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財政係\zs1$\財政状況の公表\●財政状況資料集（財政分析表／公開用）\R04財政状況資料集\20240307‗令和４年度財政状況資料集の作成及び提出について\"/>
    </mc:Choice>
  </mc:AlternateContent>
  <xr:revisionPtr revIDLastSave="0" documentId="13_ncr:1_{AC4C94AF-B9FB-4972-BF19-B8938A8F8692}"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W34" i="10"/>
  <c r="BW35" i="10" s="1"/>
  <c r="BW36" i="10" s="1"/>
  <c r="BW37" i="10" s="1"/>
  <c r="BW38" i="10" s="1"/>
  <c r="BW39" i="10" s="1"/>
  <c r="BW40" i="10" s="1"/>
  <c r="BW41" i="10" s="1"/>
  <c r="BW42" i="10" s="1"/>
  <c r="BW43" i="10" s="1"/>
  <c r="BE34" i="10"/>
  <c r="C34" i="10"/>
  <c r="C35" i="10" s="1"/>
  <c r="U34" i="10" l="1"/>
  <c r="U35" i="10" s="1"/>
  <c r="U36" i="10" s="1"/>
  <c r="U37" i="10" s="1"/>
  <c r="C36" i="10"/>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<sst xmlns="http://schemas.openxmlformats.org/spreadsheetml/2006/main" count="1091" uniqueCount="596">
  <si>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</si>
  <si>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</si>
  <si>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</si>
  <si>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</si>
  <si>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</si>
  <si>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</si>
  <si>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</si>
  <si>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</si>
  <si>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</si>
  <si>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</si>
  <si>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</si>
  <si>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</si>
  <si>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</si>
  <si>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</si>
  <si>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</si>
  <si>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</si>
  <si>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</si>
  <si>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</si>
  <si>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</si>
  <si>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</si>
  <si>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</si>
  <si>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</si>
  <si>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</si>
  <si>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</si>
  <si>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</si>
  <si>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</si>
  <si>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</si>
  <si>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</si>
  <si>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</si>
  <si>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</si>
  <si>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</si>
  <si>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</si>
  <si>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</si>
  <si>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</si>
  <si>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</si>
  <si>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</si>
  <si>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</si>
  <si>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</si>
  <si>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</si>
  <si>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</si>
  <si>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</si>
  <si>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</si>
  <si>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</si>
  <si>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</si>
  <si>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</si>
  <si>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</si>
  <si>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</si>
  <si>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</si>
  <si>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</si>
  <si>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</si>
  <si>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</si>
  <si>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</si>
  <si>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</si>
  <si>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</si>
  <si>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</si>
  <si>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</si>
  <si>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</si>
  <si>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</si>
  <si>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</si>
  <si>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</si>
  <si>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</si>
  <si>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</si>
  <si>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</si>
  <si>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</si>
  <si>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</si>
  <si>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</si>
  <si>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</si>
  <si>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</si>
  <si>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</si>
  <si>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</si>
  <si>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</si>
  <si>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</si>
  <si>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</si>
  <si>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</si>
  <si>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</si>
  <si>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</si>
  <si>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</si>
  <si>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</si>
  <si>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</si>
  <si>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</si>
  <si>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</si>
  <si>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</si>
  <si>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</si>
  <si>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</si>
  <si>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</si>
  <si>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</si>
  <si>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</si>
  <si>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</si>
  <si>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</si>
  <si>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</si>
  <si>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</si>
  <si>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</si>
  <si>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</si>
  <si>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</si>
  <si>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</si>
  <si>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</si>
  <si>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</si>
  <si>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</si>
  <si>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</si>
  <si>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</si>
  <si>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</si>
  <si>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</si>
  <si>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</si>
  <si>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</si>
  <si>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</si>
  <si>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</si>
  <si>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</si>
  <si>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</si>
  <si>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</si>
  <si>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</si>
  <si>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</si>
  <si>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</si>
  <si>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</si>
  <si>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</si>
  <si>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</si>
  <si>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</si>
  <si>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</si>
  <si>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</si>
  <si>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</si>
  <si>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</si>
  <si>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</si>
  <si>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</si>
  <si>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</si>
  <si>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</si>
  <si>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</si>
  <si>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</si>
  <si>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</si>
  <si>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</si>
  <si>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</si>
  <si>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</si>
  <si>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</si>
  <si>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</si>
  <si>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</si>
  <si>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</si>
  <si>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</si>
  <si>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</si>
  <si>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</si>
  <si>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</si>
  <si>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</si>
  <si>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</si>
  <si>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</si>
  <si>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</si>
  <si>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</si>
  <si>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</si>
  <si>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</si>
  <si>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</si>
  <si>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</si>
  <si>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</si>
  <si>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</si>
  <si>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</si>
  <si>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</si>
  <si>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</si>
  <si>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</si>
  <si>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</si>
  <si>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</si>
  <si>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</si>
  <si>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</si>
  <si>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</si>
  <si>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</si>
  <si>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</si>
  <si>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</si>
  <si>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</si>
  <si>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</si>
  <si>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</si>
  <si>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</si>
  <si>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</si>
  <si>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</si>
  <si>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</si>
  <si>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</si>
  <si>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</si>
  <si>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</si>
  <si>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</si>
  <si>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</si>
  <si>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</si>
  <si>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</si>
  <si>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</si>
  <si>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</si>
  <si>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</si>
  <si>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</si>
  <si>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</si>
  <si>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</si>
  <si>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</si>
  <si>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</si>
  <si>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</si>
  <si>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</si>
  <si>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</si>
  <si>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</si>
  <si>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</si>
  <si>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</si>
  <si>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</si>
  <si>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</si>
  <si>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</si>
  <si>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</si>
  <si>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</si>
  <si>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</si>
  <si>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</si>
  <si>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</si>
  <si>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</si>
  <si>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</si>
  <si>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</si>
  <si>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</si>
  <si>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</si>
  <si>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</si>
  <si>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</si>
  <si>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</si>
  <si>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</si>
  <si>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</si>
  <si>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</si>
  <si>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</si>
  <si>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</si>
  <si>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</si>
  <si>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</si>
  <si>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</si>
  <si>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</si>
  <si>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</si>
  <si>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</si>
  <si>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</si>
  <si>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</si>
  <si>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和歌山県かつらぎ町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</si>
  <si>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</si>
  <si>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</si>
  <si>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</si>
  <si>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</si>
  <si>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</si>
  <si>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</si>
  <si>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</si>
  <si>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</si>
  <si>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</si>
  <si>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</si>
  <si>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</si>
  <si>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</si>
  <si>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</si>
  <si>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</si>
  <si>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</si>
  <si>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</si>
  <si>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</si>
  <si>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</si>
  <si>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</si>
  <si>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</si>
  <si>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</si>
  <si>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</si>
  <si>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</si>
  <si>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</si>
  <si>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</si>
  <si>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</si>
  <si>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</si>
  <si>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</si>
  <si>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</si>
  <si>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</si>
  <si>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</si>
  <si>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</si>
  <si>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</si>
  <si>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</si>
  <si>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</si>
  <si>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</si>
  <si>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</si>
  <si>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</si>
  <si>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</si>
  <si>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</si>
  <si>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</si>
  <si>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</si>
  <si>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</si>
  <si>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</si>
  <si>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</si>
  <si>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</si>
  <si>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</si>
  <si>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</si>
  <si>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</si>
  <si>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</si>
  <si>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</si>
  <si>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</si>
  <si>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</si>
  <si>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</si>
  <si>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</si>
  <si>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</si>
  <si>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</si>
  <si>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</si>
  <si>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</si>
  <si>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</si>
  <si>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</si>
  <si>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</si>
  <si>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</si>
  <si>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</si>
  <si>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</si>
  <si>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</si>
  <si>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</si>
  <si>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</si>
  <si>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</si>
  <si>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</si>
  <si>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</si>
  <si>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</si>
  <si>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</si>
  <si>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</si>
  <si>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</si>
  <si>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</si>
  <si>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</si>
  <si>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</si>
  <si>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</si>
  <si>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</si>
  <si>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</si>
  <si>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</si>
  <si>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</si>
  <si>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</si>
  <si>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</si>
  <si>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</si>
  <si>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</si>
  <si>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</si>
  <si>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</si>
  <si>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</si>
  <si>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</si>
  <si>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</si>
  <si>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</si>
  <si>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</si>
  <si>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</si>
  <si>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</si>
  <si>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</si>
  <si>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</si>
  <si>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</si>
  <si>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</si>
  <si>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</si>
  <si>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</si>
  <si>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</si>
  <si>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</si>
  <si>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</si>
  <si>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</si>
  <si>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</si>
  <si>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</si>
  <si>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</si>
  <si>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</si>
  <si>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</si>
  <si>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</si>
  <si>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</si>
  <si>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</si>
  <si>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</si>
  <si>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</si>
  <si>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</si>
  <si>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</si>
  <si>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</si>
  <si>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</si>
  <si>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</si>
  <si>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</si>
  <si>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</si>
  <si>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</si>
  <si>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</si>
  <si>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</si>
  <si>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</si>
  <si>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</si>
  <si>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</si>
  <si>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</si>
  <si>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</si>
  <si>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</si>
  <si>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</si>
  <si>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</si>
  <si>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</si>
  <si>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</si>
  <si>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</si>
  <si>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</si>
  <si>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</si>
  <si>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</si>
  <si>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</si>
  <si>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</si>
  <si>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</si>
  <si>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</si>
  <si>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</si>
  <si>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</si>
  <si>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</si>
  <si>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</si>
  <si>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</si>
  <si>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</si>
  <si>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</si>
  <si>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</si>
  <si>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</si>
  <si>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和歌山県かつらぎ町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</si>
  <si>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</si>
  <si>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</si>
  <si>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</si>
  <si>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</si>
  <si>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</si>
  <si>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</si>
  <si>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</si>
  <si>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</si>
  <si>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</si>
  <si>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</si>
  <si>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</si>
  <si>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</si>
  <si>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</si>
  <si>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</si>
  <si>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</si>
  <si>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</si>
  <si>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</si>
  <si>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</si>
  <si>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</si>
  <si>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</si>
  <si>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</si>
  <si>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</si>
  <si>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</si>
  <si>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</si>
  <si>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</si>
  <si>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</si>
  <si>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</si>
  <si>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</si>
  <si>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</si>
  <si>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</si>
  <si>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</si>
  <si>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</si>
  <si>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</si>
  <si>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</si>
  <si>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</si>
  <si>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</si>
  <si>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</si>
  <si>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</si>
  <si>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</si>
  <si>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</si>
  <si>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</si>
  <si>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</si>
  <si>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</si>
  <si>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</si>
  <si>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</si>
  <si>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</si>
  <si>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</si>
  <si>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</si>
  <si>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</si>
  <si>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</si>
  <si>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</si>
  <si>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</si>
  <si>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</si>
  <si>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</si>
  <si>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</si>
  <si>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</si>
  <si>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</si>
  <si>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</si>
  <si>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</si>
  <si>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</si>
  <si>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</si>
  <si>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</si>
  <si>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</si>
  <si>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</si>
  <si>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</si>
  <si>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</si>
  <si>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</si>
  <si>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</si>
  <si>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</si>
  <si>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</si>
  <si>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</si>
  <si>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</si>
  <si>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</si>
  <si>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</si>
  <si>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</si>
  <si>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</si>
  <si>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</si>
  <si>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</si>
  <si>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</si>
  <si>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</si>
  <si>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</si>
  <si>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</si>
  <si>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</si>
  <si>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</si>
  <si>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</si>
  <si>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</si>
  <si>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</si>
  <si>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</si>
  <si>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</si>
  <si>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</si>
  <si>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</si>
  <si>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</si>
  <si>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</si>
  <si>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</si>
  <si>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</si>
  <si>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</si>
  <si>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</si>
  <si>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</si>
  <si>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</si>
  <si>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</si>
  <si>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</si>
  <si>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</si>
  <si>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</si>
  <si>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</si>
  <si>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</si>
  <si>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</si>
  <si>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</si>
  <si>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</si>
  <si>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</si>
  <si>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</si>
  <si>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</si>
  <si>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</si>
  <si>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</si>
  <si>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</si>
  <si>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</si>
  <si>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</si>
  <si>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</si>
  <si>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</si>
  <si>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</si>
  <si>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</si>
  <si>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</si>
  <si>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</si>
  <si>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</si>
  <si>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</si>
  <si>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</si>
  <si>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</si>
  <si>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</si>
  <si>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</si>
  <si>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</si>
  <si>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</si>
  <si>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</si>
  <si>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</si>
  <si>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</si>
  <si>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</si>
  <si>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</si>
  <si>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</si>
  <si>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</si>
  <si>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</si>
  <si>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</si>
  <si>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</si>
  <si>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</si>
  <si>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</si>
  <si>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</si>
  <si>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</si>
  <si>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</si>
  <si>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</si>
  <si>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</si>
  <si>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</si>
  <si>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</si>
  <si>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</si>
  <si>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</si>
  <si>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</si>
  <si>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</si>
  <si>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</si>
  <si>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</si>
  <si>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</si>
  <si>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</si>
  <si>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</si>
  <si>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</si>
  <si>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</si>
  <si>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</si>
  <si>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</si>
  <si>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</si>
  <si>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</si>
  <si>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</si>
  <si>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</si>
  <si>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</si>
  <si>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</si>
  <si>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</si>
  <si>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</si>
  <si>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</si>
  <si>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</si>
  <si>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</si>
  <si>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</si>
  <si>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</si>
  <si>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</si>
  <si>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</si>
  <si>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</si>
  <si>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</si>
  <si>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</si>
  <si>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</si>
  <si>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</si>
  <si>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</si>
  <si>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</si>
  <si>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</si>
  <si>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</si>
  <si>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</si>
  <si>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</si>
  <si>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1.09</t>
  </si>
  <si>
    <t>水道事業会計</t>
  </si>
  <si>
    <t>一般会計</t>
  </si>
  <si>
    <t>介護保険事業特別会計</t>
  </si>
  <si>
    <t>下水道事業会計</t>
  </si>
  <si>
    <t>国民健康保険事業特別会計</t>
  </si>
  <si>
    <t>後期高齢者医療事業特別会計</t>
  </si>
  <si>
    <t>国民健康保険天野診療所事業特別会計</t>
  </si>
  <si>
    <t>シビックセンター特別会計</t>
  </si>
  <si>
    <t>その他会計（赤字）</t>
  </si>
  <si>
    <t>その他会計（黒字）</t>
  </si>
  <si>
    <t>（百万円）</t>
    <phoneticPr fontId="5"/>
  </si>
  <si>
    <t>H30</t>
    <phoneticPr fontId="5"/>
  </si>
  <si>
    <t>R01</t>
    <phoneticPr fontId="5"/>
  </si>
  <si>
    <t>R02</t>
    <phoneticPr fontId="5"/>
  </si>
  <si>
    <t>R03</t>
    <phoneticPr fontId="5"/>
  </si>
  <si>
    <t>R04</t>
    <phoneticPr fontId="5"/>
  </si>
  <si>
    <t>花園地域交流推進施設運営事業特別会計</t>
  </si>
  <si>
    <t>法適用企業</t>
  </si>
  <si>
    <t>和歌山県市町村総合事務組合</t>
  </si>
  <si>
    <t>橋本伊都衛生施設組合</t>
  </si>
  <si>
    <t>伊都郡町村及び橋本市老人福祉施設事務組合（普通会計）</t>
  </si>
  <si>
    <t>伊都郡町村及び橋本市老人福祉施設事務組合（公営企業会計）</t>
  </si>
  <si>
    <t>伊都郡町村及び橋本市児童福祉施設事務組合</t>
  </si>
  <si>
    <t>伊都消防組合</t>
  </si>
  <si>
    <t>橋本周辺広域市町村圏組合</t>
  </si>
  <si>
    <t>和歌山地方税回収機構</t>
  </si>
  <si>
    <t>和歌山県後期高齢者医療広域連合（普通会計）</t>
  </si>
  <si>
    <t>和歌山県後期高齢者医療広域連合（特別会計）</t>
  </si>
  <si>
    <t>ふるさとかつらぎ基金</t>
    <phoneticPr fontId="5"/>
  </si>
  <si>
    <t>庁舎建設基金</t>
    <phoneticPr fontId="2"/>
  </si>
  <si>
    <t>公立学校施設整備基金</t>
    <phoneticPr fontId="2"/>
  </si>
  <si>
    <t>地域福祉基金</t>
    <phoneticPr fontId="2"/>
  </si>
  <si>
    <t>災害対策基金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</si>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</sst>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80E0-4ABC-986E-4D585501FB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58596</c:v>
                </c:pt>
                <c:pt idx="1">
                  <c:v>58967</c:v>
                </c:pt>
                <c:pt idx="2">
                  <c:v>63961</c:v>
                </c:pt>
                <c:pt idx="3">
                  <c:v>103250</c:v>
                </c:pt>
                <c:pt idx="4">
                  <c:v>45245</c:v>
                </c:pt>
              </c:numCache>
            </c:numRef>
          </c:val>
          <c:smooth val="0"/>
          <c:extLst>
            <c:ext xmlns:c16="http://schemas.microsoft.com/office/drawing/2014/chart" uri="{C3380CC4-5D6E-409C-BE32-E72D297353CC}">
              <c16:uniqueId val="{00000001-80E0-4ABC-986E-4D585501FB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4.01</c:v>
                </c:pt>
                <c:pt idx="1">
                  <c:v>6.5</c:v>
                </c:pt>
                <c:pt idx="2">
                  <c:v>4.63</c:v>
                </c:pt>
                <c:pt idx="3">
                  <c:v>5.74</c:v>
                </c:pt>
                <c:pt idx="4">
                  <c:v>5.2</c:v>
                </c:pt>
              </c:numCache>
            </c:numRef>
          </c:val>
          <c:extLst>
            <c:ext xmlns:c16="http://schemas.microsoft.com/office/drawing/2014/chart" uri="{C3380CC4-5D6E-409C-BE32-E72D297353CC}">
              <c16:uniqueId val="{00000000-605F-43A9-BD49-27C289FF95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13.65</c:v>
                </c:pt>
                <c:pt idx="1">
                  <c:v>10.95</c:v>
                </c:pt>
                <c:pt idx="2">
                  <c:v>13.59</c:v>
                </c:pt>
                <c:pt idx="3">
                  <c:v>21.21</c:v>
                </c:pt>
                <c:pt idx="4">
                  <c:v>22.89</c:v>
                </c:pt>
              </c:numCache>
            </c:numRef>
          </c:val>
          <c:extLst>
            <c:ext xmlns:c16="http://schemas.microsoft.com/office/drawing/2014/chart" uri="{C3380CC4-5D6E-409C-BE32-E72D297353CC}">
              <c16:uniqueId val="{00000001-605F-43A9-BD49-27C289FF95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-1.0900000000000001</c:v>
                </c:pt>
                <c:pt idx="1">
                  <c:v>10.08</c:v>
                </c:pt>
                <c:pt idx="2">
                  <c:v>1.53</c:v>
                </c:pt>
                <c:pt idx="3">
                  <c:v>9.8699999999999992</c:v>
                </c:pt>
                <c:pt idx="4">
                  <c:v>0.41</c:v>
                </c:pt>
              </c:numCache>
            </c:numRef>
          </c:val>
          <c:smooth val="0"/>
          <c:extLst>
            <c:ext xmlns:c16="http://schemas.microsoft.com/office/drawing/2014/chart" uri="{C3380CC4-5D6E-409C-BE32-E72D297353CC}">
              <c16:uniqueId val="{00000002-605F-43A9-BD49-27C289FF95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8E6-4E94-BFE5-C15815F456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E6-4E94-BFE5-C15815F4563B}"/>
            </c:ext>
          </c:extLst>
        </c:ser>
        <c:ser>
          <c:idx val="2"/>
          <c:order val="2"/>
          <c:tx>
            <c:strRef>
              <c:f>データシート!$A$29</c:f>
              <c:strCache>
                <c:ptCount val="1"/>
                <c:pt idx="0">
                  <c:v>シビックセンター特別会計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8E6-4E94-BFE5-C15815F4563B}"/>
            </c:ext>
          </c:extLst>
        </c:ser>
        <c:ser>
          <c:idx val="3"/>
          <c:order val="3"/>
          <c:tx>
            <c:strRef>
              <c:f>データシート!$A$30</c:f>
              <c:strCache>
                <c:ptCount val="1"/>
                <c:pt idx="0">
                  <c:v>国民健康保険天野診療所事業特別会計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8E6-4E94-BFE5-C15815F4563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0.08</c:v>
                </c:pt>
                <c:pt idx="8">
                  <c:v>#N/A</c:v>
                </c:pt>
                <c:pt idx="9">
                  <c:v>0.39</c:v>
                </c:pt>
              </c:numCache>
            </c:numRef>
          </c:val>
          <c:extLst>
            <c:ext xmlns:c16="http://schemas.microsoft.com/office/drawing/2014/chart" uri="{C3380CC4-5D6E-409C-BE32-E72D297353CC}">
              <c16:uniqueId val="{00000004-28E6-4E94-BFE5-C15815F4563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0.59</c:v>
                </c:pt>
                <c:pt idx="2">
                  <c:v>#N/A</c:v>
                </c:pt>
                <c:pt idx="3">
                  <c:v>0.97</c:v>
                </c:pt>
                <c:pt idx="4">
                  <c:v>#N/A</c:v>
                </c:pt>
                <c:pt idx="5">
                  <c:v>0.93</c:v>
                </c:pt>
                <c:pt idx="6">
                  <c:v>#N/A</c:v>
                </c:pt>
                <c:pt idx="7">
                  <c:v>0.61</c:v>
                </c:pt>
                <c:pt idx="8">
                  <c:v>#N/A</c:v>
                </c:pt>
                <c:pt idx="9">
                  <c:v>0.73</c:v>
                </c:pt>
              </c:numCache>
            </c:numRef>
          </c:val>
          <c:extLst>
            <c:ext xmlns:c16="http://schemas.microsoft.com/office/drawing/2014/chart" uri="{C3380CC4-5D6E-409C-BE32-E72D297353CC}">
              <c16:uniqueId val="{00000005-28E6-4E94-BFE5-C15815F4563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0.59</c:v>
                </c:pt>
                <c:pt idx="4">
                  <c:v>#N/A</c:v>
                </c:pt>
                <c:pt idx="5">
                  <c:v>1.2</c:v>
                </c:pt>
                <c:pt idx="6">
                  <c:v>#N/A</c:v>
                </c:pt>
                <c:pt idx="7">
                  <c:v>1.25</c:v>
                </c:pt>
                <c:pt idx="8">
                  <c:v>#N/A</c:v>
                </c:pt>
                <c:pt idx="9">
                  <c:v>1.18</c:v>
                </c:pt>
              </c:numCache>
            </c:numRef>
          </c:val>
          <c:extLst>
            <c:ext xmlns:c16="http://schemas.microsoft.com/office/drawing/2014/chart" uri="{C3380CC4-5D6E-409C-BE32-E72D297353CC}">
              <c16:uniqueId val="{00000006-28E6-4E94-BFE5-C15815F4563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1.52</c:v>
                </c:pt>
                <c:pt idx="2">
                  <c:v>#N/A</c:v>
                </c:pt>
                <c:pt idx="3">
                  <c:v>2.0699999999999998</c:v>
                </c:pt>
                <c:pt idx="4">
                  <c:v>#N/A</c:v>
                </c:pt>
                <c:pt idx="5">
                  <c:v>2.72</c:v>
                </c:pt>
                <c:pt idx="6">
                  <c:v>#N/A</c:v>
                </c:pt>
                <c:pt idx="7">
                  <c:v>2.17</c:v>
                </c:pt>
                <c:pt idx="8">
                  <c:v>#N/A</c:v>
                </c:pt>
                <c:pt idx="9">
                  <c:v>2.09</c:v>
                </c:pt>
              </c:numCache>
            </c:numRef>
          </c:val>
          <c:extLst>
            <c:ext xmlns:c16="http://schemas.microsoft.com/office/drawing/2014/chart" uri="{C3380CC4-5D6E-409C-BE32-E72D297353CC}">
              <c16:uniqueId val="{00000007-28E6-4E94-BFE5-C15815F456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4.01</c:v>
                </c:pt>
                <c:pt idx="2">
                  <c:v>#N/A</c:v>
                </c:pt>
                <c:pt idx="3">
                  <c:v>6.5</c:v>
                </c:pt>
                <c:pt idx="4">
                  <c:v>#N/A</c:v>
                </c:pt>
                <c:pt idx="5">
                  <c:v>4.62</c:v>
                </c:pt>
                <c:pt idx="6">
                  <c:v>#N/A</c:v>
                </c:pt>
                <c:pt idx="7">
                  <c:v>5.74</c:v>
                </c:pt>
                <c:pt idx="8">
                  <c:v>#N/A</c:v>
                </c:pt>
                <c:pt idx="9">
                  <c:v>5.19</c:v>
                </c:pt>
              </c:numCache>
            </c:numRef>
          </c:val>
          <c:extLst>
            <c:ext xmlns:c16="http://schemas.microsoft.com/office/drawing/2014/chart" uri="{C3380CC4-5D6E-409C-BE32-E72D297353CC}">
              <c16:uniqueId val="{00000008-28E6-4E94-BFE5-C15815F456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14.86</c:v>
                </c:pt>
                <c:pt idx="2">
                  <c:v>#N/A</c:v>
                </c:pt>
                <c:pt idx="3">
                  <c:v>14.63</c:v>
                </c:pt>
                <c:pt idx="4">
                  <c:v>#N/A</c:v>
                </c:pt>
                <c:pt idx="5">
                  <c:v>14.38</c:v>
                </c:pt>
                <c:pt idx="6">
                  <c:v>#N/A</c:v>
                </c:pt>
                <c:pt idx="7">
                  <c:v>14.11</c:v>
                </c:pt>
                <c:pt idx="8">
                  <c:v>#N/A</c:v>
                </c:pt>
                <c:pt idx="9">
                  <c:v>14.1</c:v>
                </c:pt>
              </c:numCache>
            </c:numRef>
          </c:val>
          <c:extLst>
            <c:ext xmlns:c16="http://schemas.microsoft.com/office/drawing/2014/chart" uri="{C3380CC4-5D6E-409C-BE32-E72D297353CC}">
              <c16:uniqueId val="{00000009-28E6-4E94-BFE5-C15815F456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1254</c:v>
                </c:pt>
                <c:pt idx="5">
                  <c:v>1263</c:v>
                </c:pt>
                <c:pt idx="8">
                  <c:v>1285</c:v>
                </c:pt>
                <c:pt idx="11">
                  <c:v>1307</c:v>
                </c:pt>
                <c:pt idx="14">
                  <c:v>1328</c:v>
                </c:pt>
              </c:numCache>
            </c:numRef>
          </c:val>
          <c:extLst>
            <c:ext xmlns:c16="http://schemas.microsoft.com/office/drawing/2014/chart" uri="{C3380CC4-5D6E-409C-BE32-E72D297353CC}">
              <c16:uniqueId val="{00000000-078B-4053-9851-47617435AA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8B-4053-9851-47617435AA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8B-4053-9851-47617435AA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76</c:v>
                </c:pt>
                <c:pt idx="3">
                  <c:v>76</c:v>
                </c:pt>
                <c:pt idx="6">
                  <c:v>67</c:v>
                </c:pt>
                <c:pt idx="9">
                  <c:v>74</c:v>
                </c:pt>
                <c:pt idx="12">
                  <c:v>73</c:v>
                </c:pt>
              </c:numCache>
            </c:numRef>
          </c:val>
          <c:extLst>
            <c:ext xmlns:c16="http://schemas.microsoft.com/office/drawing/2014/chart" uri="{C3380CC4-5D6E-409C-BE32-E72D297353CC}">
              <c16:uniqueId val="{00000003-078B-4053-9851-47617435AA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263</c:v>
                </c:pt>
                <c:pt idx="3">
                  <c:v>230</c:v>
                </c:pt>
                <c:pt idx="6">
                  <c:v>216</c:v>
                </c:pt>
                <c:pt idx="9">
                  <c:v>214</c:v>
                </c:pt>
                <c:pt idx="12">
                  <c:v>221</c:v>
                </c:pt>
              </c:numCache>
            </c:numRef>
          </c:val>
          <c:extLst>
            <c:ext xmlns:c16="http://schemas.microsoft.com/office/drawing/2014/chart" uri="{C3380CC4-5D6E-409C-BE32-E72D297353CC}">
              <c16:uniqueId val="{00000004-078B-4053-9851-47617435AA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8B-4053-9851-47617435AA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8B-4053-9851-47617435AA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1517</c:v>
                </c:pt>
                <c:pt idx="3">
                  <c:v>1409</c:v>
                </c:pt>
                <c:pt idx="6">
                  <c:v>1459</c:v>
                </c:pt>
                <c:pt idx="9">
                  <c:v>1509</c:v>
                </c:pt>
                <c:pt idx="12">
                  <c:v>1520</c:v>
                </c:pt>
              </c:numCache>
            </c:numRef>
          </c:val>
          <c:extLst>
            <c:ext xmlns:c16="http://schemas.microsoft.com/office/drawing/2014/chart" uri="{C3380CC4-5D6E-409C-BE32-E72D297353CC}">
              <c16:uniqueId val="{00000007-078B-4053-9851-47617435AA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602</c:v>
                </c:pt>
                <c:pt idx="2">
                  <c:v>#N/A</c:v>
                </c:pt>
                <c:pt idx="3">
                  <c:v>#N/A</c:v>
                </c:pt>
                <c:pt idx="4">
                  <c:v>452</c:v>
                </c:pt>
                <c:pt idx="5">
                  <c:v>#N/A</c:v>
                </c:pt>
                <c:pt idx="6">
                  <c:v>#N/A</c:v>
                </c:pt>
                <c:pt idx="7">
                  <c:v>457</c:v>
                </c:pt>
                <c:pt idx="8">
                  <c:v>#N/A</c:v>
                </c:pt>
                <c:pt idx="9">
                  <c:v>#N/A</c:v>
                </c:pt>
                <c:pt idx="10">
                  <c:v>490</c:v>
                </c:pt>
                <c:pt idx="11">
                  <c:v>#N/A</c:v>
                </c:pt>
                <c:pt idx="12">
                  <c:v>#N/A</c:v>
                </c:pt>
                <c:pt idx="13">
                  <c:v>486</c:v>
                </c:pt>
                <c:pt idx="14">
                  <c:v>#N/A</c:v>
                </c:pt>
              </c:numCache>
            </c:numRef>
          </c:val>
          <c:smooth val="0"/>
          <c:extLst>
            <c:ext xmlns:c16="http://schemas.microsoft.com/office/drawing/2014/chart" uri="{C3380CC4-5D6E-409C-BE32-E72D297353CC}">
              <c16:uniqueId val="{00000008-078B-4053-9851-47617435AA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12880</c:v>
                </c:pt>
                <c:pt idx="5">
                  <c:v>12599</c:v>
                </c:pt>
                <c:pt idx="8">
                  <c:v>12441</c:v>
                </c:pt>
                <c:pt idx="11">
                  <c:v>11864</c:v>
                </c:pt>
                <c:pt idx="14">
                  <c:v>11065</c:v>
                </c:pt>
              </c:numCache>
            </c:numRef>
          </c:val>
          <c:extLst>
            <c:ext xmlns:c16="http://schemas.microsoft.com/office/drawing/2014/chart" uri="{C3380CC4-5D6E-409C-BE32-E72D297353CC}">
              <c16:uniqueId val="{00000000-9F9D-45CD-B792-5AF1DCA6D3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1225</c:v>
                </c:pt>
                <c:pt idx="5">
                  <c:v>1222</c:v>
                </c:pt>
                <c:pt idx="8">
                  <c:v>1219</c:v>
                </c:pt>
                <c:pt idx="11">
                  <c:v>1290</c:v>
                </c:pt>
                <c:pt idx="14">
                  <c:v>1396</c:v>
                </c:pt>
              </c:numCache>
            </c:numRef>
          </c:val>
          <c:extLst>
            <c:ext xmlns:c16="http://schemas.microsoft.com/office/drawing/2014/chart" uri="{C3380CC4-5D6E-409C-BE32-E72D297353CC}">
              <c16:uniqueId val="{00000001-9F9D-45CD-B792-5AF1DCA6D3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2042</c:v>
                </c:pt>
                <c:pt idx="5">
                  <c:v>1940</c:v>
                </c:pt>
                <c:pt idx="8">
                  <c:v>2255</c:v>
                </c:pt>
                <c:pt idx="11">
                  <c:v>3062</c:v>
                </c:pt>
                <c:pt idx="14">
                  <c:v>3111</c:v>
                </c:pt>
              </c:numCache>
            </c:numRef>
          </c:val>
          <c:extLst>
            <c:ext xmlns:c16="http://schemas.microsoft.com/office/drawing/2014/chart" uri="{C3380CC4-5D6E-409C-BE32-E72D297353CC}">
              <c16:uniqueId val="{00000002-9F9D-45CD-B792-5AF1DCA6D3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9D-45CD-B792-5AF1DCA6D3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9D-45CD-B792-5AF1DCA6D3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9D-45CD-B792-5AF1DCA6D3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1683</c:v>
                </c:pt>
                <c:pt idx="3">
                  <c:v>1649</c:v>
                </c:pt>
                <c:pt idx="6">
                  <c:v>1618</c:v>
                </c:pt>
                <c:pt idx="9">
                  <c:v>1588</c:v>
                </c:pt>
                <c:pt idx="12">
                  <c:v>1591</c:v>
                </c:pt>
              </c:numCache>
            </c:numRef>
          </c:val>
          <c:extLst>
            <c:ext xmlns:c16="http://schemas.microsoft.com/office/drawing/2014/chart" uri="{C3380CC4-5D6E-409C-BE32-E72D297353CC}">
              <c16:uniqueId val="{00000006-9F9D-45CD-B792-5AF1DCA6D3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374</c:v>
                </c:pt>
                <c:pt idx="3">
                  <c:v>304</c:v>
                </c:pt>
                <c:pt idx="6">
                  <c:v>237</c:v>
                </c:pt>
                <c:pt idx="9">
                  <c:v>170</c:v>
                </c:pt>
                <c:pt idx="12">
                  <c:v>108</c:v>
                </c:pt>
              </c:numCache>
            </c:numRef>
          </c:val>
          <c:extLst>
            <c:ext xmlns:c16="http://schemas.microsoft.com/office/drawing/2014/chart" uri="{C3380CC4-5D6E-409C-BE32-E72D297353CC}">
              <c16:uniqueId val="{00000007-9F9D-45CD-B792-5AF1DCA6D3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3604</c:v>
                </c:pt>
                <c:pt idx="3">
                  <c:v>3444</c:v>
                </c:pt>
                <c:pt idx="6">
                  <c:v>2911</c:v>
                </c:pt>
                <c:pt idx="9">
                  <c:v>2378</c:v>
                </c:pt>
                <c:pt idx="12">
                  <c:v>2174</c:v>
                </c:pt>
              </c:numCache>
            </c:numRef>
          </c:val>
          <c:extLst>
            <c:ext xmlns:c16="http://schemas.microsoft.com/office/drawing/2014/chart" uri="{C3380CC4-5D6E-409C-BE32-E72D297353CC}">
              <c16:uniqueId val="{00000008-9F9D-45CD-B792-5AF1DCA6D3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9D-45CD-B792-5AF1DCA6D3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15776</c:v>
                </c:pt>
                <c:pt idx="3">
                  <c:v>14735</c:v>
                </c:pt>
                <c:pt idx="6">
                  <c:v>14249</c:v>
                </c:pt>
                <c:pt idx="9">
                  <c:v>14089</c:v>
                </c:pt>
                <c:pt idx="12">
                  <c:v>13190</c:v>
                </c:pt>
              </c:numCache>
            </c:numRef>
          </c:val>
          <c:extLst>
            <c:ext xmlns:c16="http://schemas.microsoft.com/office/drawing/2014/chart" uri="{C3380CC4-5D6E-409C-BE32-E72D297353CC}">
              <c16:uniqueId val="{0000000A-9F9D-45CD-B792-5AF1DCA6D3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5289</c:v>
                </c:pt>
                <c:pt idx="2">
                  <c:v>#N/A</c:v>
                </c:pt>
                <c:pt idx="3">
                  <c:v>#N/A</c:v>
                </c:pt>
                <c:pt idx="4">
                  <c:v>4373</c:v>
                </c:pt>
                <c:pt idx="5">
                  <c:v>#N/A</c:v>
                </c:pt>
                <c:pt idx="6">
                  <c:v>#N/A</c:v>
                </c:pt>
                <c:pt idx="7">
                  <c:v>3099</c:v>
                </c:pt>
                <c:pt idx="8">
                  <c:v>#N/A</c:v>
                </c:pt>
                <c:pt idx="9">
                  <c:v>#N/A</c:v>
                </c:pt>
                <c:pt idx="10">
                  <c:v>2010</c:v>
                </c:pt>
                <c:pt idx="11">
                  <c:v>#N/A</c:v>
                </c:pt>
                <c:pt idx="12">
                  <c:v>#N/A</c:v>
                </c:pt>
                <c:pt idx="13">
                  <c:v>1491</c:v>
                </c:pt>
                <c:pt idx="14">
                  <c:v>#N/A</c:v>
                </c:pt>
              </c:numCache>
            </c:numRef>
          </c:val>
          <c:smooth val="0"/>
          <c:extLst>
            <c:ext xmlns:c16="http://schemas.microsoft.com/office/drawing/2014/chart" uri="{C3380CC4-5D6E-409C-BE32-E72D297353CC}">
              <c16:uniqueId val="{0000000B-9F9D-45CD-B792-5AF1DCA6D3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834</c:v>
                </c:pt>
                <c:pt idx="1">
                  <c:v>1388</c:v>
                </c:pt>
                <c:pt idx="2">
                  <c:v>1459</c:v>
                </c:pt>
              </c:numCache>
            </c:numRef>
          </c:val>
          <c:extLst>
            <c:ext xmlns:c16="http://schemas.microsoft.com/office/drawing/2014/chart" uri="{C3380CC4-5D6E-409C-BE32-E72D297353CC}">
              <c16:uniqueId val="{00000000-D9D3-46E7-A617-20392BF7B7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c:v>
                </c:pt>
                <c:pt idx="1">
                  <c:v>66</c:v>
                </c:pt>
                <c:pt idx="2">
                  <c:v>74</c:v>
                </c:pt>
              </c:numCache>
            </c:numRef>
          </c:val>
          <c:extLst>
            <c:ext xmlns:c16="http://schemas.microsoft.com/office/drawing/2014/chart" uri="{C3380CC4-5D6E-409C-BE32-E72D297353CC}">
              <c16:uniqueId val="{00000001-D9D3-46E7-A617-20392BF7B7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1142</c:v>
                </c:pt>
                <c:pt idx="1">
                  <c:v>1355</c:v>
                </c:pt>
                <c:pt idx="2">
                  <c:v>1370</c:v>
                </c:pt>
              </c:numCache>
            </c:numRef>
          </c:val>
          <c:extLst>
            <c:ext xmlns:c16="http://schemas.microsoft.com/office/drawing/2014/chart" uri="{C3380CC4-5D6E-409C-BE32-E72D297353CC}">
              <c16:uniqueId val="{00000002-D9D3-46E7-A617-20392BF7B7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元利償還金について、</a:t>
          </a:r>
          <a:r>
            <a:rPr kumimoji="1" lang="en-US" altLang="ja-JP" sz="1000">
              <a:solidFill>
                <a:schemeClr val="dk1"/>
              </a:solidFill>
              <a:effectLst/>
              <a:latin typeface="+mn-lt"/>
              <a:ea typeface="+mn-ea"/>
              <a:cs typeface="+mn-cs"/>
            </a:rPr>
            <a:t>R01</a:t>
          </a:r>
          <a:r>
            <a:rPr kumimoji="1" lang="ja-JP" altLang="ja-JP" sz="1000">
              <a:solidFill>
                <a:schemeClr val="dk1"/>
              </a:solidFill>
              <a:effectLst/>
              <a:latin typeface="+mn-lt"/>
              <a:ea typeface="+mn-ea"/>
              <a:cs typeface="+mn-cs"/>
            </a:rPr>
            <a:t>において繰上償還を行ったことで大きく減少している。</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R04</a:t>
          </a:r>
          <a:r>
            <a:rPr kumimoji="1" lang="ja-JP" altLang="ja-JP" sz="1000">
              <a:solidFill>
                <a:schemeClr val="dk1"/>
              </a:solidFill>
              <a:effectLst/>
              <a:latin typeface="+mn-lt"/>
              <a:ea typeface="+mn-ea"/>
              <a:cs typeface="+mn-cs"/>
            </a:rPr>
            <a:t>においては、過疎対策事業債や合併特例債の通常償還額が増加したことで元利償還金が増加している。</a:t>
          </a:r>
          <a:endParaRPr lang="ja-JP" altLang="ja-JP" sz="1000">
            <a:effectLst/>
          </a:endParaRPr>
        </a:p>
        <a:p>
          <a:r>
            <a:rPr kumimoji="1" lang="ja-JP" altLang="ja-JP" sz="1000">
              <a:solidFill>
                <a:schemeClr val="dk1"/>
              </a:solidFill>
              <a:effectLst/>
              <a:latin typeface="+mn-lt"/>
              <a:ea typeface="+mn-ea"/>
              <a:cs typeface="+mn-cs"/>
            </a:rPr>
            <a:t>　今後、人口減少による普通交付税の減少などにより標準財政規模は縮小するものの、元利償還金額の実質負担額の減少により、実質公債費比率は減少する見込みとなっている。</a:t>
          </a:r>
          <a:endParaRPr lang="ja-JP" altLang="ja-JP" sz="10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満期一括償還地方債の利用をしていない。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将来負担比率の分子について、新規事業の抑制による地方債現在高の減少や下水道事業の法適用化による公営企業債等繰入見込額が減少したことで大きく減少している。</a:t>
          </a:r>
          <a:endParaRPr lang="ja-JP" altLang="ja-JP" sz="1000">
            <a:effectLst/>
          </a:endParaRPr>
        </a:p>
        <a:p>
          <a:r>
            <a:rPr kumimoji="1" lang="ja-JP" altLang="ja-JP" sz="1000">
              <a:solidFill>
                <a:schemeClr val="dk1"/>
              </a:solidFill>
              <a:effectLst/>
              <a:latin typeface="+mn-lt"/>
              <a:ea typeface="+mn-ea"/>
              <a:cs typeface="+mn-cs"/>
            </a:rPr>
            <a:t>　財政調整基金や庁舎建設基金が増加したことで、充当可能基金が増加している。</a:t>
          </a:r>
          <a:endParaRPr lang="ja-JP" altLang="ja-JP" sz="1000">
            <a:effectLst/>
          </a:endParaRPr>
        </a:p>
        <a:p>
          <a:r>
            <a:rPr kumimoji="1" lang="ja-JP" altLang="ja-JP" sz="1000">
              <a:solidFill>
                <a:schemeClr val="dk1"/>
              </a:solidFill>
              <a:effectLst/>
              <a:latin typeface="+mn-lt"/>
              <a:ea typeface="+mn-ea"/>
              <a:cs typeface="+mn-cs"/>
            </a:rPr>
            <a:t>　地方交付税や一般財源収入の減少に対応するため、引き続き財政の健全化を推進する必要がある。</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和歌山県かつらぎ町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（増減理由）</a:t>
          </a:r>
          <a:endParaRPr lang="ja-JP" altLang="ja-JP" sz="1000">
            <a:effectLst/>
          </a:endParaRPr>
        </a:p>
        <a:p>
          <a:r>
            <a:rPr kumimoji="1" lang="ja-JP" altLang="ja-JP" sz="1000">
              <a:solidFill>
                <a:schemeClr val="dk1"/>
              </a:solidFill>
              <a:effectLst/>
              <a:latin typeface="+mn-lt"/>
              <a:ea typeface="+mn-ea"/>
              <a:cs typeface="+mn-cs"/>
            </a:rPr>
            <a:t>　　財政調整基金や庁舎建設基金の増加により、基金全体で</a:t>
          </a:r>
          <a:r>
            <a:rPr kumimoji="1" lang="en-US" altLang="ja-JP" sz="1000">
              <a:solidFill>
                <a:schemeClr val="dk1"/>
              </a:solidFill>
              <a:effectLst/>
              <a:latin typeface="+mn-lt"/>
              <a:ea typeface="+mn-ea"/>
              <a:cs typeface="+mn-cs"/>
            </a:rPr>
            <a:t>788</a:t>
          </a:r>
          <a:r>
            <a:rPr kumimoji="1" lang="ja-JP" altLang="ja-JP" sz="1000">
              <a:solidFill>
                <a:schemeClr val="dk1"/>
              </a:solidFill>
              <a:effectLst/>
              <a:latin typeface="+mn-lt"/>
              <a:ea typeface="+mn-ea"/>
              <a:cs typeface="+mn-cs"/>
            </a:rPr>
            <a:t>百万円の増。</a:t>
          </a:r>
          <a:endParaRPr lang="ja-JP" altLang="ja-JP" sz="1000">
            <a:effectLst/>
          </a:endParaRPr>
        </a:p>
        <a:p>
          <a:r>
            <a:rPr kumimoji="1" lang="ja-JP" altLang="ja-JP" sz="1000">
              <a:solidFill>
                <a:schemeClr val="dk1"/>
              </a:solidFill>
              <a:effectLst/>
              <a:latin typeface="+mn-lt"/>
              <a:ea typeface="+mn-ea"/>
              <a:cs typeface="+mn-cs"/>
            </a:rPr>
            <a:t>（今後の方針）</a:t>
          </a:r>
          <a:endParaRPr lang="ja-JP" altLang="ja-JP" sz="1000">
            <a:effectLst/>
          </a:endParaRPr>
        </a:p>
        <a:p>
          <a:r>
            <a:rPr kumimoji="1" lang="ja-JP" altLang="ja-JP" sz="1000">
              <a:solidFill>
                <a:schemeClr val="dk1"/>
              </a:solidFill>
              <a:effectLst/>
              <a:latin typeface="+mn-lt"/>
              <a:ea typeface="+mn-ea"/>
              <a:cs typeface="+mn-cs"/>
            </a:rPr>
            <a:t>　　普通交付税の増加に伴い、</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以降減少傾向にあった財政調整基金現在高が増加に転じた。</a:t>
          </a:r>
          <a:endParaRPr lang="ja-JP" altLang="ja-JP" sz="1000">
            <a:effectLst/>
          </a:endParaRPr>
        </a:p>
        <a:p>
          <a:r>
            <a:rPr kumimoji="1" lang="ja-JP" altLang="ja-JP" sz="1000">
              <a:solidFill>
                <a:schemeClr val="dk1"/>
              </a:solidFill>
              <a:effectLst/>
              <a:latin typeface="+mn-lt"/>
              <a:ea typeface="+mn-ea"/>
              <a:cs typeface="+mn-cs"/>
            </a:rPr>
            <a:t>　　引き続き収支の改善を行い、現状の残高を維持できるように努める。</a:t>
          </a:r>
          <a:endParaRPr lang="ja-JP" altLang="ja-JP" sz="1000">
            <a:effectLst/>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（基金の使途）</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ふるさとかつらぎ基金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施策に取り組むため寄附金を募り、環境保全・高齢者福祉の増進・教育の振興など必要な施策に充当。</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庁舎建設基金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庁舎等の建設。</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公立学校施設整備基金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学校の新築、改築など、公立学校施設の計画的な整備に充当。</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地域福祉基金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在宅福祉の向上、健康づくり等の地域の実情に応じたきめ細かい福祉社会の促進。</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災害対策基金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地震、風水害その他の自然災害又は人為的災害の予防対策、復旧対策、復興対策、被災者支援及び庁舎等防災拠点施設の計画的な整備に充当。</a:t>
          </a:r>
          <a:endParaRPr lang="ja-JP" altLang="ja-JP" sz="1000">
            <a:effectLst/>
          </a:endParaRPr>
        </a:p>
        <a:p>
          <a:r>
            <a:rPr kumimoji="1" lang="ja-JP" altLang="ja-JP" sz="1000">
              <a:solidFill>
                <a:schemeClr val="dk1"/>
              </a:solidFill>
              <a:effectLst/>
              <a:latin typeface="+mn-lt"/>
              <a:ea typeface="+mn-ea"/>
              <a:cs typeface="+mn-cs"/>
            </a:rPr>
            <a:t>　（増減理由）</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ふるさとかつらぎ基金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新型コロナウイルス感染症対策事業に充当するための取り崩しによる減。</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庁舎建設基金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新庁舎建設に向けた積立による増。</a:t>
          </a:r>
          <a:endParaRPr lang="ja-JP" altLang="ja-JP" sz="1000">
            <a:effectLst/>
          </a:endParaRPr>
        </a:p>
        <a:p>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公立学校施設整備基金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教師用駐車場の賃借料の積立による増。</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地域福祉基金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国城寮建設負担金に充当するための取崩しによる減。　 </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災害対策基金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利息の積立による造。　</a:t>
          </a:r>
          <a:endParaRPr lang="ja-JP" altLang="ja-JP" sz="1000">
            <a:effectLst/>
          </a:endParaRPr>
        </a:p>
        <a:p>
          <a:r>
            <a:rPr kumimoji="1" lang="ja-JP" altLang="ja-JP" sz="1000">
              <a:solidFill>
                <a:schemeClr val="dk1"/>
              </a:solidFill>
              <a:effectLst/>
              <a:latin typeface="+mn-lt"/>
              <a:ea typeface="+mn-ea"/>
              <a:cs typeface="+mn-cs"/>
            </a:rPr>
            <a:t>（今後の方針）</a:t>
          </a:r>
          <a:endParaRPr lang="ja-JP" altLang="ja-JP" sz="1000">
            <a:effectLst/>
          </a:endParaRPr>
        </a:p>
        <a:p>
          <a:r>
            <a:rPr kumimoji="1" lang="ja-JP" altLang="ja-JP" sz="1000">
              <a:solidFill>
                <a:schemeClr val="dk1"/>
              </a:solidFill>
              <a:effectLst/>
              <a:latin typeface="+mn-lt"/>
              <a:ea typeface="+mn-ea"/>
              <a:cs typeface="+mn-cs"/>
            </a:rPr>
            <a:t>　　各基金の目的に沿った事業の財源として充当を行う予定。</a:t>
          </a:r>
          <a:endParaRPr lang="ja-JP" altLang="ja-JP" sz="1000">
            <a:effectLst/>
          </a:endParaRPr>
        </a:p>
        <a:p>
          <a:r>
            <a:rPr kumimoji="1" lang="ja-JP" altLang="ja-JP" sz="1000">
              <a:solidFill>
                <a:schemeClr val="dk1"/>
              </a:solidFill>
              <a:effectLst/>
              <a:latin typeface="+mn-lt"/>
              <a:ea typeface="+mn-ea"/>
              <a:cs typeface="+mn-cs"/>
            </a:rPr>
            <a:t>　</a:t>
          </a:r>
          <a:endParaRPr lang="ja-JP" altLang="ja-JP" sz="1000">
            <a:effectLst/>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（増減理由）</a:t>
          </a:r>
          <a:endParaRPr lang="ja-JP" altLang="ja-JP" sz="1000">
            <a:effectLst/>
          </a:endParaRPr>
        </a:p>
        <a:p>
          <a:r>
            <a:rPr kumimoji="1" lang="ja-JP" altLang="ja-JP" sz="1000">
              <a:solidFill>
                <a:schemeClr val="dk1"/>
              </a:solidFill>
              <a:effectLst/>
              <a:latin typeface="+mn-lt"/>
              <a:ea typeface="+mn-ea"/>
              <a:cs typeface="+mn-cs"/>
            </a:rPr>
            <a:t>　　令和４年度については普通交付税等の減少に伴い、取崩し（</a:t>
          </a:r>
          <a:r>
            <a:rPr kumimoji="1" lang="en-US" altLang="ja-JP" sz="1000">
              <a:solidFill>
                <a:schemeClr val="dk1"/>
              </a:solidFill>
              <a:effectLst/>
              <a:latin typeface="+mn-lt"/>
              <a:ea typeface="+mn-ea"/>
              <a:cs typeface="+mn-cs"/>
            </a:rPr>
            <a:t>117,500</a:t>
          </a:r>
          <a:r>
            <a:rPr kumimoji="1" lang="ja-JP" altLang="ja-JP" sz="1000">
              <a:solidFill>
                <a:schemeClr val="dk1"/>
              </a:solidFill>
              <a:effectLst/>
              <a:latin typeface="+mn-lt"/>
              <a:ea typeface="+mn-ea"/>
              <a:cs typeface="+mn-cs"/>
            </a:rPr>
            <a:t>千円）を行</a:t>
          </a:r>
          <a:r>
            <a:rPr kumimoji="1" lang="ja-JP" altLang="en-US" sz="1000">
              <a:solidFill>
                <a:schemeClr val="dk1"/>
              </a:solidFill>
              <a:effectLst/>
              <a:latin typeface="+mn-lt"/>
              <a:ea typeface="+mn-ea"/>
              <a:cs typeface="+mn-cs"/>
            </a:rPr>
            <a:t>っ</a:t>
          </a:r>
          <a:r>
            <a:rPr kumimoji="1" lang="ja-JP" altLang="ja-JP" sz="1000">
              <a:solidFill>
                <a:schemeClr val="dk1"/>
              </a:solidFill>
              <a:effectLst/>
              <a:latin typeface="+mn-lt"/>
              <a:ea typeface="+mn-ea"/>
              <a:cs typeface="+mn-cs"/>
            </a:rPr>
            <a:t>たが、積立額（</a:t>
          </a:r>
          <a:r>
            <a:rPr kumimoji="1" lang="en-US" altLang="ja-JP" sz="1000">
              <a:solidFill>
                <a:schemeClr val="dk1"/>
              </a:solidFill>
              <a:effectLst/>
              <a:latin typeface="+mn-lt"/>
              <a:ea typeface="+mn-ea"/>
              <a:cs typeface="+mn-cs"/>
            </a:rPr>
            <a:t>188,444</a:t>
          </a:r>
          <a:r>
            <a:rPr kumimoji="1" lang="ja-JP" altLang="ja-JP" sz="1000">
              <a:solidFill>
                <a:schemeClr val="dk1"/>
              </a:solidFill>
              <a:effectLst/>
              <a:latin typeface="+mn-lt"/>
              <a:ea typeface="+mn-ea"/>
              <a:cs typeface="+mn-cs"/>
            </a:rPr>
            <a:t>千円）が上回ったことにより残高が増加した。</a:t>
          </a:r>
          <a:endParaRPr lang="ja-JP" altLang="ja-JP" sz="1000">
            <a:effectLst/>
          </a:endParaRPr>
        </a:p>
        <a:p>
          <a:r>
            <a:rPr kumimoji="1" lang="ja-JP" altLang="ja-JP" sz="1000">
              <a:solidFill>
                <a:schemeClr val="dk1"/>
              </a:solidFill>
              <a:effectLst/>
              <a:latin typeface="+mn-lt"/>
              <a:ea typeface="+mn-ea"/>
              <a:cs typeface="+mn-cs"/>
            </a:rPr>
            <a:t>（今後の方針）</a:t>
          </a:r>
          <a:endParaRPr lang="ja-JP" altLang="ja-JP" sz="1000">
            <a:effectLst/>
          </a:endParaRPr>
        </a:p>
        <a:p>
          <a:r>
            <a:rPr kumimoji="1" lang="ja-JP" altLang="ja-JP" sz="1000">
              <a:solidFill>
                <a:schemeClr val="dk1"/>
              </a:solidFill>
              <a:effectLst/>
              <a:latin typeface="+mn-lt"/>
              <a:ea typeface="+mn-ea"/>
              <a:cs typeface="+mn-cs"/>
            </a:rPr>
            <a:t>　　現状の財政調整基金現在高</a:t>
          </a:r>
          <a:r>
            <a:rPr kumimoji="1" lang="en-US" altLang="ja-JP" sz="1000">
              <a:solidFill>
                <a:schemeClr val="dk1"/>
              </a:solidFill>
              <a:effectLst/>
              <a:latin typeface="+mn-lt"/>
              <a:ea typeface="+mn-ea"/>
              <a:cs typeface="+mn-cs"/>
            </a:rPr>
            <a:t>1,300</a:t>
          </a:r>
          <a:r>
            <a:rPr kumimoji="1" lang="ja-JP" altLang="ja-JP" sz="1000">
              <a:solidFill>
                <a:schemeClr val="dk1"/>
              </a:solidFill>
              <a:effectLst/>
              <a:latin typeface="+mn-lt"/>
              <a:ea typeface="+mn-ea"/>
              <a:cs typeface="+mn-cs"/>
            </a:rPr>
            <a:t>百万円をを維持することを目標に引き続き収支の改善を行う。</a:t>
          </a:r>
          <a:endParaRPr lang="ja-JP" altLang="ja-JP" sz="1000">
            <a:effectLst/>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（増減理由）</a:t>
          </a:r>
          <a:endParaRPr lang="ja-JP" altLang="ja-JP" sz="1000">
            <a:effectLst/>
          </a:endParaRPr>
        </a:p>
        <a:p>
          <a:r>
            <a:rPr kumimoji="1" lang="ja-JP" altLang="ja-JP" sz="1000">
              <a:solidFill>
                <a:schemeClr val="dk1"/>
              </a:solidFill>
              <a:effectLst/>
              <a:latin typeface="+mn-lt"/>
              <a:ea typeface="+mn-ea"/>
              <a:cs typeface="+mn-cs"/>
            </a:rPr>
            <a:t>　　臨時財政対策債発行額の</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を積み立てたことにより増。</a:t>
          </a:r>
          <a:endParaRPr lang="ja-JP" altLang="ja-JP" sz="1000">
            <a:effectLst/>
          </a:endParaRPr>
        </a:p>
        <a:p>
          <a:r>
            <a:rPr kumimoji="1" lang="ja-JP" altLang="ja-JP" sz="1000">
              <a:solidFill>
                <a:schemeClr val="dk1"/>
              </a:solidFill>
              <a:effectLst/>
              <a:latin typeface="+mn-lt"/>
              <a:ea typeface="+mn-ea"/>
              <a:cs typeface="+mn-cs"/>
            </a:rPr>
            <a:t>（今後の方針）</a:t>
          </a:r>
          <a:endParaRPr lang="ja-JP" altLang="ja-JP" sz="1000">
            <a:effectLst/>
          </a:endParaRPr>
        </a:p>
        <a:p>
          <a:r>
            <a:rPr kumimoji="1" lang="ja-JP" altLang="ja-JP" sz="1000">
              <a:solidFill>
                <a:schemeClr val="dk1"/>
              </a:solidFill>
              <a:effectLst/>
              <a:latin typeface="+mn-lt"/>
              <a:ea typeface="+mn-ea"/>
              <a:cs typeface="+mn-cs"/>
            </a:rPr>
            <a:t>　　引続き臨時財政対策債発行額の</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％を積立。</a:t>
          </a:r>
          <a:endParaRPr lang="ja-JP" altLang="ja-JP" sz="1000">
            <a:effectLst/>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15,915
15,791
151.69
11,230,273
10,589,676
331,549
6,375,333
12,938,205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以降横ばいで推移しているが、全国平均と比較して低指数となっている。</a:t>
          </a:r>
          <a:endParaRPr lang="ja-JP" altLang="ja-JP" sz="1000">
            <a:effectLst/>
          </a:endParaRPr>
        </a:p>
        <a:p>
          <a:r>
            <a:rPr kumimoji="1" lang="ja-JP" altLang="ja-JP" sz="1000">
              <a:solidFill>
                <a:schemeClr val="dk1"/>
              </a:solidFill>
              <a:effectLst/>
              <a:latin typeface="+mn-lt"/>
              <a:ea typeface="+mn-ea"/>
              <a:cs typeface="+mn-cs"/>
            </a:rPr>
            <a:t>　その要因として、人口減少や税収が少ないことなどがあげられる。今後も固定資産税償却資産減少の影響や町税の減少が見込まれることから、指数の低下が予想される。</a:t>
          </a:r>
          <a:endParaRPr lang="ja-JP" altLang="ja-JP" sz="1000">
            <a:effectLst/>
          </a:endParaRPr>
        </a:p>
        <a:p>
          <a:r>
            <a:rPr kumimoji="1" lang="ja-JP" altLang="ja-JP" sz="1000">
              <a:solidFill>
                <a:schemeClr val="dk1"/>
              </a:solidFill>
              <a:effectLst/>
              <a:latin typeface="+mn-lt"/>
              <a:ea typeface="+mn-ea"/>
              <a:cs typeface="+mn-cs"/>
            </a:rPr>
            <a:t>　これらの現状に対し、町税の適正課税などによる財政基盤の強化に努める。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78740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30480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国勢調査による人口減少の反映及び合併算定替の段階的縮減の開始に伴う普通地方交付税減少などが要因となり、</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は</a:t>
          </a:r>
          <a:r>
            <a:rPr kumimoji="1" lang="en-US" altLang="ja-JP" sz="1000">
              <a:solidFill>
                <a:schemeClr val="dk1"/>
              </a:solidFill>
              <a:effectLst/>
              <a:latin typeface="+mn-lt"/>
              <a:ea typeface="+mn-ea"/>
              <a:cs typeface="+mn-cs"/>
            </a:rPr>
            <a:t>100</a:t>
          </a:r>
          <a:r>
            <a:rPr kumimoji="1" lang="ja-JP" altLang="ja-JP" sz="1000">
              <a:solidFill>
                <a:schemeClr val="dk1"/>
              </a:solidFill>
              <a:effectLst/>
              <a:latin typeface="+mn-lt"/>
              <a:ea typeface="+mn-ea"/>
              <a:cs typeface="+mn-cs"/>
            </a:rPr>
            <a:t>％を超え非常に硬直した財政状況となった。</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R01</a:t>
          </a:r>
          <a:r>
            <a:rPr kumimoji="1" lang="ja-JP" altLang="ja-JP" sz="1000">
              <a:solidFill>
                <a:schemeClr val="dk1"/>
              </a:solidFill>
              <a:effectLst/>
              <a:latin typeface="+mn-lt"/>
              <a:ea typeface="+mn-ea"/>
              <a:cs typeface="+mn-cs"/>
            </a:rPr>
            <a:t>以降は普通交付税の増加等により減少傾向にあ</a:t>
          </a:r>
          <a:r>
            <a:rPr kumimoji="1" lang="ja-JP" altLang="en-US" sz="1000">
              <a:solidFill>
                <a:schemeClr val="dk1"/>
              </a:solidFill>
              <a:effectLst/>
              <a:latin typeface="+mn-lt"/>
              <a:ea typeface="+mn-ea"/>
              <a:cs typeface="+mn-cs"/>
            </a:rPr>
            <a:t>っ</a:t>
          </a:r>
          <a:r>
            <a:rPr kumimoji="1" lang="ja-JP" altLang="ja-JP" sz="1000">
              <a:solidFill>
                <a:schemeClr val="dk1"/>
              </a:solidFill>
              <a:effectLst/>
              <a:latin typeface="+mn-lt"/>
              <a:ea typeface="+mn-ea"/>
              <a:cs typeface="+mn-cs"/>
            </a:rPr>
            <a:t>たが、</a:t>
          </a:r>
          <a:r>
            <a:rPr kumimoji="1" lang="en-US" altLang="ja-JP" sz="1000">
              <a:solidFill>
                <a:schemeClr val="dk1"/>
              </a:solidFill>
              <a:effectLst/>
              <a:latin typeface="+mn-lt"/>
              <a:ea typeface="+mn-ea"/>
              <a:cs typeface="+mn-cs"/>
            </a:rPr>
            <a:t>R04</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人件費や電気料、給食業務委託料、学童保育委託料が増加したことで、経常収支比率が</a:t>
          </a:r>
          <a:r>
            <a:rPr kumimoji="1" lang="en-US" altLang="ja-JP" sz="1000">
              <a:solidFill>
                <a:schemeClr val="dk1"/>
              </a:solidFill>
              <a:effectLst/>
              <a:latin typeface="+mn-lt"/>
              <a:ea typeface="+mn-ea"/>
              <a:cs typeface="+mn-cs"/>
            </a:rPr>
            <a:t>5.8</a:t>
          </a:r>
          <a:r>
            <a:rPr kumimoji="1" lang="ja-JP" altLang="ja-JP" sz="1000">
              <a:solidFill>
                <a:schemeClr val="dk1"/>
              </a:solidFill>
              <a:effectLst/>
              <a:latin typeface="+mn-lt"/>
              <a:ea typeface="+mn-ea"/>
              <a:cs typeface="+mn-cs"/>
            </a:rPr>
            <a:t>ポイント増加した。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全国</a:t>
          </a:r>
          <a:r>
            <a:rPr kumimoji="1" lang="ja-JP" altLang="ja-JP" sz="1000">
              <a:solidFill>
                <a:schemeClr val="dk1"/>
              </a:solidFill>
              <a:effectLst/>
              <a:latin typeface="+mn-lt"/>
              <a:ea typeface="+mn-ea"/>
              <a:cs typeface="+mn-cs"/>
            </a:rPr>
            <a:t>平均と比較すると、依然硬直した状態が続いているため、財源の確保と徹底した歳出改革を進めることにより、収支が均衡した持続可能な財政構造に転換していく必要がある。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70168</xdr:rowOff>
    </xdr:from>
    <xdr:to>
      <xdr:col>23</xdr:col>
      <xdr:colOff>133350</xdr:colOff>
      <xdr:row>65</xdr:row>
      <xdr:rowOff>79057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185718"/>
          <a:ext cx="0" cy="1037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51134</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1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79057</xdr:rowOff>
    </xdr:from>
    <xdr:to>
      <xdr:col>24</xdr:col>
      <xdr:colOff>12700</xdr:colOff>
      <xdr:row>65</xdr:row>
      <xdr:rowOff>79057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22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156545</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70168</xdr:rowOff>
    </xdr:from>
    <xdr:to>
      <xdr:col>24</xdr:col>
      <xdr:colOff>12700</xdr:colOff>
      <xdr:row>59</xdr:row>
      <xdr:rowOff>70168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65</xdr:row>
      <xdr:rowOff>79057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873422"/>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65</xdr:row>
      <xdr:rowOff>66993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873422"/>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2222</xdr:rowOff>
    </xdr:from>
    <xdr:to>
      <xdr:col>19</xdr:col>
      <xdr:colOff>184150</xdr:colOff>
      <xdr:row>61</xdr:row>
      <xdr:rowOff>103822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113999</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66993</xdr:rowOff>
    </xdr:from>
    <xdr:to>
      <xdr:col>15</xdr:col>
      <xdr:colOff>82550</xdr:colOff>
      <xdr:row>66</xdr:row>
      <xdr:rowOff>4128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121124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126365</xdr:rowOff>
    </xdr:from>
    <xdr:to>
      <xdr:col>15</xdr:col>
      <xdr:colOff>133350</xdr:colOff>
      <xdr:row>63</xdr:row>
      <xdr:rowOff>56515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4128</xdr:rowOff>
    </xdr:from>
    <xdr:to>
      <xdr:col>11</xdr:col>
      <xdr:colOff>31750</xdr:colOff>
      <xdr:row>66</xdr:row>
      <xdr:rowOff>112713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131982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120332</xdr:rowOff>
    </xdr:from>
    <xdr:to>
      <xdr:col>11</xdr:col>
      <xdr:colOff>82550</xdr:colOff>
      <xdr:row>63</xdr:row>
      <xdr:rowOff>50482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60659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28257</xdr:rowOff>
    </xdr:from>
    <xdr:to>
      <xdr:col>23</xdr:col>
      <xdr:colOff>184150</xdr:colOff>
      <xdr:row>65</xdr:row>
      <xdr:rowOff>129857</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95584</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0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107649</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102570</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124778</xdr:rowOff>
    </xdr:from>
    <xdr:to>
      <xdr:col>11</xdr:col>
      <xdr:colOff>82550</xdr:colOff>
      <xdr:row>66</xdr:row>
      <xdr:rowOff>54928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39705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61913</xdr:rowOff>
    </xdr:from>
    <xdr:to>
      <xdr:col>7</xdr:col>
      <xdr:colOff>31750</xdr:colOff>
      <xdr:row>66</xdr:row>
      <xdr:rowOff>163513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148290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46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本町は、面積</a:t>
          </a:r>
          <a:r>
            <a:rPr kumimoji="1" lang="en-US" altLang="ja-JP" sz="1000">
              <a:solidFill>
                <a:schemeClr val="dk1"/>
              </a:solidFill>
              <a:effectLst/>
              <a:latin typeface="+mn-lt"/>
              <a:ea typeface="+mn-ea"/>
              <a:cs typeface="+mn-cs"/>
            </a:rPr>
            <a:t>151.69k㎡</a:t>
          </a:r>
          <a:r>
            <a:rPr kumimoji="1" lang="ja-JP" altLang="ja-JP" sz="1000">
              <a:solidFill>
                <a:schemeClr val="dk1"/>
              </a:solidFill>
              <a:effectLst/>
              <a:latin typeface="+mn-lt"/>
              <a:ea typeface="+mn-ea"/>
              <a:cs typeface="+mn-cs"/>
            </a:rPr>
            <a:t>、東西</a:t>
          </a:r>
          <a:r>
            <a:rPr kumimoji="1" lang="en-US" altLang="ja-JP" sz="1000">
              <a:solidFill>
                <a:schemeClr val="dk1"/>
              </a:solidFill>
              <a:effectLst/>
              <a:latin typeface="+mn-lt"/>
              <a:ea typeface="+mn-ea"/>
              <a:cs typeface="+mn-cs"/>
            </a:rPr>
            <a:t>14.7km</a:t>
          </a:r>
          <a:r>
            <a:rPr kumimoji="1" lang="ja-JP" altLang="ja-JP" sz="1000">
              <a:solidFill>
                <a:schemeClr val="dk1"/>
              </a:solidFill>
              <a:effectLst/>
              <a:latin typeface="+mn-lt"/>
              <a:ea typeface="+mn-ea"/>
              <a:cs typeface="+mn-cs"/>
            </a:rPr>
            <a:t>、南北</a:t>
          </a:r>
          <a:r>
            <a:rPr kumimoji="1" lang="en-US" altLang="ja-JP" sz="1000">
              <a:solidFill>
                <a:schemeClr val="dk1"/>
              </a:solidFill>
              <a:effectLst/>
              <a:latin typeface="+mn-lt"/>
              <a:ea typeface="+mn-ea"/>
              <a:cs typeface="+mn-cs"/>
            </a:rPr>
            <a:t>29.3km</a:t>
          </a:r>
          <a:r>
            <a:rPr kumimoji="1" lang="ja-JP" altLang="ja-JP" sz="1000">
              <a:solidFill>
                <a:schemeClr val="dk1"/>
              </a:solidFill>
              <a:effectLst/>
              <a:latin typeface="+mn-lt"/>
              <a:ea typeface="+mn-ea"/>
              <a:cs typeface="+mn-cs"/>
            </a:rPr>
            <a:t>と南北に長い山間へき地であり、またこども園</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園、幼稚園１園、小学校</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校、中学校</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校、公民館</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館、児童館</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館と町としては極めて多くの施設があり、これら施設の管理運営に多額の経費を要している。</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R04</a:t>
          </a:r>
          <a:r>
            <a:rPr kumimoji="1" lang="ja-JP" altLang="ja-JP" sz="1000">
              <a:solidFill>
                <a:schemeClr val="dk1"/>
              </a:solidFill>
              <a:effectLst/>
              <a:latin typeface="+mn-lt"/>
              <a:ea typeface="+mn-ea"/>
              <a:cs typeface="+mn-cs"/>
            </a:rPr>
            <a:t>は電気料や給食業務委託料、学童保育委託料の増加により、前年度から</a:t>
          </a:r>
          <a:r>
            <a:rPr kumimoji="1" lang="en-US" altLang="ja-JP" sz="1000">
              <a:solidFill>
                <a:schemeClr val="dk1"/>
              </a:solidFill>
              <a:effectLst/>
              <a:latin typeface="+mn-lt"/>
              <a:ea typeface="+mn-ea"/>
              <a:cs typeface="+mn-cs"/>
            </a:rPr>
            <a:t>22,379</a:t>
          </a:r>
          <a:r>
            <a:rPr kumimoji="1" lang="ja-JP" altLang="ja-JP" sz="1000">
              <a:solidFill>
                <a:schemeClr val="dk1"/>
              </a:solidFill>
              <a:effectLst/>
              <a:latin typeface="+mn-lt"/>
              <a:ea typeface="+mn-ea"/>
              <a:cs typeface="+mn-cs"/>
            </a:rPr>
            <a:t>円の増加となった。</a:t>
          </a:r>
          <a:endParaRPr lang="ja-JP" altLang="ja-JP" sz="1000">
            <a:effectLst/>
          </a:endParaRPr>
        </a:p>
        <a:p>
          <a:r>
            <a:rPr kumimoji="1" lang="ja-JP" altLang="ja-JP" sz="1000">
              <a:solidFill>
                <a:schemeClr val="dk1"/>
              </a:solidFill>
              <a:effectLst/>
              <a:latin typeface="+mn-lt"/>
              <a:ea typeface="+mn-ea"/>
              <a:cs typeface="+mn-cs"/>
            </a:rPr>
            <a:t>　廃止も含めた公共施設の適正な管理運営を行うことで、健全な財政運営を推進していく。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90634"/>
          <a:ext cx="0" cy="148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7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7361</xdr:rowOff>
    </xdr:from>
    <xdr:to>
      <xdr:col>23</xdr:col>
      <xdr:colOff>133350</xdr:colOff>
      <xdr:row>85</xdr:row>
      <xdr:rowOff>15912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09161"/>
          <a:ext cx="838200" cy="18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166133</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56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59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7361</xdr:rowOff>
    </xdr:from>
    <xdr:to>
      <xdr:col>19</xdr:col>
      <xdr:colOff>133350</xdr:colOff>
      <xdr:row>84</xdr:row>
      <xdr:rowOff>45929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409161"/>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128254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53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159747</xdr:rowOff>
    </xdr:from>
    <xdr:to>
      <xdr:col>15</xdr:col>
      <xdr:colOff>82550</xdr:colOff>
      <xdr:row>84</xdr:row>
      <xdr:rowOff>45929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18647"/>
          <a:ext cx="889000" cy="2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4055</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06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114463</xdr:rowOff>
    </xdr:from>
    <xdr:to>
      <xdr:col>11</xdr:col>
      <xdr:colOff>31750</xdr:colOff>
      <xdr:row>82</xdr:row>
      <xdr:rowOff>159747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73363"/>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110973</xdr:rowOff>
    </xdr:from>
    <xdr:to>
      <xdr:col>11</xdr:col>
      <xdr:colOff>82550</xdr:colOff>
      <xdr:row>83</xdr:row>
      <xdr:rowOff>41123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25900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107426</xdr:rowOff>
    </xdr:from>
    <xdr:to>
      <xdr:col>7</xdr:col>
      <xdr:colOff>31750</xdr:colOff>
      <xdr:row>83</xdr:row>
      <xdr:rowOff>37576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22353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136562</xdr:rowOff>
    </xdr:from>
    <xdr:to>
      <xdr:col>23</xdr:col>
      <xdr:colOff>184150</xdr:colOff>
      <xdr:row>85</xdr:row>
      <xdr:rowOff>66712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153089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8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128011</xdr:rowOff>
    </xdr:from>
    <xdr:to>
      <xdr:col>19</xdr:col>
      <xdr:colOff>184150</xdr:colOff>
      <xdr:row>84</xdr:row>
      <xdr:rowOff>58161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68338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127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166579</xdr:rowOff>
    </xdr:from>
    <xdr:to>
      <xdr:col>15</xdr:col>
      <xdr:colOff>133350</xdr:colOff>
      <xdr:row>84</xdr:row>
      <xdr:rowOff>96729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81506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8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108947</xdr:rowOff>
    </xdr:from>
    <xdr:to>
      <xdr:col>11</xdr:col>
      <xdr:colOff>82550</xdr:colOff>
      <xdr:row>83</xdr:row>
      <xdr:rowOff>39097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49274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9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63663</xdr:rowOff>
    </xdr:from>
    <xdr:to>
      <xdr:col>7</xdr:col>
      <xdr:colOff>31750</xdr:colOff>
      <xdr:row>82</xdr:row>
      <xdr:rowOff>165263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当町は職員の平均年齢が高く、人件費の抑制などの取組を行っているが、数値になかなか反映されず、若干の上下はあるものの高い水準となっている。</a:t>
          </a:r>
          <a:endParaRPr lang="ja-JP" altLang="ja-JP" sz="1000">
            <a:effectLst/>
          </a:endParaRPr>
        </a:p>
        <a:p>
          <a:r>
            <a:rPr kumimoji="1" lang="ja-JP" altLang="ja-JP" sz="1000">
              <a:solidFill>
                <a:schemeClr val="dk1"/>
              </a:solidFill>
              <a:effectLst/>
              <a:latin typeface="+mn-lt"/>
              <a:ea typeface="+mn-ea"/>
              <a:cs typeface="+mn-cs"/>
            </a:rPr>
            <a:t>　一般職員適正化計画とも連動しながら、今後も給与水準の適正化に努める。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88</xdr:row>
      <xdr:rowOff>24130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0393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39339"/>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118111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0876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本町は、</a:t>
          </a:r>
          <a:r>
            <a:rPr kumimoji="1" lang="en-US" altLang="ja-JP" sz="1000">
              <a:solidFill>
                <a:schemeClr val="dk1"/>
              </a:solidFill>
              <a:effectLst/>
              <a:latin typeface="+mn-lt"/>
              <a:ea typeface="+mn-ea"/>
              <a:cs typeface="+mn-cs"/>
            </a:rPr>
            <a:t>H17.10</a:t>
          </a:r>
          <a:r>
            <a:rPr kumimoji="1" lang="ja-JP" altLang="ja-JP" sz="1000">
              <a:solidFill>
                <a:schemeClr val="dk1"/>
              </a:solidFill>
              <a:effectLst/>
              <a:latin typeface="+mn-lt"/>
              <a:ea typeface="+mn-ea"/>
              <a:cs typeface="+mn-cs"/>
            </a:rPr>
            <a:t>に花園村と合併したことにより、</a:t>
          </a:r>
          <a:r>
            <a:rPr kumimoji="1" lang="en-US" altLang="ja-JP" sz="1000">
              <a:solidFill>
                <a:schemeClr val="dk1"/>
              </a:solidFill>
              <a:effectLst/>
              <a:latin typeface="+mn-lt"/>
              <a:ea typeface="+mn-ea"/>
              <a:cs typeface="+mn-cs"/>
            </a:rPr>
            <a:t>151.69k㎡</a:t>
          </a:r>
          <a:r>
            <a:rPr kumimoji="1" lang="ja-JP" altLang="ja-JP" sz="1000">
              <a:solidFill>
                <a:schemeClr val="dk1"/>
              </a:solidFill>
              <a:effectLst/>
              <a:latin typeface="+mn-lt"/>
              <a:ea typeface="+mn-ea"/>
              <a:cs typeface="+mn-cs"/>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以降類似団体内平均値を下回っている状況にある。</a:t>
          </a:r>
          <a:endParaRPr lang="ja-JP" altLang="ja-JP" sz="1000">
            <a:effectLst/>
          </a:endParaRPr>
        </a:p>
        <a:p>
          <a:r>
            <a:rPr kumimoji="1" lang="ja-JP" altLang="ja-JP" sz="1000">
              <a:solidFill>
                <a:schemeClr val="dk1"/>
              </a:solidFill>
              <a:effectLst/>
              <a:latin typeface="+mn-lt"/>
              <a:ea typeface="+mn-ea"/>
              <a:cs typeface="+mn-cs"/>
            </a:rPr>
            <a:t>　現在も公共施設の統廃合や一般職員適正化計画に基づいた機構改革及び事務事業見直しを進めており、退職勧奨、退職者不補充などによる適正化に努めている</a:t>
          </a:r>
          <a:r>
            <a:rPr kumimoji="1" lang="en-US"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104684</xdr:rowOff>
    </xdr:from>
    <xdr:to>
      <xdr:col>81</xdr:col>
      <xdr:colOff>44450</xdr:colOff>
      <xdr:row>61</xdr:row>
      <xdr:rowOff>22860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391684"/>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80299</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53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75384</xdr:rowOff>
    </xdr:from>
    <xdr:to>
      <xdr:col>77</xdr:col>
      <xdr:colOff>44450</xdr:colOff>
      <xdr:row>60</xdr:row>
      <xdr:rowOff>104684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362384"/>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75384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2446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165826</xdr:rowOff>
    </xdr:from>
    <xdr:to>
      <xdr:col>68</xdr:col>
      <xdr:colOff>152400</xdr:colOff>
      <xdr:row>60</xdr:row>
      <xdr:rowOff>37465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28137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8453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53884</xdr:rowOff>
    </xdr:from>
    <xdr:to>
      <xdr:col>77</xdr:col>
      <xdr:colOff>95250</xdr:colOff>
      <xdr:row>60</xdr:row>
      <xdr:rowOff>155484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165661</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24584</xdr:rowOff>
    </xdr:from>
    <xdr:to>
      <xdr:col>73</xdr:col>
      <xdr:colOff>44450</xdr:colOff>
      <xdr:row>60</xdr:row>
      <xdr:rowOff>126184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115026</xdr:rowOff>
    </xdr:from>
    <xdr:to>
      <xdr:col>64</xdr:col>
      <xdr:colOff>152400</xdr:colOff>
      <xdr:row>60</xdr:row>
      <xdr:rowOff>45176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55353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実質公債費率については、Ｈ</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から減少傾向にあ</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３か年平均の数字を用いて算定を行うため、</a:t>
          </a:r>
          <a:r>
            <a:rPr kumimoji="1" lang="en-US" altLang="ja-JP" sz="1000">
              <a:solidFill>
                <a:schemeClr val="dk1"/>
              </a:solidFill>
              <a:effectLst/>
              <a:latin typeface="+mn-lt"/>
              <a:ea typeface="+mn-ea"/>
              <a:cs typeface="+mn-cs"/>
            </a:rPr>
            <a:t>R04</a:t>
          </a:r>
          <a:r>
            <a:rPr kumimoji="1" lang="ja-JP" altLang="ja-JP" sz="1000">
              <a:solidFill>
                <a:schemeClr val="dk1"/>
              </a:solidFill>
              <a:effectLst/>
              <a:latin typeface="+mn-lt"/>
              <a:ea typeface="+mn-ea"/>
              <a:cs typeface="+mn-cs"/>
            </a:rPr>
            <a:t>と</a:t>
          </a:r>
          <a:r>
            <a:rPr kumimoji="1" lang="en-US" altLang="ja-JP" sz="1000">
              <a:solidFill>
                <a:schemeClr val="dk1"/>
              </a:solidFill>
              <a:effectLst/>
              <a:latin typeface="+mn-lt"/>
              <a:ea typeface="+mn-ea"/>
              <a:cs typeface="+mn-cs"/>
            </a:rPr>
            <a:t>H31</a:t>
          </a:r>
          <a:r>
            <a:rPr kumimoji="1" lang="ja-JP" altLang="ja-JP" sz="1000">
              <a:solidFill>
                <a:schemeClr val="dk1"/>
              </a:solidFill>
              <a:effectLst/>
              <a:latin typeface="+mn-lt"/>
              <a:ea typeface="+mn-ea"/>
              <a:cs typeface="+mn-cs"/>
            </a:rPr>
            <a:t>を比較したところ、公債費</a:t>
          </a:r>
          <a:r>
            <a:rPr kumimoji="1" lang="ja-JP" altLang="en-US" sz="1000">
              <a:solidFill>
                <a:schemeClr val="dk1"/>
              </a:solidFill>
              <a:effectLst/>
              <a:latin typeface="+mn-lt"/>
              <a:ea typeface="+mn-ea"/>
              <a:cs typeface="+mn-cs"/>
            </a:rPr>
            <a:t>の増加</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地域</a:t>
          </a:r>
          <a:r>
            <a:rPr kumimoji="1" lang="ja-JP" altLang="ja-JP" sz="1000">
              <a:solidFill>
                <a:schemeClr val="dk1"/>
              </a:solidFill>
              <a:effectLst/>
              <a:latin typeface="+mn-lt"/>
              <a:ea typeface="+mn-ea"/>
              <a:cs typeface="+mn-cs"/>
            </a:rPr>
            <a:t>社会再生事業費</a:t>
          </a:r>
          <a:r>
            <a:rPr kumimoji="1" lang="ja-JP" altLang="en-US" sz="1000">
              <a:solidFill>
                <a:schemeClr val="dk1"/>
              </a:solidFill>
              <a:effectLst/>
              <a:latin typeface="+mn-lt"/>
              <a:ea typeface="+mn-ea"/>
              <a:cs typeface="+mn-cs"/>
            </a:rPr>
            <a:t>、地域デジタル社会推進費</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新設</a:t>
          </a:r>
          <a:r>
            <a:rPr kumimoji="1" lang="ja-JP" altLang="ja-JP" sz="1000">
              <a:solidFill>
                <a:schemeClr val="dk1"/>
              </a:solidFill>
              <a:effectLst/>
              <a:latin typeface="+mn-lt"/>
              <a:ea typeface="+mn-ea"/>
              <a:cs typeface="+mn-cs"/>
            </a:rPr>
            <a:t>による普通交付税の増加に伴い、「</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」改善している。</a:t>
          </a:r>
          <a:endParaRPr lang="ja-JP" altLang="ja-JP" sz="1000">
            <a:effectLst/>
          </a:endParaRPr>
        </a:p>
        <a:p>
          <a:r>
            <a:rPr kumimoji="1" lang="ja-JP" altLang="ja-JP" sz="1000">
              <a:solidFill>
                <a:schemeClr val="dk1"/>
              </a:solidFill>
              <a:effectLst/>
              <a:latin typeface="+mn-lt"/>
              <a:ea typeface="+mn-ea"/>
              <a:cs typeface="+mn-cs"/>
            </a:rPr>
            <a:t>　事業の延伸や、一時中止、後ろ倒し等による新規発行の抑制、財政健全化に向けた取り組みが必要である。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131657</xdr:rowOff>
    </xdr:from>
    <xdr:to>
      <xdr:col>81</xdr:col>
      <xdr:colOff>44450</xdr:colOff>
      <xdr:row>44</xdr:row>
      <xdr:rowOff>116840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3240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46584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131657</xdr:rowOff>
    </xdr:from>
    <xdr:to>
      <xdr:col>81</xdr:col>
      <xdr:colOff>133350</xdr:colOff>
      <xdr:row>35</xdr:row>
      <xdr:rowOff>131657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73660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2584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43</xdr:row>
      <xdr:rowOff>79163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2745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44</xdr:row>
      <xdr:rowOff>116840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45151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45</xdr:row>
      <xdr:rowOff>90170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66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R03</a:t>
          </a:r>
          <a:r>
            <a:rPr kumimoji="1" lang="ja-JP" altLang="ja-JP" sz="1000">
              <a:solidFill>
                <a:schemeClr val="dk1"/>
              </a:solidFill>
              <a:effectLst/>
              <a:latin typeface="+mn-lt"/>
              <a:ea typeface="+mn-ea"/>
              <a:cs typeface="+mn-cs"/>
            </a:rPr>
            <a:t>は、財政調整基金、ふるさとかつらぎ基金等の充当可能基金残高の増加や普通交付税、地方消費税交付金等の増加による標準財政規模の増加により、「</a:t>
          </a:r>
          <a:r>
            <a:rPr kumimoji="1" lang="en-US" altLang="ja-JP" sz="1000">
              <a:solidFill>
                <a:schemeClr val="dk1"/>
              </a:solidFill>
              <a:effectLst/>
              <a:latin typeface="+mn-lt"/>
              <a:ea typeface="+mn-ea"/>
              <a:cs typeface="+mn-cs"/>
            </a:rPr>
            <a:t>-24.9</a:t>
          </a:r>
          <a:r>
            <a:rPr kumimoji="1" lang="ja-JP" altLang="ja-JP" sz="1000">
              <a:solidFill>
                <a:schemeClr val="dk1"/>
              </a:solidFill>
              <a:effectLst/>
              <a:latin typeface="+mn-lt"/>
              <a:ea typeface="+mn-ea"/>
              <a:cs typeface="+mn-cs"/>
            </a:rPr>
            <a:t>」と大きく改善した。</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R04</a:t>
          </a:r>
          <a:r>
            <a:rPr kumimoji="1" lang="ja-JP" altLang="ja-JP" sz="1000">
              <a:solidFill>
                <a:schemeClr val="dk1"/>
              </a:solidFill>
              <a:effectLst/>
              <a:latin typeface="+mn-lt"/>
              <a:ea typeface="+mn-ea"/>
              <a:cs typeface="+mn-cs"/>
            </a:rPr>
            <a:t>は、基準財政需要額算入見込額が減少したことで、充当可能財源等が減少したものの、公営企業債等繰入見込額や組合負担等見込額の減少が大きく、「</a:t>
          </a:r>
          <a:r>
            <a:rPr kumimoji="1" lang="en-US" altLang="ja-JP" sz="1000">
              <a:solidFill>
                <a:schemeClr val="dk1"/>
              </a:solidFill>
              <a:effectLst/>
              <a:latin typeface="+mn-lt"/>
              <a:ea typeface="+mn-ea"/>
              <a:cs typeface="+mn-cs"/>
            </a:rPr>
            <a:t>-8.8</a:t>
          </a:r>
          <a:r>
            <a:rPr kumimoji="1" lang="ja-JP" altLang="ja-JP" sz="1000">
              <a:solidFill>
                <a:schemeClr val="dk1"/>
              </a:solidFill>
              <a:effectLst/>
              <a:latin typeface="+mn-lt"/>
              <a:ea typeface="+mn-ea"/>
              <a:cs typeface="+mn-cs"/>
            </a:rPr>
            <a:t>」と前年度に引き続き改善している。</a:t>
          </a:r>
          <a:endParaRPr lang="ja-JP" altLang="ja-JP" sz="1000">
            <a:effectLst/>
          </a:endParaRPr>
        </a:p>
        <a:p>
          <a:r>
            <a:rPr kumimoji="1" lang="ja-JP" altLang="ja-JP" sz="1000">
              <a:solidFill>
                <a:schemeClr val="dk1"/>
              </a:solidFill>
              <a:effectLst/>
              <a:latin typeface="+mn-lt"/>
              <a:ea typeface="+mn-ea"/>
              <a:cs typeface="+mn-cs"/>
            </a:rPr>
            <a:t>　しかし、依然として全国平均と比較して高い数値であるため、今後も財政の健全化を推進する必要がある。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71755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130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43832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47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71755</xdr:rowOff>
    </xdr:from>
    <xdr:to>
      <xdr:col>81</xdr:col>
      <xdr:colOff>133350</xdr:colOff>
      <xdr:row>20</xdr:row>
      <xdr:rowOff>71755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50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13547</xdr:rowOff>
    </xdr:from>
    <xdr:to>
      <xdr:col>81</xdr:col>
      <xdr:colOff>44450</xdr:colOff>
      <xdr:row>16</xdr:row>
      <xdr:rowOff>131516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2756747"/>
          <a:ext cx="8382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131516</xdr:rowOff>
    </xdr:from>
    <xdr:to>
      <xdr:col>77</xdr:col>
      <xdr:colOff>44450</xdr:colOff>
      <xdr:row>18</xdr:row>
      <xdr:rowOff>122414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874716"/>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122414</xdr:rowOff>
    </xdr:from>
    <xdr:to>
      <xdr:col>72</xdr:col>
      <xdr:colOff>203200</xdr:colOff>
      <xdr:row>21</xdr:row>
      <xdr:rowOff>12912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208514"/>
          <a:ext cx="889000" cy="40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56303</xdr:rowOff>
    </xdr:from>
    <xdr:to>
      <xdr:col>73</xdr:col>
      <xdr:colOff>44450</xdr:colOff>
      <xdr:row>14</xdr:row>
      <xdr:rowOff>157903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168080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12912</xdr:rowOff>
    </xdr:from>
    <xdr:to>
      <xdr:col>68</xdr:col>
      <xdr:colOff>152400</xdr:colOff>
      <xdr:row>22</xdr:row>
      <xdr:rowOff>96167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613362"/>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16228</xdr:rowOff>
    </xdr:from>
    <xdr:to>
      <xdr:col>68</xdr:col>
      <xdr:colOff>203200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134197</xdr:rowOff>
    </xdr:from>
    <xdr:to>
      <xdr:col>81</xdr:col>
      <xdr:colOff>95250</xdr:colOff>
      <xdr:row>16</xdr:row>
      <xdr:rowOff>64347</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106274</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67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80716</xdr:rowOff>
    </xdr:from>
    <xdr:to>
      <xdr:col>77</xdr:col>
      <xdr:colOff>95250</xdr:colOff>
      <xdr:row>17</xdr:row>
      <xdr:rowOff>10866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8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167093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91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71614</xdr:rowOff>
    </xdr:from>
    <xdr:to>
      <xdr:col>73</xdr:col>
      <xdr:colOff>44450</xdr:colOff>
      <xdr:row>19</xdr:row>
      <xdr:rowOff>1764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1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157991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2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133562</xdr:rowOff>
    </xdr:from>
    <xdr:to>
      <xdr:col>68</xdr:col>
      <xdr:colOff>203200</xdr:colOff>
      <xdr:row>21</xdr:row>
      <xdr:rowOff>63712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5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48489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64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45367</xdr:rowOff>
    </xdr:from>
    <xdr:to>
      <xdr:col>64</xdr:col>
      <xdr:colOff>152400</xdr:colOff>
      <xdr:row>22</xdr:row>
      <xdr:rowOff>146967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131744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90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15,915
15,791
151.69
11,230,273
10,589,676
331,549
6,375,333
12,938,205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R04</a:t>
          </a:r>
          <a:r>
            <a:rPr kumimoji="1" lang="ja-JP" altLang="ja-JP" sz="1000" b="0" i="0" baseline="0">
              <a:solidFill>
                <a:schemeClr val="dk1"/>
              </a:solidFill>
              <a:effectLst/>
              <a:latin typeface="+mn-lt"/>
              <a:ea typeface="+mn-ea"/>
              <a:cs typeface="+mn-cs"/>
            </a:rPr>
            <a:t>については、定期昇給や臨時交付金関係事業や選挙に係る時間外勤務の増加により</a:t>
          </a:r>
          <a:r>
            <a:rPr kumimoji="1" lang="ja-JP" altLang="ja-JP" sz="1000">
              <a:solidFill>
                <a:schemeClr val="dk1"/>
              </a:solidFill>
              <a:effectLst/>
              <a:latin typeface="+mn-lt"/>
              <a:ea typeface="+mn-ea"/>
              <a:cs typeface="+mn-cs"/>
            </a:rPr>
            <a:t>前年度から「</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本町は、職員の年齢層が高いため、今後も、一般職員適正化計画に基づいた人件費の縮減及び財政健全化に向けた取り組みを進める。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本町は、</a:t>
          </a:r>
          <a:r>
            <a:rPr kumimoji="1" lang="en-US" altLang="ja-JP" sz="1000">
              <a:solidFill>
                <a:schemeClr val="dk1"/>
              </a:solidFill>
              <a:effectLst/>
              <a:latin typeface="+mn-lt"/>
              <a:ea typeface="+mn-ea"/>
              <a:cs typeface="+mn-cs"/>
            </a:rPr>
            <a:t>151.69k㎡</a:t>
          </a:r>
          <a:r>
            <a:rPr kumimoji="1" lang="ja-JP" altLang="ja-JP" sz="1000">
              <a:solidFill>
                <a:schemeClr val="dk1"/>
              </a:solidFill>
              <a:effectLst/>
              <a:latin typeface="+mn-lt"/>
              <a:ea typeface="+mn-ea"/>
              <a:cs typeface="+mn-cs"/>
            </a:rPr>
            <a:t>という広大な面積を有し、山間へき地が多く、多数の施設を有し、こ</a:t>
          </a:r>
          <a:r>
            <a:rPr kumimoji="1" lang="ja-JP" altLang="en-US" sz="1000">
              <a:solidFill>
                <a:schemeClr val="dk1"/>
              </a:solidFill>
              <a:effectLst/>
              <a:latin typeface="+mn-lt"/>
              <a:ea typeface="+mn-ea"/>
              <a:cs typeface="+mn-cs"/>
            </a:rPr>
            <a:t>れ</a:t>
          </a:r>
          <a:r>
            <a:rPr kumimoji="1" lang="ja-JP" altLang="ja-JP" sz="1000">
              <a:solidFill>
                <a:schemeClr val="dk1"/>
              </a:solidFill>
              <a:effectLst/>
              <a:latin typeface="+mn-lt"/>
              <a:ea typeface="+mn-ea"/>
              <a:cs typeface="+mn-cs"/>
            </a:rPr>
            <a:t>ら</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施設の管理運営に多額の経費を要していること</a:t>
          </a:r>
          <a:r>
            <a:rPr kumimoji="1" lang="ja-JP" altLang="en-US" sz="1000">
              <a:solidFill>
                <a:schemeClr val="dk1"/>
              </a:solidFill>
              <a:effectLst/>
              <a:latin typeface="+mn-lt"/>
              <a:ea typeface="+mn-ea"/>
              <a:cs typeface="+mn-cs"/>
            </a:rPr>
            <a:t>から、類似団体平均を大きく上回っている。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R01</a:t>
          </a:r>
          <a:r>
            <a:rPr kumimoji="1" lang="ja-JP" altLang="ja-JP" sz="1000">
              <a:solidFill>
                <a:schemeClr val="dk1"/>
              </a:solidFill>
              <a:effectLst/>
              <a:latin typeface="+mn-lt"/>
              <a:ea typeface="+mn-ea"/>
              <a:cs typeface="+mn-cs"/>
            </a:rPr>
            <a:t>年以降、減少傾向にあったが、</a:t>
          </a:r>
          <a:r>
            <a:rPr kumimoji="1" lang="en-US" altLang="ja-JP" sz="1000">
              <a:solidFill>
                <a:schemeClr val="dk1"/>
              </a:solidFill>
              <a:effectLst/>
              <a:latin typeface="+mn-lt"/>
              <a:ea typeface="+mn-ea"/>
              <a:cs typeface="+mn-cs"/>
            </a:rPr>
            <a:t>R04</a:t>
          </a:r>
          <a:r>
            <a:rPr kumimoji="1" lang="ja-JP" altLang="ja-JP" sz="1000">
              <a:solidFill>
                <a:schemeClr val="dk1"/>
              </a:solidFill>
              <a:effectLst/>
              <a:latin typeface="+mn-lt"/>
              <a:ea typeface="+mn-ea"/>
              <a:cs typeface="+mn-cs"/>
            </a:rPr>
            <a:t>は電気料や学童保育委託料の増加により、前年度から「＋</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」と大きく増加している。</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6350</xdr:rowOff>
    </xdr:from>
    <xdr:to>
      <xdr:col>82</xdr:col>
      <xdr:colOff>107950</xdr:colOff>
      <xdr:row>20</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639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19</xdr:row>
      <xdr:rowOff>6350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6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20</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63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20</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7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127000</xdr:rowOff>
    </xdr:from>
    <xdr:to>
      <xdr:col>74</xdr:col>
      <xdr:colOff>31750</xdr:colOff>
      <xdr:row>19</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50800</xdr:rowOff>
    </xdr:from>
    <xdr:to>
      <xdr:col>69</xdr:col>
      <xdr:colOff>142875</xdr:colOff>
      <xdr:row>20</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R04</a:t>
          </a:r>
          <a:r>
            <a:rPr kumimoji="1" lang="ja-JP" altLang="ja-JP" sz="1000" b="0" i="0" baseline="0">
              <a:solidFill>
                <a:schemeClr val="dk1"/>
              </a:solidFill>
              <a:effectLst/>
              <a:latin typeface="+mn-lt"/>
              <a:ea typeface="+mn-ea"/>
              <a:cs typeface="+mn-cs"/>
            </a:rPr>
            <a:t>においては</a:t>
          </a:r>
          <a:r>
            <a:rPr kumimoji="1" lang="en-US" altLang="ja-JP" sz="1000" b="0" i="0" baseline="0">
              <a:solidFill>
                <a:schemeClr val="dk1"/>
              </a:solidFill>
              <a:effectLst/>
              <a:latin typeface="+mn-lt"/>
              <a:ea typeface="+mn-ea"/>
              <a:cs typeface="+mn-cs"/>
            </a:rPr>
            <a:t>R03</a:t>
          </a:r>
          <a:r>
            <a:rPr kumimoji="1" lang="ja-JP" altLang="ja-JP" sz="1000" b="0" i="0" baseline="0">
              <a:solidFill>
                <a:schemeClr val="dk1"/>
              </a:solidFill>
              <a:effectLst/>
              <a:latin typeface="+mn-lt"/>
              <a:ea typeface="+mn-ea"/>
              <a:cs typeface="+mn-cs"/>
            </a:rPr>
            <a:t>からの増減はなく、依然として、類似団体内平均を大きく下回る結果となった。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全国的に少子高齢化が急速に進行しており、本町においても同様に高齢化が進む見込みであることから、扶助費は増加を続けるものと推測される。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53</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64605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53</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94343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189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25599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R01</a:t>
          </a:r>
          <a:r>
            <a:rPr kumimoji="1" lang="ja-JP" altLang="ja-JP" sz="1000">
              <a:solidFill>
                <a:schemeClr val="dk1"/>
              </a:solidFill>
              <a:effectLst/>
              <a:latin typeface="+mn-lt"/>
              <a:ea typeface="+mn-ea"/>
              <a:cs typeface="+mn-cs"/>
            </a:rPr>
            <a:t>年以降、下水道事業会計が法適用化され、繰出金が補助費等に振り替わったことで類似団体平均を下回っている。</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R04</a:t>
          </a:r>
          <a:r>
            <a:rPr kumimoji="1" lang="ja-JP" altLang="ja-JP" sz="1000">
              <a:solidFill>
                <a:schemeClr val="dk1"/>
              </a:solidFill>
              <a:effectLst/>
              <a:latin typeface="+mn-lt"/>
              <a:ea typeface="+mn-ea"/>
              <a:cs typeface="+mn-cs"/>
            </a:rPr>
            <a:t>年においては、出資金の増加により、前年度から「</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」と増加した。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今後の</a:t>
          </a:r>
          <a:r>
            <a:rPr kumimoji="1" lang="ja-JP" altLang="ja-JP" sz="1000">
              <a:solidFill>
                <a:schemeClr val="dk1"/>
              </a:solidFill>
              <a:effectLst/>
              <a:latin typeface="+mn-lt"/>
              <a:ea typeface="+mn-ea"/>
              <a:cs typeface="+mn-cs"/>
            </a:rPr>
            <a:t>特別会計への繰出金</a:t>
          </a:r>
          <a:r>
            <a:rPr kumimoji="1" lang="ja-JP" altLang="en-US" sz="1000">
              <a:solidFill>
                <a:schemeClr val="dk1"/>
              </a:solidFill>
              <a:effectLst/>
              <a:latin typeface="+mn-lt"/>
              <a:ea typeface="+mn-ea"/>
              <a:cs typeface="+mn-cs"/>
            </a:rPr>
            <a:t>の増加に備え</a:t>
          </a:r>
          <a:r>
            <a:rPr kumimoji="1" lang="ja-JP" altLang="ja-JP" sz="1000">
              <a:solidFill>
                <a:schemeClr val="dk1"/>
              </a:solidFill>
              <a:effectLst/>
              <a:latin typeface="+mn-lt"/>
              <a:ea typeface="+mn-ea"/>
              <a:cs typeface="+mn-cs"/>
            </a:rPr>
            <a:t>、財政健全化に向けた取り組みを行い</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縮減に努める。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3853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56</xdr:row>
      <xdr:rowOff>94343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3853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94343</xdr:rowOff>
    </xdr:from>
    <xdr:to>
      <xdr:col>73</xdr:col>
      <xdr:colOff>180975</xdr:colOff>
      <xdr:row>56</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59</xdr:row>
      <xdr:rowOff>86178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445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51707</xdr:rowOff>
    </xdr:from>
    <xdr:to>
      <xdr:col>82</xdr:col>
      <xdr:colOff>158750</xdr:colOff>
      <xdr:row>55</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68234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43543</xdr:rowOff>
    </xdr:from>
    <xdr:to>
      <xdr:col>74</xdr:col>
      <xdr:colOff>31750</xdr:colOff>
      <xdr:row>56</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R01</a:t>
          </a:r>
          <a:r>
            <a:rPr kumimoji="1" lang="ja-JP" altLang="ja-JP" sz="1000" b="0" i="0" baseline="0">
              <a:solidFill>
                <a:schemeClr val="dk1"/>
              </a:solidFill>
              <a:effectLst/>
              <a:latin typeface="+mn-lt"/>
              <a:ea typeface="+mn-ea"/>
              <a:cs typeface="+mn-cs"/>
            </a:rPr>
            <a:t>年から下水道事業会計が法適用化され、</a:t>
          </a:r>
          <a:r>
            <a:rPr kumimoji="1" lang="ja-JP" altLang="ja-JP" sz="1000">
              <a:solidFill>
                <a:schemeClr val="dk1"/>
              </a:solidFill>
              <a:effectLst/>
              <a:latin typeface="+mn-lt"/>
              <a:ea typeface="+mn-ea"/>
              <a:cs typeface="+mn-cs"/>
            </a:rPr>
            <a:t>繰出金が補助費等に振り替わったことで</a:t>
          </a:r>
          <a:r>
            <a:rPr kumimoji="1" lang="ja-JP" altLang="ja-JP" sz="1000" b="0" i="0" baseline="0">
              <a:solidFill>
                <a:schemeClr val="dk1"/>
              </a:solidFill>
              <a:effectLst/>
              <a:latin typeface="+mn-lt"/>
              <a:ea typeface="+mn-ea"/>
              <a:cs typeface="+mn-cs"/>
            </a:rPr>
            <a:t>類似団体内平均を上回っていたが、</a:t>
          </a:r>
          <a:r>
            <a:rPr kumimoji="1" lang="en-US" altLang="ja-JP" sz="1000" b="0" i="0" baseline="0">
              <a:solidFill>
                <a:schemeClr val="dk1"/>
              </a:solidFill>
              <a:effectLst/>
              <a:latin typeface="+mn-lt"/>
              <a:ea typeface="+mn-ea"/>
              <a:cs typeface="+mn-cs"/>
            </a:rPr>
            <a:t>R04</a:t>
          </a:r>
          <a:r>
            <a:rPr kumimoji="1" lang="ja-JP" altLang="en-US" sz="1000" b="0" i="0" baseline="0">
              <a:solidFill>
                <a:schemeClr val="dk1"/>
              </a:solidFill>
              <a:effectLst/>
              <a:latin typeface="+mn-lt"/>
              <a:ea typeface="+mn-ea"/>
              <a:cs typeface="+mn-cs"/>
            </a:rPr>
            <a:t>年</a:t>
          </a:r>
          <a:r>
            <a:rPr kumimoji="1" lang="ja-JP" altLang="ja-JP" sz="1000" b="0" i="0" baseline="0">
              <a:solidFill>
                <a:schemeClr val="dk1"/>
              </a:solidFill>
              <a:effectLst/>
              <a:latin typeface="+mn-lt"/>
              <a:ea typeface="+mn-ea"/>
              <a:cs typeface="+mn-cs"/>
            </a:rPr>
            <a:t>において類似団体平均を下回ることとなった。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R04</a:t>
          </a:r>
          <a:r>
            <a:rPr kumimoji="1" lang="ja-JP" altLang="ja-JP" sz="1000">
              <a:solidFill>
                <a:schemeClr val="dk1"/>
              </a:solidFill>
              <a:effectLst/>
              <a:latin typeface="+mn-lt"/>
              <a:ea typeface="+mn-ea"/>
              <a:cs typeface="+mn-cs"/>
            </a:rPr>
            <a:t>年においては、伊都消防組合への負担金が減少したが、経常一般財源も減少したことで、前年度と同数値となっている。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124278</xdr:rowOff>
    </xdr:from>
    <xdr:to>
      <xdr:col>82</xdr:col>
      <xdr:colOff>107950</xdr:colOff>
      <xdr:row>37</xdr:row>
      <xdr:rowOff>124278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6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78213</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124278</xdr:rowOff>
    </xdr:from>
    <xdr:to>
      <xdr:col>78</xdr:col>
      <xdr:colOff>69850</xdr:colOff>
      <xdr:row>38</xdr:row>
      <xdr:rowOff>83457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67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83457</xdr:rowOff>
    </xdr:from>
    <xdr:to>
      <xdr:col>73</xdr:col>
      <xdr:colOff>180975</xdr:colOff>
      <xdr:row>39</xdr:row>
      <xdr:rowOff>20865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59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39</xdr:row>
      <xdr:rowOff>20865</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48186"/>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24691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73478</xdr:rowOff>
    </xdr:from>
    <xdr:to>
      <xdr:col>82</xdr:col>
      <xdr:colOff>158750</xdr:colOff>
      <xdr:row>38</xdr:row>
      <xdr:rowOff>3628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90005</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73478</xdr:rowOff>
    </xdr:from>
    <xdr:to>
      <xdr:col>78</xdr:col>
      <xdr:colOff>120650</xdr:colOff>
      <xdr:row>38</xdr:row>
      <xdr:rowOff>3628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159855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32657</xdr:rowOff>
    </xdr:from>
    <xdr:to>
      <xdr:col>74</xdr:col>
      <xdr:colOff>31750</xdr:colOff>
      <xdr:row>38</xdr:row>
      <xdr:rowOff>134257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119034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141515</xdr:rowOff>
    </xdr:from>
    <xdr:to>
      <xdr:col>69</xdr:col>
      <xdr:colOff>142875</xdr:colOff>
      <xdr:row>39</xdr:row>
      <xdr:rowOff>71665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56442</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125186</xdr:rowOff>
    </xdr:from>
    <xdr:to>
      <xdr:col>65</xdr:col>
      <xdr:colOff>53975</xdr:colOff>
      <xdr:row>37</xdr:row>
      <xdr:rowOff>55336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65513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依然として全国平均を上回っている。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過去に実施してきた大規模な建設事業の償還額に加え、既発行の合併特例債や臨時財政対策債などの元利償還金の増加が主な要因となっている。</a:t>
          </a:r>
          <a:endParaRPr lang="ja-JP" altLang="ja-JP" sz="1000">
            <a:effectLst/>
          </a:endParaRPr>
        </a:p>
        <a:p>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R04</a:t>
          </a:r>
          <a:r>
            <a:rPr kumimoji="1" lang="ja-JP" altLang="ja-JP" sz="1000" b="0" i="0" baseline="0">
              <a:solidFill>
                <a:schemeClr val="dk1"/>
              </a:solidFill>
              <a:effectLst/>
              <a:latin typeface="+mn-lt"/>
              <a:ea typeface="+mn-ea"/>
              <a:cs typeface="+mn-cs"/>
            </a:rPr>
            <a:t>においては、</a:t>
          </a:r>
          <a:r>
            <a:rPr lang="ja-JP" altLang="ja-JP" sz="1000" b="0" i="0" baseline="0">
              <a:solidFill>
                <a:schemeClr val="dk1"/>
              </a:solidFill>
              <a:effectLst/>
              <a:latin typeface="+mn-lt"/>
              <a:ea typeface="+mn-ea"/>
              <a:cs typeface="+mn-cs"/>
            </a:rPr>
            <a:t>過疎対策事業債の償還額増加により、公債費の歳出額は増加しており「</a:t>
          </a:r>
          <a:r>
            <a:rPr lang="en-US" altLang="ja-JP" sz="1000" b="0" i="0" baseline="0">
              <a:solidFill>
                <a:schemeClr val="dk1"/>
              </a:solidFill>
              <a:effectLst/>
              <a:latin typeface="+mn-lt"/>
              <a:ea typeface="+mn-ea"/>
              <a:cs typeface="+mn-cs"/>
            </a:rPr>
            <a:t>+.04</a:t>
          </a:r>
          <a:r>
            <a:rPr lang="ja-JP" altLang="ja-JP" sz="1000" b="0" i="0" baseline="0">
              <a:solidFill>
                <a:schemeClr val="dk1"/>
              </a:solidFill>
              <a:effectLst/>
              <a:latin typeface="+mn-lt"/>
              <a:ea typeface="+mn-ea"/>
              <a:cs typeface="+mn-cs"/>
            </a:rPr>
            <a:t>％」となっている。</a:t>
          </a:r>
          <a:endParaRPr lang="ja-JP" altLang="ja-JP" sz="1000">
            <a:effectLst/>
          </a:endParaRPr>
        </a:p>
        <a:p>
          <a:r>
            <a:rPr kumimoji="1" lang="ja-JP" altLang="ja-JP" sz="1000">
              <a:solidFill>
                <a:schemeClr val="dk1"/>
              </a:solidFill>
              <a:effectLst/>
              <a:latin typeface="+mn-lt"/>
              <a:ea typeface="+mn-ea"/>
              <a:cs typeface="+mn-cs"/>
            </a:rPr>
            <a:t>　引続き財政健全化に向けた公債費抑制に取り組む必要がある。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80</xdr:row>
      <xdr:rowOff>121557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4550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93634</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121557</xdr:rowOff>
    </xdr:from>
    <xdr:to>
      <xdr:col>24</xdr:col>
      <xdr:colOff>114300</xdr:colOff>
      <xdr:row>80</xdr:row>
      <xdr:rowOff>121557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53521</xdr:rowOff>
    </xdr:from>
    <xdr:to>
      <xdr:col>24</xdr:col>
      <xdr:colOff>25400</xdr:colOff>
      <xdr:row>79</xdr:row>
      <xdr:rowOff>97064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5980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160762</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2848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144235</xdr:rowOff>
    </xdr:from>
    <xdr:to>
      <xdr:col>24</xdr:col>
      <xdr:colOff>76200</xdr:colOff>
      <xdr:row>76</xdr:row>
      <xdr:rowOff>74386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129721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598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111578</xdr:rowOff>
    </xdr:from>
    <xdr:to>
      <xdr:col>20</xdr:col>
      <xdr:colOff>38100</xdr:colOff>
      <xdr:row>76</xdr:row>
      <xdr:rowOff>41728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51905</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129721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652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38100</xdr:rowOff>
    </xdr:from>
    <xdr:to>
      <xdr:col>15</xdr:col>
      <xdr:colOff>149225</xdr:colOff>
      <xdr:row>76</xdr:row>
      <xdr:rowOff>139700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81</xdr:row>
      <xdr:rowOff>4536</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6525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166007</xdr:rowOff>
    </xdr:from>
    <xdr:to>
      <xdr:col>11</xdr:col>
      <xdr:colOff>60325</xdr:colOff>
      <xdr:row>76</xdr:row>
      <xdr:rowOff>96157</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48986</xdr:rowOff>
    </xdr:from>
    <xdr:to>
      <xdr:col>6</xdr:col>
      <xdr:colOff>171450</xdr:colOff>
      <xdr:row>76</xdr:row>
      <xdr:rowOff>150586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160762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46264</xdr:rowOff>
    </xdr:from>
    <xdr:to>
      <xdr:col>24</xdr:col>
      <xdr:colOff>76200</xdr:colOff>
      <xdr:row>79</xdr:row>
      <xdr:rowOff>147864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18341</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2721</xdr:rowOff>
    </xdr:from>
    <xdr:to>
      <xdr:col>20</xdr:col>
      <xdr:colOff>38100</xdr:colOff>
      <xdr:row>79</xdr:row>
      <xdr:rowOff>104321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89098</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78921</xdr:rowOff>
    </xdr:from>
    <xdr:to>
      <xdr:col>15</xdr:col>
      <xdr:colOff>149225</xdr:colOff>
      <xdr:row>80</xdr:row>
      <xdr:rowOff>9071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165298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125186</xdr:rowOff>
    </xdr:from>
    <xdr:to>
      <xdr:col>6</xdr:col>
      <xdr:colOff>171450</xdr:colOff>
      <xdr:row>81</xdr:row>
      <xdr:rowOff>55336</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40113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R04</a:t>
          </a:r>
          <a:r>
            <a:rPr kumimoji="1" lang="ja-JP" altLang="ja-JP" sz="1000" b="0" i="0" baseline="0">
              <a:solidFill>
                <a:schemeClr val="dk1"/>
              </a:solidFill>
              <a:effectLst/>
              <a:latin typeface="+mn-lt"/>
              <a:ea typeface="+mn-ea"/>
              <a:cs typeface="+mn-cs"/>
            </a:rPr>
            <a:t>構成比では、人件費の占める割合が高く「</a:t>
          </a:r>
          <a:r>
            <a:rPr kumimoji="1" lang="en-US" altLang="ja-JP" sz="1000" b="0" i="0" baseline="0">
              <a:solidFill>
                <a:schemeClr val="dk1"/>
              </a:solidFill>
              <a:effectLst/>
              <a:latin typeface="+mn-lt"/>
              <a:ea typeface="+mn-ea"/>
              <a:cs typeface="+mn-cs"/>
            </a:rPr>
            <a:t>23.9%</a:t>
          </a:r>
          <a:r>
            <a:rPr kumimoji="1" lang="ja-JP" altLang="ja-JP" sz="1000" b="0" i="0" baseline="0">
              <a:solidFill>
                <a:schemeClr val="dk1"/>
              </a:solidFill>
              <a:effectLst/>
              <a:latin typeface="+mn-lt"/>
              <a:ea typeface="+mn-ea"/>
              <a:cs typeface="+mn-cs"/>
            </a:rPr>
            <a:t>」、次いで物件費「</a:t>
          </a:r>
          <a:r>
            <a:rPr kumimoji="1" lang="en-US" altLang="ja-JP" sz="1000" b="0" i="0" baseline="0">
              <a:solidFill>
                <a:schemeClr val="dk1"/>
              </a:solidFill>
              <a:effectLst/>
              <a:latin typeface="+mn-lt"/>
              <a:ea typeface="+mn-ea"/>
              <a:cs typeface="+mn-cs"/>
            </a:rPr>
            <a:t>19.5%</a:t>
          </a:r>
          <a:r>
            <a:rPr kumimoji="1" lang="ja-JP" altLang="ja-JP" sz="1000" b="0" i="0" baseline="0">
              <a:solidFill>
                <a:schemeClr val="dk1"/>
              </a:solidFill>
              <a:effectLst/>
              <a:latin typeface="+mn-lt"/>
              <a:ea typeface="+mn-ea"/>
              <a:cs typeface="+mn-cs"/>
            </a:rPr>
            <a:t>」、補助費等「</a:t>
          </a:r>
          <a:r>
            <a:rPr kumimoji="1" lang="en-US" altLang="ja-JP" sz="1000" b="0" i="0" baseline="0">
              <a:solidFill>
                <a:schemeClr val="dk1"/>
              </a:solidFill>
              <a:effectLst/>
              <a:latin typeface="+mn-lt"/>
              <a:ea typeface="+mn-ea"/>
              <a:cs typeface="+mn-cs"/>
            </a:rPr>
            <a:t>13.9%</a:t>
          </a:r>
          <a:r>
            <a:rPr kumimoji="1" lang="ja-JP" altLang="ja-JP" sz="1000" b="0" i="0" baseline="0">
              <a:solidFill>
                <a:schemeClr val="dk1"/>
              </a:solidFill>
              <a:effectLst/>
              <a:latin typeface="+mn-lt"/>
              <a:ea typeface="+mn-ea"/>
              <a:cs typeface="+mn-cs"/>
            </a:rPr>
            <a:t>」、繰出金「</a:t>
          </a:r>
          <a:r>
            <a:rPr kumimoji="1" lang="en-US" altLang="ja-JP" sz="1000" b="0" i="0" baseline="0">
              <a:solidFill>
                <a:schemeClr val="dk1"/>
              </a:solidFill>
              <a:effectLst/>
              <a:latin typeface="+mn-lt"/>
              <a:ea typeface="+mn-ea"/>
              <a:cs typeface="+mn-cs"/>
            </a:rPr>
            <a:t>12.2%</a:t>
          </a:r>
          <a:r>
            <a:rPr kumimoji="1" lang="ja-JP" altLang="ja-JP" sz="1000" b="0" i="0" baseline="0">
              <a:solidFill>
                <a:schemeClr val="dk1"/>
              </a:solidFill>
              <a:effectLst/>
              <a:latin typeface="+mn-lt"/>
              <a:ea typeface="+mn-ea"/>
              <a:cs typeface="+mn-cs"/>
            </a:rPr>
            <a:t>」、扶助費「</a:t>
          </a:r>
          <a:r>
            <a:rPr kumimoji="1" lang="en-US" altLang="ja-JP" sz="1000" b="0" i="0" baseline="0">
              <a:solidFill>
                <a:schemeClr val="dk1"/>
              </a:solidFill>
              <a:effectLst/>
              <a:latin typeface="+mn-lt"/>
              <a:ea typeface="+mn-ea"/>
              <a:cs typeface="+mn-cs"/>
            </a:rPr>
            <a:t>3.7%</a:t>
          </a:r>
          <a:r>
            <a:rPr kumimoji="1" lang="ja-JP" altLang="ja-JP" sz="1000" b="0" i="0" baseline="0">
              <a:solidFill>
                <a:schemeClr val="dk1"/>
              </a:solidFill>
              <a:effectLst/>
              <a:latin typeface="+mn-lt"/>
              <a:ea typeface="+mn-ea"/>
              <a:cs typeface="+mn-cs"/>
            </a:rPr>
            <a:t>」、維持補修費「</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」となっている。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R03-R04</a:t>
          </a:r>
          <a:r>
            <a:rPr kumimoji="1" lang="ja-JP" altLang="ja-JP" sz="1000" b="0" i="0" baseline="0">
              <a:solidFill>
                <a:schemeClr val="dk1"/>
              </a:solidFill>
              <a:effectLst/>
              <a:latin typeface="+mn-lt"/>
              <a:ea typeface="+mn-ea"/>
              <a:cs typeface="+mn-cs"/>
            </a:rPr>
            <a:t>比較では、公債費以外で「</a:t>
          </a:r>
          <a:r>
            <a:rPr kumimoji="1" lang="en-US" altLang="ja-JP" sz="1000" b="0" i="0" baseline="0">
              <a:solidFill>
                <a:schemeClr val="dk1"/>
              </a:solidFill>
              <a:effectLst/>
              <a:latin typeface="+mn-lt"/>
              <a:ea typeface="+mn-ea"/>
              <a:cs typeface="+mn-cs"/>
            </a:rPr>
            <a:t>+5.4</a:t>
          </a:r>
          <a:r>
            <a:rPr kumimoji="1" lang="ja-JP" altLang="ja-JP" sz="1000" b="0" i="0" baseline="0">
              <a:solidFill>
                <a:schemeClr val="dk1"/>
              </a:solidFill>
              <a:effectLst/>
              <a:latin typeface="+mn-lt"/>
              <a:ea typeface="+mn-ea"/>
              <a:cs typeface="+mn-cs"/>
            </a:rPr>
            <a:t>」、人件費「</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」、物件費「</a:t>
          </a:r>
          <a:r>
            <a:rPr kumimoji="1" lang="en-US" altLang="ja-JP" sz="1000" b="0" i="0" baseline="0">
              <a:solidFill>
                <a:schemeClr val="dk1"/>
              </a:solidFill>
              <a:effectLst/>
              <a:latin typeface="+mn-lt"/>
              <a:ea typeface="+mn-ea"/>
              <a:cs typeface="+mn-cs"/>
            </a:rPr>
            <a:t>+2.3</a:t>
          </a:r>
          <a:r>
            <a:rPr kumimoji="1" lang="ja-JP" altLang="ja-JP" sz="1000" b="0" i="0" baseline="0">
              <a:solidFill>
                <a:schemeClr val="dk1"/>
              </a:solidFill>
              <a:effectLst/>
              <a:latin typeface="+mn-lt"/>
              <a:ea typeface="+mn-ea"/>
              <a:cs typeface="+mn-cs"/>
            </a:rPr>
            <a:t>」、補助費等「</a:t>
          </a:r>
          <a:r>
            <a:rPr kumimoji="1" lang="en-US" altLang="ja-JP" sz="1000" b="0" i="0" baseline="0">
              <a:solidFill>
                <a:schemeClr val="dk1"/>
              </a:solidFill>
              <a:effectLst/>
              <a:latin typeface="+mn-lt"/>
              <a:ea typeface="+mn-ea"/>
              <a:cs typeface="+mn-cs"/>
            </a:rPr>
            <a:t>±0</a:t>
          </a:r>
          <a:r>
            <a:rPr kumimoji="1" lang="ja-JP" altLang="ja-JP" sz="1000" b="0" i="0" baseline="0">
              <a:solidFill>
                <a:schemeClr val="dk1"/>
              </a:solidFill>
              <a:effectLst/>
              <a:latin typeface="+mn-lt"/>
              <a:ea typeface="+mn-ea"/>
              <a:cs typeface="+mn-cs"/>
            </a:rPr>
            <a:t>」、繰出金「</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」、扶助費「</a:t>
          </a:r>
          <a:r>
            <a:rPr kumimoji="1" lang="en-US" altLang="ja-JP" sz="1000" b="0" i="0" baseline="0">
              <a:solidFill>
                <a:schemeClr val="dk1"/>
              </a:solidFill>
              <a:effectLst/>
              <a:latin typeface="+mn-lt"/>
              <a:ea typeface="+mn-ea"/>
              <a:cs typeface="+mn-cs"/>
            </a:rPr>
            <a:t>±0</a:t>
          </a:r>
          <a:r>
            <a:rPr kumimoji="1" lang="ja-JP" altLang="ja-JP" sz="1000" b="0" i="0" baseline="0">
              <a:solidFill>
                <a:schemeClr val="dk1"/>
              </a:solidFill>
              <a:effectLst/>
              <a:latin typeface="+mn-lt"/>
              <a:ea typeface="+mn-ea"/>
              <a:cs typeface="+mn-cs"/>
            </a:rPr>
            <a:t>」、維持補修費「</a:t>
          </a:r>
          <a:r>
            <a:rPr kumimoji="1" lang="en-US" altLang="ja-JP" sz="1000" b="0" i="0" baseline="0">
              <a:solidFill>
                <a:schemeClr val="dk1"/>
              </a:solidFill>
              <a:effectLst/>
              <a:latin typeface="+mn-lt"/>
              <a:ea typeface="+mn-ea"/>
              <a:cs typeface="+mn-cs"/>
            </a:rPr>
            <a:t>±0</a:t>
          </a:r>
          <a:r>
            <a:rPr kumimoji="1" lang="ja-JP" altLang="ja-JP" sz="1000" b="0" i="0" baseline="0">
              <a:solidFill>
                <a:schemeClr val="dk1"/>
              </a:solidFill>
              <a:effectLst/>
              <a:latin typeface="+mn-lt"/>
              <a:ea typeface="+mn-ea"/>
              <a:cs typeface="+mn-cs"/>
            </a:rPr>
            <a:t>」となっている。</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85089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399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57166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85089</xdr:rowOff>
    </xdr:from>
    <xdr:to>
      <xdr:col>82</xdr:col>
      <xdr:colOff>196850</xdr:colOff>
      <xdr:row>81</xdr:row>
      <xdr:rowOff>85089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80</xdr:row>
      <xdr:rowOff>119380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012420"/>
          <a:ext cx="8382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157497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80</xdr:row>
      <xdr:rowOff>43180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012420"/>
          <a:ext cx="88900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43180</xdr:rowOff>
    </xdr:from>
    <xdr:to>
      <xdr:col>73</xdr:col>
      <xdr:colOff>180975</xdr:colOff>
      <xdr:row>82</xdr:row>
      <xdr:rowOff>5080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7591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91439</xdr:rowOff>
    </xdr:from>
    <xdr:to>
      <xdr:col>74</xdr:col>
      <xdr:colOff>31750</xdr:colOff>
      <xdr:row>79</xdr:row>
      <xdr:rowOff>21589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31766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115570</xdr:rowOff>
    </xdr:from>
    <xdr:to>
      <xdr:col>69</xdr:col>
      <xdr:colOff>92075</xdr:colOff>
      <xdr:row>82</xdr:row>
      <xdr:rowOff>5080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400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137161</xdr:rowOff>
    </xdr:from>
    <xdr:to>
      <xdr:col>69</xdr:col>
      <xdr:colOff>142875</xdr:colOff>
      <xdr:row>79</xdr:row>
      <xdr:rowOff>67311</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77488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68580</xdr:rowOff>
    </xdr:from>
    <xdr:to>
      <xdr:col>82</xdr:col>
      <xdr:colOff>158750</xdr:colOff>
      <xdr:row>80</xdr:row>
      <xdr:rowOff>170180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40657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102870</xdr:rowOff>
    </xdr:from>
    <xdr:to>
      <xdr:col>78</xdr:col>
      <xdr:colOff>120650</xdr:colOff>
      <xdr:row>76</xdr:row>
      <xdr:rowOff>33020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17797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163830</xdr:rowOff>
    </xdr:from>
    <xdr:to>
      <xdr:col>74</xdr:col>
      <xdr:colOff>31750</xdr:colOff>
      <xdr:row>80</xdr:row>
      <xdr:rowOff>93980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78757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125730</xdr:rowOff>
    </xdr:from>
    <xdr:to>
      <xdr:col>69</xdr:col>
      <xdr:colOff>142875</xdr:colOff>
      <xdr:row>82</xdr:row>
      <xdr:rowOff>55880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40657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64770</xdr:rowOff>
    </xdr:from>
    <xdr:to>
      <xdr:col>65</xdr:col>
      <xdr:colOff>53975</xdr:colOff>
      <xdr:row>81</xdr:row>
      <xdr:rowOff>166370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151147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36646</xdr:rowOff>
    </xdr:from>
    <xdr:to>
      <xdr:col>29</xdr:col>
      <xdr:colOff>127000</xdr:colOff>
      <xdr:row>18</xdr:row>
      <xdr:rowOff>168377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0371"/>
          <a:ext cx="647700" cy="13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101071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168377</xdr:rowOff>
    </xdr:from>
    <xdr:to>
      <xdr:col>26</xdr:col>
      <xdr:colOff>50800</xdr:colOff>
      <xdr:row>19</xdr:row>
      <xdr:rowOff>57829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02102"/>
          <a:ext cx="698500" cy="60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104995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57829</xdr:rowOff>
    </xdr:from>
    <xdr:to>
      <xdr:col>22</xdr:col>
      <xdr:colOff>114300</xdr:colOff>
      <xdr:row>20</xdr:row>
      <xdr:rowOff>1156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63004"/>
          <a:ext cx="698500" cy="11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52131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1156</xdr:rowOff>
    </xdr:from>
    <xdr:to>
      <xdr:col>18</xdr:col>
      <xdr:colOff>177800</xdr:colOff>
      <xdr:row>20</xdr:row>
      <xdr:rowOff>29540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77781"/>
          <a:ext cx="698500" cy="2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130854</xdr:rowOff>
    </xdr:from>
    <xdr:to>
      <xdr:col>19</xdr:col>
      <xdr:colOff>38100</xdr:colOff>
      <xdr:row>18</xdr:row>
      <xdr:rowOff>61004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71181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42405</xdr:rowOff>
    </xdr:from>
    <xdr:to>
      <xdr:col>15</xdr:col>
      <xdr:colOff>101600</xdr:colOff>
      <xdr:row>18</xdr:row>
      <xdr:rowOff>144005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154182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157296</xdr:rowOff>
    </xdr:from>
    <xdr:to>
      <xdr:col>29</xdr:col>
      <xdr:colOff>177800</xdr:colOff>
      <xdr:row>18</xdr:row>
      <xdr:rowOff>87446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129373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117577</xdr:rowOff>
    </xdr:from>
    <xdr:to>
      <xdr:col>26</xdr:col>
      <xdr:colOff>101600</xdr:colOff>
      <xdr:row>19</xdr:row>
      <xdr:rowOff>47727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5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32504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3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7029</xdr:rowOff>
    </xdr:from>
    <xdr:to>
      <xdr:col>22</xdr:col>
      <xdr:colOff>165100</xdr:colOff>
      <xdr:row>19</xdr:row>
      <xdr:rowOff>108629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93406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121806</xdr:rowOff>
    </xdr:from>
    <xdr:to>
      <xdr:col>19</xdr:col>
      <xdr:colOff>38100</xdr:colOff>
      <xdr:row>20</xdr:row>
      <xdr:rowOff>51956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2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36733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150190</xdr:rowOff>
    </xdr:from>
    <xdr:to>
      <xdr:col>15</xdr:col>
      <xdr:colOff>101600</xdr:colOff>
      <xdr:row>20</xdr:row>
      <xdr:rowOff>80340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5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65117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4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165138</xdr:rowOff>
    </xdr:from>
    <xdr:to>
      <xdr:col>29</xdr:col>
      <xdr:colOff>127000</xdr:colOff>
      <xdr:row>35</xdr:row>
      <xdr:rowOff>170929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75488"/>
          <a:ext cx="6477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296257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170929</xdr:rowOff>
    </xdr:from>
    <xdr:to>
      <xdr:col>26</xdr:col>
      <xdr:colOff>50800</xdr:colOff>
      <xdr:row>35</xdr:row>
      <xdr:rowOff>269913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81279"/>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246511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5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269913</xdr:rowOff>
    </xdr:from>
    <xdr:to>
      <xdr:col>22</xdr:col>
      <xdr:colOff>114300</xdr:colOff>
      <xdr:row>35</xdr:row>
      <xdr:rowOff>293725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80263"/>
          <a:ext cx="698500" cy="2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293895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318757</xdr:rowOff>
    </xdr:from>
    <xdr:to>
      <xdr:col>18</xdr:col>
      <xdr:colOff>177800</xdr:colOff>
      <xdr:row>35</xdr:row>
      <xdr:rowOff>293725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86207"/>
          <a:ext cx="698500" cy="31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264291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3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285373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9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114338</xdr:rowOff>
    </xdr:from>
    <xdr:to>
      <xdr:col>29</xdr:col>
      <xdr:colOff>177800</xdr:colOff>
      <xdr:row>35</xdr:row>
      <xdr:rowOff>215938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4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86415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120129</xdr:rowOff>
    </xdr:from>
    <xdr:to>
      <xdr:col>26</xdr:col>
      <xdr:colOff>101600</xdr:colOff>
      <xdr:row>35</xdr:row>
      <xdr:rowOff>221729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231906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9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219113</xdr:rowOff>
    </xdr:from>
    <xdr:to>
      <xdr:col>22</xdr:col>
      <xdr:colOff>165100</xdr:colOff>
      <xdr:row>35</xdr:row>
      <xdr:rowOff>320713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305490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242925</xdr:rowOff>
    </xdr:from>
    <xdr:to>
      <xdr:col>19</xdr:col>
      <xdr:colOff>38100</xdr:colOff>
      <xdr:row>36</xdr:row>
      <xdr:rowOff>1625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329302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267957</xdr:rowOff>
    </xdr:from>
    <xdr:to>
      <xdr:col>15</xdr:col>
      <xdr:colOff>101600</xdr:colOff>
      <xdr:row>35</xdr:row>
      <xdr:rowOff>26657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3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36834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0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15,915
15,791
151.69
11,230,273
10,589,676
331,549
6,375,333
12,938,205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122034</xdr:rowOff>
    </xdr:from>
    <xdr:to>
      <xdr:col>24</xdr:col>
      <xdr:colOff>63500</xdr:colOff>
      <xdr:row>36</xdr:row>
      <xdr:rowOff>88684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2784"/>
          <a:ext cx="838200" cy="1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164114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1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88684</xdr:rowOff>
    </xdr:from>
    <xdr:to>
      <xdr:col>19</xdr:col>
      <xdr:colOff>177800</xdr:colOff>
      <xdr:row>36</xdr:row>
      <xdr:rowOff>101791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0884"/>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133380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101791</xdr:rowOff>
    </xdr:from>
    <xdr:to>
      <xdr:col>15</xdr:col>
      <xdr:colOff>50800</xdr:colOff>
      <xdr:row>37</xdr:row>
      <xdr:rowOff>48158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3991"/>
          <a:ext cx="889000" cy="1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48158</xdr:rowOff>
    </xdr:from>
    <xdr:to>
      <xdr:col>10</xdr:col>
      <xdr:colOff>114300</xdr:colOff>
      <xdr:row>37</xdr:row>
      <xdr:rowOff>83414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1808"/>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71234</xdr:rowOff>
    </xdr:from>
    <xdr:to>
      <xdr:col>24</xdr:col>
      <xdr:colOff>114300</xdr:colOff>
      <xdr:row>36</xdr:row>
      <xdr:rowOff>1384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49661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37884</xdr:rowOff>
    </xdr:from>
    <xdr:to>
      <xdr:col>20</xdr:col>
      <xdr:colOff>38100</xdr:colOff>
      <xdr:row>36</xdr:row>
      <xdr:rowOff>139484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130611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50991</xdr:rowOff>
    </xdr:from>
    <xdr:to>
      <xdr:col>15</xdr:col>
      <xdr:colOff>101600</xdr:colOff>
      <xdr:row>36</xdr:row>
      <xdr:rowOff>152591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143718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168808</xdr:rowOff>
    </xdr:from>
    <xdr:to>
      <xdr:col>10</xdr:col>
      <xdr:colOff>165100</xdr:colOff>
      <xdr:row>37</xdr:row>
      <xdr:rowOff>98958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90085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32614</xdr:rowOff>
    </xdr:from>
    <xdr:to>
      <xdr:col>6</xdr:col>
      <xdr:colOff>38100</xdr:colOff>
      <xdr:row>37</xdr:row>
      <xdr:rowOff>134214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125341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1730</xdr:rowOff>
    </xdr:from>
    <xdr:to>
      <xdr:col>24</xdr:col>
      <xdr:colOff>63500</xdr:colOff>
      <xdr:row>55</xdr:row>
      <xdr:rowOff>147215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31480"/>
          <a:ext cx="838200" cy="1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58735</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8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77921</xdr:rowOff>
    </xdr:from>
    <xdr:to>
      <xdr:col>19</xdr:col>
      <xdr:colOff>177800</xdr:colOff>
      <xdr:row>55</xdr:row>
      <xdr:rowOff>147215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507671"/>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151899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75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77921</xdr:rowOff>
    </xdr:from>
    <xdr:to>
      <xdr:col>15</xdr:col>
      <xdr:colOff>50800</xdr:colOff>
      <xdr:row>56</xdr:row>
      <xdr:rowOff>86360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07671"/>
          <a:ext cx="889000" cy="17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93206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86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86360</xdr:rowOff>
    </xdr:from>
    <xdr:to>
      <xdr:col>10</xdr:col>
      <xdr:colOff>114300</xdr:colOff>
      <xdr:row>56</xdr:row>
      <xdr:rowOff>115925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87560"/>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12938</xdr:rowOff>
    </xdr:from>
    <xdr:to>
      <xdr:col>10</xdr:col>
      <xdr:colOff>165100</xdr:colOff>
      <xdr:row>57</xdr:row>
      <xdr:rowOff>114538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105665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87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152498</xdr:rowOff>
    </xdr:from>
    <xdr:to>
      <xdr:col>6</xdr:col>
      <xdr:colOff>38100</xdr:colOff>
      <xdr:row>57</xdr:row>
      <xdr:rowOff>82648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73775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84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122380</xdr:rowOff>
    </xdr:from>
    <xdr:to>
      <xdr:col>24</xdr:col>
      <xdr:colOff>114300</xdr:colOff>
      <xdr:row>55</xdr:row>
      <xdr:rowOff>52530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145257</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3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96415</xdr:rowOff>
    </xdr:from>
    <xdr:to>
      <xdr:col>20</xdr:col>
      <xdr:colOff>38100</xdr:colOff>
      <xdr:row>56</xdr:row>
      <xdr:rowOff>26565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43092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0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27121</xdr:rowOff>
    </xdr:from>
    <xdr:to>
      <xdr:col>15</xdr:col>
      <xdr:colOff>101600</xdr:colOff>
      <xdr:row>55</xdr:row>
      <xdr:rowOff>128721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145248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23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35560</xdr:rowOff>
    </xdr:from>
    <xdr:to>
      <xdr:col>10</xdr:col>
      <xdr:colOff>165100</xdr:colOff>
      <xdr:row>56</xdr:row>
      <xdr:rowOff>137160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153687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41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65125</xdr:rowOff>
    </xdr:from>
    <xdr:to>
      <xdr:col>6</xdr:col>
      <xdr:colOff>38100</xdr:colOff>
      <xdr:row>56</xdr:row>
      <xdr:rowOff>166725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11802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44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52649</xdr:rowOff>
    </xdr:from>
    <xdr:to>
      <xdr:col>24</xdr:col>
      <xdr:colOff>63500</xdr:colOff>
      <xdr:row>78</xdr:row>
      <xdr:rowOff>59506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5749"/>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52512</xdr:rowOff>
    </xdr:from>
    <xdr:to>
      <xdr:col>19</xdr:col>
      <xdr:colOff>177800</xdr:colOff>
      <xdr:row>78</xdr:row>
      <xdr:rowOff>59506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25612"/>
          <a:ext cx="889000" cy="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39939</xdr:rowOff>
    </xdr:from>
    <xdr:to>
      <xdr:col>15</xdr:col>
      <xdr:colOff>50800</xdr:colOff>
      <xdr:row>78</xdr:row>
      <xdr:rowOff>52512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303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47647</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34590</xdr:rowOff>
    </xdr:from>
    <xdr:to>
      <xdr:col>10</xdr:col>
      <xdr:colOff>114300</xdr:colOff>
      <xdr:row>78</xdr:row>
      <xdr:rowOff>39939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7690"/>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117736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xdr:rowOff>
    </xdr:from>
    <xdr:to>
      <xdr:col>24</xdr:col>
      <xdr:colOff>114300</xdr:colOff>
      <xdr:row>78</xdr:row>
      <xdr:rowOff>103449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88226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8706</xdr:rowOff>
    </xdr:from>
    <xdr:to>
      <xdr:col>20</xdr:col>
      <xdr:colOff>38100</xdr:colOff>
      <xdr:row>78</xdr:row>
      <xdr:rowOff>110306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101433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1712</xdr:rowOff>
    </xdr:from>
    <xdr:to>
      <xdr:col>15</xdr:col>
      <xdr:colOff>101600</xdr:colOff>
      <xdr:row>78</xdr:row>
      <xdr:rowOff>103312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94439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160589</xdr:rowOff>
    </xdr:from>
    <xdr:to>
      <xdr:col>10</xdr:col>
      <xdr:colOff>165100</xdr:colOff>
      <xdr:row>78</xdr:row>
      <xdr:rowOff>90739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81866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155240</xdr:rowOff>
    </xdr:from>
    <xdr:to>
      <xdr:col>6</xdr:col>
      <xdr:colOff>38100</xdr:colOff>
      <xdr:row>78</xdr:row>
      <xdr:rowOff>85390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76517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58254</xdr:rowOff>
    </xdr:from>
    <xdr:to>
      <xdr:col>24</xdr:col>
      <xdr:colOff>62865</xdr:colOff>
      <xdr:row>97</xdr:row>
      <xdr:rowOff>129789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60204"/>
          <a:ext cx="1270" cy="1100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133616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129789</xdr:rowOff>
    </xdr:from>
    <xdr:to>
      <xdr:col>24</xdr:col>
      <xdr:colOff>152400</xdr:colOff>
      <xdr:row>97</xdr:row>
      <xdr:rowOff>129789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4931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43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58254</xdr:rowOff>
    </xdr:from>
    <xdr:to>
      <xdr:col>24</xdr:col>
      <xdr:colOff>152400</xdr:colOff>
      <xdr:row>91</xdr:row>
      <xdr:rowOff>58254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6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106880</xdr:rowOff>
    </xdr:from>
    <xdr:to>
      <xdr:col>24</xdr:col>
      <xdr:colOff>63500</xdr:colOff>
      <xdr:row>97</xdr:row>
      <xdr:rowOff>8370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94630"/>
          <a:ext cx="838200" cy="24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91219</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36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68342</xdr:rowOff>
    </xdr:from>
    <xdr:to>
      <xdr:col>24</xdr:col>
      <xdr:colOff>114300</xdr:colOff>
      <xdr:row>94</xdr:row>
      <xdr:rowOff>169942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8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106880</xdr:rowOff>
    </xdr:from>
    <xdr:to>
      <xdr:col>19</xdr:col>
      <xdr:colOff>177800</xdr:colOff>
      <xdr:row>98</xdr:row>
      <xdr:rowOff>12632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94630"/>
          <a:ext cx="889000" cy="4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52259</xdr:rowOff>
    </xdr:from>
    <xdr:to>
      <xdr:col>20</xdr:col>
      <xdr:colOff>38100</xdr:colOff>
      <xdr:row>93</xdr:row>
      <xdr:rowOff>153859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9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170386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77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12632</xdr:rowOff>
    </xdr:from>
    <xdr:to>
      <xdr:col>15</xdr:col>
      <xdr:colOff>50800</xdr:colOff>
      <xdr:row>98</xdr:row>
      <xdr:rowOff>84427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14732"/>
          <a:ext cx="889000" cy="7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87626</xdr:rowOff>
    </xdr:from>
    <xdr:to>
      <xdr:col>15</xdr:col>
      <xdr:colOff>101600</xdr:colOff>
      <xdr:row>96</xdr:row>
      <xdr:rowOff>17776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34303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84427</xdr:rowOff>
    </xdr:from>
    <xdr:to>
      <xdr:col>10</xdr:col>
      <xdr:colOff>114300</xdr:colOff>
      <xdr:row>98</xdr:row>
      <xdr:rowOff>111565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86527"/>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74874</xdr:rowOff>
    </xdr:from>
    <xdr:to>
      <xdr:col>10</xdr:col>
      <xdr:colOff>165100</xdr:colOff>
      <xdr:row>96</xdr:row>
      <xdr:rowOff>5024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21551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156483</xdr:rowOff>
    </xdr:from>
    <xdr:to>
      <xdr:col>6</xdr:col>
      <xdr:colOff>38100</xdr:colOff>
      <xdr:row>96</xdr:row>
      <xdr:rowOff>86633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103160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129020</xdr:rowOff>
    </xdr:from>
    <xdr:to>
      <xdr:col>24</xdr:col>
      <xdr:colOff>114300</xdr:colOff>
      <xdr:row>97</xdr:row>
      <xdr:rowOff>59170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43947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56080</xdr:rowOff>
    </xdr:from>
    <xdr:to>
      <xdr:col>20</xdr:col>
      <xdr:colOff>38100</xdr:colOff>
      <xdr:row>95</xdr:row>
      <xdr:rowOff>157680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148807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3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133282</xdr:rowOff>
    </xdr:from>
    <xdr:to>
      <xdr:col>15</xdr:col>
      <xdr:colOff>101600</xdr:colOff>
      <xdr:row>98</xdr:row>
      <xdr:rowOff>63432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54559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33627</xdr:rowOff>
    </xdr:from>
    <xdr:to>
      <xdr:col>10</xdr:col>
      <xdr:colOff>165100</xdr:colOff>
      <xdr:row>98</xdr:row>
      <xdr:rowOff>135227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126354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2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60765</xdr:rowOff>
    </xdr:from>
    <xdr:to>
      <xdr:col>6</xdr:col>
      <xdr:colOff>38100</xdr:colOff>
      <xdr:row>98</xdr:row>
      <xdr:rowOff>162365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153492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22901</xdr:rowOff>
    </xdr:from>
    <xdr:to>
      <xdr:col>54</xdr:col>
      <xdr:colOff>189865</xdr:colOff>
      <xdr:row>37</xdr:row>
      <xdr:rowOff>149652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852201"/>
          <a:ext cx="1270" cy="641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153479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149652</xdr:rowOff>
    </xdr:from>
    <xdr:to>
      <xdr:col>55</xdr:col>
      <xdr:colOff>88900</xdr:colOff>
      <xdr:row>37</xdr:row>
      <xdr:rowOff>149652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9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141028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62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22901</xdr:rowOff>
    </xdr:from>
    <xdr:to>
      <xdr:col>55</xdr:col>
      <xdr:colOff>88900</xdr:colOff>
      <xdr:row>34</xdr:row>
      <xdr:rowOff>22901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85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64712</xdr:rowOff>
    </xdr:from>
    <xdr:to>
      <xdr:col>55</xdr:col>
      <xdr:colOff>0</xdr:colOff>
      <xdr:row>37</xdr:row>
      <xdr:rowOff>65862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08362"/>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169720</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99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146843</xdr:rowOff>
    </xdr:from>
    <xdr:to>
      <xdr:col>55</xdr:col>
      <xdr:colOff>50800</xdr:colOff>
      <xdr:row>36</xdr:row>
      <xdr:rowOff>76993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4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141826</xdr:rowOff>
    </xdr:from>
    <xdr:to>
      <xdr:col>50</xdr:col>
      <xdr:colOff>114300</xdr:colOff>
      <xdr:row>37</xdr:row>
      <xdr:rowOff>65862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628226"/>
          <a:ext cx="889000" cy="7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41427</xdr:rowOff>
    </xdr:from>
    <xdr:to>
      <xdr:col>50</xdr:col>
      <xdr:colOff>165100</xdr:colOff>
      <xdr:row>36</xdr:row>
      <xdr:rowOff>143027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9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141826</xdr:rowOff>
    </xdr:from>
    <xdr:to>
      <xdr:col>45</xdr:col>
      <xdr:colOff>177800</xdr:colOff>
      <xdr:row>37</xdr:row>
      <xdr:rowOff>100724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628226"/>
          <a:ext cx="889000" cy="8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94386</xdr:rowOff>
    </xdr:from>
    <xdr:to>
      <xdr:col>46</xdr:col>
      <xdr:colOff>38100</xdr:colOff>
      <xdr:row>32</xdr:row>
      <xdr:rowOff>24536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41063</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1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100724</xdr:rowOff>
    </xdr:from>
    <xdr:to>
      <xdr:col>41</xdr:col>
      <xdr:colOff>50800</xdr:colOff>
      <xdr:row>38</xdr:row>
      <xdr:rowOff>90078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44374"/>
          <a:ext cx="889000" cy="16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135077</xdr:rowOff>
    </xdr:from>
    <xdr:to>
      <xdr:col>41</xdr:col>
      <xdr:colOff>101600</xdr:colOff>
      <xdr:row>37</xdr:row>
      <xdr:rowOff>65227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81754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116561</xdr:rowOff>
    </xdr:from>
    <xdr:to>
      <xdr:col>36</xdr:col>
      <xdr:colOff>165100</xdr:colOff>
      <xdr:row>37</xdr:row>
      <xdr:rowOff>46711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63238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13912</xdr:rowOff>
    </xdr:from>
    <xdr:to>
      <xdr:col>55</xdr:col>
      <xdr:colOff>50800</xdr:colOff>
      <xdr:row>37</xdr:row>
      <xdr:rowOff>115512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100289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15062</xdr:rowOff>
    </xdr:from>
    <xdr:to>
      <xdr:col>50</xdr:col>
      <xdr:colOff>165100</xdr:colOff>
      <xdr:row>37</xdr:row>
      <xdr:rowOff>116662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107789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91026</xdr:rowOff>
    </xdr:from>
    <xdr:to>
      <xdr:col>46</xdr:col>
      <xdr:colOff>38100</xdr:colOff>
      <xdr:row>33</xdr:row>
      <xdr:rowOff>21176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5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12303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7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49924</xdr:rowOff>
    </xdr:from>
    <xdr:to>
      <xdr:col>41</xdr:col>
      <xdr:colOff>101600</xdr:colOff>
      <xdr:row>37</xdr:row>
      <xdr:rowOff>151524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142651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8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39278</xdr:rowOff>
    </xdr:from>
    <xdr:to>
      <xdr:col>36</xdr:col>
      <xdr:colOff>165100</xdr:colOff>
      <xdr:row>38</xdr:row>
      <xdr:rowOff>140878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132005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85814</xdr:rowOff>
    </xdr:from>
    <xdr:to>
      <xdr:col>54</xdr:col>
      <xdr:colOff>189865</xdr:colOff>
      <xdr:row>59</xdr:row>
      <xdr:rowOff>73315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58314"/>
          <a:ext cx="1270" cy="153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77142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73315</xdr:rowOff>
    </xdr:from>
    <xdr:to>
      <xdr:col>55</xdr:col>
      <xdr:colOff>88900</xdr:colOff>
      <xdr:row>59</xdr:row>
      <xdr:rowOff>73315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8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32491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85814</xdr:rowOff>
    </xdr:from>
    <xdr:to>
      <xdr:col>55</xdr:col>
      <xdr:colOff>88900</xdr:colOff>
      <xdr:row>50</xdr:row>
      <xdr:rowOff>85814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167132</xdr:rowOff>
    </xdr:from>
    <xdr:to>
      <xdr:col>55</xdr:col>
      <xdr:colOff>0</xdr:colOff>
      <xdr:row>59</xdr:row>
      <xdr:rowOff>11730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96882"/>
          <a:ext cx="838200" cy="5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0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167132</xdr:rowOff>
    </xdr:from>
    <xdr:to>
      <xdr:col>50</xdr:col>
      <xdr:colOff>114300</xdr:colOff>
      <xdr:row>58</xdr:row>
      <xdr:rowOff>12040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96882"/>
          <a:ext cx="889000" cy="3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69386</xdr:rowOff>
    </xdr:from>
    <xdr:to>
      <xdr:col>50</xdr:col>
      <xdr:colOff>165100</xdr:colOff>
      <xdr:row>55</xdr:row>
      <xdr:rowOff>170986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16063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39795" y="927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12040</xdr:rowOff>
    </xdr:from>
    <xdr:to>
      <xdr:col>45</xdr:col>
      <xdr:colOff>177800</xdr:colOff>
      <xdr:row>58</xdr:row>
      <xdr:rowOff>57706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56140"/>
          <a:ext cx="889000" cy="4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85078</xdr:rowOff>
    </xdr:from>
    <xdr:to>
      <xdr:col>46</xdr:col>
      <xdr:colOff>38100</xdr:colOff>
      <xdr:row>55</xdr:row>
      <xdr:rowOff>15228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31755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91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57706</xdr:rowOff>
    </xdr:from>
    <xdr:to>
      <xdr:col>41</xdr:col>
      <xdr:colOff>50800</xdr:colOff>
      <xdr:row>58</xdr:row>
      <xdr:rowOff>61098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01806"/>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24005</xdr:rowOff>
    </xdr:from>
    <xdr:to>
      <xdr:col>41</xdr:col>
      <xdr:colOff>101600</xdr:colOff>
      <xdr:row>55</xdr:row>
      <xdr:rowOff>125605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5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142132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92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159702</xdr:rowOff>
    </xdr:from>
    <xdr:to>
      <xdr:col>36</xdr:col>
      <xdr:colOff>165100</xdr:colOff>
      <xdr:row>56</xdr:row>
      <xdr:rowOff>89852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106379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132380</xdr:rowOff>
    </xdr:from>
    <xdr:to>
      <xdr:col>55</xdr:col>
      <xdr:colOff>50800</xdr:colOff>
      <xdr:row>59</xdr:row>
      <xdr:rowOff>62530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47307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116332</xdr:rowOff>
    </xdr:from>
    <xdr:to>
      <xdr:col>50</xdr:col>
      <xdr:colOff>165100</xdr:colOff>
      <xdr:row>56</xdr:row>
      <xdr:rowOff>46482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4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37609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63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132690</xdr:rowOff>
    </xdr:from>
    <xdr:to>
      <xdr:col>46</xdr:col>
      <xdr:colOff>38100</xdr:colOff>
      <xdr:row>58</xdr:row>
      <xdr:rowOff>62840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53967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6906</xdr:rowOff>
    </xdr:from>
    <xdr:to>
      <xdr:col>41</xdr:col>
      <xdr:colOff>101600</xdr:colOff>
      <xdr:row>58</xdr:row>
      <xdr:rowOff>108506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99633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10298</xdr:rowOff>
    </xdr:from>
    <xdr:to>
      <xdr:col>36</xdr:col>
      <xdr:colOff>165100</xdr:colOff>
      <xdr:row>58</xdr:row>
      <xdr:rowOff>111898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103025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91237</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4187"/>
          <a:ext cx="1270" cy="13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91237</xdr:rowOff>
    </xdr:from>
    <xdr:to>
      <xdr:col>55</xdr:col>
      <xdr:colOff>88900</xdr:colOff>
      <xdr:row>71</xdr:row>
      <xdr:rowOff>91237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103277</xdr:rowOff>
    </xdr:from>
    <xdr:to>
      <xdr:col>55</xdr:col>
      <xdr:colOff>0</xdr:colOff>
      <xdr:row>76</xdr:row>
      <xdr:rowOff>158331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447677"/>
          <a:ext cx="838200" cy="7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109847</xdr:rowOff>
    </xdr:from>
    <xdr:ext cx="469744"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131420</xdr:rowOff>
    </xdr:from>
    <xdr:to>
      <xdr:col>55</xdr:col>
      <xdr:colOff>50800</xdr:colOff>
      <xdr:row>77</xdr:row>
      <xdr:rowOff>61570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103277</xdr:rowOff>
    </xdr:from>
    <xdr:to>
      <xdr:col>50</xdr:col>
      <xdr:colOff>114300</xdr:colOff>
      <xdr:row>74</xdr:row>
      <xdr:rowOff>106553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447677"/>
          <a:ext cx="889000" cy="34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2984</xdr:rowOff>
    </xdr:from>
    <xdr:to>
      <xdr:col>50</xdr:col>
      <xdr:colOff>165100</xdr:colOff>
      <xdr:row>75</xdr:row>
      <xdr:rowOff>104584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86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95711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106553</xdr:rowOff>
    </xdr:from>
    <xdr:to>
      <xdr:col>45</xdr:col>
      <xdr:colOff>177800</xdr:colOff>
      <xdr:row>76</xdr:row>
      <xdr:rowOff>130975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793853"/>
          <a:ext cx="889000" cy="3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45047</xdr:rowOff>
    </xdr:from>
    <xdr:to>
      <xdr:col>46</xdr:col>
      <xdr:colOff>38100</xdr:colOff>
      <xdr:row>72</xdr:row>
      <xdr:rowOff>146647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3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163174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147510</xdr:rowOff>
    </xdr:from>
    <xdr:to>
      <xdr:col>41</xdr:col>
      <xdr:colOff>50800</xdr:colOff>
      <xdr:row>76</xdr:row>
      <xdr:rowOff>130975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006260"/>
          <a:ext cx="8890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69164</xdr:rowOff>
    </xdr:from>
    <xdr:to>
      <xdr:col>41</xdr:col>
      <xdr:colOff>101600</xdr:colOff>
      <xdr:row>72</xdr:row>
      <xdr:rowOff>170764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4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15841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147574</xdr:rowOff>
    </xdr:from>
    <xdr:to>
      <xdr:col>36</xdr:col>
      <xdr:colOff>165100</xdr:colOff>
      <xdr:row>75</xdr:row>
      <xdr:rowOff>77724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83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94251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107531</xdr:rowOff>
    </xdr:from>
    <xdr:to>
      <xdr:col>55</xdr:col>
      <xdr:colOff>50800</xdr:colOff>
      <xdr:row>77</xdr:row>
      <xdr:rowOff>37681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130408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9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52477</xdr:rowOff>
    </xdr:from>
    <xdr:to>
      <xdr:col>50</xdr:col>
      <xdr:colOff>165100</xdr:colOff>
      <xdr:row>72</xdr:row>
      <xdr:rowOff>154077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3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170604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1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55753</xdr:rowOff>
    </xdr:from>
    <xdr:to>
      <xdr:col>46</xdr:col>
      <xdr:colOff>38100</xdr:colOff>
      <xdr:row>74</xdr:row>
      <xdr:rowOff>157353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7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148480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8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80175</xdr:rowOff>
    </xdr:from>
    <xdr:to>
      <xdr:col>41</xdr:col>
      <xdr:colOff>101600</xdr:colOff>
      <xdr:row>77</xdr:row>
      <xdr:rowOff>10325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2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96710</xdr:rowOff>
    </xdr:from>
    <xdr:to>
      <xdr:col>36</xdr:col>
      <xdr:colOff>165100</xdr:colOff>
      <xdr:row>76</xdr:row>
      <xdr:rowOff>26860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9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17987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4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xdr:rowOff>
    </xdr:from>
    <xdr:to>
      <xdr:col>54</xdr:col>
      <xdr:colOff>189865</xdr:colOff>
      <xdr:row>99</xdr:row>
      <xdr:rowOff>164046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02497"/>
          <a:ext cx="1270" cy="153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167873</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714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164046</xdr:rowOff>
    </xdr:from>
    <xdr:to>
      <xdr:col>55</xdr:col>
      <xdr:colOff>88900</xdr:colOff>
      <xdr:row>99</xdr:row>
      <xdr:rowOff>164046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713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118674</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547</xdr:rowOff>
    </xdr:from>
    <xdr:to>
      <xdr:col>55</xdr:col>
      <xdr:colOff>88900</xdr:colOff>
      <xdr:row>91</xdr:row>
      <xdr:rowOff>547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0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170185</xdr:rowOff>
    </xdr:from>
    <xdr:to>
      <xdr:col>55</xdr:col>
      <xdr:colOff>0</xdr:colOff>
      <xdr:row>98</xdr:row>
      <xdr:rowOff>103108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457935"/>
          <a:ext cx="838200" cy="44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41222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8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18345</xdr:rowOff>
    </xdr:from>
    <xdr:to>
      <xdr:col>55</xdr:col>
      <xdr:colOff>50800</xdr:colOff>
      <xdr:row>96</xdr:row>
      <xdr:rowOff>119945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170185</xdr:rowOff>
    </xdr:from>
    <xdr:to>
      <xdr:col>50</xdr:col>
      <xdr:colOff>114300</xdr:colOff>
      <xdr:row>98</xdr:row>
      <xdr:rowOff>17219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57935"/>
          <a:ext cx="889000" cy="3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135224</xdr:rowOff>
    </xdr:from>
    <xdr:to>
      <xdr:col>50</xdr:col>
      <xdr:colOff>165100</xdr:colOff>
      <xdr:row>95</xdr:row>
      <xdr:rowOff>65374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2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81901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81783</xdr:rowOff>
    </xdr:from>
    <xdr:to>
      <xdr:col>45</xdr:col>
      <xdr:colOff>177800</xdr:colOff>
      <xdr:row>98</xdr:row>
      <xdr:rowOff>17219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712433"/>
          <a:ext cx="889000" cy="10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162280</xdr:rowOff>
    </xdr:from>
    <xdr:to>
      <xdr:col>46</xdr:col>
      <xdr:colOff>38100</xdr:colOff>
      <xdr:row>95</xdr:row>
      <xdr:rowOff>92430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108957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81783</xdr:rowOff>
    </xdr:from>
    <xdr:to>
      <xdr:col>41</xdr:col>
      <xdr:colOff>50800</xdr:colOff>
      <xdr:row>98</xdr:row>
      <xdr:rowOff>50791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12433"/>
          <a:ext cx="8890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158460</xdr:rowOff>
    </xdr:from>
    <xdr:to>
      <xdr:col>41</xdr:col>
      <xdr:colOff>101600</xdr:colOff>
      <xdr:row>96</xdr:row>
      <xdr:rowOff>88610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105137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154116</xdr:rowOff>
    </xdr:from>
    <xdr:to>
      <xdr:col>36</xdr:col>
      <xdr:colOff>165100</xdr:colOff>
      <xdr:row>96</xdr:row>
      <xdr:rowOff>84266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4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100793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52308</xdr:rowOff>
    </xdr:from>
    <xdr:to>
      <xdr:col>55</xdr:col>
      <xdr:colOff>50800</xdr:colOff>
      <xdr:row>98</xdr:row>
      <xdr:rowOff>153908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30735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8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119385</xdr:rowOff>
    </xdr:from>
    <xdr:to>
      <xdr:col>50</xdr:col>
      <xdr:colOff>165100</xdr:colOff>
      <xdr:row>96</xdr:row>
      <xdr:rowOff>49535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40662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9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137869</xdr:rowOff>
    </xdr:from>
    <xdr:to>
      <xdr:col>46</xdr:col>
      <xdr:colOff>38100</xdr:colOff>
      <xdr:row>98</xdr:row>
      <xdr:rowOff>68019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59146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30983</xdr:rowOff>
    </xdr:from>
    <xdr:to>
      <xdr:col>41</xdr:col>
      <xdr:colOff>101600</xdr:colOff>
      <xdr:row>97</xdr:row>
      <xdr:rowOff>132583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123710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171441</xdr:rowOff>
    </xdr:from>
    <xdr:to>
      <xdr:col>36</xdr:col>
      <xdr:colOff>165100</xdr:colOff>
      <xdr:row>98</xdr:row>
      <xdr:rowOff>101591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0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92718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9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154940</xdr:rowOff>
    </xdr:from>
    <xdr:to>
      <xdr:col>85</xdr:col>
      <xdr:colOff>127000</xdr:colOff>
      <xdr:row>39</xdr:row>
      <xdr:rowOff>35534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70040"/>
          <a:ext cx="838200" cy="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142367</xdr:rowOff>
    </xdr:from>
    <xdr:to>
      <xdr:col>81</xdr:col>
      <xdr:colOff>50800</xdr:colOff>
      <xdr:row>38</xdr:row>
      <xdr:rowOff>154940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486017"/>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95809</xdr:rowOff>
    </xdr:from>
    <xdr:to>
      <xdr:col>76</xdr:col>
      <xdr:colOff>114300</xdr:colOff>
      <xdr:row>37</xdr:row>
      <xdr:rowOff>142367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268009"/>
          <a:ext cx="889000" cy="2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20904</xdr:rowOff>
    </xdr:from>
    <xdr:to>
      <xdr:col>71</xdr:col>
      <xdr:colOff>177800</xdr:colOff>
      <xdr:row>36</xdr:row>
      <xdr:rowOff>95809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193104"/>
          <a:ext cx="8890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84815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62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156184</xdr:rowOff>
    </xdr:from>
    <xdr:to>
      <xdr:col>85</xdr:col>
      <xdr:colOff>177800</xdr:colOff>
      <xdr:row>39</xdr:row>
      <xdr:rowOff>86334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71111</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104140</xdr:rowOff>
    </xdr:from>
    <xdr:to>
      <xdr:col>81</xdr:col>
      <xdr:colOff>101600</xdr:colOff>
      <xdr:row>39</xdr:row>
      <xdr:rowOff>34290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25417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91567</xdr:rowOff>
    </xdr:from>
    <xdr:to>
      <xdr:col>76</xdr:col>
      <xdr:colOff>165100</xdr:colOff>
      <xdr:row>38</xdr:row>
      <xdr:rowOff>21717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12844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45009</xdr:rowOff>
    </xdr:from>
    <xdr:to>
      <xdr:col>72</xdr:col>
      <xdr:colOff>38100</xdr:colOff>
      <xdr:row>36</xdr:row>
      <xdr:rowOff>146609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2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137736</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63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141554</xdr:rowOff>
    </xdr:from>
    <xdr:to>
      <xdr:col>67</xdr:col>
      <xdr:colOff>101600</xdr:colOff>
      <xdr:row>36</xdr:row>
      <xdr:rowOff>71704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1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88231</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47111" y="59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16275</xdr:rowOff>
    </xdr:from>
    <xdr:to>
      <xdr:col>85</xdr:col>
      <xdr:colOff>127000</xdr:colOff>
      <xdr:row>73</xdr:row>
      <xdr:rowOff>54222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532125"/>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85062</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7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54222</xdr:rowOff>
    </xdr:from>
    <xdr:to>
      <xdr:col>81</xdr:col>
      <xdr:colOff>50800</xdr:colOff>
      <xdr:row>73</xdr:row>
      <xdr:rowOff>140691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570072"/>
          <a:ext cx="889000" cy="8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170616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47384</xdr:rowOff>
    </xdr:from>
    <xdr:to>
      <xdr:col>76</xdr:col>
      <xdr:colOff>114300</xdr:colOff>
      <xdr:row>73</xdr:row>
      <xdr:rowOff>140691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048884"/>
          <a:ext cx="889000" cy="6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55268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47384</xdr:rowOff>
    </xdr:from>
    <xdr:to>
      <xdr:col>71</xdr:col>
      <xdr:colOff>177800</xdr:colOff>
      <xdr:row>73</xdr:row>
      <xdr:rowOff>132385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048884"/>
          <a:ext cx="889000" cy="59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109599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146442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136925</xdr:rowOff>
    </xdr:from>
    <xdr:to>
      <xdr:col>85</xdr:col>
      <xdr:colOff>177800</xdr:colOff>
      <xdr:row>73</xdr:row>
      <xdr:rowOff>67075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4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159802</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3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3422</xdr:rowOff>
    </xdr:from>
    <xdr:to>
      <xdr:col>81</xdr:col>
      <xdr:colOff>101600</xdr:colOff>
      <xdr:row>73</xdr:row>
      <xdr:rowOff>105022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5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121549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2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89891</xdr:rowOff>
    </xdr:from>
    <xdr:to>
      <xdr:col>76</xdr:col>
      <xdr:colOff>165100</xdr:colOff>
      <xdr:row>74</xdr:row>
      <xdr:rowOff>20041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6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36568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3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168034</xdr:rowOff>
    </xdr:from>
    <xdr:to>
      <xdr:col>72</xdr:col>
      <xdr:colOff>38100</xdr:colOff>
      <xdr:row>70</xdr:row>
      <xdr:rowOff>98184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19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114711</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03795" y="1177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81585</xdr:rowOff>
    </xdr:from>
    <xdr:to>
      <xdr:col>67</xdr:col>
      <xdr:colOff>101600</xdr:colOff>
      <xdr:row>74</xdr:row>
      <xdr:rowOff>11735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5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28262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7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67013</xdr:rowOff>
    </xdr:from>
    <xdr:to>
      <xdr:col>85</xdr:col>
      <xdr:colOff>127000</xdr:colOff>
      <xdr:row>97</xdr:row>
      <xdr:rowOff>51529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526213"/>
          <a:ext cx="838200" cy="15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110634</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98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67013</xdr:rowOff>
    </xdr:from>
    <xdr:to>
      <xdr:col>81</xdr:col>
      <xdr:colOff>50800</xdr:colOff>
      <xdr:row>97</xdr:row>
      <xdr:rowOff>128857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526213"/>
          <a:ext cx="889000" cy="2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92803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2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128857</xdr:rowOff>
    </xdr:from>
    <xdr:to>
      <xdr:col>76</xdr:col>
      <xdr:colOff>114300</xdr:colOff>
      <xdr:row>98</xdr:row>
      <xdr:rowOff>48313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759507"/>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129897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48313</xdr:rowOff>
    </xdr:from>
    <xdr:to>
      <xdr:col>71</xdr:col>
      <xdr:colOff>177800</xdr:colOff>
      <xdr:row>98</xdr:row>
      <xdr:rowOff>52398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850413"/>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21938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121569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xdr:rowOff>
    </xdr:from>
    <xdr:to>
      <xdr:col>85</xdr:col>
      <xdr:colOff>177800</xdr:colOff>
      <xdr:row>97</xdr:row>
      <xdr:rowOff>102329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6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150606</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60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16213</xdr:rowOff>
    </xdr:from>
    <xdr:to>
      <xdr:col>81</xdr:col>
      <xdr:colOff>101600</xdr:colOff>
      <xdr:row>96</xdr:row>
      <xdr:rowOff>117813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108940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5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78057</xdr:rowOff>
    </xdr:from>
    <xdr:to>
      <xdr:col>76</xdr:col>
      <xdr:colOff>165100</xdr:colOff>
      <xdr:row>98</xdr:row>
      <xdr:rowOff>8207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7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170784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8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168963</xdr:rowOff>
    </xdr:from>
    <xdr:to>
      <xdr:col>72</xdr:col>
      <xdr:colOff>38100</xdr:colOff>
      <xdr:row>98</xdr:row>
      <xdr:rowOff>99113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7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90240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8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1598</xdr:rowOff>
    </xdr:from>
    <xdr:to>
      <xdr:col>67</xdr:col>
      <xdr:colOff>101600</xdr:colOff>
      <xdr:row>98</xdr:row>
      <xdr:rowOff>103198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94325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8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57862</xdr:rowOff>
    </xdr:from>
    <xdr:to>
      <xdr:col>116</xdr:col>
      <xdr:colOff>63500</xdr:colOff>
      <xdr:row>38</xdr:row>
      <xdr:rowOff>71120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6572962"/>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71120</xdr:rowOff>
    </xdr:from>
    <xdr:to>
      <xdr:col>111</xdr:col>
      <xdr:colOff>177800</xdr:colOff>
      <xdr:row>38</xdr:row>
      <xdr:rowOff>87350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58622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87350</xdr:rowOff>
    </xdr:from>
    <xdr:to>
      <xdr:col>107</xdr:col>
      <xdr:colOff>50800</xdr:colOff>
      <xdr:row>38</xdr:row>
      <xdr:rowOff>99695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60245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99695</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6147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104081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18356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7062</xdr:rowOff>
    </xdr:from>
    <xdr:to>
      <xdr:col>116</xdr:col>
      <xdr:colOff>114300</xdr:colOff>
      <xdr:row>38</xdr:row>
      <xdr:rowOff>108662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156939</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20320</xdr:rowOff>
    </xdr:from>
    <xdr:to>
      <xdr:col>112</xdr:col>
      <xdr:colOff>38100</xdr:colOff>
      <xdr:row>38</xdr:row>
      <xdr:rowOff>121920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113047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36550</xdr:rowOff>
    </xdr:from>
    <xdr:to>
      <xdr:col>107</xdr:col>
      <xdr:colOff>101600</xdr:colOff>
      <xdr:row>38</xdr:row>
      <xdr:rowOff>138150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129277</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6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48895</xdr:rowOff>
    </xdr:from>
    <xdr:to>
      <xdr:col>102</xdr:col>
      <xdr:colOff>165100</xdr:colOff>
      <xdr:row>38</xdr:row>
      <xdr:rowOff>150495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141622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73025</xdr:rowOff>
    </xdr:from>
    <xdr:to>
      <xdr:col>116</xdr:col>
      <xdr:colOff>63500</xdr:colOff>
      <xdr:row>74</xdr:row>
      <xdr:rowOff>80207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760325"/>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74896</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41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25647</xdr:rowOff>
    </xdr:from>
    <xdr:to>
      <xdr:col>111</xdr:col>
      <xdr:colOff>177800</xdr:colOff>
      <xdr:row>74</xdr:row>
      <xdr:rowOff>73025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712947"/>
          <a:ext cx="889000" cy="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42225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25647</xdr:rowOff>
    </xdr:from>
    <xdr:to>
      <xdr:col>107</xdr:col>
      <xdr:colOff>50800</xdr:colOff>
      <xdr:row>74</xdr:row>
      <xdr:rowOff>102209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712947"/>
          <a:ext cx="8890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69994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37211</xdr:rowOff>
    </xdr:from>
    <xdr:to>
      <xdr:col>102</xdr:col>
      <xdr:colOff>114300</xdr:colOff>
      <xdr:row>74</xdr:row>
      <xdr:rowOff>102209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553061"/>
          <a:ext cx="889000" cy="2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31062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35685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29407</xdr:rowOff>
    </xdr:from>
    <xdr:to>
      <xdr:col>116</xdr:col>
      <xdr:colOff>114300</xdr:colOff>
      <xdr:row>74</xdr:row>
      <xdr:rowOff>131007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7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7834</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22225</xdr:rowOff>
    </xdr:from>
    <xdr:to>
      <xdr:col>112</xdr:col>
      <xdr:colOff>38100</xdr:colOff>
      <xdr:row>74</xdr:row>
      <xdr:rowOff>123825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7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114952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8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146297</xdr:rowOff>
    </xdr:from>
    <xdr:to>
      <xdr:col>107</xdr:col>
      <xdr:colOff>101600</xdr:colOff>
      <xdr:row>74</xdr:row>
      <xdr:rowOff>76447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6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92974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4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51409</xdr:rowOff>
    </xdr:from>
    <xdr:to>
      <xdr:col>102</xdr:col>
      <xdr:colOff>165100</xdr:colOff>
      <xdr:row>74</xdr:row>
      <xdr:rowOff>153009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144136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8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157861</xdr:rowOff>
    </xdr:from>
    <xdr:to>
      <xdr:col>98</xdr:col>
      <xdr:colOff>38100</xdr:colOff>
      <xdr:row>73</xdr:row>
      <xdr:rowOff>88011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5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104538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2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人　件　費</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会計年度任用職員期末手当手当率の段階的引上げや継続雇用による昇給、また、常勤職員の定期昇給等により全体として増加している。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繰　出　金</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国民健康保険事業、後期高齢者医療事業、介護保険事業特別会計にかかる繰出金の減少によって、全体として減少している。　　　　　　　　　　　　　　　　　　　　　　　　　　　　　　　　　　　　　　　　　　　　　　　　　　　　　　　　　　　　　　　　　　　　　　　　　　　　　　　　　　</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物　件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新型コロナウイルスワクチン接種委託料は減少したが、電気料の増加や、かつらぎ町応援クーポン券発行事業業務委託料の増加により全体として増加している。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災害復旧費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令和４年度については、規模の大きな災害がなかったため、災害復旧費は減少している。</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維持補修費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団地維持補修工事は減少したが、町道維持修繕工事や行程賃貸住宅維持補修工事の増加により全体として増加している。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公　債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過疎対策事業債や辺地対策事業債、臨時財政対策債に係る元金償還金が増加したことにより全体として増加している。</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扶　助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子育て世帯等臨時特別支援給付金や学生支援緊急給付金の減少によって全体として減少している。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積　立　金</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決算剰余金積立金やふるさとかつらぎ基金は増加したが財政調整基金の積立が減少し全体として減少している。</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補　助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国城建替事業に係る負担金は増加したが、放課後児童健全育成事業補助金や飲食・宿泊・サービス業等支援金の減少により全体として減少している。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貸　付　金</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今年度における貸付金は皆無となっている。　　　　　　　　　　　　　　　　　　　　　　　　　</a:t>
          </a:r>
          <a:endParaRPr lang="ja-JP" altLang="ja-JP" sz="1000">
            <a:effectLst/>
          </a:endParaRPr>
        </a:p>
        <a:p>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普　建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補助事業については、地域交流センター整備事業費は増加したものの、妙寺団地建替事業費やかつらぎ西部公園整備事業費の減少によって全体として減少している。単独事業については、防災情報伝達システム整備事業や光ファイバ網整備事業の完了によって減少している。　　　　　　　　　　　　　　　　　　　　　　　　</a:t>
          </a:r>
          <a:r>
            <a:rPr lang="en-US" altLang="ja-JP" sz="1000">
              <a:solidFill>
                <a:schemeClr val="dk1"/>
              </a:solidFill>
              <a:effectLst/>
              <a:latin typeface="+mn-lt"/>
              <a:ea typeface="+mn-ea"/>
              <a:cs typeface="+mn-cs"/>
            </a:rPr>
            <a:t>                                                                                              </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15,915
15,791
151.69
11,230,273
10,589,676
331,549
6,375,333
12,938,205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105867</xdr:rowOff>
    </xdr:from>
    <xdr:to>
      <xdr:col>24</xdr:col>
      <xdr:colOff>63500</xdr:colOff>
      <xdr:row>34</xdr:row>
      <xdr:rowOff>19457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63717"/>
          <a:ext cx="8382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19457</xdr:rowOff>
    </xdr:from>
    <xdr:to>
      <xdr:col>19</xdr:col>
      <xdr:colOff>177800</xdr:colOff>
      <xdr:row>34</xdr:row>
      <xdr:rowOff>133299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48757"/>
          <a:ext cx="8890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78300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148387</xdr:rowOff>
    </xdr:from>
    <xdr:to>
      <xdr:col>15</xdr:col>
      <xdr:colOff>50800</xdr:colOff>
      <xdr:row>34</xdr:row>
      <xdr:rowOff>133299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06237"/>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148387</xdr:rowOff>
    </xdr:from>
    <xdr:to>
      <xdr:col>10</xdr:col>
      <xdr:colOff>114300</xdr:colOff>
      <xdr:row>34</xdr:row>
      <xdr:rowOff>20371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0623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160393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153078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55067</xdr:rowOff>
    </xdr:from>
    <xdr:to>
      <xdr:col>24</xdr:col>
      <xdr:colOff>114300</xdr:colOff>
      <xdr:row>33</xdr:row>
      <xdr:rowOff>156667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33494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140107</xdr:rowOff>
    </xdr:from>
    <xdr:to>
      <xdr:col>20</xdr:col>
      <xdr:colOff>38100</xdr:colOff>
      <xdr:row>34</xdr:row>
      <xdr:rowOff>70257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86784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82499</xdr:rowOff>
    </xdr:from>
    <xdr:to>
      <xdr:col>15</xdr:col>
      <xdr:colOff>101600</xdr:colOff>
      <xdr:row>35</xdr:row>
      <xdr:rowOff>12649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3776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97587</xdr:rowOff>
    </xdr:from>
    <xdr:to>
      <xdr:col>10</xdr:col>
      <xdr:colOff>165100</xdr:colOff>
      <xdr:row>34</xdr:row>
      <xdr:rowOff>27737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18864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141021</xdr:rowOff>
    </xdr:from>
    <xdr:to>
      <xdr:col>6</xdr:col>
      <xdr:colOff>38100</xdr:colOff>
      <xdr:row>34</xdr:row>
      <xdr:rowOff>71171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62298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102832</xdr:rowOff>
    </xdr:from>
    <xdr:to>
      <xdr:col>24</xdr:col>
      <xdr:colOff>63500</xdr:colOff>
      <xdr:row>57</xdr:row>
      <xdr:rowOff>141547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75482"/>
          <a:ext cx="8382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7659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12054</xdr:rowOff>
    </xdr:from>
    <xdr:to>
      <xdr:col>19</xdr:col>
      <xdr:colOff>177800</xdr:colOff>
      <xdr:row>57</xdr:row>
      <xdr:rowOff>102832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613254"/>
          <a:ext cx="889000" cy="2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48749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4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12054</xdr:rowOff>
    </xdr:from>
    <xdr:to>
      <xdr:col>15</xdr:col>
      <xdr:colOff>50800</xdr:colOff>
      <xdr:row>59</xdr:row>
      <xdr:rowOff>28194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13254"/>
          <a:ext cx="8890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102127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1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28194</xdr:rowOff>
    </xdr:from>
    <xdr:to>
      <xdr:col>10</xdr:col>
      <xdr:colOff>114300</xdr:colOff>
      <xdr:row>59</xdr:row>
      <xdr:rowOff>46262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143744"/>
          <a:ext cx="8890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40464</xdr:rowOff>
    </xdr:from>
    <xdr:to>
      <xdr:col>10</xdr:col>
      <xdr:colOff>165100</xdr:colOff>
      <xdr:row>58</xdr:row>
      <xdr:rowOff>142064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158591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81146</xdr:rowOff>
    </xdr:from>
    <xdr:to>
      <xdr:col>6</xdr:col>
      <xdr:colOff>38100</xdr:colOff>
      <xdr:row>59</xdr:row>
      <xdr:rowOff>11296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27823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8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90747</xdr:rowOff>
    </xdr:from>
    <xdr:to>
      <xdr:col>24</xdr:col>
      <xdr:colOff>114300</xdr:colOff>
      <xdr:row>58</xdr:row>
      <xdr:rowOff>20897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69174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4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52032</xdr:rowOff>
    </xdr:from>
    <xdr:to>
      <xdr:col>20</xdr:col>
      <xdr:colOff>38100</xdr:colOff>
      <xdr:row>57</xdr:row>
      <xdr:rowOff>153632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144759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91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132704</xdr:rowOff>
    </xdr:from>
    <xdr:to>
      <xdr:col>15</xdr:col>
      <xdr:colOff>101600</xdr:colOff>
      <xdr:row>56</xdr:row>
      <xdr:rowOff>62854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53981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5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148844</xdr:rowOff>
    </xdr:from>
    <xdr:to>
      <xdr:col>10</xdr:col>
      <xdr:colOff>165100</xdr:colOff>
      <xdr:row>59</xdr:row>
      <xdr:rowOff>78994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70121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166912</xdr:rowOff>
    </xdr:from>
    <xdr:to>
      <xdr:col>6</xdr:col>
      <xdr:colOff>38100</xdr:colOff>
      <xdr:row>59</xdr:row>
      <xdr:rowOff>97062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1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88189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2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21628</xdr:rowOff>
    </xdr:from>
    <xdr:to>
      <xdr:col>24</xdr:col>
      <xdr:colOff>63500</xdr:colOff>
      <xdr:row>73</xdr:row>
      <xdr:rowOff>113868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366028"/>
          <a:ext cx="838200" cy="2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116140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289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21628</xdr:rowOff>
    </xdr:from>
    <xdr:to>
      <xdr:col>19</xdr:col>
      <xdr:colOff>177800</xdr:colOff>
      <xdr:row>75</xdr:row>
      <xdr:rowOff>67177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366028"/>
          <a:ext cx="889000" cy="55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73747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4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67177</xdr:rowOff>
    </xdr:from>
    <xdr:to>
      <xdr:col>15</xdr:col>
      <xdr:colOff>50800</xdr:colOff>
      <xdr:row>76</xdr:row>
      <xdr:rowOff>98952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925927"/>
          <a:ext cx="889000" cy="2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88440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60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98952</xdr:rowOff>
    </xdr:from>
    <xdr:to>
      <xdr:col>10</xdr:col>
      <xdr:colOff>114300</xdr:colOff>
      <xdr:row>77</xdr:row>
      <xdr:rowOff>41287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29152"/>
          <a:ext cx="889000" cy="1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90691</xdr:rowOff>
    </xdr:from>
    <xdr:to>
      <xdr:col>10</xdr:col>
      <xdr:colOff>165100</xdr:colOff>
      <xdr:row>76</xdr:row>
      <xdr:rowOff>20841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21082</xdr:rowOff>
    </xdr:from>
    <xdr:to>
      <xdr:col>6</xdr:col>
      <xdr:colOff>38100</xdr:colOff>
      <xdr:row>76</xdr:row>
      <xdr:rowOff>122682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139209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63068</xdr:rowOff>
    </xdr:from>
    <xdr:to>
      <xdr:col>24</xdr:col>
      <xdr:colOff>114300</xdr:colOff>
      <xdr:row>73</xdr:row>
      <xdr:rowOff>164668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5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41495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5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142278</xdr:rowOff>
    </xdr:from>
    <xdr:to>
      <xdr:col>20</xdr:col>
      <xdr:colOff>38100</xdr:colOff>
      <xdr:row>72</xdr:row>
      <xdr:rowOff>72428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3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88955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09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16377</xdr:rowOff>
    </xdr:from>
    <xdr:to>
      <xdr:col>15</xdr:col>
      <xdr:colOff>101600</xdr:colOff>
      <xdr:row>75</xdr:row>
      <xdr:rowOff>117977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8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109104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6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48152</xdr:rowOff>
    </xdr:from>
    <xdr:to>
      <xdr:col>10</xdr:col>
      <xdr:colOff>165100</xdr:colOff>
      <xdr:row>76</xdr:row>
      <xdr:rowOff>149752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140879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7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161937</xdr:rowOff>
    </xdr:from>
    <xdr:to>
      <xdr:col>6</xdr:col>
      <xdr:colOff>38100</xdr:colOff>
      <xdr:row>77</xdr:row>
      <xdr:rowOff>92087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83214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8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93041</xdr:rowOff>
    </xdr:from>
    <xdr:to>
      <xdr:col>24</xdr:col>
      <xdr:colOff>63500</xdr:colOff>
      <xdr:row>97</xdr:row>
      <xdr:rowOff>96926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23691"/>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143818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6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96926</xdr:rowOff>
    </xdr:from>
    <xdr:to>
      <xdr:col>19</xdr:col>
      <xdr:colOff>177800</xdr:colOff>
      <xdr:row>98</xdr:row>
      <xdr:rowOff>126594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27576"/>
          <a:ext cx="889000" cy="20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20426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87007</xdr:rowOff>
    </xdr:from>
    <xdr:to>
      <xdr:col>15</xdr:col>
      <xdr:colOff>50800</xdr:colOff>
      <xdr:row>98</xdr:row>
      <xdr:rowOff>126594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89107"/>
          <a:ext cx="889000" cy="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62561</xdr:rowOff>
    </xdr:from>
    <xdr:to>
      <xdr:col>10</xdr:col>
      <xdr:colOff>114300</xdr:colOff>
      <xdr:row>98</xdr:row>
      <xdr:rowOff>87007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64661"/>
          <a:ext cx="889000" cy="2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42241</xdr:rowOff>
    </xdr:from>
    <xdr:to>
      <xdr:col>24</xdr:col>
      <xdr:colOff>114300</xdr:colOff>
      <xdr:row>97</xdr:row>
      <xdr:rowOff>143841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20668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46126</xdr:rowOff>
    </xdr:from>
    <xdr:to>
      <xdr:col>20</xdr:col>
      <xdr:colOff>38100</xdr:colOff>
      <xdr:row>97</xdr:row>
      <xdr:rowOff>147726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138853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6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75794</xdr:rowOff>
    </xdr:from>
    <xdr:to>
      <xdr:col>15</xdr:col>
      <xdr:colOff>101600</xdr:colOff>
      <xdr:row>99</xdr:row>
      <xdr:rowOff>5944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168521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36207</xdr:rowOff>
    </xdr:from>
    <xdr:to>
      <xdr:col>10</xdr:col>
      <xdr:colOff>165100</xdr:colOff>
      <xdr:row>98</xdr:row>
      <xdr:rowOff>137807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128934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11761</xdr:rowOff>
    </xdr:from>
    <xdr:to>
      <xdr:col>6</xdr:col>
      <xdr:colOff>38100</xdr:colOff>
      <xdr:row>98</xdr:row>
      <xdr:rowOff>113361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104488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118101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4222</xdr:rowOff>
    </xdr:from>
    <xdr:to>
      <xdr:col>55</xdr:col>
      <xdr:colOff>0</xdr:colOff>
      <xdr:row>58</xdr:row>
      <xdr:rowOff>106766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48322"/>
          <a:ext cx="8382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125951</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384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159474</xdr:rowOff>
    </xdr:from>
    <xdr:to>
      <xdr:col>50</xdr:col>
      <xdr:colOff>114300</xdr:colOff>
      <xdr:row>58</xdr:row>
      <xdr:rowOff>4222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32124"/>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119702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2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107566</xdr:rowOff>
    </xdr:from>
    <xdr:to>
      <xdr:col>45</xdr:col>
      <xdr:colOff>177800</xdr:colOff>
      <xdr:row>57</xdr:row>
      <xdr:rowOff>159474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80216"/>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44835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89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107566</xdr:rowOff>
    </xdr:from>
    <xdr:to>
      <xdr:col>41</xdr:col>
      <xdr:colOff>50800</xdr:colOff>
      <xdr:row>57</xdr:row>
      <xdr:rowOff>136565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80216"/>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169302</xdr:rowOff>
    </xdr:from>
    <xdr:to>
      <xdr:col>41</xdr:col>
      <xdr:colOff>101600</xdr:colOff>
      <xdr:row>54</xdr:row>
      <xdr:rowOff>99452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25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115979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0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73404</xdr:rowOff>
    </xdr:from>
    <xdr:to>
      <xdr:col>36</xdr:col>
      <xdr:colOff>165100</xdr:colOff>
      <xdr:row>55</xdr:row>
      <xdr:rowOff>3554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3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20081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55966</xdr:rowOff>
    </xdr:from>
    <xdr:to>
      <xdr:col>55</xdr:col>
      <xdr:colOff>50800</xdr:colOff>
      <xdr:row>58</xdr:row>
      <xdr:rowOff>157566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142343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124872</xdr:rowOff>
    </xdr:from>
    <xdr:to>
      <xdr:col>50</xdr:col>
      <xdr:colOff>165100</xdr:colOff>
      <xdr:row>58</xdr:row>
      <xdr:rowOff>55022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46149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9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108674</xdr:rowOff>
    </xdr:from>
    <xdr:to>
      <xdr:col>46</xdr:col>
      <xdr:colOff>38100</xdr:colOff>
      <xdr:row>58</xdr:row>
      <xdr:rowOff>38824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29951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56766</xdr:rowOff>
    </xdr:from>
    <xdr:to>
      <xdr:col>41</xdr:col>
      <xdr:colOff>101600</xdr:colOff>
      <xdr:row>57</xdr:row>
      <xdr:rowOff>158366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149493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85765</xdr:rowOff>
    </xdr:from>
    <xdr:to>
      <xdr:col>36</xdr:col>
      <xdr:colOff>165100</xdr:colOff>
      <xdr:row>58</xdr:row>
      <xdr:rowOff>15915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7042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37614</xdr:rowOff>
    </xdr:from>
    <xdr:to>
      <xdr:col>54</xdr:col>
      <xdr:colOff>189865</xdr:colOff>
      <xdr:row>77</xdr:row>
      <xdr:rowOff>47509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9114"/>
          <a:ext cx="1270" cy="121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51336</xdr:rowOff>
    </xdr:from>
    <xdr:ext cx="534377"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25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47509</xdr:rowOff>
    </xdr:from>
    <xdr:to>
      <xdr:col>55</xdr:col>
      <xdr:colOff>88900</xdr:colOff>
      <xdr:row>77</xdr:row>
      <xdr:rowOff>47509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24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155741</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37614</xdr:rowOff>
    </xdr:from>
    <xdr:to>
      <xdr:col>55</xdr:col>
      <xdr:colOff>88900</xdr:colOff>
      <xdr:row>70</xdr:row>
      <xdr:rowOff>37614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163540</xdr:rowOff>
    </xdr:from>
    <xdr:to>
      <xdr:col>55</xdr:col>
      <xdr:colOff>0</xdr:colOff>
      <xdr:row>77</xdr:row>
      <xdr:rowOff>10640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22290"/>
          <a:ext cx="838200" cy="19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109948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454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87071</xdr:rowOff>
    </xdr:from>
    <xdr:to>
      <xdr:col>55</xdr:col>
      <xdr:colOff>50800</xdr:colOff>
      <xdr:row>74</xdr:row>
      <xdr:rowOff>17221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60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123045</xdr:rowOff>
    </xdr:from>
    <xdr:to>
      <xdr:col>50</xdr:col>
      <xdr:colOff>114300</xdr:colOff>
      <xdr:row>77</xdr:row>
      <xdr:rowOff>10640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638895"/>
          <a:ext cx="889000" cy="5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162836</xdr:rowOff>
    </xdr:from>
    <xdr:to>
      <xdr:col>50</xdr:col>
      <xdr:colOff>165100</xdr:colOff>
      <xdr:row>74</xdr:row>
      <xdr:rowOff>92986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67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109513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4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123045</xdr:rowOff>
    </xdr:from>
    <xdr:to>
      <xdr:col>45</xdr:col>
      <xdr:colOff>177800</xdr:colOff>
      <xdr:row>78</xdr:row>
      <xdr:rowOff>16354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638895"/>
          <a:ext cx="889000" cy="7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134065</xdr:rowOff>
    </xdr:from>
    <xdr:to>
      <xdr:col>46</xdr:col>
      <xdr:colOff>38100</xdr:colOff>
      <xdr:row>74</xdr:row>
      <xdr:rowOff>64215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64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4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16354</xdr:rowOff>
    </xdr:from>
    <xdr:to>
      <xdr:col>41</xdr:col>
      <xdr:colOff>50800</xdr:colOff>
      <xdr:row>78</xdr:row>
      <xdr:rowOff>53648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89454"/>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133542</xdr:rowOff>
    </xdr:from>
    <xdr:to>
      <xdr:col>41</xdr:col>
      <xdr:colOff>101600</xdr:colOff>
      <xdr:row>75</xdr:row>
      <xdr:rowOff>63692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28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80219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95627</xdr:rowOff>
    </xdr:from>
    <xdr:to>
      <xdr:col>36</xdr:col>
      <xdr:colOff>165100</xdr:colOff>
      <xdr:row>71</xdr:row>
      <xdr:rowOff>25777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209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42304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18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112740</xdr:rowOff>
    </xdr:from>
    <xdr:to>
      <xdr:col>55</xdr:col>
      <xdr:colOff>50800</xdr:colOff>
      <xdr:row>76</xdr:row>
      <xdr:rowOff>42890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91167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131290</xdr:rowOff>
    </xdr:from>
    <xdr:to>
      <xdr:col>50</xdr:col>
      <xdr:colOff>165100</xdr:colOff>
      <xdr:row>77</xdr:row>
      <xdr:rowOff>61440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52567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2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72245</xdr:rowOff>
    </xdr:from>
    <xdr:to>
      <xdr:col>46</xdr:col>
      <xdr:colOff>38100</xdr:colOff>
      <xdr:row>74</xdr:row>
      <xdr:rowOff>2395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5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18922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3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137004</xdr:rowOff>
    </xdr:from>
    <xdr:to>
      <xdr:col>41</xdr:col>
      <xdr:colOff>101600</xdr:colOff>
      <xdr:row>78</xdr:row>
      <xdr:rowOff>67154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58281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3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2848</xdr:rowOff>
    </xdr:from>
    <xdr:to>
      <xdr:col>36</xdr:col>
      <xdr:colOff>165100</xdr:colOff>
      <xdr:row>78</xdr:row>
      <xdr:rowOff>104448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95575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146416</xdr:rowOff>
    </xdr:from>
    <xdr:to>
      <xdr:col>55</xdr:col>
      <xdr:colOff>0</xdr:colOff>
      <xdr:row>95</xdr:row>
      <xdr:rowOff>1026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919816"/>
          <a:ext cx="838200" cy="3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37768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982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146416</xdr:rowOff>
    </xdr:from>
    <xdr:to>
      <xdr:col>50</xdr:col>
      <xdr:colOff>114300</xdr:colOff>
      <xdr:row>94</xdr:row>
      <xdr:rowOff>110582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919816"/>
          <a:ext cx="889000" cy="3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134650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21971</xdr:rowOff>
    </xdr:from>
    <xdr:to>
      <xdr:col>45</xdr:col>
      <xdr:colOff>177800</xdr:colOff>
      <xdr:row>94</xdr:row>
      <xdr:rowOff>110582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138271"/>
          <a:ext cx="889000" cy="8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33151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21971</xdr:rowOff>
    </xdr:from>
    <xdr:to>
      <xdr:col>41</xdr:col>
      <xdr:colOff>50800</xdr:colOff>
      <xdr:row>94</xdr:row>
      <xdr:rowOff>72078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138271"/>
          <a:ext cx="889000" cy="5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23336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121676</xdr:rowOff>
    </xdr:from>
    <xdr:to>
      <xdr:col>55</xdr:col>
      <xdr:colOff>50800</xdr:colOff>
      <xdr:row>95</xdr:row>
      <xdr:rowOff>51826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100103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2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95616</xdr:rowOff>
    </xdr:from>
    <xdr:to>
      <xdr:col>50</xdr:col>
      <xdr:colOff>165100</xdr:colOff>
      <xdr:row>93</xdr:row>
      <xdr:rowOff>25766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8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42293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64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59782</xdr:rowOff>
    </xdr:from>
    <xdr:to>
      <xdr:col>46</xdr:col>
      <xdr:colOff>38100</xdr:colOff>
      <xdr:row>94</xdr:row>
      <xdr:rowOff>161382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1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6459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95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142621</xdr:rowOff>
    </xdr:from>
    <xdr:to>
      <xdr:col>41</xdr:col>
      <xdr:colOff>101600</xdr:colOff>
      <xdr:row>94</xdr:row>
      <xdr:rowOff>72771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0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89298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8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21278</xdr:rowOff>
    </xdr:from>
    <xdr:to>
      <xdr:col>36</xdr:col>
      <xdr:colOff>165100</xdr:colOff>
      <xdr:row>94</xdr:row>
      <xdr:rowOff>122878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1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139405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9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77246</xdr:rowOff>
    </xdr:from>
    <xdr:to>
      <xdr:col>85</xdr:col>
      <xdr:colOff>127000</xdr:colOff>
      <xdr:row>37</xdr:row>
      <xdr:rowOff>23708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392196"/>
          <a:ext cx="838200" cy="97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77246</xdr:rowOff>
    </xdr:from>
    <xdr:to>
      <xdr:col>81</xdr:col>
      <xdr:colOff>50800</xdr:colOff>
      <xdr:row>34</xdr:row>
      <xdr:rowOff>94026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392196"/>
          <a:ext cx="889000" cy="53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83238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94026</xdr:rowOff>
    </xdr:from>
    <xdr:to>
      <xdr:col>76</xdr:col>
      <xdr:colOff>114300</xdr:colOff>
      <xdr:row>36</xdr:row>
      <xdr:rowOff>120406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23326"/>
          <a:ext cx="889000" cy="36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120406</xdr:rowOff>
    </xdr:from>
    <xdr:to>
      <xdr:col>71</xdr:col>
      <xdr:colOff>177800</xdr:colOff>
      <xdr:row>37</xdr:row>
      <xdr:rowOff>166309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92606"/>
          <a:ext cx="889000" cy="2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43166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144358</xdr:rowOff>
    </xdr:from>
    <xdr:to>
      <xdr:col>85</xdr:col>
      <xdr:colOff>177800</xdr:colOff>
      <xdr:row>37</xdr:row>
      <xdr:rowOff>74508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122785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26446</xdr:rowOff>
    </xdr:from>
    <xdr:to>
      <xdr:col>81</xdr:col>
      <xdr:colOff>101600</xdr:colOff>
      <xdr:row>31</xdr:row>
      <xdr:rowOff>128046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3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144573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1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43226</xdr:rowOff>
    </xdr:from>
    <xdr:to>
      <xdr:col>76</xdr:col>
      <xdr:colOff>165100</xdr:colOff>
      <xdr:row>34</xdr:row>
      <xdr:rowOff>144826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8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161353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4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69606</xdr:rowOff>
    </xdr:from>
    <xdr:to>
      <xdr:col>72</xdr:col>
      <xdr:colOff>38100</xdr:colOff>
      <xdr:row>36</xdr:row>
      <xdr:rowOff>171206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162333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3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115509</xdr:rowOff>
    </xdr:from>
    <xdr:to>
      <xdr:col>67</xdr:col>
      <xdr:colOff>101600</xdr:colOff>
      <xdr:row>38</xdr:row>
      <xdr:rowOff>45659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36786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80904</xdr:rowOff>
    </xdr:from>
    <xdr:to>
      <xdr:col>85</xdr:col>
      <xdr:colOff>127000</xdr:colOff>
      <xdr:row>57</xdr:row>
      <xdr:rowOff>132087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53554"/>
          <a:ext cx="838200" cy="5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27972</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57862</xdr:rowOff>
    </xdr:from>
    <xdr:to>
      <xdr:col>81</xdr:col>
      <xdr:colOff>50800</xdr:colOff>
      <xdr:row>57</xdr:row>
      <xdr:rowOff>132087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487612"/>
          <a:ext cx="889000" cy="4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14706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57862</xdr:rowOff>
    </xdr:from>
    <xdr:to>
      <xdr:col>76</xdr:col>
      <xdr:colOff>114300</xdr:colOff>
      <xdr:row>57</xdr:row>
      <xdr:rowOff>71028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487612"/>
          <a:ext cx="889000" cy="35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139544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0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54478</xdr:rowOff>
    </xdr:from>
    <xdr:to>
      <xdr:col>71</xdr:col>
      <xdr:colOff>177800</xdr:colOff>
      <xdr:row>57</xdr:row>
      <xdr:rowOff>71028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27128"/>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295</xdr:rowOff>
    </xdr:from>
    <xdr:to>
      <xdr:col>72</xdr:col>
      <xdr:colOff>38100</xdr:colOff>
      <xdr:row>54</xdr:row>
      <xdr:rowOff>101895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127099</xdr:rowOff>
    </xdr:from>
    <xdr:to>
      <xdr:col>67</xdr:col>
      <xdr:colOff>101600</xdr:colOff>
      <xdr:row>55</xdr:row>
      <xdr:rowOff>57249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73776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30104</xdr:rowOff>
    </xdr:from>
    <xdr:to>
      <xdr:col>85</xdr:col>
      <xdr:colOff>177800</xdr:colOff>
      <xdr:row>57</xdr:row>
      <xdr:rowOff>131704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116481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81287</xdr:rowOff>
    </xdr:from>
    <xdr:to>
      <xdr:col>81</xdr:col>
      <xdr:colOff>101600</xdr:colOff>
      <xdr:row>58</xdr:row>
      <xdr:rowOff>11437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7062</xdr:rowOff>
    </xdr:from>
    <xdr:to>
      <xdr:col>76</xdr:col>
      <xdr:colOff>165100</xdr:colOff>
      <xdr:row>55</xdr:row>
      <xdr:rowOff>108662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99789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5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20228</xdr:rowOff>
    </xdr:from>
    <xdr:to>
      <xdr:col>72</xdr:col>
      <xdr:colOff>38100</xdr:colOff>
      <xdr:row>57</xdr:row>
      <xdr:rowOff>121828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9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112955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8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3678</xdr:rowOff>
    </xdr:from>
    <xdr:to>
      <xdr:col>67</xdr:col>
      <xdr:colOff>101600</xdr:colOff>
      <xdr:row>57</xdr:row>
      <xdr:rowOff>105278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96405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154939</xdr:rowOff>
    </xdr:from>
    <xdr:to>
      <xdr:col>85</xdr:col>
      <xdr:colOff>127000</xdr:colOff>
      <xdr:row>79</xdr:row>
      <xdr:rowOff>35534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28039"/>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142367</xdr:rowOff>
    </xdr:from>
    <xdr:to>
      <xdr:col>81</xdr:col>
      <xdr:colOff>50800</xdr:colOff>
      <xdr:row>78</xdr:row>
      <xdr:rowOff>154939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44017"/>
          <a:ext cx="8890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95808</xdr:rowOff>
    </xdr:from>
    <xdr:to>
      <xdr:col>76</xdr:col>
      <xdr:colOff>114300</xdr:colOff>
      <xdr:row>77</xdr:row>
      <xdr:rowOff>142367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126008"/>
          <a:ext cx="889000" cy="21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20904</xdr:rowOff>
    </xdr:from>
    <xdr:to>
      <xdr:col>71</xdr:col>
      <xdr:colOff>177800</xdr:colOff>
      <xdr:row>76</xdr:row>
      <xdr:rowOff>95808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051104"/>
          <a:ext cx="8890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84814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156184</xdr:rowOff>
    </xdr:from>
    <xdr:to>
      <xdr:col>85</xdr:col>
      <xdr:colOff>177800</xdr:colOff>
      <xdr:row>79</xdr:row>
      <xdr:rowOff>86334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71111</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4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104139</xdr:rowOff>
    </xdr:from>
    <xdr:to>
      <xdr:col>81</xdr:col>
      <xdr:colOff>101600</xdr:colOff>
      <xdr:row>79</xdr:row>
      <xdr:rowOff>34289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25416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91567</xdr:rowOff>
    </xdr:from>
    <xdr:to>
      <xdr:col>76</xdr:col>
      <xdr:colOff>165100</xdr:colOff>
      <xdr:row>78</xdr:row>
      <xdr:rowOff>21717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12844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38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45008</xdr:rowOff>
    </xdr:from>
    <xdr:to>
      <xdr:col>72</xdr:col>
      <xdr:colOff>38100</xdr:colOff>
      <xdr:row>76</xdr:row>
      <xdr:rowOff>146608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0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137735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141554</xdr:rowOff>
    </xdr:from>
    <xdr:to>
      <xdr:col>67</xdr:col>
      <xdr:colOff>101600</xdr:colOff>
      <xdr:row>76</xdr:row>
      <xdr:rowOff>71704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0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88231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277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16275</xdr:rowOff>
    </xdr:from>
    <xdr:to>
      <xdr:col>85</xdr:col>
      <xdr:colOff>127000</xdr:colOff>
      <xdr:row>93</xdr:row>
      <xdr:rowOff>54223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5961125"/>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85062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0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54223</xdr:rowOff>
    </xdr:from>
    <xdr:to>
      <xdr:col>81</xdr:col>
      <xdr:colOff>50800</xdr:colOff>
      <xdr:row>93</xdr:row>
      <xdr:rowOff>140691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999073"/>
          <a:ext cx="889000" cy="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170617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47383</xdr:rowOff>
    </xdr:from>
    <xdr:to>
      <xdr:col>76</xdr:col>
      <xdr:colOff>114300</xdr:colOff>
      <xdr:row>93</xdr:row>
      <xdr:rowOff>140691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5477883"/>
          <a:ext cx="889000" cy="6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55269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47383</xdr:rowOff>
    </xdr:from>
    <xdr:to>
      <xdr:col>71</xdr:col>
      <xdr:colOff>177800</xdr:colOff>
      <xdr:row>93</xdr:row>
      <xdr:rowOff>132384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5477883"/>
          <a:ext cx="889000" cy="59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109466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146442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136925</xdr:rowOff>
    </xdr:from>
    <xdr:to>
      <xdr:col>85</xdr:col>
      <xdr:colOff>177800</xdr:colOff>
      <xdr:row>93</xdr:row>
      <xdr:rowOff>67075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9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159802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7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3423</xdr:rowOff>
    </xdr:from>
    <xdr:to>
      <xdr:col>81</xdr:col>
      <xdr:colOff>101600</xdr:colOff>
      <xdr:row>93</xdr:row>
      <xdr:rowOff>105023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9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121550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7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89891</xdr:rowOff>
    </xdr:from>
    <xdr:to>
      <xdr:col>76</xdr:col>
      <xdr:colOff>165100</xdr:colOff>
      <xdr:row>94</xdr:row>
      <xdr:rowOff>20041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36568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168033</xdr:rowOff>
    </xdr:from>
    <xdr:to>
      <xdr:col>72</xdr:col>
      <xdr:colOff>38100</xdr:colOff>
      <xdr:row>90</xdr:row>
      <xdr:rowOff>98183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4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114710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520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81584</xdr:rowOff>
    </xdr:from>
    <xdr:to>
      <xdr:col>67</xdr:col>
      <xdr:colOff>101600</xdr:colOff>
      <xdr:row>94</xdr:row>
      <xdr:rowOff>11734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28261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8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議会費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議員報酬の改正により報酬が増加し、また会議録検索システムの導入等に係る経費が発生したことにより全体として増加している。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土木費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かつらぎ西部公園パークゴルフ場整備工事や妙寺団地第３期建替工事の完了に伴い全体として減少している。</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総務費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志賀地域交流センター整備費が増加したが、財政調整基金積立金や光ファイバ網整備事業補助金の減少が大きく全体としては減少している</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消防費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伊都消防組合への負担金の減少や防災情報伝達システム整備工事の完了に伴い減少している。</a:t>
          </a:r>
          <a:r>
            <a:rPr kumimoji="1" lang="en-US" altLang="ja-JP" sz="1000">
              <a:solidFill>
                <a:schemeClr val="dk1"/>
              </a:solidFill>
              <a:effectLst/>
              <a:latin typeface="+mn-lt"/>
              <a:ea typeface="+mn-ea"/>
              <a:cs typeface="+mn-cs"/>
            </a:rPr>
            <a:t>                             </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民生費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笠田学童保育施設新築工事、子育て世帯等臨時特別支援給付金等の減少により全体として減少している。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教育費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給食業務委託の契約の更新や、校内通信ネットワーク整備事業の実施に伴い増加している。　　　　　　　　　　　　　                　</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衛生費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飲料水供給施設整備費が増加したが、保健福祉センター空調改修工事費や新型コロナウイルスワクチン接種費減少に伴い全体として減少している。</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災害費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令和４年度については、規模の大きな災害がなかったため、災害復旧費は減少している。</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農林費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地籍調査事業の縮小や農産物販売促進事業委託の終了により全体として減少している。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公債費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過疎対策事業債や辺地対策事業債、臨時財政対策債に係る元金償還金が増加したことで全体として増加している。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商工費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かつらぎ町応援クーポン券発行事業（新型コロナウイルス感染症対応地方創生臨時交付金対象）や笠田中事業用地購入事業の実施に伴い増加している。　　　　　　　　　　　　　　　</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財政調整基金について、現在高は</a:t>
          </a:r>
          <a:r>
            <a:rPr kumimoji="1" lang="en-US" altLang="ja-JP" sz="1000">
              <a:solidFill>
                <a:schemeClr val="dk1"/>
              </a:solidFill>
              <a:effectLst/>
              <a:latin typeface="+mn-lt"/>
              <a:ea typeface="+mn-ea"/>
              <a:cs typeface="+mn-cs"/>
            </a:rPr>
            <a:t>1,459,383</a:t>
          </a:r>
          <a:r>
            <a:rPr kumimoji="1" lang="ja-JP" altLang="ja-JP" sz="1000">
              <a:solidFill>
                <a:schemeClr val="dk1"/>
              </a:solidFill>
              <a:effectLst/>
              <a:latin typeface="+mn-lt"/>
              <a:ea typeface="+mn-ea"/>
              <a:cs typeface="+mn-cs"/>
            </a:rPr>
            <a:t>千円となっており、前年度末と比較して</a:t>
          </a:r>
          <a:r>
            <a:rPr kumimoji="1" lang="en-US" altLang="ja-JP" sz="1000">
              <a:solidFill>
                <a:schemeClr val="dk1"/>
              </a:solidFill>
              <a:effectLst/>
              <a:latin typeface="+mn-lt"/>
              <a:ea typeface="+mn-ea"/>
              <a:cs typeface="+mn-cs"/>
            </a:rPr>
            <a:t>70,944</a:t>
          </a:r>
          <a:r>
            <a:rPr kumimoji="1" lang="ja-JP" altLang="ja-JP" sz="1000">
              <a:solidFill>
                <a:schemeClr val="dk1"/>
              </a:solidFill>
              <a:effectLst/>
              <a:latin typeface="+mn-lt"/>
              <a:ea typeface="+mn-ea"/>
              <a:cs typeface="+mn-cs"/>
            </a:rPr>
            <a:t>千円増加した。　</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R04</a:t>
          </a:r>
          <a:r>
            <a:rPr kumimoji="1" lang="ja-JP" altLang="ja-JP" sz="1000">
              <a:solidFill>
                <a:schemeClr val="dk1"/>
              </a:solidFill>
              <a:effectLst/>
              <a:latin typeface="+mn-lt"/>
              <a:ea typeface="+mn-ea"/>
              <a:cs typeface="+mn-cs"/>
            </a:rPr>
            <a:t>実質収支については、歳入歳出ともに減少しているが、歳出の減少が大きく</a:t>
          </a:r>
          <a:r>
            <a:rPr kumimoji="1" lang="en-US" altLang="ja-JP" sz="1000">
              <a:solidFill>
                <a:schemeClr val="dk1"/>
              </a:solidFill>
              <a:effectLst/>
              <a:latin typeface="+mn-lt"/>
              <a:ea typeface="+mn-ea"/>
              <a:cs typeface="+mn-cs"/>
            </a:rPr>
            <a:t>331.549</a:t>
          </a:r>
          <a:r>
            <a:rPr kumimoji="1" lang="ja-JP" altLang="ja-JP" sz="1000">
              <a:solidFill>
                <a:schemeClr val="dk1"/>
              </a:solidFill>
              <a:effectLst/>
              <a:latin typeface="+mn-lt"/>
              <a:ea typeface="+mn-ea"/>
              <a:cs typeface="+mn-cs"/>
            </a:rPr>
            <a:t>千円の黒字となった。</a:t>
          </a:r>
          <a:r>
            <a:rPr kumimoji="1" lang="en-US" altLang="ja-JP" sz="1000">
              <a:solidFill>
                <a:schemeClr val="dk1"/>
              </a:solidFill>
              <a:effectLst/>
              <a:latin typeface="+mn-lt"/>
              <a:ea typeface="+mn-ea"/>
              <a:cs typeface="+mn-cs"/>
            </a:rPr>
            <a:t>R04</a:t>
          </a:r>
          <a:r>
            <a:rPr kumimoji="1" lang="ja-JP" altLang="ja-JP" sz="1000">
              <a:solidFill>
                <a:schemeClr val="dk1"/>
              </a:solidFill>
              <a:effectLst/>
              <a:latin typeface="+mn-lt"/>
              <a:ea typeface="+mn-ea"/>
              <a:cs typeface="+mn-cs"/>
            </a:rPr>
            <a:t>実質単年度収支は、財政調整基金への積立が減少したことで減少したものの、</a:t>
          </a:r>
          <a:r>
            <a:rPr kumimoji="1" lang="en-US" altLang="ja-JP" sz="1000">
              <a:solidFill>
                <a:schemeClr val="dk1"/>
              </a:solidFill>
              <a:effectLst/>
              <a:latin typeface="+mn-lt"/>
              <a:ea typeface="+mn-ea"/>
              <a:cs typeface="+mn-cs"/>
            </a:rPr>
            <a:t>26,429</a:t>
          </a:r>
          <a:r>
            <a:rPr kumimoji="1" lang="ja-JP" altLang="ja-JP" sz="1000">
              <a:solidFill>
                <a:schemeClr val="dk1"/>
              </a:solidFill>
              <a:effectLst/>
              <a:latin typeface="+mn-lt"/>
              <a:ea typeface="+mn-ea"/>
              <a:cs typeface="+mn-cs"/>
            </a:rPr>
            <a:t>千円の黒字決算となっている。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水道事業会計については、公債費の償還額が減少してきていることから黒字決算を維持している。施設等の更新や未給水地域解消などの事業を着手しており、今後黒字額が減少する可能性があるが、引き続き黒字で推移する見込みとなっている。</a:t>
          </a:r>
          <a:endParaRPr lang="ja-JP" altLang="ja-JP" sz="1000">
            <a:effectLst/>
          </a:endParaRPr>
        </a:p>
        <a:p>
          <a:r>
            <a:rPr kumimoji="1" lang="ja-JP" altLang="ja-JP" sz="1000">
              <a:solidFill>
                <a:schemeClr val="dk1"/>
              </a:solidFill>
              <a:effectLst/>
              <a:latin typeface="+mn-lt"/>
              <a:ea typeface="+mn-ea"/>
              <a:cs typeface="+mn-cs"/>
            </a:rPr>
            <a:t>　一般会計については、歳入歳出差引額が増加したものの、翌年度に繰り越すべき財源が大きく増加したことで実質収支が</a:t>
          </a:r>
          <a:r>
            <a:rPr kumimoji="1" lang="en-US" altLang="ja-JP" sz="1000">
              <a:solidFill>
                <a:schemeClr val="dk1"/>
              </a:solidFill>
              <a:effectLst/>
              <a:latin typeface="+mn-lt"/>
              <a:ea typeface="+mn-ea"/>
              <a:cs typeface="+mn-cs"/>
            </a:rPr>
            <a:t>44,515</a:t>
          </a:r>
          <a:r>
            <a:rPr kumimoji="1" lang="ja-JP" altLang="ja-JP" sz="1000">
              <a:solidFill>
                <a:schemeClr val="dk1"/>
              </a:solidFill>
              <a:effectLst/>
              <a:latin typeface="+mn-lt"/>
              <a:ea typeface="+mn-ea"/>
              <a:cs typeface="+mn-cs"/>
            </a:rPr>
            <a:t>千円減少している。</a:t>
          </a:r>
          <a:endParaRPr lang="ja-JP" altLang="ja-JP" sz="1000">
            <a:effectLst/>
          </a:endParaRPr>
        </a:p>
        <a:p>
          <a:r>
            <a:rPr kumimoji="1" lang="ja-JP" altLang="ja-JP" sz="1000">
              <a:solidFill>
                <a:schemeClr val="dk1"/>
              </a:solidFill>
              <a:effectLst/>
              <a:latin typeface="+mn-lt"/>
              <a:ea typeface="+mn-ea"/>
              <a:cs typeface="+mn-cs"/>
            </a:rPr>
            <a:t>　国民健康保険事業や後期高齢者医療事業、介護保険事業において、一般会計の負担が増加しつつあることから、健康増進対策を推進し、医療費抑制に努める必要がある。</a:t>
          </a:r>
          <a:endParaRPr lang="ja-JP" altLang="ja-JP" sz="1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11230273</v>
      </c>
      <c r="BO4" s="415"/>
      <c r="BP4" s="415"/>
      <c r="BQ4" s="415"/>
      <c r="BR4" s="415"/>
      <c r="BS4" s="415"/>
      <c r="BT4" s="415"/>
      <c r="BU4" s="416"/>
      <c r="BV4" s="414">
        <v>12203344</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5.2</v>
      </c>
      <c r="CU4" s="589"/>
      <c r="CV4" s="589"/>
      <c r="CW4" s="589"/>
      <c r="CX4" s="589"/>
      <c r="CY4" s="589"/>
      <c r="CZ4" s="589"/>
      <c r="DA4" s="590"/>
      <c r="DB4" s="588">
        <v>5.7</v>
      </c>
      <c r="DC4" s="589"/>
      <c r="DD4" s="589"/>
      <c r="DE4" s="589"/>
      <c r="DF4" s="589"/>
      <c r="DG4" s="589"/>
      <c r="DH4" s="589"/>
      <c r="DI4" s="590"/>
    </row>
    <row r="5" spans="1:119" ht="18.75" customHeight="1" x14ac:dyDescent="0.15">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10589676</v>
      </c>
      <c r="BO5" s="420"/>
      <c r="BP5" s="420"/>
      <c r="BQ5" s="420"/>
      <c r="BR5" s="420"/>
      <c r="BS5" s="420"/>
      <c r="BT5" s="420"/>
      <c r="BU5" s="421"/>
      <c r="BV5" s="419">
        <v>11811617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97.1</v>
      </c>
      <c r="CU5" s="390"/>
      <c r="CV5" s="390"/>
      <c r="CW5" s="390"/>
      <c r="CX5" s="390"/>
      <c r="CY5" s="390"/>
      <c r="CZ5" s="390"/>
      <c r="DA5" s="391"/>
      <c r="DB5" s="389">
        <v>91.3</v>
      </c>
      <c r="DC5" s="390"/>
      <c r="DD5" s="390"/>
      <c r="DE5" s="390"/>
      <c r="DF5" s="390"/>
      <c r="DG5" s="390"/>
      <c r="DH5" s="390"/>
      <c r="DI5" s="391"/>
    </row>
    <row r="6" spans="1:119" ht="18.75" customHeight="1" x14ac:dyDescent="0.15">
      <c r="A6" s="177"/>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640597</v>
      </c>
      <c r="BO6" s="420"/>
      <c r="BP6" s="420"/>
      <c r="BQ6" s="420"/>
      <c r="BR6" s="420"/>
      <c r="BS6" s="420"/>
      <c r="BT6" s="420"/>
      <c r="BU6" s="421"/>
      <c r="BV6" s="419">
        <v>391727</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98.2</v>
      </c>
      <c r="CU6" s="563"/>
      <c r="CV6" s="563"/>
      <c r="CW6" s="563"/>
      <c r="CX6" s="563"/>
      <c r="CY6" s="563"/>
      <c r="CZ6" s="563"/>
      <c r="DA6" s="564"/>
      <c r="DB6" s="562">
        <v>94.3</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96</v>
      </c>
      <c r="AV7" s="467"/>
      <c r="AW7" s="467"/>
      <c r="AX7" s="467"/>
      <c r="AY7" s="399" t="s">
        <v>108</v>
      </c>
      <c r="AZ7" s="400"/>
      <c r="BA7" s="400"/>
      <c r="BB7" s="400"/>
      <c r="BC7" s="400"/>
      <c r="BD7" s="400"/>
      <c r="BE7" s="400"/>
      <c r="BF7" s="400"/>
      <c r="BG7" s="400"/>
      <c r="BH7" s="400"/>
      <c r="BI7" s="400"/>
      <c r="BJ7" s="400"/>
      <c r="BK7" s="400"/>
      <c r="BL7" s="400"/>
      <c r="BM7" s="401"/>
      <c r="BN7" s="419">
        <v>309048</v>
      </c>
      <c r="BO7" s="420"/>
      <c r="BP7" s="420"/>
      <c r="BQ7" s="420"/>
      <c r="BR7" s="420"/>
      <c r="BS7" s="420"/>
      <c r="BT7" s="420"/>
      <c r="BU7" s="421"/>
      <c r="BV7" s="419">
        <v>15663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6375333</v>
      </c>
      <c r="CU7" s="420"/>
      <c r="CV7" s="420"/>
      <c r="CW7" s="420"/>
      <c r="CX7" s="420"/>
      <c r="CY7" s="420"/>
      <c r="CZ7" s="420"/>
      <c r="DA7" s="421"/>
      <c r="DB7" s="419">
        <v>6547393</v>
      </c>
      <c r="DC7" s="420"/>
      <c r="DD7" s="420"/>
      <c r="DE7" s="420"/>
      <c r="DF7" s="420"/>
      <c r="DG7" s="420"/>
      <c r="DH7" s="420"/>
      <c r="DI7" s="421"/>
    </row>
    <row r="8" spans="1:119" ht="18.75" customHeight="1" thickBot="1" x14ac:dyDescent="0.2">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331549</v>
      </c>
      <c r="BO8" s="420"/>
      <c r="BP8" s="420"/>
      <c r="BQ8" s="420"/>
      <c r="BR8" s="420"/>
      <c r="BS8" s="420"/>
      <c r="BT8" s="420"/>
      <c r="BU8" s="421"/>
      <c r="BV8" s="419">
        <v>376064</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0.34</v>
      </c>
      <c r="CU8" s="523"/>
      <c r="CV8" s="523"/>
      <c r="CW8" s="523"/>
      <c r="CX8" s="523"/>
      <c r="CY8" s="523"/>
      <c r="CZ8" s="523"/>
      <c r="DA8" s="524"/>
      <c r="DB8" s="522">
        <v>0.35</v>
      </c>
      <c r="DC8" s="523"/>
      <c r="DD8" s="523"/>
      <c r="DE8" s="523"/>
      <c r="DF8" s="523"/>
      <c r="DG8" s="523"/>
      <c r="DH8" s="523"/>
      <c r="DI8" s="524"/>
    </row>
    <row r="9" spans="1:119" ht="18.75" customHeight="1" thickBot="1" x14ac:dyDescent="0.2">
      <c r="A9" s="177"/>
      <c r="B9" s="551" t="s">
        <v>114</v>
      </c>
      <c r="C9" s="552"/>
      <c r="D9" s="552"/>
      <c r="E9" s="552"/>
      <c r="F9" s="552"/>
      <c r="G9" s="552"/>
      <c r="H9" s="552"/>
      <c r="I9" s="552"/>
      <c r="J9" s="552"/>
      <c r="K9" s="472"/>
      <c r="L9" s="553" t="s">
        <v>115</v>
      </c>
      <c r="M9" s="554"/>
      <c r="N9" s="554"/>
      <c r="O9" s="554"/>
      <c r="P9" s="554"/>
      <c r="Q9" s="555"/>
      <c r="R9" s="556">
        <v>15967</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-44515</v>
      </c>
      <c r="BO9" s="420"/>
      <c r="BP9" s="420"/>
      <c r="BQ9" s="420"/>
      <c r="BR9" s="420"/>
      <c r="BS9" s="420"/>
      <c r="BT9" s="420"/>
      <c r="BU9" s="421"/>
      <c r="BV9" s="419">
        <v>91927</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16.600000000000001</v>
      </c>
      <c r="CU9" s="390"/>
      <c r="CV9" s="390"/>
      <c r="CW9" s="390"/>
      <c r="CX9" s="390"/>
      <c r="CY9" s="390"/>
      <c r="CZ9" s="390"/>
      <c r="DA9" s="391"/>
      <c r="DB9" s="389">
        <v>17.100000000000001</v>
      </c>
      <c r="DC9" s="390"/>
      <c r="DD9" s="390"/>
      <c r="DE9" s="390"/>
      <c r="DF9" s="390"/>
      <c r="DG9" s="390"/>
      <c r="DH9" s="390"/>
      <c r="DI9" s="391"/>
    </row>
    <row r="10" spans="1:119" ht="18.75" customHeight="1" thickBot="1" x14ac:dyDescent="0.2">
      <c r="A10" s="177"/>
      <c r="B10" s="551"/>
      <c r="C10" s="552"/>
      <c r="D10" s="552"/>
      <c r="E10" s="552"/>
      <c r="F10" s="552"/>
      <c r="G10" s="552"/>
      <c r="H10" s="552"/>
      <c r="I10" s="552"/>
      <c r="J10" s="552"/>
      <c r="K10" s="472"/>
      <c r="L10" s="392" t="s">
        <v>121</v>
      </c>
      <c r="M10" s="393"/>
      <c r="N10" s="393"/>
      <c r="O10" s="393"/>
      <c r="P10" s="393"/>
      <c r="Q10" s="394"/>
      <c r="R10" s="395">
        <v>16992</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188444</v>
      </c>
      <c r="BO10" s="420"/>
      <c r="BP10" s="420"/>
      <c r="BQ10" s="420"/>
      <c r="BR10" s="420"/>
      <c r="BS10" s="420"/>
      <c r="BT10" s="420"/>
      <c r="BU10" s="421"/>
      <c r="BV10" s="419">
        <v>554065</v>
      </c>
      <c r="BW10" s="420"/>
      <c r="BX10" s="420"/>
      <c r="BY10" s="420"/>
      <c r="BZ10" s="420"/>
      <c r="CA10" s="420"/>
      <c r="CB10" s="420"/>
      <c r="CC10" s="421"/>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123</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77"/>
      <c r="B12" s="525" t="s">
        <v>133</v>
      </c>
      <c r="C12" s="526"/>
      <c r="D12" s="526"/>
      <c r="E12" s="526"/>
      <c r="F12" s="526"/>
      <c r="G12" s="526"/>
      <c r="H12" s="526"/>
      <c r="I12" s="526"/>
      <c r="J12" s="526"/>
      <c r="K12" s="527"/>
      <c r="L12" s="534" t="s">
        <v>134</v>
      </c>
      <c r="M12" s="535"/>
      <c r="N12" s="535"/>
      <c r="O12" s="535"/>
      <c r="P12" s="535"/>
      <c r="Q12" s="536"/>
      <c r="R12" s="537">
        <v>15915</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138</v>
      </c>
      <c r="AV12" s="467"/>
      <c r="AW12" s="467"/>
      <c r="AX12" s="467"/>
      <c r="AY12" s="399" t="s">
        <v>139</v>
      </c>
      <c r="AZ12" s="400"/>
      <c r="BA12" s="400"/>
      <c r="BB12" s="400"/>
      <c r="BC12" s="400"/>
      <c r="BD12" s="400"/>
      <c r="BE12" s="400"/>
      <c r="BF12" s="400"/>
      <c r="BG12" s="400"/>
      <c r="BH12" s="400"/>
      <c r="BI12" s="400"/>
      <c r="BJ12" s="400"/>
      <c r="BK12" s="400"/>
      <c r="BL12" s="400"/>
      <c r="BM12" s="401"/>
      <c r="BN12" s="419">
        <v>117500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9" t="s">
        <v>141</v>
      </c>
      <c r="N13" s="510"/>
      <c r="O13" s="510"/>
      <c r="P13" s="510"/>
      <c r="Q13" s="511"/>
      <c r="R13" s="512">
        <v>15791</v>
      </c>
      <c r="S13" s="513"/>
      <c r="T13" s="513"/>
      <c r="U13" s="513"/>
      <c r="V13" s="514"/>
      <c r="W13" s="500" t="s">
        <v>142</v>
      </c>
      <c r="X13" s="442"/>
      <c r="Y13" s="442"/>
      <c r="Z13" s="442"/>
      <c r="AA13" s="442"/>
      <c r="AB13" s="443"/>
      <c r="AC13" s="395">
        <v>1734</v>
      </c>
      <c r="AD13" s="396"/>
      <c r="AE13" s="396"/>
      <c r="AF13" s="396"/>
      <c r="AG13" s="397"/>
      <c r="AH13" s="395">
        <v>2028</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26429</v>
      </c>
      <c r="BO13" s="420"/>
      <c r="BP13" s="420"/>
      <c r="BQ13" s="420"/>
      <c r="BR13" s="420"/>
      <c r="BS13" s="420"/>
      <c r="BT13" s="420"/>
      <c r="BU13" s="421"/>
      <c r="BV13" s="419">
        <v>645992</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9.1999999999999993</v>
      </c>
      <c r="CU13" s="390"/>
      <c r="CV13" s="390"/>
      <c r="CW13" s="390"/>
      <c r="CX13" s="390"/>
      <c r="CY13" s="390"/>
      <c r="CZ13" s="390"/>
      <c r="DA13" s="391"/>
      <c r="DB13" s="389">
        <v>9.3000000000000007</v>
      </c>
      <c r="DC13" s="390"/>
      <c r="DD13" s="390"/>
      <c r="DE13" s="390"/>
      <c r="DF13" s="390"/>
      <c r="DG13" s="390"/>
      <c r="DH13" s="390"/>
      <c r="DI13" s="391"/>
    </row>
    <row r="14" spans="1:119" ht="18.75" customHeight="1" thickBot="1" x14ac:dyDescent="0.2">
      <c r="A14" s="177"/>
      <c r="B14" s="528"/>
      <c r="C14" s="529"/>
      <c r="D14" s="529"/>
      <c r="E14" s="529"/>
      <c r="F14" s="529"/>
      <c r="G14" s="529"/>
      <c r="H14" s="529"/>
      <c r="I14" s="529"/>
      <c r="J14" s="529"/>
      <c r="K14" s="530"/>
      <c r="L14" s="502" t="s">
        <v>147</v>
      </c>
      <c r="M14" s="546"/>
      <c r="N14" s="546"/>
      <c r="O14" s="546"/>
      <c r="P14" s="546"/>
      <c r="Q14" s="547"/>
      <c r="R14" s="512">
        <v>16137</v>
      </c>
      <c r="S14" s="513"/>
      <c r="T14" s="513"/>
      <c r="U14" s="513"/>
      <c r="V14" s="514"/>
      <c r="W14" s="515"/>
      <c r="X14" s="445"/>
      <c r="Y14" s="445"/>
      <c r="Z14" s="445"/>
      <c r="AA14" s="445"/>
      <c r="AB14" s="446"/>
      <c r="AC14" s="505">
        <v>22.6</v>
      </c>
      <c r="AD14" s="506"/>
      <c r="AE14" s="506"/>
      <c r="AF14" s="506"/>
      <c r="AG14" s="507"/>
      <c r="AH14" s="505">
        <v>24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28.8</v>
      </c>
      <c r="CU14" s="517"/>
      <c r="CV14" s="517"/>
      <c r="CW14" s="517"/>
      <c r="CX14" s="517"/>
      <c r="CY14" s="517"/>
      <c r="CZ14" s="517"/>
      <c r="DA14" s="518"/>
      <c r="DB14" s="516">
        <v>37.6</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9" t="s">
        <v>149</v>
      </c>
      <c r="N15" s="510"/>
      <c r="O15" s="510"/>
      <c r="P15" s="510"/>
      <c r="Q15" s="511"/>
      <c r="R15" s="512">
        <v>16052</v>
      </c>
      <c r="S15" s="513"/>
      <c r="T15" s="513"/>
      <c r="U15" s="513"/>
      <c r="V15" s="514"/>
      <c r="W15" s="500" t="s">
        <v>150</v>
      </c>
      <c r="X15" s="442"/>
      <c r="Y15" s="442"/>
      <c r="Z15" s="442"/>
      <c r="AA15" s="442"/>
      <c r="AB15" s="443"/>
      <c r="AC15" s="395">
        <v>1610</v>
      </c>
      <c r="AD15" s="396"/>
      <c r="AE15" s="396"/>
      <c r="AF15" s="396"/>
      <c r="AG15" s="397"/>
      <c r="AH15" s="395">
        <v>1800</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1967611</v>
      </c>
      <c r="BO15" s="415"/>
      <c r="BP15" s="415"/>
      <c r="BQ15" s="415"/>
      <c r="BR15" s="415"/>
      <c r="BS15" s="415"/>
      <c r="BT15" s="415"/>
      <c r="BU15" s="416"/>
      <c r="BV15" s="414">
        <v>1897386</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21</v>
      </c>
      <c r="AD16" s="506"/>
      <c r="AE16" s="506"/>
      <c r="AF16" s="506"/>
      <c r="AG16" s="507"/>
      <c r="AH16" s="505">
        <v>21.3</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5793688</v>
      </c>
      <c r="BO16" s="420"/>
      <c r="BP16" s="420"/>
      <c r="BQ16" s="420"/>
      <c r="BR16" s="420"/>
      <c r="BS16" s="420"/>
      <c r="BT16" s="420"/>
      <c r="BU16" s="421"/>
      <c r="BV16" s="419">
        <v>5779735</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77"/>
      <c r="B17" s="531"/>
      <c r="C17" s="532"/>
      <c r="D17" s="532"/>
      <c r="E17" s="532"/>
      <c r="F17" s="532"/>
      <c r="G17" s="532"/>
      <c r="H17" s="532"/>
      <c r="I17" s="532"/>
      <c r="J17" s="532"/>
      <c r="K17" s="533"/>
      <c r="L17" s="191"/>
      <c r="M17" s="494" t="s">
        <v>156</v>
      </c>
      <c r="N17" s="495"/>
      <c r="O17" s="495"/>
      <c r="P17" s="495"/>
      <c r="Q17" s="496"/>
      <c r="R17" s="497" t="s">
        <v>157</v>
      </c>
      <c r="S17" s="498"/>
      <c r="T17" s="498"/>
      <c r="U17" s="498"/>
      <c r="V17" s="499"/>
      <c r="W17" s="500" t="s">
        <v>158</v>
      </c>
      <c r="X17" s="442"/>
      <c r="Y17" s="442"/>
      <c r="Z17" s="442"/>
      <c r="AA17" s="442"/>
      <c r="AB17" s="443"/>
      <c r="AC17" s="395">
        <v>4322</v>
      </c>
      <c r="AD17" s="396"/>
      <c r="AE17" s="396"/>
      <c r="AF17" s="396"/>
      <c r="AG17" s="397"/>
      <c r="AH17" s="395">
        <v>4613</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2472405</v>
      </c>
      <c r="BO17" s="420"/>
      <c r="BP17" s="420"/>
      <c r="BQ17" s="420"/>
      <c r="BR17" s="420"/>
      <c r="BS17" s="420"/>
      <c r="BT17" s="420"/>
      <c r="BU17" s="421"/>
      <c r="BV17" s="419">
        <v>2376615</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77"/>
      <c r="B18" s="471" t="s">
        <v>160</v>
      </c>
      <c r="C18" s="472"/>
      <c r="D18" s="472"/>
      <c r="E18" s="473"/>
      <c r="F18" s="473"/>
      <c r="G18" s="473"/>
      <c r="H18" s="473"/>
      <c r="I18" s="473"/>
      <c r="J18" s="473"/>
      <c r="K18" s="473"/>
      <c r="L18" s="474">
        <v>151.69</v>
      </c>
      <c r="M18" s="474"/>
      <c r="N18" s="474"/>
      <c r="O18" s="474"/>
      <c r="P18" s="474"/>
      <c r="Q18" s="474"/>
      <c r="R18" s="475"/>
      <c r="S18" s="475"/>
      <c r="T18" s="475"/>
      <c r="U18" s="475"/>
      <c r="V18" s="476"/>
      <c r="W18" s="490"/>
      <c r="X18" s="491"/>
      <c r="Y18" s="491"/>
      <c r="Z18" s="491"/>
      <c r="AA18" s="491"/>
      <c r="AB18" s="501"/>
      <c r="AC18" s="383">
        <v>56.4</v>
      </c>
      <c r="AD18" s="384"/>
      <c r="AE18" s="384"/>
      <c r="AF18" s="384"/>
      <c r="AG18" s="477"/>
      <c r="AH18" s="383">
        <v>54.6</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6240281</v>
      </c>
      <c r="BO18" s="420"/>
      <c r="BP18" s="420"/>
      <c r="BQ18" s="420"/>
      <c r="BR18" s="420"/>
      <c r="BS18" s="420"/>
      <c r="BT18" s="420"/>
      <c r="BU18" s="421"/>
      <c r="BV18" s="419">
        <v>6046343</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77"/>
      <c r="B19" s="471" t="s">
        <v>162</v>
      </c>
      <c r="C19" s="472"/>
      <c r="D19" s="472"/>
      <c r="E19" s="473"/>
      <c r="F19" s="473"/>
      <c r="G19" s="473"/>
      <c r="H19" s="473"/>
      <c r="I19" s="473"/>
      <c r="J19" s="473"/>
      <c r="K19" s="473"/>
      <c r="L19" s="479">
        <v>105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8855045</v>
      </c>
      <c r="BO19" s="420"/>
      <c r="BP19" s="420"/>
      <c r="BQ19" s="420"/>
      <c r="BR19" s="420"/>
      <c r="BS19" s="420"/>
      <c r="BT19" s="420"/>
      <c r="BU19" s="421"/>
      <c r="BV19" s="419">
        <v>8695117</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77"/>
      <c r="B20" s="471" t="s">
        <v>164</v>
      </c>
      <c r="C20" s="472"/>
      <c r="D20" s="472"/>
      <c r="E20" s="473"/>
      <c r="F20" s="473"/>
      <c r="G20" s="473"/>
      <c r="H20" s="473"/>
      <c r="I20" s="473"/>
      <c r="J20" s="473"/>
      <c r="K20" s="473"/>
      <c r="L20" s="479">
        <v>6223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77"/>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77"/>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12938205</v>
      </c>
      <c r="BO22" s="415"/>
      <c r="BP22" s="415"/>
      <c r="BQ22" s="415"/>
      <c r="BR22" s="415"/>
      <c r="BS22" s="415"/>
      <c r="BT22" s="415"/>
      <c r="BU22" s="416"/>
      <c r="BV22" s="414">
        <v>13820078</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12358895</v>
      </c>
      <c r="BO23" s="420"/>
      <c r="BP23" s="420"/>
      <c r="BQ23" s="420"/>
      <c r="BR23" s="420"/>
      <c r="BS23" s="420"/>
      <c r="BT23" s="420"/>
      <c r="BU23" s="421"/>
      <c r="BV23" s="419">
        <v>13166687</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77"/>
      <c r="B24" s="435"/>
      <c r="C24" s="436"/>
      <c r="D24" s="437"/>
      <c r="E24" s="392" t="s">
        <v>174</v>
      </c>
      <c r="F24" s="393"/>
      <c r="G24" s="393"/>
      <c r="H24" s="393"/>
      <c r="I24" s="393"/>
      <c r="J24" s="393"/>
      <c r="K24" s="394"/>
      <c r="L24" s="395">
        <v>1</v>
      </c>
      <c r="M24" s="396"/>
      <c r="N24" s="396"/>
      <c r="O24" s="396"/>
      <c r="P24" s="397"/>
      <c r="Q24" s="395">
        <v>7000</v>
      </c>
      <c r="R24" s="396"/>
      <c r="S24" s="396"/>
      <c r="T24" s="396"/>
      <c r="U24" s="396"/>
      <c r="V24" s="397"/>
      <c r="W24" s="454"/>
      <c r="X24" s="436"/>
      <c r="Y24" s="437"/>
      <c r="Z24" s="392" t="s">
        <v>175</v>
      </c>
      <c r="AA24" s="393"/>
      <c r="AB24" s="393"/>
      <c r="AC24" s="393"/>
      <c r="AD24" s="393"/>
      <c r="AE24" s="393"/>
      <c r="AF24" s="393"/>
      <c r="AG24" s="394"/>
      <c r="AH24" s="395">
        <v>176</v>
      </c>
      <c r="AI24" s="396"/>
      <c r="AJ24" s="396"/>
      <c r="AK24" s="396"/>
      <c r="AL24" s="397"/>
      <c r="AM24" s="395">
        <v>574816</v>
      </c>
      <c r="AN24" s="396"/>
      <c r="AO24" s="396"/>
      <c r="AP24" s="396"/>
      <c r="AQ24" s="396"/>
      <c r="AR24" s="397"/>
      <c r="AS24" s="395">
        <v>3266</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9464938</v>
      </c>
      <c r="BO24" s="420"/>
      <c r="BP24" s="420"/>
      <c r="BQ24" s="420"/>
      <c r="BR24" s="420"/>
      <c r="BS24" s="420"/>
      <c r="BT24" s="420"/>
      <c r="BU24" s="421"/>
      <c r="BV24" s="419">
        <v>10087936</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77"/>
      <c r="B25" s="435"/>
      <c r="C25" s="436"/>
      <c r="D25" s="437"/>
      <c r="E25" s="392" t="s">
        <v>177</v>
      </c>
      <c r="F25" s="393"/>
      <c r="G25" s="393"/>
      <c r="H25" s="393"/>
      <c r="I25" s="393"/>
      <c r="J25" s="393"/>
      <c r="K25" s="394"/>
      <c r="L25" s="395">
        <v>1</v>
      </c>
      <c r="M25" s="396"/>
      <c r="N25" s="396"/>
      <c r="O25" s="396"/>
      <c r="P25" s="397"/>
      <c r="Q25" s="395">
        <v>6000</v>
      </c>
      <c r="R25" s="396"/>
      <c r="S25" s="396"/>
      <c r="T25" s="396"/>
      <c r="U25" s="396"/>
      <c r="V25" s="397"/>
      <c r="W25" s="454"/>
      <c r="X25" s="436"/>
      <c r="Y25" s="437"/>
      <c r="Z25" s="392" t="s">
        <v>178</v>
      </c>
      <c r="AA25" s="393"/>
      <c r="AB25" s="393"/>
      <c r="AC25" s="393"/>
      <c r="AD25" s="393"/>
      <c r="AE25" s="393"/>
      <c r="AF25" s="393"/>
      <c r="AG25" s="394"/>
      <c r="AH25" s="395" t="s">
        <v>179</v>
      </c>
      <c r="AI25" s="396"/>
      <c r="AJ25" s="396"/>
      <c r="AK25" s="396"/>
      <c r="AL25" s="397"/>
      <c r="AM25" s="395" t="s">
        <v>179</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2708187</v>
      </c>
      <c r="BO25" s="415"/>
      <c r="BP25" s="415"/>
      <c r="BQ25" s="415"/>
      <c r="BR25" s="415"/>
      <c r="BS25" s="415"/>
      <c r="BT25" s="415"/>
      <c r="BU25" s="416"/>
      <c r="BV25" s="414">
        <v>3471989</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77"/>
      <c r="B26" s="435"/>
      <c r="C26" s="436"/>
      <c r="D26" s="437"/>
      <c r="E26" s="392" t="s">
        <v>181</v>
      </c>
      <c r="F26" s="393"/>
      <c r="G26" s="393"/>
      <c r="H26" s="393"/>
      <c r="I26" s="393"/>
      <c r="J26" s="393"/>
      <c r="K26" s="394"/>
      <c r="L26" s="395">
        <v>1</v>
      </c>
      <c r="M26" s="396"/>
      <c r="N26" s="396"/>
      <c r="O26" s="396"/>
      <c r="P26" s="397"/>
      <c r="Q26" s="395">
        <v>5500</v>
      </c>
      <c r="R26" s="396"/>
      <c r="S26" s="396"/>
      <c r="T26" s="396"/>
      <c r="U26" s="396"/>
      <c r="V26" s="397"/>
      <c r="W26" s="454"/>
      <c r="X26" s="436"/>
      <c r="Y26" s="437"/>
      <c r="Z26" s="392" t="s">
        <v>182</v>
      </c>
      <c r="AA26" s="430"/>
      <c r="AB26" s="430"/>
      <c r="AC26" s="430"/>
      <c r="AD26" s="430"/>
      <c r="AE26" s="430"/>
      <c r="AF26" s="430"/>
      <c r="AG26" s="431"/>
      <c r="AH26" s="395">
        <v>2</v>
      </c>
      <c r="AI26" s="396"/>
      <c r="AJ26" s="396"/>
      <c r="AK26" s="396"/>
      <c r="AL26" s="397"/>
      <c r="AM26" s="395" t="s">
        <v>183</v>
      </c>
      <c r="AN26" s="396"/>
      <c r="AO26" s="396"/>
      <c r="AP26" s="396"/>
      <c r="AQ26" s="396"/>
      <c r="AR26" s="397"/>
      <c r="AS26" s="395" t="s">
        <v>183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179</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77"/>
      <c r="B27" s="435"/>
      <c r="C27" s="436"/>
      <c r="D27" s="437"/>
      <c r="E27" s="392" t="s">
        <v>185</v>
      </c>
      <c r="F27" s="393"/>
      <c r="G27" s="393"/>
      <c r="H27" s="393"/>
      <c r="I27" s="393"/>
      <c r="J27" s="393"/>
      <c r="K27" s="394"/>
      <c r="L27" s="395">
        <v>1</v>
      </c>
      <c r="M27" s="396"/>
      <c r="N27" s="396"/>
      <c r="O27" s="396"/>
      <c r="P27" s="397"/>
      <c r="Q27" s="395">
        <v>3000</v>
      </c>
      <c r="R27" s="396"/>
      <c r="S27" s="396"/>
      <c r="T27" s="396"/>
      <c r="U27" s="396"/>
      <c r="V27" s="397"/>
      <c r="W27" s="454"/>
      <c r="X27" s="436"/>
      <c r="Y27" s="437"/>
      <c r="Z27" s="392" t="s">
        <v>186</v>
      </c>
      <c r="AA27" s="393"/>
      <c r="AB27" s="393"/>
      <c r="AC27" s="393"/>
      <c r="AD27" s="393"/>
      <c r="AE27" s="393"/>
      <c r="AF27" s="393"/>
      <c r="AG27" s="394"/>
      <c r="AH27" s="395">
        <v>2</v>
      </c>
      <c r="AI27" s="396"/>
      <c r="AJ27" s="396"/>
      <c r="AK27" s="396"/>
      <c r="AL27" s="397"/>
      <c r="AM27" s="395" t="s">
        <v>183</v>
      </c>
      <c r="AN27" s="396"/>
      <c r="AO27" s="396"/>
      <c r="AP27" s="396"/>
      <c r="AQ27" s="396"/>
      <c r="AR27" s="397"/>
      <c r="AS27" s="395" t="s">
        <v>183</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t="s">
        <v>179</v>
      </c>
      <c r="BO27" s="423"/>
      <c r="BP27" s="423"/>
      <c r="BQ27" s="423"/>
      <c r="BR27" s="423"/>
      <c r="BS27" s="423"/>
      <c r="BT27" s="423"/>
      <c r="BU27" s="424"/>
      <c r="BV27" s="422" t="s">
        <v>179</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77"/>
      <c r="B28" s="435"/>
      <c r="C28" s="436"/>
      <c r="D28" s="437"/>
      <c r="E28" s="392" t="s">
        <v>188</v>
      </c>
      <c r="F28" s="393"/>
      <c r="G28" s="393"/>
      <c r="H28" s="393"/>
      <c r="I28" s="393"/>
      <c r="J28" s="393"/>
      <c r="K28" s="394"/>
      <c r="L28" s="395">
        <v>1</v>
      </c>
      <c r="M28" s="396"/>
      <c r="N28" s="396"/>
      <c r="O28" s="396"/>
      <c r="P28" s="397"/>
      <c r="Q28" s="395">
        <v>2500</v>
      </c>
      <c r="R28" s="396"/>
      <c r="S28" s="396"/>
      <c r="T28" s="396"/>
      <c r="U28" s="396"/>
      <c r="V28" s="397"/>
      <c r="W28" s="454"/>
      <c r="X28" s="436"/>
      <c r="Y28" s="437"/>
      <c r="Z28" s="392" t="s">
        <v>189</v>
      </c>
      <c r="AA28" s="393"/>
      <c r="AB28" s="393"/>
      <c r="AC28" s="393"/>
      <c r="AD28" s="393"/>
      <c r="AE28" s="393"/>
      <c r="AF28" s="393"/>
      <c r="AG28" s="394"/>
      <c r="AH28" s="395" t="s">
        <v>179</v>
      </c>
      <c r="AI28" s="396"/>
      <c r="AJ28" s="396"/>
      <c r="AK28" s="396"/>
      <c r="AL28" s="397"/>
      <c r="AM28" s="395" t="s">
        <v>179</v>
      </c>
      <c r="AN28" s="396"/>
      <c r="AO28" s="396"/>
      <c r="AP28" s="396"/>
      <c r="AQ28" s="396"/>
      <c r="AR28" s="397"/>
      <c r="AS28" s="395" t="s">
        <v>179</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1459383</v>
      </c>
      <c r="BO28" s="415"/>
      <c r="BP28" s="415"/>
      <c r="BQ28" s="415"/>
      <c r="BR28" s="415"/>
      <c r="BS28" s="415"/>
      <c r="BT28" s="415"/>
      <c r="BU28" s="416"/>
      <c r="BV28" s="414">
        <v>1388439</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77"/>
      <c r="B29" s="435"/>
      <c r="C29" s="436"/>
      <c r="D29" s="437"/>
      <c r="E29" s="392" t="s">
        <v>191</v>
      </c>
      <c r="F29" s="393"/>
      <c r="G29" s="393"/>
      <c r="H29" s="393"/>
      <c r="I29" s="393"/>
      <c r="J29" s="393"/>
      <c r="K29" s="394"/>
      <c r="L29" s="395">
        <v>12</v>
      </c>
      <c r="M29" s="396"/>
      <c r="N29" s="396"/>
      <c r="O29" s="396"/>
      <c r="P29" s="397"/>
      <c r="Q29" s="395">
        <v>2300</v>
      </c>
      <c r="R29" s="396"/>
      <c r="S29" s="396"/>
      <c r="T29" s="396"/>
      <c r="U29" s="396"/>
      <c r="V29" s="397"/>
      <c r="W29" s="455"/>
      <c r="X29" s="456"/>
      <c r="Y29" s="457"/>
      <c r="Z29" s="392" t="s">
        <v>192</v>
      </c>
      <c r="AA29" s="393"/>
      <c r="AB29" s="393"/>
      <c r="AC29" s="393"/>
      <c r="AD29" s="393"/>
      <c r="AE29" s="393"/>
      <c r="AF29" s="393"/>
      <c r="AG29" s="394"/>
      <c r="AH29" s="395">
        <v>178</v>
      </c>
      <c r="AI29" s="396"/>
      <c r="AJ29" s="396"/>
      <c r="AK29" s="396"/>
      <c r="AL29" s="397"/>
      <c r="AM29" s="395">
        <v>582376</v>
      </c>
      <c r="AN29" s="396"/>
      <c r="AO29" s="396"/>
      <c r="AP29" s="396"/>
      <c r="AQ29" s="396"/>
      <c r="AR29" s="397"/>
      <c r="AS29" s="395">
        <v>3272</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73537</v>
      </c>
      <c r="BO29" s="420"/>
      <c r="BP29" s="420"/>
      <c r="BQ29" s="420"/>
      <c r="BR29" s="420"/>
      <c r="BS29" s="420"/>
      <c r="BT29" s="420"/>
      <c r="BU29" s="421"/>
      <c r="BV29" s="419">
        <v>65856</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97.1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1370452</v>
      </c>
      <c r="BO30" s="423"/>
      <c r="BP30" s="423"/>
      <c r="BQ30" s="423"/>
      <c r="BR30" s="423"/>
      <c r="BS30" s="423"/>
      <c r="BT30" s="423"/>
      <c r="BU30" s="424"/>
      <c r="BV30" s="422">
        <v>1355194</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0"/>
    </row>
    <row r="33" spans="1:113" ht="13.5" customHeight="1" x14ac:dyDescent="0.15">
      <c r="A33" s="177"/>
      <c r="B33" s="201"/>
      <c r="C33" s="371" t="s">
        <v>201</v>
      </c>
      <c r="D33" s="371"/>
      <c r="E33" s="370" t="s">
        <v>202</v>
      </c>
      <c r="F33" s="370"/>
      <c r="G33" s="370"/>
      <c r="H33" s="370"/>
      <c r="I33" s="370"/>
      <c r="J33" s="370"/>
      <c r="K33" s="370"/>
      <c r="L33" s="370"/>
      <c r="M33" s="370"/>
      <c r="N33" s="370"/>
      <c r="O33" s="370"/>
      <c r="P33" s="370"/>
      <c r="Q33" s="370"/>
      <c r="R33" s="370"/>
      <c r="S33" s="370"/>
      <c r="T33" s="202"/>
      <c r="U33" s="371" t="s">
        <v>201</v>
      </c>
      <c r="V33" s="371"/>
      <c r="W33" s="370" t="s">
        <v>202</v>
      </c>
      <c r="X33" s="370"/>
      <c r="Y33" s="370"/>
      <c r="Z33" s="370"/>
      <c r="AA33" s="370"/>
      <c r="AB33" s="370"/>
      <c r="AC33" s="370"/>
      <c r="AD33" s="370"/>
      <c r="AE33" s="370"/>
      <c r="AF33" s="370"/>
      <c r="AG33" s="370"/>
      <c r="AH33" s="370"/>
      <c r="AI33" s="370"/>
      <c r="AJ33" s="370"/>
      <c r="AK33" s="370"/>
      <c r="AL33" s="202"/>
      <c r="AM33" s="371" t="s">
        <v>201</v>
      </c>
      <c r="AN33" s="371"/>
      <c r="AO33" s="370" t="s">
        <v>202</v>
      </c>
      <c r="AP33" s="370"/>
      <c r="AQ33" s="370"/>
      <c r="AR33" s="370"/>
      <c r="AS33" s="370"/>
      <c r="AT33" s="370"/>
      <c r="AU33" s="370"/>
      <c r="AV33" s="370"/>
      <c r="AW33" s="370"/>
      <c r="AX33" s="370"/>
      <c r="AY33" s="370"/>
      <c r="AZ33" s="370"/>
      <c r="BA33" s="370"/>
      <c r="BB33" s="370"/>
      <c r="BC33" s="370"/>
      <c r="BD33" s="203"/>
      <c r="BE33" s="370" t="s">
        <v>203</v>
      </c>
      <c r="BF33" s="370"/>
      <c r="BG33" s="370" t="s">
        <v>204</v>
      </c>
      <c r="BH33" s="370"/>
      <c r="BI33" s="370"/>
      <c r="BJ33" s="370"/>
      <c r="BK33" s="370"/>
      <c r="BL33" s="370"/>
      <c r="BM33" s="370"/>
      <c r="BN33" s="370"/>
      <c r="BO33" s="370"/>
      <c r="BP33" s="370"/>
      <c r="BQ33" s="370"/>
      <c r="BR33" s="370"/>
      <c r="BS33" s="370"/>
      <c r="BT33" s="370"/>
      <c r="BU33" s="370"/>
      <c r="BV33" s="203"/>
      <c r="BW33" s="371" t="s">
        <v>203</v>
      </c>
      <c r="BX33" s="371"/>
      <c r="BY33" s="370" t="s">
        <v>205</v>
      </c>
      <c r="BZ33" s="370"/>
      <c r="CA33" s="370"/>
      <c r="CB33" s="370"/>
      <c r="CC33" s="370"/>
      <c r="CD33" s="370"/>
      <c r="CE33" s="370"/>
      <c r="CF33" s="370"/>
      <c r="CG33" s="370"/>
      <c r="CH33" s="370"/>
      <c r="CI33" s="370"/>
      <c r="CJ33" s="370"/>
      <c r="CK33" s="370"/>
      <c r="CL33" s="370"/>
      <c r="CM33" s="370"/>
      <c r="CN33" s="202"/>
      <c r="CO33" s="371" t="s">
        <v>201</v>
      </c>
      <c r="CP33" s="371"/>
      <c r="CQ33" s="370" t="s">
        <v>206</v>
      </c>
      <c r="CR33" s="370"/>
      <c r="CS33" s="370"/>
      <c r="CT33" s="370"/>
      <c r="CU33" s="370"/>
      <c r="CV33" s="370"/>
      <c r="CW33" s="370"/>
      <c r="CX33" s="370"/>
      <c r="CY33" s="370"/>
      <c r="CZ33" s="370"/>
      <c r="DA33" s="370"/>
      <c r="DB33" s="370"/>
      <c r="DC33" s="370"/>
      <c r="DD33" s="370"/>
      <c r="DE33" s="370"/>
      <c r="DF33" s="202"/>
      <c r="DG33" s="369" t="s">
        <v>207</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77"/>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10</v>
      </c>
      <c r="BX34" s="367"/>
      <c r="BY34" s="368" t="str">
        <f>IF('各会計、関係団体の財政状況及び健全化判断比率'!B68="","",'各会計、関係団体の財政状況及び健全化判断比率'!B68)</f>
        <v>和歌山県市町村総合事務組合</v>
      </c>
      <c r="BZ34" s="368"/>
      <c r="CA34" s="368"/>
      <c r="CB34" s="368"/>
      <c r="CC34" s="368"/>
      <c r="CD34" s="368"/>
      <c r="CE34" s="368"/>
      <c r="CF34" s="368"/>
      <c r="CG34" s="368"/>
      <c r="CH34" s="368"/>
      <c r="CI34" s="368"/>
      <c r="CJ34" s="368"/>
      <c r="CK34" s="368"/>
      <c r="CL34" s="368"/>
      <c r="CM34" s="368"/>
      <c r="CN34" s="177"/>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f>IF(E35="","",C34+1)</f>
        <v>2</v>
      </c>
      <c r="D35" s="367"/>
      <c r="E35" s="368" t="str">
        <f>IF('各会計、関係団体の財政状況及び健全化判断比率'!B8="","",'各会計、関係団体の財政状況及び健全化判断比率'!B8)</f>
        <v>シビックセンター特別会計</v>
      </c>
      <c r="F35" s="368"/>
      <c r="G35" s="368"/>
      <c r="H35" s="368"/>
      <c r="I35" s="368"/>
      <c r="J35" s="368"/>
      <c r="K35" s="368"/>
      <c r="L35" s="368"/>
      <c r="M35" s="368"/>
      <c r="N35" s="368"/>
      <c r="O35" s="368"/>
      <c r="P35" s="368"/>
      <c r="Q35" s="368"/>
      <c r="R35" s="368"/>
      <c r="S35" s="368"/>
      <c r="T35" s="177"/>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77"/>
      <c r="AM35" s="367">
        <f t="shared" ref="AM35:AM43" si="0">IF(AO35="","",AM34+1)</f>
        <v>9</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11</v>
      </c>
      <c r="BX35" s="367"/>
      <c r="BY35" s="368" t="str">
        <f>IF('各会計、関係団体の財政状況及び健全化判断比率'!B69="","",'各会計、関係団体の財政状況及び健全化判断比率'!B69)</f>
        <v>橋本伊都衛生施設組合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f>IF(E36="","",C35+1)</f>
        <v>3</v>
      </c>
      <c r="D36" s="367"/>
      <c r="E36" s="368" t="str">
        <f>IF('各会計、関係団体の財政状況及び健全化判断比率'!B9="","",'各会計、関係団体の財政状況及び健全化判断比率'!B9)</f>
        <v>花園地域交流推進施設運営事業特別会計</v>
      </c>
      <c r="F36" s="368"/>
      <c r="G36" s="368"/>
      <c r="H36" s="368"/>
      <c r="I36" s="368"/>
      <c r="J36" s="368"/>
      <c r="K36" s="368"/>
      <c r="L36" s="368"/>
      <c r="M36" s="368"/>
      <c r="N36" s="368"/>
      <c r="O36" s="368"/>
      <c r="P36" s="368"/>
      <c r="Q36" s="368"/>
      <c r="R36" s="368"/>
      <c r="S36" s="368"/>
      <c r="T36" s="177"/>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12</v>
      </c>
      <c r="BX36" s="367"/>
      <c r="BY36" s="368" t="str">
        <f>IF('各会計、関係団体の財政状況及び健全化判断比率'!B70="","",'各会計、関係団体の財政状況及び健全化判断比率'!B70)</f>
        <v>伊都郡町村及び橋本市老人福祉施設事務組合（普通会計）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f t="shared" si="4"/>
        <v>7</v>
      </c>
      <c r="V37" s="367"/>
      <c r="W37" s="368" t="str">
        <f>IF('各会計、関係団体の財政状況及び健全化判断比率'!B31="","",'各会計、関係団体の財政状況及び健全化判断比率'!B31)</f>
        <v>国民健康保険天野診療所事業特別会計</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13</v>
      </c>
      <c r="BX37" s="367"/>
      <c r="BY37" s="368" t="str">
        <f>IF('各会計、関係団体の財政状況及び健全化判断比率'!B71="","",'各会計、関係団体の財政状況及び健全化判断比率'!B71)</f>
        <v>伊都郡町村及び橋本市老人福祉施設事務組合（公営企業会計）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14</v>
      </c>
      <c r="BX38" s="367"/>
      <c r="BY38" s="368" t="str">
        <f>IF('各会計、関係団体の財政状況及び健全化判断比率'!B72="","",'各会計、関係団体の財政状況及び健全化判断比率'!B72)</f>
        <v>伊都郡町村及び橋本市児童福祉施設事務組合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15</v>
      </c>
      <c r="BX39" s="367"/>
      <c r="BY39" s="368" t="str">
        <f>IF('各会計、関係団体の財政状況及び健全化判断比率'!B73="","",'各会計、関係団体の財政状況及び健全化判断比率'!B73)</f>
        <v>伊都消防組合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16</v>
      </c>
      <c r="BX40" s="367"/>
      <c r="BY40" s="368" t="str">
        <f>IF('各会計、関係団体の財政状況及び健全化判断比率'!B74="","",'各会計、関係団体の財政状況及び健全化判断比率'!B74)</f>
        <v>橋本周辺広域市町村圏組合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17</v>
      </c>
      <c r="BX41" s="367"/>
      <c r="BY41" s="368" t="str">
        <f>IF('各会計、関係団体の財政状況及び健全化判断比率'!B75="","",'各会計、関係団体の財政状況及び健全化判断比率'!B75)</f>
        <v>和歌山地方税回収機構</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f t="shared" si="2"/>
        <v>18</v>
      </c>
      <c r="BX42" s="367"/>
      <c r="BY42" s="368" t="str">
        <f>IF('各会計、関係団体の財政状況及び健全化判断比率'!B76="","",'各会計、関係団体の財政状況及び健全化判断比率'!B76)</f>
        <v>和歌山県後期高齢者医療広域連合（普通会計）</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f t="shared" si="2"/>
        <v>19</v>
      </c>
      <c r="BX43" s="367"/>
      <c r="BY43" s="368" t="str">
        <f>IF('各会計、関係団体の財政状況及び健全化判断比率'!B77="","",'各会計、関係団体の財政状況及び健全化判断比率'!B77)</f>
        <v>和歌山県後期高齢者医療広域連合（特別会計）</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dL9N8P6eNnKYS7ZKtuKWFTm6ul8KaOFzTM4Zu+i4JU2qInELBJMddnqFsxYJi43TTwxr1PZlATdaC1yppt2mQ==" saltValue="go7QV4zcSnw8Pa8Jv0wW8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562</v>
      </c>
      <c r="D34" s="1151"/>
      <c r="E34" s="1152"/>
      <c r="F34" s="32">
        <v>14.86</v>
      </c>
      <c r="G34" s="33">
        <v>14.63</v>
      </c>
      <c r="H34" s="33">
        <v>14.38</v>
      </c>
      <c r="I34" s="33">
        <v>14.11</v>
      </c>
      <c r="J34" s="34">
        <v>14.1</v>
      </c>
      <c r="K34" s="22"/>
      <c r="L34" s="22"/>
      <c r="M34" s="22"/>
      <c r="N34" s="22"/>
      <c r="O34" s="22"/>
      <c r="P34" s="22"/>
    </row>
    <row r="35" spans="1:16" ht="39" customHeight="1" x14ac:dyDescent="0.15">
      <c r="A35" s="22"/>
      <c r="B35" s="35"/>
      <c r="C35" s="1145" t="s">
        <v>563</v>
      </c>
      <c r="D35" s="1146"/>
      <c r="E35" s="1147"/>
      <c r="F35" s="36">
        <v>4.01</v>
      </c>
      <c r="G35" s="37">
        <v>6.5</v>
      </c>
      <c r="H35" s="37">
        <v>4.62</v>
      </c>
      <c r="I35" s="37">
        <v>5.74</v>
      </c>
      <c r="J35" s="38">
        <v>5.19</v>
      </c>
      <c r="K35" s="22"/>
      <c r="L35" s="22"/>
      <c r="M35" s="22"/>
      <c r="N35" s="22"/>
      <c r="O35" s="22"/>
      <c r="P35" s="22"/>
    </row>
    <row r="36" spans="1:16" ht="39" customHeight="1" x14ac:dyDescent="0.15">
      <c r="A36" s="22"/>
      <c r="B36" s="35"/>
      <c r="C36" s="1145" t="s">
        <v>564</v>
      </c>
      <c r="D36" s="1146"/>
      <c r="E36" s="1147"/>
      <c r="F36" s="36">
        <v>1.52</v>
      </c>
      <c r="G36" s="37">
        <v>2.0699999999999998</v>
      </c>
      <c r="H36" s="37">
        <v>2.72</v>
      </c>
      <c r="I36" s="37">
        <v>2.17</v>
      </c>
      <c r="J36" s="38">
        <v>2.09</v>
      </c>
      <c r="K36" s="22"/>
      <c r="L36" s="22"/>
      <c r="M36" s="22"/>
      <c r="N36" s="22"/>
      <c r="O36" s="22"/>
      <c r="P36" s="22"/>
    </row>
    <row r="37" spans="1:16" ht="39" customHeight="1" x14ac:dyDescent="0.15">
      <c r="A37" s="22"/>
      <c r="B37" s="35"/>
      <c r="C37" s="1145" t="s">
        <v>565</v>
      </c>
      <c r="D37" s="1146"/>
      <c r="E37" s="1147"/>
      <c r="F37" s="36" t="s">
        <v>515</v>
      </c>
      <c r="G37" s="37">
        <v>0.59</v>
      </c>
      <c r="H37" s="37">
        <v>1.2</v>
      </c>
      <c r="I37" s="37">
        <v>1.25</v>
      </c>
      <c r="J37" s="38">
        <v>1.18</v>
      </c>
      <c r="K37" s="22"/>
      <c r="L37" s="22"/>
      <c r="M37" s="22"/>
      <c r="N37" s="22"/>
      <c r="O37" s="22"/>
      <c r="P37" s="22"/>
    </row>
    <row r="38" spans="1:16" ht="39" customHeight="1" x14ac:dyDescent="0.15">
      <c r="A38" s="22"/>
      <c r="B38" s="35"/>
      <c r="C38" s="1145" t="s">
        <v>566</v>
      </c>
      <c r="D38" s="1146"/>
      <c r="E38" s="1147"/>
      <c r="F38" s="36">
        <v>0.59</v>
      </c>
      <c r="G38" s="37">
        <v>0.97</v>
      </c>
      <c r="H38" s="37">
        <v>0.93</v>
      </c>
      <c r="I38" s="37">
        <v>0.61</v>
      </c>
      <c r="J38" s="38">
        <v>0.73</v>
      </c>
      <c r="K38" s="22"/>
      <c r="L38" s="22"/>
      <c r="M38" s="22"/>
      <c r="N38" s="22"/>
      <c r="O38" s="22"/>
      <c r="P38" s="22"/>
    </row>
    <row r="39" spans="1:16" ht="39" customHeight="1" x14ac:dyDescent="0.15">
      <c r="A39" s="22"/>
      <c r="B39" s="35"/>
      <c r="C39" s="1145" t="s">
        <v>567</v>
      </c>
      <c r="D39" s="1146"/>
      <c r="E39" s="1147"/>
      <c r="F39" s="36">
        <v>0.06</v>
      </c>
      <c r="G39" s="37">
        <v>7.0000000000000007E-2</v>
      </c>
      <c r="H39" s="37">
        <v>0.08</v>
      </c>
      <c r="I39" s="37">
        <v>0.08</v>
      </c>
      <c r="J39" s="38">
        <v>0.39</v>
      </c>
      <c r="K39" s="22"/>
      <c r="L39" s="22"/>
      <c r="M39" s="22"/>
      <c r="N39" s="22"/>
      <c r="O39" s="22"/>
      <c r="P39" s="22"/>
    </row>
    <row r="40" spans="1:16" ht="39" customHeight="1" x14ac:dyDescent="0.15">
      <c r="A40" s="22"/>
      <c r="B40" s="35"/>
      <c r="C40" s="1145" t="s">
        <v>568</v>
      </c>
      <c r="D40" s="1146"/>
      <c r="E40" s="1147"/>
      <c r="F40" s="36">
        <v>0</v>
      </c>
      <c r="G40" s="37">
        <v>0</v>
      </c>
      <c r="H40" s="37">
        <v>0</v>
      </c>
      <c r="I40" s="37">
        <v>0</v>
      </c>
      <c r="J40" s="38">
        <v>0</v>
      </c>
      <c r="K40" s="22"/>
      <c r="L40" s="22"/>
      <c r="M40" s="22"/>
      <c r="N40" s="22"/>
      <c r="O40" s="22"/>
      <c r="P40" s="22"/>
    </row>
    <row r="41" spans="1:16" ht="39" customHeight="1" x14ac:dyDescent="0.15">
      <c r="A41" s="22"/>
      <c r="B41" s="35"/>
      <c r="C41" s="1145" t="s">
        <v>569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v>0.31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NNUKBFEt7jobUmvl3vEyCqyIz5NbCX+nr4htzOwUHMZU4+91WgfCtaxJbQ/kuq9g7Z2zN1rhzaiqUZgxjp2kg==" saltValue="VXlDwmjRLNidjSeLUyvM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1517</v>
      </c>
      <c r="L45" s="60">
        <v>1409</v>
      </c>
      <c r="M45" s="60">
        <v>1459</v>
      </c>
      <c r="N45" s="60">
        <v>1509</v>
      </c>
      <c r="O45" s="61">
        <v>1520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263</v>
      </c>
      <c r="L48" s="64">
        <v>230</v>
      </c>
      <c r="M48" s="64">
        <v>216</v>
      </c>
      <c r="N48" s="64">
        <v>214</v>
      </c>
      <c r="O48" s="65">
        <v>221</v>
      </c>
      <c r="P48" s="48"/>
      <c r="Q48" s="48"/>
      <c r="R48" s="48"/>
      <c r="S48" s="48"/>
      <c r="T48" s="48"/>
      <c r="U48" s="48"/>
    </row>
    <row r="49" spans="1:21" ht="30.75" customHeight="1" x14ac:dyDescent="0.15">
      <c r="A49" s="48"/>
      <c r="B49" s="1178"/>
      <c r="C49" s="1179"/>
      <c r="D49" s="62"/>
      <c r="E49" s="1155" t="s">
        <v>16</v>
      </c>
      <c r="F49" s="1155"/>
      <c r="G49" s="1155"/>
      <c r="H49" s="1155"/>
      <c r="I49" s="1155"/>
      <c r="J49" s="1156"/>
      <c r="K49" s="63">
        <v>76</v>
      </c>
      <c r="L49" s="64">
        <v>76</v>
      </c>
      <c r="M49" s="64">
        <v>67</v>
      </c>
      <c r="N49" s="64">
        <v>74</v>
      </c>
      <c r="O49" s="65">
        <v>73</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515</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1254</v>
      </c>
      <c r="L52" s="64">
        <v>1263</v>
      </c>
      <c r="M52" s="64">
        <v>1285</v>
      </c>
      <c r="N52" s="64">
        <v>1307</v>
      </c>
      <c r="O52" s="65">
        <v>1328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602</v>
      </c>
      <c r="L53" s="69">
        <v>452</v>
      </c>
      <c r="M53" s="69">
        <v>457</v>
      </c>
      <c r="N53" s="69">
        <v>490</v>
      </c>
      <c r="O53" s="70">
        <v>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0ifmTx3X5M8FeKYsxXvchvHSj6qLGXpuumvPH4w4PUUCjY/cnapdUltuRAVKZopgv8PvfK+VxJpCGk3UEokw==" saltValue="QYHSehNYic2ChxVrA72CO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1">
        <v>15776</v>
      </c>
      <c r="J41" s="352">
        <v>14735</v>
      </c>
      <c r="K41" s="352">
        <v>14249</v>
      </c>
      <c r="L41" s="352">
        <v>14089</v>
      </c>
      <c r="M41" s="353">
        <v>13190</v>
      </c>
    </row>
    <row r="42" spans="2:13" ht="27.75" customHeight="1" x14ac:dyDescent="0.15">
      <c r="B42" s="1186"/>
      <c r="C42" s="1187"/>
      <c r="D42" s="106"/>
      <c r="E42" s="1190" t="s">
        <v>34</v>
      </c>
      <c r="F42" s="1190"/>
      <c r="G42" s="1190"/>
      <c r="H42" s="1191"/>
      <c r="I42" s="354" t="s">
        <v>515</v>
      </c>
      <c r="J42" s="355" t="s">
        <v>515</v>
      </c>
      <c r="K42" s="355" t="s">
        <v>515</v>
      </c>
      <c r="L42" s="355" t="s">
        <v>515</v>
      </c>
      <c r="M42" s="356" t="s">
        <v>515</v>
      </c>
    </row>
    <row r="43" spans="2:13" ht="27.75" customHeight="1" x14ac:dyDescent="0.15">
      <c r="B43" s="1186"/>
      <c r="C43" s="1187"/>
      <c r="D43" s="106"/>
      <c r="E43" s="1190" t="s">
        <v>35</v>
      </c>
      <c r="F43" s="1190"/>
      <c r="G43" s="1190"/>
      <c r="H43" s="1191"/>
      <c r="I43" s="354">
        <v>3604</v>
      </c>
      <c r="J43" s="355">
        <v>3444</v>
      </c>
      <c r="K43" s="355">
        <v>2911</v>
      </c>
      <c r="L43" s="355">
        <v>2378</v>
      </c>
      <c r="M43" s="356">
        <v>2174</v>
      </c>
    </row>
    <row r="44" spans="2:13" ht="27.75" customHeight="1" x14ac:dyDescent="0.15">
      <c r="B44" s="1186"/>
      <c r="C44" s="1187"/>
      <c r="D44" s="106"/>
      <c r="E44" s="1190" t="s">
        <v>36</v>
      </c>
      <c r="F44" s="1190"/>
      <c r="G44" s="1190"/>
      <c r="H44" s="1191"/>
      <c r="I44" s="354">
        <v>374</v>
      </c>
      <c r="J44" s="355">
        <v>304</v>
      </c>
      <c r="K44" s="355">
        <v>237</v>
      </c>
      <c r="L44" s="355">
        <v>170</v>
      </c>
      <c r="M44" s="356">
        <v>108</v>
      </c>
    </row>
    <row r="45" spans="2:13" ht="27.75" customHeight="1" x14ac:dyDescent="0.15">
      <c r="B45" s="1186"/>
      <c r="C45" s="1187"/>
      <c r="D45" s="106"/>
      <c r="E45" s="1190" t="s">
        <v>37</v>
      </c>
      <c r="F45" s="1190"/>
      <c r="G45" s="1190"/>
      <c r="H45" s="1191"/>
      <c r="I45" s="354">
        <v>1683</v>
      </c>
      <c r="J45" s="355">
        <v>1649</v>
      </c>
      <c r="K45" s="355">
        <v>1618</v>
      </c>
      <c r="L45" s="355">
        <v>1588</v>
      </c>
      <c r="M45" s="356">
        <v>1591</v>
      </c>
    </row>
    <row r="46" spans="2:13" ht="27.75" customHeight="1" x14ac:dyDescent="0.15">
      <c r="B46" s="1186"/>
      <c r="C46" s="1187"/>
      <c r="D46" s="107"/>
      <c r="E46" s="1190" t="s">
        <v>38</v>
      </c>
      <c r="F46" s="1190"/>
      <c r="G46" s="1190"/>
      <c r="H46" s="1191"/>
      <c r="I46" s="354" t="s">
        <v>515</v>
      </c>
      <c r="J46" s="355" t="s">
        <v>515</v>
      </c>
      <c r="K46" s="355" t="s">
        <v>515</v>
      </c>
      <c r="L46" s="355" t="s">
        <v>515</v>
      </c>
      <c r="M46" s="356" t="s">
        <v>515</v>
      </c>
    </row>
    <row r="47" spans="2:13" ht="27.75" customHeight="1" x14ac:dyDescent="0.15">
      <c r="B47" s="1186"/>
      <c r="C47" s="1187"/>
      <c r="D47" s="108"/>
      <c r="E47" s="1200" t="s">
        <v>39</v>
      </c>
      <c r="F47" s="1201"/>
      <c r="G47" s="1201"/>
      <c r="H47" s="1202"/>
      <c r="I47" s="354" t="s">
        <v>515</v>
      </c>
      <c r="J47" s="355" t="s">
        <v>515</v>
      </c>
      <c r="K47" s="355" t="s">
        <v>515</v>
      </c>
      <c r="L47" s="355" t="s">
        <v>515</v>
      </c>
      <c r="M47" s="356" t="s">
        <v>515</v>
      </c>
    </row>
    <row r="48" spans="2:13" ht="27.75" customHeight="1" x14ac:dyDescent="0.15">
      <c r="B48" s="1186"/>
      <c r="C48" s="1187"/>
      <c r="D48" s="106"/>
      <c r="E48" s="1190" t="s">
        <v>40</v>
      </c>
      <c r="F48" s="1190"/>
      <c r="G48" s="1190"/>
      <c r="H48" s="1191"/>
      <c r="I48" s="354" t="s">
        <v>515</v>
      </c>
      <c r="J48" s="355" t="s">
        <v>515</v>
      </c>
      <c r="K48" s="355" t="s">
        <v>515</v>
      </c>
      <c r="L48" s="355" t="s">
        <v>515</v>
      </c>
      <c r="M48" s="356" t="s">
        <v>515</v>
      </c>
    </row>
    <row r="49" spans="2:13" ht="27.75" customHeight="1" x14ac:dyDescent="0.15">
      <c r="B49" s="1188"/>
      <c r="C49" s="1189"/>
      <c r="D49" s="106"/>
      <c r="E49" s="1190" t="s">
        <v>41</v>
      </c>
      <c r="F49" s="1190"/>
      <c r="G49" s="1190"/>
      <c r="H49" s="1191"/>
      <c r="I49" s="354" t="s">
        <v>515</v>
      </c>
      <c r="J49" s="355" t="s">
        <v>515</v>
      </c>
      <c r="K49" s="355" t="s">
        <v>515</v>
      </c>
      <c r="L49" s="355" t="s">
        <v>515</v>
      </c>
      <c r="M49" s="356" t="s">
        <v>515</v>
      </c>
    </row>
    <row r="50" spans="2:13" ht="27.75" customHeight="1" x14ac:dyDescent="0.15">
      <c r="B50" s="1184" t="s">
        <v>42</v>
      </c>
      <c r="C50" s="1185"/>
      <c r="D50" s="109"/>
      <c r="E50" s="1190" t="s">
        <v>43</v>
      </c>
      <c r="F50" s="1190"/>
      <c r="G50" s="1190"/>
      <c r="H50" s="1191"/>
      <c r="I50" s="354">
        <v>2042</v>
      </c>
      <c r="J50" s="355">
        <v>1940</v>
      </c>
      <c r="K50" s="355">
        <v>2255</v>
      </c>
      <c r="L50" s="355">
        <v>3062</v>
      </c>
      <c r="M50" s="356">
        <v>3111</v>
      </c>
    </row>
    <row r="51" spans="2:13" ht="27.75" customHeight="1" x14ac:dyDescent="0.15">
      <c r="B51" s="1186"/>
      <c r="C51" s="1187"/>
      <c r="D51" s="106"/>
      <c r="E51" s="1190" t="s">
        <v>44</v>
      </c>
      <c r="F51" s="1190"/>
      <c r="G51" s="1190"/>
      <c r="H51" s="1191"/>
      <c r="I51" s="354">
        <v>1225</v>
      </c>
      <c r="J51" s="355">
        <v>1222</v>
      </c>
      <c r="K51" s="355">
        <v>1219</v>
      </c>
      <c r="L51" s="355">
        <v>1290</v>
      </c>
      <c r="M51" s="356">
        <v>1396</v>
      </c>
    </row>
    <row r="52" spans="2:13" ht="27.75" customHeight="1" x14ac:dyDescent="0.15">
      <c r="B52" s="1188"/>
      <c r="C52" s="1189"/>
      <c r="D52" s="106"/>
      <c r="E52" s="1190" t="s">
        <v>45</v>
      </c>
      <c r="F52" s="1190"/>
      <c r="G52" s="1190"/>
      <c r="H52" s="1191"/>
      <c r="I52" s="354">
        <v>12880</v>
      </c>
      <c r="J52" s="355">
        <v>12599</v>
      </c>
      <c r="K52" s="355">
        <v>12441</v>
      </c>
      <c r="L52" s="355">
        <v>11864</v>
      </c>
      <c r="M52" s="356">
        <v>11065</v>
      </c>
    </row>
    <row r="53" spans="2:13" ht="27.75" customHeight="1" thickBot="1" x14ac:dyDescent="0.2">
      <c r="B53" s="1192" t="s">
        <v>46</v>
      </c>
      <c r="C53" s="1193"/>
      <c r="D53" s="110"/>
      <c r="E53" s="1194" t="s">
        <v>47</v>
      </c>
      <c r="F53" s="1194"/>
      <c r="G53" s="1194"/>
      <c r="H53" s="1195"/>
      <c r="I53" s="357">
        <v>5289</v>
      </c>
      <c r="J53" s="358">
        <v>4373</v>
      </c>
      <c r="K53" s="358">
        <v>3099</v>
      </c>
      <c r="L53" s="358">
        <v>2010</v>
      </c>
      <c r="M53" s="359">
        <v>1491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eMddA3dDFv9XTXJ5/4pFO25WKlBJzPPdoQPYdskhx3iiIVhsiWKTUTAbyXIkRuTDXg5e1XksuU7gisQVtuXeQ==" saltValue="eZG+ROJ6zZHms5tIp4Jj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834</v>
      </c>
      <c r="G55" s="122">
        <v>1388</v>
      </c>
      <c r="H55" s="123">
        <v>1459</v>
      </c>
    </row>
    <row r="56" spans="2:8" ht="52.5" customHeight="1" x14ac:dyDescent="0.15">
      <c r="B56" s="124"/>
      <c r="C56" s="1213" t="s">
        <v>51</v>
      </c>
      <c r="D56" s="1213"/>
      <c r="E56" s="1214"/>
      <c r="F56" s="125">
        <v>45</v>
      </c>
      <c r="G56" s="125">
        <v>66</v>
      </c>
      <c r="H56" s="126">
        <v>74</v>
      </c>
    </row>
    <row r="57" spans="2:8" ht="53.25" customHeight="1" x14ac:dyDescent="0.15">
      <c r="B57" s="124"/>
      <c r="C57" s="1215" t="s">
        <v>52</v>
      </c>
      <c r="D57" s="1215"/>
      <c r="E57" s="1216"/>
      <c r="F57" s="127">
        <v>1142</v>
      </c>
      <c r="G57" s="127">
        <v>1355</v>
      </c>
      <c r="H57" s="128">
        <v>1370</v>
      </c>
    </row>
    <row r="58" spans="2:8" ht="45.75" customHeight="1" x14ac:dyDescent="0.15">
      <c r="B58" s="129"/>
      <c r="C58" s="1203" t="s">
        <v>590</v>
      </c>
      <c r="D58" s="1204"/>
      <c r="E58" s="1205"/>
      <c r="F58" s="360">
        <v>397</v>
      </c>
      <c r="G58" s="360">
        <v>510</v>
      </c>
      <c r="H58" s="361">
        <v>493</v>
      </c>
    </row>
    <row r="59" spans="2:8" ht="45.75" customHeight="1" x14ac:dyDescent="0.15">
      <c r="B59" s="129"/>
      <c r="C59" s="1203" t="s">
        <v>591</v>
      </c>
      <c r="D59" s="1204"/>
      <c r="E59" s="1205"/>
      <c r="F59" s="360">
        <v>231</v>
      </c>
      <c r="G59" s="360">
        <v>332</v>
      </c>
      <c r="H59" s="361">
        <v>425</v>
      </c>
    </row>
    <row r="60" spans="2:8" ht="45.75" customHeight="1" x14ac:dyDescent="0.15">
      <c r="B60" s="129"/>
      <c r="C60" s="1203" t="s">
        <v>592</v>
      </c>
      <c r="D60" s="1204"/>
      <c r="E60" s="1205"/>
      <c r="F60" s="360">
        <v>148</v>
      </c>
      <c r="G60" s="360">
        <v>149</v>
      </c>
      <c r="H60" s="361">
        <v>150</v>
      </c>
    </row>
    <row r="61" spans="2:8" ht="45.75" customHeight="1" x14ac:dyDescent="0.15">
      <c r="B61" s="129"/>
      <c r="C61" s="1203" t="s">
        <v>593</v>
      </c>
      <c r="D61" s="1204"/>
      <c r="E61" s="1205"/>
      <c r="F61" s="360">
        <v>147</v>
      </c>
      <c r="G61" s="360">
        <v>147</v>
      </c>
      <c r="H61" s="361">
        <v>108</v>
      </c>
    </row>
    <row r="62" spans="2:8" ht="45.75" customHeight="1" thickBot="1" x14ac:dyDescent="0.2">
      <c r="B62" s="130"/>
      <c r="C62" s="1206" t="s">
        <v>594</v>
      </c>
      <c r="D62" s="1207"/>
      <c r="E62" s="1208"/>
      <c r="F62" s="362">
        <v>79</v>
      </c>
      <c r="G62" s="362">
        <v>79</v>
      </c>
      <c r="H62" s="363">
        <v>80</v>
      </c>
    </row>
    <row r="63" spans="2:8" ht="52.5" customHeight="1" thickBot="1" x14ac:dyDescent="0.2">
      <c r="B63" s="131"/>
      <c r="C63" s="1209" t="s">
        <v>53</v>
      </c>
      <c r="D63" s="1209"/>
      <c r="E63" s="1210"/>
      <c r="F63" s="132">
        <v>2021</v>
      </c>
      <c r="G63" s="132">
        <v>2809</v>
      </c>
      <c r="H63" s="133">
        <v>2903</v>
      </c>
    </row>
    <row r="64" spans="2:8" x14ac:dyDescent="0.15"/>
  </sheetData>
  <sheetProtection algorithmName="SHA-512" hashValue="6NEEZgpUYiYZcvc+upaVcxegBrpp1PgwSE6UjI4LDTcpbfThPncdDYRXbv34RUNw5DFyHaXZ50d9I1CjscST8w==" saltValue="DVeGHqi3iubBXK6gk6X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553</v>
      </c>
      <c r="G2" s="147"/>
      <c r="H2" s="148"/>
    </row>
    <row r="3" spans="1:8" x14ac:dyDescent="0.15">
      <c r="A3" s="144" t="s">
        <v>546</v>
      </c>
      <c r="B3" s="149"/>
      <c r="C3" s="150"/>
      <c r="D3" s="151">
        <v>58596</v>
      </c>
      <c r="E3" s="152"/>
      <c r="F3" s="153">
        <v>98507</v>
      </c>
      <c r="G3" s="154"/>
      <c r="H3" s="155"/>
    </row>
    <row r="4" spans="1:8" x14ac:dyDescent="0.15">
      <c r="A4" s="156"/>
      <c r="B4" s="157"/>
      <c r="C4" s="158"/>
      <c r="D4" s="159">
        <v>28481</v>
      </c>
      <c r="E4" s="160"/>
      <c r="F4" s="161">
        <v>47567</v>
      </c>
      <c r="G4" s="162"/>
      <c r="H4" s="163"/>
    </row>
    <row r="5" spans="1:8" x14ac:dyDescent="0.15">
      <c r="A5" s="144" t="s">
        <v>548</v>
      </c>
      <c r="B5" s="149"/>
      <c r="C5" s="150"/>
      <c r="D5" s="151">
        <v>58967</v>
      </c>
      <c r="E5" s="152"/>
      <c r="F5" s="153">
        <v>113347</v>
      </c>
      <c r="G5" s="154"/>
      <c r="H5" s="155"/>
    </row>
    <row r="6" spans="1:8" x14ac:dyDescent="0.15">
      <c r="A6" s="156"/>
      <c r="B6" s="157"/>
      <c r="C6" s="158"/>
      <c r="D6" s="159">
        <v>30672</v>
      </c>
      <c r="E6" s="160"/>
      <c r="F6" s="161">
        <v>58728</v>
      </c>
      <c r="G6" s="162"/>
      <c r="H6" s="163"/>
    </row>
    <row r="7" spans="1:8" x14ac:dyDescent="0.15">
      <c r="A7" s="144" t="s">
        <v>549</v>
      </c>
      <c r="B7" s="149"/>
      <c r="C7" s="150"/>
      <c r="D7" s="151">
        <v>63961</v>
      </c>
      <c r="E7" s="152"/>
      <c r="F7" s="153">
        <v>125418</v>
      </c>
      <c r="G7" s="154"/>
      <c r="H7" s="155"/>
    </row>
    <row r="8" spans="1:8" x14ac:dyDescent="0.15">
      <c r="A8" s="156"/>
      <c r="B8" s="157"/>
      <c r="C8" s="158"/>
      <c r="D8" s="159">
        <v>28664</v>
      </c>
      <c r="E8" s="160"/>
      <c r="F8" s="161">
        <v>60445</v>
      </c>
      <c r="G8" s="162"/>
      <c r="H8" s="163"/>
    </row>
    <row r="9" spans="1:8" x14ac:dyDescent="0.15">
      <c r="A9" s="144" t="s">
        <v>550</v>
      </c>
      <c r="B9" s="149"/>
      <c r="C9" s="150"/>
      <c r="D9" s="151">
        <v>103250</v>
      </c>
      <c r="E9" s="152"/>
      <c r="F9" s="153">
        <v>108384</v>
      </c>
      <c r="G9" s="154"/>
      <c r="H9" s="155"/>
    </row>
    <row r="10" spans="1:8" x14ac:dyDescent="0.15">
      <c r="A10" s="156"/>
      <c r="B10" s="157"/>
      <c r="C10" s="158"/>
      <c r="D10" s="159">
        <v>62569</v>
      </c>
      <c r="E10" s="160"/>
      <c r="F10" s="161">
        <v>51153</v>
      </c>
      <c r="G10" s="162"/>
      <c r="H10" s="163"/>
    </row>
    <row r="11" spans="1:8" x14ac:dyDescent="0.15">
      <c r="A11" s="144" t="s">
        <v>551</v>
      </c>
      <c r="B11" s="149"/>
      <c r="C11" s="150"/>
      <c r="D11" s="151">
        <v>45245</v>
      </c>
      <c r="E11" s="152"/>
      <c r="F11" s="153">
        <v>80959</v>
      </c>
      <c r="G11" s="154"/>
      <c r="H11" s="155"/>
    </row>
    <row r="12" spans="1:8" x14ac:dyDescent="0.15">
      <c r="A12" s="156"/>
      <c r="B12" s="157"/>
      <c r="C12" s="164"/>
      <c r="D12" s="159">
        <v>18112</v>
      </c>
      <c r="E12" s="160"/>
      <c r="F12" s="161">
        <v>43928</v>
      </c>
      <c r="G12" s="162"/>
      <c r="H12" s="163"/>
    </row>
    <row r="13" spans="1:8" x14ac:dyDescent="0.15">
      <c r="A13" s="144"/>
      <c r="B13" s="149"/>
      <c r="C13" s="165"/>
      <c r="D13" s="166">
        <v>66004</v>
      </c>
      <c r="E13" s="167"/>
      <c r="F13" s="168">
        <v>105323</v>
      </c>
      <c r="G13" s="169"/>
      <c r="H13" s="155"/>
    </row>
    <row r="14" spans="1:8" x14ac:dyDescent="0.15">
      <c r="A14" s="156"/>
      <c r="B14" s="157"/>
      <c r="C14" s="158"/>
      <c r="D14" s="159">
        <v>33700</v>
      </c>
      <c r="E14" s="160"/>
      <c r="F14" s="161">
        <v>52364</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4.01</v>
      </c>
      <c r="C19" s="170">
        <f>ROUND(VALUE(SUBSTITUTE(実質収支比率等に係る経年分析!G$48,"▲","-")),2)</f>
        <v>6.5</v>
      </c>
      <c r="D19" s="170">
        <f>ROUND(VALUE(SUBSTITUTE(実質収支比率等に係る経年分析!H$48,"▲","-")),2)</f>
        <v>4.63</v>
      </c>
      <c r="E19" s="170">
        <f>ROUND(VALUE(SUBSTITUTE(実質収支比率等に係る経年分析!I$48,"▲","-")),2)</f>
        <v>5.74</v>
      </c>
      <c r="F19" s="170">
        <f>ROUND(VALUE(SUBSTITUTE(実質収支比率等に係る経年分析!J$48,"▲","-")),2)</f>
        <v>5.2</v>
      </c>
    </row>
    <row r="20" spans="1:11" x14ac:dyDescent="0.15">
      <c r="A20" s="170" t="s">
        <v>57</v>
      </c>
      <c r="B20" s="170">
        <f>ROUND(VALUE(SUBSTITUTE(実質収支比率等に係る経年分析!F$47,"▲","-")),2)</f>
        <v>13.65</v>
      </c>
      <c r="C20" s="170">
        <f>ROUND(VALUE(SUBSTITUTE(実質収支比率等に係る経年分析!G$47,"▲","-")),2)</f>
        <v>10.95</v>
      </c>
      <c r="D20" s="170">
        <f>ROUND(VALUE(SUBSTITUTE(実質収支比率等に係る経年分析!H$47,"▲","-")),2)</f>
        <v>13.59</v>
      </c>
      <c r="E20" s="170">
        <f>ROUND(VALUE(SUBSTITUTE(実質収支比率等に係る経年分析!I$47,"▲","-")),2)</f>
        <v>21.21</v>
      </c>
      <c r="F20" s="170">
        <f>ROUND(VALUE(SUBSTITUTE(実質収支比率等に係る経年分析!J$47,"▲","-")),2)</f>
        <v>22.89</v>
      </c>
    </row>
    <row r="21" spans="1:11" x14ac:dyDescent="0.15">
      <c r="A21" s="170" t="s">
        <v>58</v>
      </c>
      <c r="B21" s="170">
        <f>IF(ISNUMBER(VALUE(SUBSTITUTE(実質収支比率等に係る経年分析!F$49,"▲","-"))),ROUND(VALUE(SUBSTITUTE(実質収支比率等に係る経年分析!F$49,"▲","-")),2),NA())</f>
        <v>-1.0900000000000001</v>
      </c>
      <c r="C21" s="170">
        <f>IF(ISNUMBER(VALUE(SUBSTITUTE(実質収支比率等に係る経年分析!G$49,"▲","-"))),ROUND(VALUE(SUBSTITUTE(実質収支比率等に係る経年分析!G$49,"▲","-")),2),NA())</f>
        <v>10.08</v>
      </c>
      <c r="D21" s="170">
        <f>IF(ISNUMBER(VALUE(SUBSTITUTE(実質収支比率等に係る経年分析!H$49,"▲","-"))),ROUND(VALUE(SUBSTITUTE(実質収支比率等に係る経年分析!H$49,"▲","-")),2),NA())</f>
        <v>1.53</v>
      </c>
      <c r="E21" s="170">
        <f>IF(ISNUMBER(VALUE(SUBSTITUTE(実質収支比率等に係る経年分析!I$49,"▲","-"))),ROUND(VALUE(SUBSTITUTE(実質収支比率等に係る経年分析!I$49,"▲","-")),2),NA())</f>
        <v>9.8699999999999992</v>
      </c>
      <c r="F21" s="170">
        <f>IF(ISNUMBER(VALUE(SUBSTITUTE(実質収支比率等に係る経年分析!J$49,"▲","-"))),ROUND(VALUE(SUBSTITUTE(実質収支比率等に係る経年分析!J$49,"▲","-")),2),NA())</f>
        <v>0.41</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0.31</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シビックセンター特別会計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国民健康保険天野診療所事業特別会計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後期高齢者医療事業特別会計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0.06</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7.0000000000000007E-2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0.08</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0.08</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0.39</v>
      </c>
    </row>
    <row r="32" spans="1:11" x14ac:dyDescent="0.15">
      <c r="A32" s="171" t="str">
        <f>IF(連結実質赤字比率に係る赤字・黒字の構成分析!C$38="",NA(),連結実質赤字比率に係る赤字・黒字の構成分析!C$38)</f>
        <v>国民健康保険事業特別会計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0.59</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0.97</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0.93</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0.61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0.73</v>
      </c>
    </row>
    <row r="33" spans="1:16" x14ac:dyDescent="0.15">
      <c r="A33" s="171" t="str">
        <f>IF(連結実質赤字比率に係る赤字・黒字の構成分析!C$37="",NA(),連結実質赤字比率に係る赤字・黒字の構成分析!C$37)</f>
        <v>下水道事業会計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0.59</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1.2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1.25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1.18</v>
      </c>
    </row>
    <row r="34" spans="1:16" x14ac:dyDescent="0.15">
      <c r="A34" s="171" t="str">
        <f>IF(連結実質赤字比率に係る赤字・黒字の構成分析!C$36="",NA(),連結実質赤字比率に係る赤字・黒字の構成分析!C$36)</f>
        <v>介護保険事業特別会計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1.52</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2.0699999999999998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2.72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2.17</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2.09</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4.01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6.5</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4.62</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5.74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5.19</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14.86</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14.63</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14.38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14.11</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14.1</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1254</v>
      </c>
      <c r="E42" s="172"/>
      <c r="F42" s="172"/>
      <c r="G42" s="172">
        <f>'実質公債費比率（分子）の構造'!L$52</f>
        <v>1263</v>
      </c>
      <c r="H42" s="172"/>
      <c r="I42" s="172"/>
      <c r="J42" s="172">
        <f>'実質公債費比率（分子）の構造'!M$52</f>
        <v>1285</v>
      </c>
      <c r="K42" s="172"/>
      <c r="L42" s="172"/>
      <c r="M42" s="172">
        <f>'実質公債費比率（分子）の構造'!N$52</f>
        <v>1307</v>
      </c>
      <c r="N42" s="172"/>
      <c r="O42" s="172"/>
      <c r="P42" s="172">
        <f>'実質公債費比率（分子）の構造'!O$52</f>
        <v>1328</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t="str">
        <f>'実質公債費比率（分子）の構造'!K$50</f>
        <v>-</v>
      </c>
      <c r="C44" s="172"/>
      <c r="D44" s="172"/>
      <c r="E44" s="172">
        <f>'実質公債費比率（分子）の構造'!L$50</f>
        <v>0</v>
      </c>
      <c r="F44" s="172"/>
      <c r="G44" s="172"/>
      <c r="H44" s="172">
        <f>'実質公債費比率（分子）の構造'!M$50</f>
        <v>0</v>
      </c>
      <c r="I44" s="172"/>
      <c r="J44" s="172"/>
      <c r="K44" s="172">
        <f>'実質公債費比率（分子）の構造'!N$50</f>
        <v>0</v>
      </c>
      <c r="L44" s="172"/>
      <c r="M44" s="172"/>
      <c r="N44" s="172">
        <f>'実質公債費比率（分子）の構造'!O$50</f>
        <v>0</v>
      </c>
      <c r="O44" s="172"/>
      <c r="P44" s="172"/>
    </row>
    <row r="45" spans="1:16" x14ac:dyDescent="0.15">
      <c r="A45" s="172" t="s">
        <v>68</v>
      </c>
      <c r="B45" s="172">
        <f>'実質公債費比率（分子）の構造'!K$49</f>
        <v>76</v>
      </c>
      <c r="C45" s="172"/>
      <c r="D45" s="172"/>
      <c r="E45" s="172">
        <f>'実質公債費比率（分子）の構造'!L$49</f>
        <v>76</v>
      </c>
      <c r="F45" s="172"/>
      <c r="G45" s="172"/>
      <c r="H45" s="172">
        <f>'実質公債費比率（分子）の構造'!M$49</f>
        <v>67</v>
      </c>
      <c r="I45" s="172"/>
      <c r="J45" s="172"/>
      <c r="K45" s="172">
        <f>'実質公債費比率（分子）の構造'!N$49</f>
        <v>74</v>
      </c>
      <c r="L45" s="172"/>
      <c r="M45" s="172"/>
      <c r="N45" s="172">
        <f>'実質公債費比率（分子）の構造'!O$49</f>
        <v>73</v>
      </c>
      <c r="O45" s="172"/>
      <c r="P45" s="172"/>
    </row>
    <row r="46" spans="1:16" x14ac:dyDescent="0.15">
      <c r="A46" s="172" t="s">
        <v>69</v>
      </c>
      <c r="B46" s="172">
        <f>'実質公債費比率（分子）の構造'!K$48</f>
        <v>263</v>
      </c>
      <c r="C46" s="172"/>
      <c r="D46" s="172"/>
      <c r="E46" s="172">
        <f>'実質公債費比率（分子）の構造'!L$48</f>
        <v>230</v>
      </c>
      <c r="F46" s="172"/>
      <c r="G46" s="172"/>
      <c r="H46" s="172">
        <f>'実質公債費比率（分子）の構造'!M$48</f>
        <v>216</v>
      </c>
      <c r="I46" s="172"/>
      <c r="J46" s="172"/>
      <c r="K46" s="172">
        <f>'実質公債費比率（分子）の構造'!N$48</f>
        <v>214</v>
      </c>
      <c r="L46" s="172"/>
      <c r="M46" s="172"/>
      <c r="N46" s="172">
        <f>'実質公債費比率（分子）の構造'!O$48</f>
        <v>221</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1517</v>
      </c>
      <c r="C49" s="172"/>
      <c r="D49" s="172"/>
      <c r="E49" s="172">
        <f>'実質公債費比率（分子）の構造'!L$45</f>
        <v>1409</v>
      </c>
      <c r="F49" s="172"/>
      <c r="G49" s="172"/>
      <c r="H49" s="172">
        <f>'実質公債費比率（分子）の構造'!M$45</f>
        <v>1459</v>
      </c>
      <c r="I49" s="172"/>
      <c r="J49" s="172"/>
      <c r="K49" s="172">
        <f>'実質公債費比率（分子）の構造'!N$45</f>
        <v>1509</v>
      </c>
      <c r="L49" s="172"/>
      <c r="M49" s="172"/>
      <c r="N49" s="172">
        <f>'実質公債費比率（分子）の構造'!O$45</f>
        <v>1520</v>
      </c>
      <c r="O49" s="172"/>
      <c r="P49" s="172"/>
    </row>
    <row r="50" spans="1:16" x14ac:dyDescent="0.15">
      <c r="A50" s="172" t="s">
        <v>73</v>
      </c>
      <c r="B50" s="172" t="e">
        <f>NA()</f>
        <v>#N/A</v>
      </c>
      <c r="C50" s="172">
        <f>IF(ISNUMBER('実質公債費比率（分子）の構造'!K$53),'実質公債費比率（分子）の構造'!K$53,NA())</f>
        <v>602</v>
      </c>
      <c r="D50" s="172" t="e">
        <f>NA()</f>
        <v>#N/A</v>
      </c>
      <c r="E50" s="172" t="e">
        <f>NA()</f>
        <v>#N/A</v>
      </c>
      <c r="F50" s="172">
        <f>IF(ISNUMBER('実質公債費比率（分子）の構造'!L$53),'実質公債費比率（分子）の構造'!L$53,NA())</f>
        <v>452</v>
      </c>
      <c r="G50" s="172" t="e">
        <f>NA()</f>
        <v>#N/A</v>
      </c>
      <c r="H50" s="172" t="e">
        <f>NA()</f>
        <v>#N/A</v>
      </c>
      <c r="I50" s="172">
        <f>IF(ISNUMBER('実質公債費比率（分子）の構造'!M$53),'実質公債費比率（分子）の構造'!M$53,NA())</f>
        <v>457</v>
      </c>
      <c r="J50" s="172" t="e">
        <f>NA()</f>
        <v>#N/A</v>
      </c>
      <c r="K50" s="172" t="e">
        <f>NA()</f>
        <v>#N/A</v>
      </c>
      <c r="L50" s="172">
        <f>IF(ISNUMBER('実質公債費比率（分子）の構造'!N$53),'実質公債費比率（分子）の構造'!N$53,NA())</f>
        <v>490</v>
      </c>
      <c r="M50" s="172" t="e">
        <f>NA()</f>
        <v>#N/A</v>
      </c>
      <c r="N50" s="172" t="e">
        <f>NA()</f>
        <v>#N/A</v>
      </c>
      <c r="O50" s="172">
        <f>IF(ISNUMBER('実質公債費比率（分子）の構造'!O$53),'実質公債費比率（分子）の構造'!O$53,NA())</f>
        <v>486</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12880</v>
      </c>
      <c r="E56" s="171"/>
      <c r="F56" s="171"/>
      <c r="G56" s="171">
        <f>'将来負担比率（分子）の構造'!J$52</f>
        <v>12599</v>
      </c>
      <c r="H56" s="171"/>
      <c r="I56" s="171"/>
      <c r="J56" s="171">
        <f>'将来負担比率（分子）の構造'!K$52</f>
        <v>12441</v>
      </c>
      <c r="K56" s="171"/>
      <c r="L56" s="171"/>
      <c r="M56" s="171">
        <f>'将来負担比率（分子）の構造'!L$52</f>
        <v>11864</v>
      </c>
      <c r="N56" s="171"/>
      <c r="O56" s="171"/>
      <c r="P56" s="171">
        <f>'将来負担比率（分子）の構造'!M$52</f>
        <v>11065</v>
      </c>
    </row>
    <row r="57" spans="1:16" x14ac:dyDescent="0.15">
      <c r="A57" s="171" t="s">
        <v>44</v>
      </c>
      <c r="B57" s="171"/>
      <c r="C57" s="171"/>
      <c r="D57" s="171">
        <f>'将来負担比率（分子）の構造'!I$51</f>
        <v>1225</v>
      </c>
      <c r="E57" s="171"/>
      <c r="F57" s="171"/>
      <c r="G57" s="171">
        <f>'将来負担比率（分子）の構造'!J$51</f>
        <v>1222</v>
      </c>
      <c r="H57" s="171"/>
      <c r="I57" s="171"/>
      <c r="J57" s="171">
        <f>'将来負担比率（分子）の構造'!K$51</f>
        <v>1219</v>
      </c>
      <c r="K57" s="171"/>
      <c r="L57" s="171"/>
      <c r="M57" s="171">
        <f>'将来負担比率（分子）の構造'!L$51</f>
        <v>1290</v>
      </c>
      <c r="N57" s="171"/>
      <c r="O57" s="171"/>
      <c r="P57" s="171">
        <f>'将来負担比率（分子）の構造'!M$51</f>
        <v>1396</v>
      </c>
    </row>
    <row r="58" spans="1:16" x14ac:dyDescent="0.15">
      <c r="A58" s="171" t="s">
        <v>43</v>
      </c>
      <c r="B58" s="171"/>
      <c r="C58" s="171"/>
      <c r="D58" s="171">
        <f>'将来負担比率（分子）の構造'!I$50</f>
        <v>2042</v>
      </c>
      <c r="E58" s="171"/>
      <c r="F58" s="171"/>
      <c r="G58" s="171">
        <f>'将来負担比率（分子）の構造'!J$50</f>
        <v>1940</v>
      </c>
      <c r="H58" s="171"/>
      <c r="I58" s="171"/>
      <c r="J58" s="171">
        <f>'将来負担比率（分子）の構造'!K$50</f>
        <v>2255</v>
      </c>
      <c r="K58" s="171"/>
      <c r="L58" s="171"/>
      <c r="M58" s="171">
        <f>'将来負担比率（分子）の構造'!L$50</f>
        <v>3062</v>
      </c>
      <c r="N58" s="171"/>
      <c r="O58" s="171"/>
      <c r="P58" s="171">
        <f>'将来負担比率（分子）の構造'!M$50</f>
        <v>3111</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1683</v>
      </c>
      <c r="C62" s="171"/>
      <c r="D62" s="171"/>
      <c r="E62" s="171">
        <f>'将来負担比率（分子）の構造'!J$45</f>
        <v>1649</v>
      </c>
      <c r="F62" s="171"/>
      <c r="G62" s="171"/>
      <c r="H62" s="171">
        <f>'将来負担比率（分子）の構造'!K$45</f>
        <v>1618</v>
      </c>
      <c r="I62" s="171"/>
      <c r="J62" s="171"/>
      <c r="K62" s="171">
        <f>'将来負担比率（分子）の構造'!L$45</f>
        <v>1588</v>
      </c>
      <c r="L62" s="171"/>
      <c r="M62" s="171"/>
      <c r="N62" s="171">
        <f>'将来負担比率（分子）の構造'!M$45</f>
        <v>1591</v>
      </c>
      <c r="O62" s="171"/>
      <c r="P62" s="171"/>
    </row>
    <row r="63" spans="1:16" x14ac:dyDescent="0.15">
      <c r="A63" s="171" t="s">
        <v>36</v>
      </c>
      <c r="B63" s="171">
        <f>'将来負担比率（分子）の構造'!I$44</f>
        <v>374</v>
      </c>
      <c r="C63" s="171"/>
      <c r="D63" s="171"/>
      <c r="E63" s="171">
        <f>'将来負担比率（分子）の構造'!J$44</f>
        <v>304</v>
      </c>
      <c r="F63" s="171"/>
      <c r="G63" s="171"/>
      <c r="H63" s="171">
        <f>'将来負担比率（分子）の構造'!K$44</f>
        <v>237</v>
      </c>
      <c r="I63" s="171"/>
      <c r="J63" s="171"/>
      <c r="K63" s="171">
        <f>'将来負担比率（分子）の構造'!L$44</f>
        <v>170</v>
      </c>
      <c r="L63" s="171"/>
      <c r="M63" s="171"/>
      <c r="N63" s="171">
        <f>'将来負担比率（分子）の構造'!M$44</f>
        <v>108</v>
      </c>
      <c r="O63" s="171"/>
      <c r="P63" s="171"/>
    </row>
    <row r="64" spans="1:16" x14ac:dyDescent="0.15">
      <c r="A64" s="171" t="s">
        <v>35</v>
      </c>
      <c r="B64" s="171">
        <f>'将来負担比率（分子）の構造'!I$43</f>
        <v>3604</v>
      </c>
      <c r="C64" s="171"/>
      <c r="D64" s="171"/>
      <c r="E64" s="171">
        <f>'将来負担比率（分子）の構造'!J$43</f>
        <v>3444</v>
      </c>
      <c r="F64" s="171"/>
      <c r="G64" s="171"/>
      <c r="H64" s="171">
        <f>'将来負担比率（分子）の構造'!K$43</f>
        <v>2911</v>
      </c>
      <c r="I64" s="171"/>
      <c r="J64" s="171"/>
      <c r="K64" s="171">
        <f>'将来負担比率（分子）の構造'!L$43</f>
        <v>2378</v>
      </c>
      <c r="L64" s="171"/>
      <c r="M64" s="171"/>
      <c r="N64" s="171">
        <f>'将来負担比率（分子）の構造'!M$43</f>
        <v>2174</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15776</v>
      </c>
      <c r="C66" s="171"/>
      <c r="D66" s="171"/>
      <c r="E66" s="171">
        <f>'将来負担比率（分子）の構造'!J$41</f>
        <v>14735</v>
      </c>
      <c r="F66" s="171"/>
      <c r="G66" s="171"/>
      <c r="H66" s="171">
        <f>'将来負担比率（分子）の構造'!K$41</f>
        <v>14249</v>
      </c>
      <c r="I66" s="171"/>
      <c r="J66" s="171"/>
      <c r="K66" s="171">
        <f>'将来負担比率（分子）の構造'!L$41</f>
        <v>14089</v>
      </c>
      <c r="L66" s="171"/>
      <c r="M66" s="171"/>
      <c r="N66" s="171">
        <f>'将来負担比率（分子）の構造'!M$41</f>
        <v>13190</v>
      </c>
      <c r="O66" s="171"/>
      <c r="P66" s="171"/>
    </row>
    <row r="67" spans="1:16" x14ac:dyDescent="0.15">
      <c r="A67" s="171" t="s">
        <v>77</v>
      </c>
      <c r="B67" s="171" t="e">
        <f>NA()</f>
        <v>#N/A</v>
      </c>
      <c r="C67" s="171">
        <f>IF(ISNUMBER('将来負担比率（分子）の構造'!I$53), IF('将来負担比率（分子）の構造'!I$53 &lt; 0, 0, '将来負担比率（分子）の構造'!I$53), NA())</f>
        <v>5289</v>
      </c>
      <c r="D67" s="171" t="e">
        <f>NA()</f>
        <v>#N/A</v>
      </c>
      <c r="E67" s="171" t="e">
        <f>NA()</f>
        <v>#N/A</v>
      </c>
      <c r="F67" s="171">
        <f>IF(ISNUMBER('将来負担比率（分子）の構造'!J$53), IF('将来負担比率（分子）の構造'!J$53 &lt; 0, 0, '将来負担比率（分子）の構造'!J$53), NA())</f>
        <v>4373</v>
      </c>
      <c r="G67" s="171" t="e">
        <f>NA()</f>
        <v>#N/A</v>
      </c>
      <c r="H67" s="171" t="e">
        <f>NA()</f>
        <v>#N/A</v>
      </c>
      <c r="I67" s="171">
        <f>IF(ISNUMBER('将来負担比率（分子）の構造'!K$53), IF('将来負担比率（分子）の構造'!K$53 &lt; 0, 0, '将来負担比率（分子）の構造'!K$53), NA())</f>
        <v>3099</v>
      </c>
      <c r="J67" s="171" t="e">
        <f>NA()</f>
        <v>#N/A</v>
      </c>
      <c r="K67" s="171" t="e">
        <f>NA()</f>
        <v>#N/A</v>
      </c>
      <c r="L67" s="171">
        <f>IF(ISNUMBER('将来負担比率（分子）の構造'!L$53), IF('将来負担比率（分子）の構造'!L$53 &lt; 0, 0, '将来負担比率（分子）の構造'!L$53), NA())</f>
        <v>2010</v>
      </c>
      <c r="M67" s="171" t="e">
        <f>NA()</f>
        <v>#N/A</v>
      </c>
      <c r="N67" s="171" t="e">
        <f>NA()</f>
        <v>#N/A</v>
      </c>
      <c r="O67" s="171">
        <f>IF(ISNUMBER('将来負担比率（分子）の構造'!M$53), IF('将来負担比率（分子）の構造'!M$53 &lt; 0, 0, '将来負担比率（分子）の構造'!M$53), NA())</f>
        <v>1491</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834</v>
      </c>
      <c r="C72" s="175">
        <f>基金残高に係る経年分析!G55</f>
        <v>1388</v>
      </c>
      <c r="D72" s="175">
        <f>基金残高に係る経年分析!H55</f>
        <v>1459</v>
      </c>
    </row>
    <row r="73" spans="1:16" x14ac:dyDescent="0.15">
      <c r="A73" s="174" t="s">
        <v>80</v>
      </c>
      <c r="B73" s="175">
        <f>基金残高に係る経年分析!F56</f>
        <v>45</v>
      </c>
      <c r="C73" s="175">
        <f>基金残高に係る経年分析!G56</f>
        <v>66</v>
      </c>
      <c r="D73" s="175">
        <f>基金残高に係る経年分析!H56</f>
        <v>74</v>
      </c>
    </row>
    <row r="74" spans="1:16" x14ac:dyDescent="0.15">
      <c r="A74" s="174" t="s">
        <v>81</v>
      </c>
      <c r="B74" s="175">
        <f>基金残高に係る経年分析!F57</f>
        <v>1142</v>
      </c>
      <c r="C74" s="175">
        <f>基金残高に係る経年分析!G57</f>
        <v>1355</v>
      </c>
      <c r="D74" s="175">
        <f>基金残高に係る経年分析!H57</f>
        <v>1370</v>
      </c>
    </row>
  </sheetData>
  <sheetProtection algorithmName="SHA-512" hashValue="QNvbQWYJP3IqCx5zTX/Rc5dGqthjMcBWB1ioAkN++9DCO2trhYHRtyKQpPk0rh/zFYSMbpORbYhQGlFM/kbqxw==" saltValue="j7aAS1ZN1I55674vKxJa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217</v>
      </c>
      <c r="DI1" s="718"/>
      <c r="DJ1" s="718"/>
      <c r="DK1" s="718"/>
      <c r="DL1" s="718"/>
      <c r="DM1" s="718"/>
      <c r="DN1" s="719"/>
      <c r="DO1" s="210"/>
      <c r="DP1" s="717" t="s">
        <v>218</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2011644</v>
      </c>
      <c r="S5" s="674"/>
      <c r="T5" s="674"/>
      <c r="U5" s="674"/>
      <c r="V5" s="674"/>
      <c r="W5" s="674"/>
      <c r="X5" s="674"/>
      <c r="Y5" s="702"/>
      <c r="Z5" s="715">
        <v>17.899999999999999</v>
      </c>
      <c r="AA5" s="715"/>
      <c r="AB5" s="715"/>
      <c r="AC5" s="715"/>
      <c r="AD5" s="716">
        <v>1912668</v>
      </c>
      <c r="AE5" s="716"/>
      <c r="AF5" s="716"/>
      <c r="AG5" s="716"/>
      <c r="AH5" s="716"/>
      <c r="AI5" s="716"/>
      <c r="AJ5" s="716"/>
      <c r="AK5" s="716"/>
      <c r="AL5" s="703">
        <v>30.1</v>
      </c>
      <c r="AM5" s="686"/>
      <c r="AN5" s="686"/>
      <c r="AO5" s="704"/>
      <c r="AP5" s="676" t="s">
        <v>231</v>
      </c>
      <c r="AQ5" s="677"/>
      <c r="AR5" s="677"/>
      <c r="AS5" s="677"/>
      <c r="AT5" s="677"/>
      <c r="AU5" s="677"/>
      <c r="AV5" s="677"/>
      <c r="AW5" s="677"/>
      <c r="AX5" s="677"/>
      <c r="AY5" s="677"/>
      <c r="AZ5" s="677"/>
      <c r="BA5" s="677"/>
      <c r="BB5" s="677"/>
      <c r="BC5" s="677"/>
      <c r="BD5" s="677"/>
      <c r="BE5" s="677"/>
      <c r="BF5" s="678"/>
      <c r="BG5" s="627">
        <v>1908214</v>
      </c>
      <c r="BH5" s="628"/>
      <c r="BI5" s="628"/>
      <c r="BJ5" s="628"/>
      <c r="BK5" s="628"/>
      <c r="BL5" s="628"/>
      <c r="BM5" s="628"/>
      <c r="BN5" s="629"/>
      <c r="BO5" s="663">
        <v>94.9</v>
      </c>
      <c r="BP5" s="663"/>
      <c r="BQ5" s="663"/>
      <c r="BR5" s="663"/>
      <c r="BS5" s="664" t="s">
        <v>232</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224</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132038</v>
      </c>
      <c r="S6" s="628"/>
      <c r="T6" s="628"/>
      <c r="U6" s="628"/>
      <c r="V6" s="628"/>
      <c r="W6" s="628"/>
      <c r="X6" s="628"/>
      <c r="Y6" s="629"/>
      <c r="Z6" s="663">
        <v>1.2</v>
      </c>
      <c r="AA6" s="663"/>
      <c r="AB6" s="663"/>
      <c r="AC6" s="663"/>
      <c r="AD6" s="664">
        <v>132038</v>
      </c>
      <c r="AE6" s="664"/>
      <c r="AF6" s="664"/>
      <c r="AG6" s="664"/>
      <c r="AH6" s="664"/>
      <c r="AI6" s="664"/>
      <c r="AJ6" s="664"/>
      <c r="AK6" s="664"/>
      <c r="AL6" s="630">
        <v>2.1</v>
      </c>
      <c r="AM6" s="631"/>
      <c r="AN6" s="631"/>
      <c r="AO6" s="665"/>
      <c r="AP6" s="624" t="s">
        <v>237</v>
      </c>
      <c r="AQ6" s="625"/>
      <c r="AR6" s="625"/>
      <c r="AS6" s="625"/>
      <c r="AT6" s="625"/>
      <c r="AU6" s="625"/>
      <c r="AV6" s="625"/>
      <c r="AW6" s="625"/>
      <c r="AX6" s="625"/>
      <c r="AY6" s="625"/>
      <c r="AZ6" s="625"/>
      <c r="BA6" s="625"/>
      <c r="BB6" s="625"/>
      <c r="BC6" s="625"/>
      <c r="BD6" s="625"/>
      <c r="BE6" s="625"/>
      <c r="BF6" s="626"/>
      <c r="BG6" s="627">
        <v>1908214</v>
      </c>
      <c r="BH6" s="628"/>
      <c r="BI6" s="628"/>
      <c r="BJ6" s="628"/>
      <c r="BK6" s="628"/>
      <c r="BL6" s="628"/>
      <c r="BM6" s="628"/>
      <c r="BN6" s="629"/>
      <c r="BO6" s="663">
        <v>94.9</v>
      </c>
      <c r="BP6" s="663"/>
      <c r="BQ6" s="663"/>
      <c r="BR6" s="663"/>
      <c r="BS6" s="664" t="s">
        <v>238</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94679</v>
      </c>
      <c r="CS6" s="628"/>
      <c r="CT6" s="628"/>
      <c r="CU6" s="628"/>
      <c r="CV6" s="628"/>
      <c r="CW6" s="628"/>
      <c r="CX6" s="628"/>
      <c r="CY6" s="629"/>
      <c r="CZ6" s="703">
        <v>0.9</v>
      </c>
      <c r="DA6" s="686"/>
      <c r="DB6" s="686"/>
      <c r="DC6" s="705"/>
      <c r="DD6" s="633" t="s">
        <v>238</v>
      </c>
      <c r="DE6" s="628"/>
      <c r="DF6" s="628"/>
      <c r="DG6" s="628"/>
      <c r="DH6" s="628"/>
      <c r="DI6" s="628"/>
      <c r="DJ6" s="628"/>
      <c r="DK6" s="628"/>
      <c r="DL6" s="628"/>
      <c r="DM6" s="628"/>
      <c r="DN6" s="628"/>
      <c r="DO6" s="628"/>
      <c r="DP6" s="629"/>
      <c r="DQ6" s="633">
        <v>94678</v>
      </c>
      <c r="DR6" s="628"/>
      <c r="DS6" s="628"/>
      <c r="DT6" s="628"/>
      <c r="DU6" s="628"/>
      <c r="DV6" s="628"/>
      <c r="DW6" s="628"/>
      <c r="DX6" s="628"/>
      <c r="DY6" s="628"/>
      <c r="DZ6" s="628"/>
      <c r="EA6" s="628"/>
      <c r="EB6" s="628"/>
      <c r="EC6" s="662"/>
    </row>
    <row r="7" spans="2:143" ht="11.25" customHeight="1" x14ac:dyDescent="0.15">
      <c r="B7" s="624" t="s">
        <v>240</v>
      </c>
      <c r="C7" s="625"/>
      <c r="D7" s="625"/>
      <c r="E7" s="625"/>
      <c r="F7" s="625"/>
      <c r="G7" s="625"/>
      <c r="H7" s="625"/>
      <c r="I7" s="625"/>
      <c r="J7" s="625"/>
      <c r="K7" s="625"/>
      <c r="L7" s="625"/>
      <c r="M7" s="625"/>
      <c r="N7" s="625"/>
      <c r="O7" s="625"/>
      <c r="P7" s="625"/>
      <c r="Q7" s="626"/>
      <c r="R7" s="627">
        <v>865</v>
      </c>
      <c r="S7" s="628"/>
      <c r="T7" s="628"/>
      <c r="U7" s="628"/>
      <c r="V7" s="628"/>
      <c r="W7" s="628"/>
      <c r="X7" s="628"/>
      <c r="Y7" s="629"/>
      <c r="Z7" s="663">
        <v>0</v>
      </c>
      <c r="AA7" s="663"/>
      <c r="AB7" s="663"/>
      <c r="AC7" s="663"/>
      <c r="AD7" s="664">
        <v>865</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700785</v>
      </c>
      <c r="BH7" s="628"/>
      <c r="BI7" s="628"/>
      <c r="BJ7" s="628"/>
      <c r="BK7" s="628"/>
      <c r="BL7" s="628"/>
      <c r="BM7" s="628"/>
      <c r="BN7" s="629"/>
      <c r="BO7" s="663">
        <v>34.799999999999997</v>
      </c>
      <c r="BP7" s="663"/>
      <c r="BQ7" s="663"/>
      <c r="BR7" s="663"/>
      <c r="BS7" s="664" t="s">
        <v>232</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2181879</v>
      </c>
      <c r="CS7" s="628"/>
      <c r="CT7" s="628"/>
      <c r="CU7" s="628"/>
      <c r="CV7" s="628"/>
      <c r="CW7" s="628"/>
      <c r="CX7" s="628"/>
      <c r="CY7" s="629"/>
      <c r="CZ7" s="663">
        <v>20.6</v>
      </c>
      <c r="DA7" s="663"/>
      <c r="DB7" s="663"/>
      <c r="DC7" s="663"/>
      <c r="DD7" s="633">
        <v>109543</v>
      </c>
      <c r="DE7" s="628"/>
      <c r="DF7" s="628"/>
      <c r="DG7" s="628"/>
      <c r="DH7" s="628"/>
      <c r="DI7" s="628"/>
      <c r="DJ7" s="628"/>
      <c r="DK7" s="628"/>
      <c r="DL7" s="628"/>
      <c r="DM7" s="628"/>
      <c r="DN7" s="628"/>
      <c r="DO7" s="628"/>
      <c r="DP7" s="629"/>
      <c r="DQ7" s="633">
        <v>1941217</v>
      </c>
      <c r="DR7" s="628"/>
      <c r="DS7" s="628"/>
      <c r="DT7" s="628"/>
      <c r="DU7" s="628"/>
      <c r="DV7" s="628"/>
      <c r="DW7" s="628"/>
      <c r="DX7" s="628"/>
      <c r="DY7" s="628"/>
      <c r="DZ7" s="628"/>
      <c r="EA7" s="628"/>
      <c r="EB7" s="628"/>
      <c r="EC7" s="662"/>
    </row>
    <row r="8" spans="2:143" ht="11.25" customHeight="1" x14ac:dyDescent="0.15">
      <c r="B8" s="624" t="s">
        <v>243</v>
      </c>
      <c r="C8" s="625"/>
      <c r="D8" s="625"/>
      <c r="E8" s="625"/>
      <c r="F8" s="625"/>
      <c r="G8" s="625"/>
      <c r="H8" s="625"/>
      <c r="I8" s="625"/>
      <c r="J8" s="625"/>
      <c r="K8" s="625"/>
      <c r="L8" s="625"/>
      <c r="M8" s="625"/>
      <c r="N8" s="625"/>
      <c r="O8" s="625"/>
      <c r="P8" s="625"/>
      <c r="Q8" s="626"/>
      <c r="R8" s="627">
        <v>12379</v>
      </c>
      <c r="S8" s="628"/>
      <c r="T8" s="628"/>
      <c r="U8" s="628"/>
      <c r="V8" s="628"/>
      <c r="W8" s="628"/>
      <c r="X8" s="628"/>
      <c r="Y8" s="629"/>
      <c r="Z8" s="663">
        <v>0.1</v>
      </c>
      <c r="AA8" s="663"/>
      <c r="AB8" s="663"/>
      <c r="AC8" s="663"/>
      <c r="AD8" s="664">
        <v>12379</v>
      </c>
      <c r="AE8" s="664"/>
      <c r="AF8" s="664"/>
      <c r="AG8" s="664"/>
      <c r="AH8" s="664"/>
      <c r="AI8" s="664"/>
      <c r="AJ8" s="664"/>
      <c r="AK8" s="664"/>
      <c r="AL8" s="630">
        <v>0.2</v>
      </c>
      <c r="AM8" s="631"/>
      <c r="AN8" s="631"/>
      <c r="AO8" s="665"/>
      <c r="AP8" s="624" t="s">
        <v>244</v>
      </c>
      <c r="AQ8" s="625"/>
      <c r="AR8" s="625"/>
      <c r="AS8" s="625"/>
      <c r="AT8" s="625"/>
      <c r="AU8" s="625"/>
      <c r="AV8" s="625"/>
      <c r="AW8" s="625"/>
      <c r="AX8" s="625"/>
      <c r="AY8" s="625"/>
      <c r="AZ8" s="625"/>
      <c r="BA8" s="625"/>
      <c r="BB8" s="625"/>
      <c r="BC8" s="625"/>
      <c r="BD8" s="625"/>
      <c r="BE8" s="625"/>
      <c r="BF8" s="626"/>
      <c r="BG8" s="627">
        <v>25649</v>
      </c>
      <c r="BH8" s="628"/>
      <c r="BI8" s="628"/>
      <c r="BJ8" s="628"/>
      <c r="BK8" s="628"/>
      <c r="BL8" s="628"/>
      <c r="BM8" s="628"/>
      <c r="BN8" s="629"/>
      <c r="BO8" s="663">
        <v>1.3</v>
      </c>
      <c r="BP8" s="663"/>
      <c r="BQ8" s="663"/>
      <c r="BR8" s="663"/>
      <c r="BS8" s="664" t="s">
        <v>232</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3029509</v>
      </c>
      <c r="CS8" s="628"/>
      <c r="CT8" s="628"/>
      <c r="CU8" s="628"/>
      <c r="CV8" s="628"/>
      <c r="CW8" s="628"/>
      <c r="CX8" s="628"/>
      <c r="CY8" s="629"/>
      <c r="CZ8" s="663">
        <v>28.6</v>
      </c>
      <c r="DA8" s="663"/>
      <c r="DB8" s="663"/>
      <c r="DC8" s="663"/>
      <c r="DD8" s="633">
        <v>1522</v>
      </c>
      <c r="DE8" s="628"/>
      <c r="DF8" s="628"/>
      <c r="DG8" s="628"/>
      <c r="DH8" s="628"/>
      <c r="DI8" s="628"/>
      <c r="DJ8" s="628"/>
      <c r="DK8" s="628"/>
      <c r="DL8" s="628"/>
      <c r="DM8" s="628"/>
      <c r="DN8" s="628"/>
      <c r="DO8" s="628"/>
      <c r="DP8" s="629"/>
      <c r="DQ8" s="633">
        <v>1856709</v>
      </c>
      <c r="DR8" s="628"/>
      <c r="DS8" s="628"/>
      <c r="DT8" s="628"/>
      <c r="DU8" s="628"/>
      <c r="DV8" s="628"/>
      <c r="DW8" s="628"/>
      <c r="DX8" s="628"/>
      <c r="DY8" s="628"/>
      <c r="DZ8" s="628"/>
      <c r="EA8" s="628"/>
      <c r="EB8" s="628"/>
      <c r="EC8" s="662"/>
    </row>
    <row r="9" spans="2:143" ht="11.25" customHeight="1" x14ac:dyDescent="0.15">
      <c r="B9" s="624" t="s">
        <v>246</v>
      </c>
      <c r="C9" s="625"/>
      <c r="D9" s="625"/>
      <c r="E9" s="625"/>
      <c r="F9" s="625"/>
      <c r="G9" s="625"/>
      <c r="H9" s="625"/>
      <c r="I9" s="625"/>
      <c r="J9" s="625"/>
      <c r="K9" s="625"/>
      <c r="L9" s="625"/>
      <c r="M9" s="625"/>
      <c r="N9" s="625"/>
      <c r="O9" s="625"/>
      <c r="P9" s="625"/>
      <c r="Q9" s="626"/>
      <c r="R9" s="627">
        <v>8840</v>
      </c>
      <c r="S9" s="628"/>
      <c r="T9" s="628"/>
      <c r="U9" s="628"/>
      <c r="V9" s="628"/>
      <c r="W9" s="628"/>
      <c r="X9" s="628"/>
      <c r="Y9" s="629"/>
      <c r="Z9" s="663">
        <v>0.1</v>
      </c>
      <c r="AA9" s="663"/>
      <c r="AB9" s="663"/>
      <c r="AC9" s="663"/>
      <c r="AD9" s="664">
        <v>8840</v>
      </c>
      <c r="AE9" s="664"/>
      <c r="AF9" s="664"/>
      <c r="AG9" s="664"/>
      <c r="AH9" s="664"/>
      <c r="AI9" s="664"/>
      <c r="AJ9" s="664"/>
      <c r="AK9" s="664"/>
      <c r="AL9" s="630">
        <v>0.1</v>
      </c>
      <c r="AM9" s="631"/>
      <c r="AN9" s="631"/>
      <c r="AO9" s="665"/>
      <c r="AP9" s="624" t="s">
        <v>247</v>
      </c>
      <c r="AQ9" s="625"/>
      <c r="AR9" s="625"/>
      <c r="AS9" s="625"/>
      <c r="AT9" s="625"/>
      <c r="AU9" s="625"/>
      <c r="AV9" s="625"/>
      <c r="AW9" s="625"/>
      <c r="AX9" s="625"/>
      <c r="AY9" s="625"/>
      <c r="AZ9" s="625"/>
      <c r="BA9" s="625"/>
      <c r="BB9" s="625"/>
      <c r="BC9" s="625"/>
      <c r="BD9" s="625"/>
      <c r="BE9" s="625"/>
      <c r="BF9" s="626"/>
      <c r="BG9" s="627">
        <v>588452</v>
      </c>
      <c r="BH9" s="628"/>
      <c r="BI9" s="628"/>
      <c r="BJ9" s="628"/>
      <c r="BK9" s="628"/>
      <c r="BL9" s="628"/>
      <c r="BM9" s="628"/>
      <c r="BN9" s="629"/>
      <c r="BO9" s="663">
        <v>29.3</v>
      </c>
      <c r="BP9" s="663"/>
      <c r="BQ9" s="663"/>
      <c r="BR9" s="663"/>
      <c r="BS9" s="664" t="s">
        <v>238</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846257</v>
      </c>
      <c r="CS9" s="628"/>
      <c r="CT9" s="628"/>
      <c r="CU9" s="628"/>
      <c r="CV9" s="628"/>
      <c r="CW9" s="628"/>
      <c r="CX9" s="628"/>
      <c r="CY9" s="629"/>
      <c r="CZ9" s="663">
        <v>8</v>
      </c>
      <c r="DA9" s="663"/>
      <c r="DB9" s="663"/>
      <c r="DC9" s="663"/>
      <c r="DD9" s="633">
        <v>71468</v>
      </c>
      <c r="DE9" s="628"/>
      <c r="DF9" s="628"/>
      <c r="DG9" s="628"/>
      <c r="DH9" s="628"/>
      <c r="DI9" s="628"/>
      <c r="DJ9" s="628"/>
      <c r="DK9" s="628"/>
      <c r="DL9" s="628"/>
      <c r="DM9" s="628"/>
      <c r="DN9" s="628"/>
      <c r="DO9" s="628"/>
      <c r="DP9" s="629"/>
      <c r="DQ9" s="633">
        <v>655057</v>
      </c>
      <c r="DR9" s="628"/>
      <c r="DS9" s="628"/>
      <c r="DT9" s="628"/>
      <c r="DU9" s="628"/>
      <c r="DV9" s="628"/>
      <c r="DW9" s="628"/>
      <c r="DX9" s="628"/>
      <c r="DY9" s="628"/>
      <c r="DZ9" s="628"/>
      <c r="EA9" s="628"/>
      <c r="EB9" s="628"/>
      <c r="EC9" s="662"/>
    </row>
    <row r="10" spans="2:143" ht="11.25" customHeight="1" x14ac:dyDescent="0.15">
      <c r="B10" s="624" t="s">
        <v>249</v>
      </c>
      <c r="C10" s="625"/>
      <c r="D10" s="625"/>
      <c r="E10" s="625"/>
      <c r="F10" s="625"/>
      <c r="G10" s="625"/>
      <c r="H10" s="625"/>
      <c r="I10" s="625"/>
      <c r="J10" s="625"/>
      <c r="K10" s="625"/>
      <c r="L10" s="625"/>
      <c r="M10" s="625"/>
      <c r="N10" s="625"/>
      <c r="O10" s="625"/>
      <c r="P10" s="625"/>
      <c r="Q10" s="626"/>
      <c r="R10" s="627" t="s">
        <v>238</v>
      </c>
      <c r="S10" s="628"/>
      <c r="T10" s="628"/>
      <c r="U10" s="628"/>
      <c r="V10" s="628"/>
      <c r="W10" s="628"/>
      <c r="X10" s="628"/>
      <c r="Y10" s="629"/>
      <c r="Z10" s="663" t="s">
        <v>238</v>
      </c>
      <c r="AA10" s="663"/>
      <c r="AB10" s="663"/>
      <c r="AC10" s="663"/>
      <c r="AD10" s="664" t="s">
        <v>232</v>
      </c>
      <c r="AE10" s="664"/>
      <c r="AF10" s="664"/>
      <c r="AG10" s="664"/>
      <c r="AH10" s="664"/>
      <c r="AI10" s="664"/>
      <c r="AJ10" s="664"/>
      <c r="AK10" s="664"/>
      <c r="AL10" s="630" t="s">
        <v>238</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43509</v>
      </c>
      <c r="BH10" s="628"/>
      <c r="BI10" s="628"/>
      <c r="BJ10" s="628"/>
      <c r="BK10" s="628"/>
      <c r="BL10" s="628"/>
      <c r="BM10" s="628"/>
      <c r="BN10" s="629"/>
      <c r="BO10" s="663">
        <v>2.2000000000000002</v>
      </c>
      <c r="BP10" s="663"/>
      <c r="BQ10" s="663"/>
      <c r="BR10" s="663"/>
      <c r="BS10" s="664" t="s">
        <v>238</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t="s">
        <v>238</v>
      </c>
      <c r="CS10" s="628"/>
      <c r="CT10" s="628"/>
      <c r="CU10" s="628"/>
      <c r="CV10" s="628"/>
      <c r="CW10" s="628"/>
      <c r="CX10" s="628"/>
      <c r="CY10" s="629"/>
      <c r="CZ10" s="663" t="s">
        <v>238</v>
      </c>
      <c r="DA10" s="663"/>
      <c r="DB10" s="663"/>
      <c r="DC10" s="663"/>
      <c r="DD10" s="633" t="s">
        <v>238</v>
      </c>
      <c r="DE10" s="628"/>
      <c r="DF10" s="628"/>
      <c r="DG10" s="628"/>
      <c r="DH10" s="628"/>
      <c r="DI10" s="628"/>
      <c r="DJ10" s="628"/>
      <c r="DK10" s="628"/>
      <c r="DL10" s="628"/>
      <c r="DM10" s="628"/>
      <c r="DN10" s="628"/>
      <c r="DO10" s="628"/>
      <c r="DP10" s="629"/>
      <c r="DQ10" s="633" t="s">
        <v>238</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387336</v>
      </c>
      <c r="S11" s="628"/>
      <c r="T11" s="628"/>
      <c r="U11" s="628"/>
      <c r="V11" s="628"/>
      <c r="W11" s="628"/>
      <c r="X11" s="628"/>
      <c r="Y11" s="629"/>
      <c r="Z11" s="630">
        <v>3.4</v>
      </c>
      <c r="AA11" s="631"/>
      <c r="AB11" s="631"/>
      <c r="AC11" s="632"/>
      <c r="AD11" s="633">
        <v>387336</v>
      </c>
      <c r="AE11" s="628"/>
      <c r="AF11" s="628"/>
      <c r="AG11" s="628"/>
      <c r="AH11" s="628"/>
      <c r="AI11" s="628"/>
      <c r="AJ11" s="628"/>
      <c r="AK11" s="629"/>
      <c r="AL11" s="630">
        <v>6.1</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43175</v>
      </c>
      <c r="BH11" s="628"/>
      <c r="BI11" s="628"/>
      <c r="BJ11" s="628"/>
      <c r="BK11" s="628"/>
      <c r="BL11" s="628"/>
      <c r="BM11" s="628"/>
      <c r="BN11" s="629"/>
      <c r="BO11" s="663">
        <v>2.1</v>
      </c>
      <c r="BP11" s="663"/>
      <c r="BQ11" s="663"/>
      <c r="BR11" s="663"/>
      <c r="BS11" s="664" t="s">
        <v>179</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477721</v>
      </c>
      <c r="CS11" s="628"/>
      <c r="CT11" s="628"/>
      <c r="CU11" s="628"/>
      <c r="CV11" s="628"/>
      <c r="CW11" s="628"/>
      <c r="CX11" s="628"/>
      <c r="CY11" s="629"/>
      <c r="CZ11" s="663">
        <v>4.5</v>
      </c>
      <c r="DA11" s="663"/>
      <c r="DB11" s="663"/>
      <c r="DC11" s="663"/>
      <c r="DD11" s="633">
        <v>66259</v>
      </c>
      <c r="DE11" s="628"/>
      <c r="DF11" s="628"/>
      <c r="DG11" s="628"/>
      <c r="DH11" s="628"/>
      <c r="DI11" s="628"/>
      <c r="DJ11" s="628"/>
      <c r="DK11" s="628"/>
      <c r="DL11" s="628"/>
      <c r="DM11" s="628"/>
      <c r="DN11" s="628"/>
      <c r="DO11" s="628"/>
      <c r="DP11" s="629"/>
      <c r="DQ11" s="633">
        <v>313064</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v>10003</v>
      </c>
      <c r="S12" s="628"/>
      <c r="T12" s="628"/>
      <c r="U12" s="628"/>
      <c r="V12" s="628"/>
      <c r="W12" s="628"/>
      <c r="X12" s="628"/>
      <c r="Y12" s="629"/>
      <c r="Z12" s="663">
        <v>0.1</v>
      </c>
      <c r="AA12" s="663"/>
      <c r="AB12" s="663"/>
      <c r="AC12" s="663"/>
      <c r="AD12" s="664">
        <v>10003</v>
      </c>
      <c r="AE12" s="664"/>
      <c r="AF12" s="664"/>
      <c r="AG12" s="664"/>
      <c r="AH12" s="664"/>
      <c r="AI12" s="664"/>
      <c r="AJ12" s="664"/>
      <c r="AK12" s="664"/>
      <c r="AL12" s="630">
        <v>0.2</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1001059</v>
      </c>
      <c r="BH12" s="628"/>
      <c r="BI12" s="628"/>
      <c r="BJ12" s="628"/>
      <c r="BK12" s="628"/>
      <c r="BL12" s="628"/>
      <c r="BM12" s="628"/>
      <c r="BN12" s="629"/>
      <c r="BO12" s="663">
        <v>49.8</v>
      </c>
      <c r="BP12" s="663"/>
      <c r="BQ12" s="663"/>
      <c r="BR12" s="663"/>
      <c r="BS12" s="664" t="s">
        <v>238</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302709</v>
      </c>
      <c r="CS12" s="628"/>
      <c r="CT12" s="628"/>
      <c r="CU12" s="628"/>
      <c r="CV12" s="628"/>
      <c r="CW12" s="628"/>
      <c r="CX12" s="628"/>
      <c r="CY12" s="629"/>
      <c r="CZ12" s="663">
        <v>2.9</v>
      </c>
      <c r="DA12" s="663"/>
      <c r="DB12" s="663"/>
      <c r="DC12" s="663"/>
      <c r="DD12" s="633">
        <v>7819</v>
      </c>
      <c r="DE12" s="628"/>
      <c r="DF12" s="628"/>
      <c r="DG12" s="628"/>
      <c r="DH12" s="628"/>
      <c r="DI12" s="628"/>
      <c r="DJ12" s="628"/>
      <c r="DK12" s="628"/>
      <c r="DL12" s="628"/>
      <c r="DM12" s="628"/>
      <c r="DN12" s="628"/>
      <c r="DO12" s="628"/>
      <c r="DP12" s="629"/>
      <c r="DQ12" s="633">
        <v>287157</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238</v>
      </c>
      <c r="S13" s="628"/>
      <c r="T13" s="628"/>
      <c r="U13" s="628"/>
      <c r="V13" s="628"/>
      <c r="W13" s="628"/>
      <c r="X13" s="628"/>
      <c r="Y13" s="629"/>
      <c r="Z13" s="663" t="s">
        <v>238</v>
      </c>
      <c r="AA13" s="663"/>
      <c r="AB13" s="663"/>
      <c r="AC13" s="663"/>
      <c r="AD13" s="664" t="s">
        <v>238</v>
      </c>
      <c r="AE13" s="664"/>
      <c r="AF13" s="664"/>
      <c r="AG13" s="664"/>
      <c r="AH13" s="664"/>
      <c r="AI13" s="664"/>
      <c r="AJ13" s="664"/>
      <c r="AK13" s="664"/>
      <c r="AL13" s="630" t="s">
        <v>238</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1000299</v>
      </c>
      <c r="BH13" s="628"/>
      <c r="BI13" s="628"/>
      <c r="BJ13" s="628"/>
      <c r="BK13" s="628"/>
      <c r="BL13" s="628"/>
      <c r="BM13" s="628"/>
      <c r="BN13" s="629"/>
      <c r="BO13" s="663">
        <v>49.7</v>
      </c>
      <c r="BP13" s="663"/>
      <c r="BQ13" s="663"/>
      <c r="BR13" s="663"/>
      <c r="BS13" s="664" t="s">
        <v>232</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918393</v>
      </c>
      <c r="CS13" s="628"/>
      <c r="CT13" s="628"/>
      <c r="CU13" s="628"/>
      <c r="CV13" s="628"/>
      <c r="CW13" s="628"/>
      <c r="CX13" s="628"/>
      <c r="CY13" s="629"/>
      <c r="CZ13" s="663">
        <v>8.6999999999999993</v>
      </c>
      <c r="DA13" s="663"/>
      <c r="DB13" s="663"/>
      <c r="DC13" s="663"/>
      <c r="DD13" s="633">
        <v>407037</v>
      </c>
      <c r="DE13" s="628"/>
      <c r="DF13" s="628"/>
      <c r="DG13" s="628"/>
      <c r="DH13" s="628"/>
      <c r="DI13" s="628"/>
      <c r="DJ13" s="628"/>
      <c r="DK13" s="628"/>
      <c r="DL13" s="628"/>
      <c r="DM13" s="628"/>
      <c r="DN13" s="628"/>
      <c r="DO13" s="628"/>
      <c r="DP13" s="629"/>
      <c r="DQ13" s="633">
        <v>489514</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v>393</v>
      </c>
      <c r="S14" s="628"/>
      <c r="T14" s="628"/>
      <c r="U14" s="628"/>
      <c r="V14" s="628"/>
      <c r="W14" s="628"/>
      <c r="X14" s="628"/>
      <c r="Y14" s="629"/>
      <c r="Z14" s="663">
        <v>0</v>
      </c>
      <c r="AA14" s="663"/>
      <c r="AB14" s="663"/>
      <c r="AC14" s="663"/>
      <c r="AD14" s="664">
        <v>393</v>
      </c>
      <c r="AE14" s="664"/>
      <c r="AF14" s="664"/>
      <c r="AG14" s="664"/>
      <c r="AH14" s="664"/>
      <c r="AI14" s="664"/>
      <c r="AJ14" s="664"/>
      <c r="AK14" s="664"/>
      <c r="AL14" s="630">
        <v>0</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81759</v>
      </c>
      <c r="BH14" s="628"/>
      <c r="BI14" s="628"/>
      <c r="BJ14" s="628"/>
      <c r="BK14" s="628"/>
      <c r="BL14" s="628"/>
      <c r="BM14" s="628"/>
      <c r="BN14" s="629"/>
      <c r="BO14" s="663">
        <v>4.0999999999999996</v>
      </c>
      <c r="BP14" s="663"/>
      <c r="BQ14" s="663"/>
      <c r="BR14" s="663"/>
      <c r="BS14" s="664" t="s">
        <v>238</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418353</v>
      </c>
      <c r="CS14" s="628"/>
      <c r="CT14" s="628"/>
      <c r="CU14" s="628"/>
      <c r="CV14" s="628"/>
      <c r="CW14" s="628"/>
      <c r="CX14" s="628"/>
      <c r="CY14" s="629"/>
      <c r="CZ14" s="663">
        <v>4</v>
      </c>
      <c r="DA14" s="663"/>
      <c r="DB14" s="663"/>
      <c r="DC14" s="663"/>
      <c r="DD14" s="633">
        <v>32058</v>
      </c>
      <c r="DE14" s="628"/>
      <c r="DF14" s="628"/>
      <c r="DG14" s="628"/>
      <c r="DH14" s="628"/>
      <c r="DI14" s="628"/>
      <c r="DJ14" s="628"/>
      <c r="DK14" s="628"/>
      <c r="DL14" s="628"/>
      <c r="DM14" s="628"/>
      <c r="DN14" s="628"/>
      <c r="DO14" s="628"/>
      <c r="DP14" s="629"/>
      <c r="DQ14" s="633">
        <v>375850</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232</v>
      </c>
      <c r="S15" s="628"/>
      <c r="T15" s="628"/>
      <c r="U15" s="628"/>
      <c r="V15" s="628"/>
      <c r="W15" s="628"/>
      <c r="X15" s="628"/>
      <c r="Y15" s="629"/>
      <c r="Z15" s="663" t="s">
        <v>232</v>
      </c>
      <c r="AA15" s="663"/>
      <c r="AB15" s="663"/>
      <c r="AC15" s="663"/>
      <c r="AD15" s="664" t="s">
        <v>232</v>
      </c>
      <c r="AE15" s="664"/>
      <c r="AF15" s="664"/>
      <c r="AG15" s="664"/>
      <c r="AH15" s="664"/>
      <c r="AI15" s="664"/>
      <c r="AJ15" s="664"/>
      <c r="AK15" s="664"/>
      <c r="AL15" s="630" t="s">
        <v>238</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124611</v>
      </c>
      <c r="BH15" s="628"/>
      <c r="BI15" s="628"/>
      <c r="BJ15" s="628"/>
      <c r="BK15" s="628"/>
      <c r="BL15" s="628"/>
      <c r="BM15" s="628"/>
      <c r="BN15" s="629"/>
      <c r="BO15" s="663">
        <v>6.2</v>
      </c>
      <c r="BP15" s="663"/>
      <c r="BQ15" s="663"/>
      <c r="BR15" s="663"/>
      <c r="BS15" s="664" t="s">
        <v>238</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796902</v>
      </c>
      <c r="CS15" s="628"/>
      <c r="CT15" s="628"/>
      <c r="CU15" s="628"/>
      <c r="CV15" s="628"/>
      <c r="CW15" s="628"/>
      <c r="CX15" s="628"/>
      <c r="CY15" s="629"/>
      <c r="CZ15" s="663">
        <v>7.5</v>
      </c>
      <c r="DA15" s="663"/>
      <c r="DB15" s="663"/>
      <c r="DC15" s="663"/>
      <c r="DD15" s="633">
        <v>24373</v>
      </c>
      <c r="DE15" s="628"/>
      <c r="DF15" s="628"/>
      <c r="DG15" s="628"/>
      <c r="DH15" s="628"/>
      <c r="DI15" s="628"/>
      <c r="DJ15" s="628"/>
      <c r="DK15" s="628"/>
      <c r="DL15" s="628"/>
      <c r="DM15" s="628"/>
      <c r="DN15" s="628"/>
      <c r="DO15" s="628"/>
      <c r="DP15" s="629"/>
      <c r="DQ15" s="633">
        <v>727032</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11321</v>
      </c>
      <c r="S16" s="628"/>
      <c r="T16" s="628"/>
      <c r="U16" s="628"/>
      <c r="V16" s="628"/>
      <c r="W16" s="628"/>
      <c r="X16" s="628"/>
      <c r="Y16" s="629"/>
      <c r="Z16" s="663">
        <v>0.1</v>
      </c>
      <c r="AA16" s="663"/>
      <c r="AB16" s="663"/>
      <c r="AC16" s="663"/>
      <c r="AD16" s="664">
        <v>11321</v>
      </c>
      <c r="AE16" s="664"/>
      <c r="AF16" s="664"/>
      <c r="AG16" s="664"/>
      <c r="AH16" s="664"/>
      <c r="AI16" s="664"/>
      <c r="AJ16" s="664"/>
      <c r="AK16" s="664"/>
      <c r="AL16" s="630">
        <v>0.2</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238</v>
      </c>
      <c r="BH16" s="628"/>
      <c r="BI16" s="628"/>
      <c r="BJ16" s="628"/>
      <c r="BK16" s="628"/>
      <c r="BL16" s="628"/>
      <c r="BM16" s="628"/>
      <c r="BN16" s="629"/>
      <c r="BO16" s="663" t="s">
        <v>232</v>
      </c>
      <c r="BP16" s="663"/>
      <c r="BQ16" s="663"/>
      <c r="BR16" s="663"/>
      <c r="BS16" s="664" t="s">
        <v>238</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3721</v>
      </c>
      <c r="CS16" s="628"/>
      <c r="CT16" s="628"/>
      <c r="CU16" s="628"/>
      <c r="CV16" s="628"/>
      <c r="CW16" s="628"/>
      <c r="CX16" s="628"/>
      <c r="CY16" s="629"/>
      <c r="CZ16" s="663">
        <v>0</v>
      </c>
      <c r="DA16" s="663"/>
      <c r="DB16" s="663"/>
      <c r="DC16" s="663"/>
      <c r="DD16" s="633" t="s">
        <v>232</v>
      </c>
      <c r="DE16" s="628"/>
      <c r="DF16" s="628"/>
      <c r="DG16" s="628"/>
      <c r="DH16" s="628"/>
      <c r="DI16" s="628"/>
      <c r="DJ16" s="628"/>
      <c r="DK16" s="628"/>
      <c r="DL16" s="628"/>
      <c r="DM16" s="628"/>
      <c r="DN16" s="628"/>
      <c r="DO16" s="628"/>
      <c r="DP16" s="629"/>
      <c r="DQ16" s="633">
        <v>1921</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24791</v>
      </c>
      <c r="S17" s="628"/>
      <c r="T17" s="628"/>
      <c r="U17" s="628"/>
      <c r="V17" s="628"/>
      <c r="W17" s="628"/>
      <c r="X17" s="628"/>
      <c r="Y17" s="629"/>
      <c r="Z17" s="663">
        <v>0.2</v>
      </c>
      <c r="AA17" s="663"/>
      <c r="AB17" s="663"/>
      <c r="AC17" s="663"/>
      <c r="AD17" s="664">
        <v>24791</v>
      </c>
      <c r="AE17" s="664"/>
      <c r="AF17" s="664"/>
      <c r="AG17" s="664"/>
      <c r="AH17" s="664"/>
      <c r="AI17" s="664"/>
      <c r="AJ17" s="664"/>
      <c r="AK17" s="664"/>
      <c r="AL17" s="630">
        <v>0.4</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232</v>
      </c>
      <c r="BH17" s="628"/>
      <c r="BI17" s="628"/>
      <c r="BJ17" s="628"/>
      <c r="BK17" s="628"/>
      <c r="BL17" s="628"/>
      <c r="BM17" s="628"/>
      <c r="BN17" s="629"/>
      <c r="BO17" s="663" t="s">
        <v>238</v>
      </c>
      <c r="BP17" s="663"/>
      <c r="BQ17" s="663"/>
      <c r="BR17" s="663"/>
      <c r="BS17" s="664" t="s">
        <v>238</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1519553</v>
      </c>
      <c r="CS17" s="628"/>
      <c r="CT17" s="628"/>
      <c r="CU17" s="628"/>
      <c r="CV17" s="628"/>
      <c r="CW17" s="628"/>
      <c r="CX17" s="628"/>
      <c r="CY17" s="629"/>
      <c r="CZ17" s="663">
        <v>14.3</v>
      </c>
      <c r="DA17" s="663"/>
      <c r="DB17" s="663"/>
      <c r="DC17" s="663"/>
      <c r="DD17" s="633" t="s">
        <v>238</v>
      </c>
      <c r="DE17" s="628"/>
      <c r="DF17" s="628"/>
      <c r="DG17" s="628"/>
      <c r="DH17" s="628"/>
      <c r="DI17" s="628"/>
      <c r="DJ17" s="628"/>
      <c r="DK17" s="628"/>
      <c r="DL17" s="628"/>
      <c r="DM17" s="628"/>
      <c r="DN17" s="628"/>
      <c r="DO17" s="628"/>
      <c r="DP17" s="629"/>
      <c r="DQ17" s="633">
        <v>1472249</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10660</v>
      </c>
      <c r="S18" s="628"/>
      <c r="T18" s="628"/>
      <c r="U18" s="628"/>
      <c r="V18" s="628"/>
      <c r="W18" s="628"/>
      <c r="X18" s="628"/>
      <c r="Y18" s="629"/>
      <c r="Z18" s="663">
        <v>0.1</v>
      </c>
      <c r="AA18" s="663"/>
      <c r="AB18" s="663"/>
      <c r="AC18" s="663"/>
      <c r="AD18" s="664">
        <v>10660</v>
      </c>
      <c r="AE18" s="664"/>
      <c r="AF18" s="664"/>
      <c r="AG18" s="664"/>
      <c r="AH18" s="664"/>
      <c r="AI18" s="664"/>
      <c r="AJ18" s="664"/>
      <c r="AK18" s="664"/>
      <c r="AL18" s="630">
        <v>0.2</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238</v>
      </c>
      <c r="BH18" s="628"/>
      <c r="BI18" s="628"/>
      <c r="BJ18" s="628"/>
      <c r="BK18" s="628"/>
      <c r="BL18" s="628"/>
      <c r="BM18" s="628"/>
      <c r="BN18" s="629"/>
      <c r="BO18" s="663" t="s">
        <v>238</v>
      </c>
      <c r="BP18" s="663"/>
      <c r="BQ18" s="663"/>
      <c r="BR18" s="663"/>
      <c r="BS18" s="664" t="s">
        <v>238</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238</v>
      </c>
      <c r="CS18" s="628"/>
      <c r="CT18" s="628"/>
      <c r="CU18" s="628"/>
      <c r="CV18" s="628"/>
      <c r="CW18" s="628"/>
      <c r="CX18" s="628"/>
      <c r="CY18" s="629"/>
      <c r="CZ18" s="663" t="s">
        <v>238</v>
      </c>
      <c r="DA18" s="663"/>
      <c r="DB18" s="663"/>
      <c r="DC18" s="663"/>
      <c r="DD18" s="633" t="s">
        <v>238</v>
      </c>
      <c r="DE18" s="628"/>
      <c r="DF18" s="628"/>
      <c r="DG18" s="628"/>
      <c r="DH18" s="628"/>
      <c r="DI18" s="628"/>
      <c r="DJ18" s="628"/>
      <c r="DK18" s="628"/>
      <c r="DL18" s="628"/>
      <c r="DM18" s="628"/>
      <c r="DN18" s="628"/>
      <c r="DO18" s="628"/>
      <c r="DP18" s="629"/>
      <c r="DQ18" s="633" t="s">
        <v>238</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10384</v>
      </c>
      <c r="S19" s="628"/>
      <c r="T19" s="628"/>
      <c r="U19" s="628"/>
      <c r="V19" s="628"/>
      <c r="W19" s="628"/>
      <c r="X19" s="628"/>
      <c r="Y19" s="629"/>
      <c r="Z19" s="663">
        <v>0.1</v>
      </c>
      <c r="AA19" s="663"/>
      <c r="AB19" s="663"/>
      <c r="AC19" s="663"/>
      <c r="AD19" s="664">
        <v>10384</v>
      </c>
      <c r="AE19" s="664"/>
      <c r="AF19" s="664"/>
      <c r="AG19" s="664"/>
      <c r="AH19" s="664"/>
      <c r="AI19" s="664"/>
      <c r="AJ19" s="664"/>
      <c r="AK19" s="664"/>
      <c r="AL19" s="630">
        <v>0.2</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103430</v>
      </c>
      <c r="BH19" s="628"/>
      <c r="BI19" s="628"/>
      <c r="BJ19" s="628"/>
      <c r="BK19" s="628"/>
      <c r="BL19" s="628"/>
      <c r="BM19" s="628"/>
      <c r="BN19" s="629"/>
      <c r="BO19" s="663">
        <v>5.0999999999999996</v>
      </c>
      <c r="BP19" s="663"/>
      <c r="BQ19" s="663"/>
      <c r="BR19" s="663"/>
      <c r="BS19" s="664" t="s">
        <v>238</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238</v>
      </c>
      <c r="DA19" s="663"/>
      <c r="DB19" s="663"/>
      <c r="DC19" s="663"/>
      <c r="DD19" s="633" t="s">
        <v>238</v>
      </c>
      <c r="DE19" s="628"/>
      <c r="DF19" s="628"/>
      <c r="DG19" s="628"/>
      <c r="DH19" s="628"/>
      <c r="DI19" s="628"/>
      <c r="DJ19" s="628"/>
      <c r="DK19" s="628"/>
      <c r="DL19" s="628"/>
      <c r="DM19" s="628"/>
      <c r="DN19" s="628"/>
      <c r="DO19" s="628"/>
      <c r="DP19" s="629"/>
      <c r="DQ19" s="633" t="s">
        <v>238</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276</v>
      </c>
      <c r="S20" s="628"/>
      <c r="T20" s="628"/>
      <c r="U20" s="628"/>
      <c r="V20" s="628"/>
      <c r="W20" s="628"/>
      <c r="X20" s="628"/>
      <c r="Y20" s="629"/>
      <c r="Z20" s="663">
        <v>0</v>
      </c>
      <c r="AA20" s="663"/>
      <c r="AB20" s="663"/>
      <c r="AC20" s="663"/>
      <c r="AD20" s="664">
        <v>276</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103430</v>
      </c>
      <c r="BH20" s="628"/>
      <c r="BI20" s="628"/>
      <c r="BJ20" s="628"/>
      <c r="BK20" s="628"/>
      <c r="BL20" s="628"/>
      <c r="BM20" s="628"/>
      <c r="BN20" s="629"/>
      <c r="BO20" s="663">
        <v>5.0999999999999996</v>
      </c>
      <c r="BP20" s="663"/>
      <c r="BQ20" s="663"/>
      <c r="BR20" s="663"/>
      <c r="BS20" s="664" t="s">
        <v>238</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10589676</v>
      </c>
      <c r="CS20" s="628"/>
      <c r="CT20" s="628"/>
      <c r="CU20" s="628"/>
      <c r="CV20" s="628"/>
      <c r="CW20" s="628"/>
      <c r="CX20" s="628"/>
      <c r="CY20" s="629"/>
      <c r="CZ20" s="663">
        <v>100</v>
      </c>
      <c r="DA20" s="663"/>
      <c r="DB20" s="663"/>
      <c r="DC20" s="663"/>
      <c r="DD20" s="633">
        <v>720079</v>
      </c>
      <c r="DE20" s="628"/>
      <c r="DF20" s="628"/>
      <c r="DG20" s="628"/>
      <c r="DH20" s="628"/>
      <c r="DI20" s="628"/>
      <c r="DJ20" s="628"/>
      <c r="DK20" s="628"/>
      <c r="DL20" s="628"/>
      <c r="DM20" s="628"/>
      <c r="DN20" s="628"/>
      <c r="DO20" s="628"/>
      <c r="DP20" s="629"/>
      <c r="DQ20" s="633">
        <v>8214448</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4285424</v>
      </c>
      <c r="S21" s="628"/>
      <c r="T21" s="628"/>
      <c r="U21" s="628"/>
      <c r="V21" s="628"/>
      <c r="W21" s="628"/>
      <c r="X21" s="628"/>
      <c r="Y21" s="629"/>
      <c r="Z21" s="663">
        <v>38.200000000000003</v>
      </c>
      <c r="AA21" s="663"/>
      <c r="AB21" s="663"/>
      <c r="AC21" s="663"/>
      <c r="AD21" s="664">
        <v>3826300</v>
      </c>
      <c r="AE21" s="664"/>
      <c r="AF21" s="664"/>
      <c r="AG21" s="664"/>
      <c r="AH21" s="664"/>
      <c r="AI21" s="664"/>
      <c r="AJ21" s="664"/>
      <c r="AK21" s="664"/>
      <c r="AL21" s="630">
        <v>60.2</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4454</v>
      </c>
      <c r="BH21" s="628"/>
      <c r="BI21" s="628"/>
      <c r="BJ21" s="628"/>
      <c r="BK21" s="628"/>
      <c r="BL21" s="628"/>
      <c r="BM21" s="628"/>
      <c r="BN21" s="629"/>
      <c r="BO21" s="663">
        <v>0.2</v>
      </c>
      <c r="BP21" s="663"/>
      <c r="BQ21" s="663"/>
      <c r="BR21" s="663"/>
      <c r="BS21" s="664" t="s">
        <v>238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3826300</v>
      </c>
      <c r="S22" s="628"/>
      <c r="T22" s="628"/>
      <c r="U22" s="628"/>
      <c r="V22" s="628"/>
      <c r="W22" s="628"/>
      <c r="X22" s="628"/>
      <c r="Y22" s="629"/>
      <c r="Z22" s="663">
        <v>34.1</v>
      </c>
      <c r="AA22" s="663"/>
      <c r="AB22" s="663"/>
      <c r="AC22" s="663"/>
      <c r="AD22" s="664">
        <v>3826300</v>
      </c>
      <c r="AE22" s="664"/>
      <c r="AF22" s="664"/>
      <c r="AG22" s="664"/>
      <c r="AH22" s="664"/>
      <c r="AI22" s="664"/>
      <c r="AJ22" s="664"/>
      <c r="AK22" s="664"/>
      <c r="AL22" s="630">
        <v>60.2</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238</v>
      </c>
      <c r="BH22" s="628"/>
      <c r="BI22" s="628"/>
      <c r="BJ22" s="628"/>
      <c r="BK22" s="628"/>
      <c r="BL22" s="628"/>
      <c r="BM22" s="628"/>
      <c r="BN22" s="629"/>
      <c r="BO22" s="663" t="s">
        <v>238</v>
      </c>
      <c r="BP22" s="663"/>
      <c r="BQ22" s="663"/>
      <c r="BR22" s="663"/>
      <c r="BS22" s="664" t="s">
        <v>238</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459124</v>
      </c>
      <c r="S23" s="628"/>
      <c r="T23" s="628"/>
      <c r="U23" s="628"/>
      <c r="V23" s="628"/>
      <c r="W23" s="628"/>
      <c r="X23" s="628"/>
      <c r="Y23" s="629"/>
      <c r="Z23" s="663">
        <v>4.0999999999999996</v>
      </c>
      <c r="AA23" s="663"/>
      <c r="AB23" s="663"/>
      <c r="AC23" s="663"/>
      <c r="AD23" s="664" t="s">
        <v>238</v>
      </c>
      <c r="AE23" s="664"/>
      <c r="AF23" s="664"/>
      <c r="AG23" s="664"/>
      <c r="AH23" s="664"/>
      <c r="AI23" s="664"/>
      <c r="AJ23" s="664"/>
      <c r="AK23" s="664"/>
      <c r="AL23" s="630" t="s">
        <v>238</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v>98976</v>
      </c>
      <c r="BH23" s="628"/>
      <c r="BI23" s="628"/>
      <c r="BJ23" s="628"/>
      <c r="BK23" s="628"/>
      <c r="BL23" s="628"/>
      <c r="BM23" s="628"/>
      <c r="BN23" s="629"/>
      <c r="BO23" s="663">
        <v>4.9000000000000004</v>
      </c>
      <c r="BP23" s="663"/>
      <c r="BQ23" s="663"/>
      <c r="BR23" s="663"/>
      <c r="BS23" s="664" t="s">
        <v>232</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t="s">
        <v>238</v>
      </c>
      <c r="S24" s="628"/>
      <c r="T24" s="628"/>
      <c r="U24" s="628"/>
      <c r="V24" s="628"/>
      <c r="W24" s="628"/>
      <c r="X24" s="628"/>
      <c r="Y24" s="629"/>
      <c r="Z24" s="663" t="s">
        <v>232</v>
      </c>
      <c r="AA24" s="663"/>
      <c r="AB24" s="663"/>
      <c r="AC24" s="663"/>
      <c r="AD24" s="664" t="s">
        <v>232</v>
      </c>
      <c r="AE24" s="664"/>
      <c r="AF24" s="664"/>
      <c r="AG24" s="664"/>
      <c r="AH24" s="664"/>
      <c r="AI24" s="664"/>
      <c r="AJ24" s="664"/>
      <c r="AK24" s="664"/>
      <c r="AL24" s="630" t="s">
        <v>232</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238</v>
      </c>
      <c r="BH24" s="628"/>
      <c r="BI24" s="628"/>
      <c r="BJ24" s="628"/>
      <c r="BK24" s="628"/>
      <c r="BL24" s="628"/>
      <c r="BM24" s="628"/>
      <c r="BN24" s="629"/>
      <c r="BO24" s="663" t="s">
        <v>238</v>
      </c>
      <c r="BP24" s="663"/>
      <c r="BQ24" s="663"/>
      <c r="BR24" s="663"/>
      <c r="BS24" s="664" t="s">
        <v>238</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4295673</v>
      </c>
      <c r="CS24" s="674"/>
      <c r="CT24" s="674"/>
      <c r="CU24" s="674"/>
      <c r="CV24" s="674"/>
      <c r="CW24" s="674"/>
      <c r="CX24" s="674"/>
      <c r="CY24" s="702"/>
      <c r="CZ24" s="703">
        <v>40.6</v>
      </c>
      <c r="DA24" s="686"/>
      <c r="DB24" s="686"/>
      <c r="DC24" s="705"/>
      <c r="DD24" s="701">
        <v>3331159</v>
      </c>
      <c r="DE24" s="674"/>
      <c r="DF24" s="674"/>
      <c r="DG24" s="674"/>
      <c r="DH24" s="674"/>
      <c r="DI24" s="674"/>
      <c r="DJ24" s="674"/>
      <c r="DK24" s="702"/>
      <c r="DL24" s="701">
        <v>3248675</v>
      </c>
      <c r="DM24" s="674"/>
      <c r="DN24" s="674"/>
      <c r="DO24" s="674"/>
      <c r="DP24" s="674"/>
      <c r="DQ24" s="674"/>
      <c r="DR24" s="674"/>
      <c r="DS24" s="674"/>
      <c r="DT24" s="674"/>
      <c r="DU24" s="674"/>
      <c r="DV24" s="702"/>
      <c r="DW24" s="703">
        <v>50.5</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6895694</v>
      </c>
      <c r="S25" s="628"/>
      <c r="T25" s="628"/>
      <c r="U25" s="628"/>
      <c r="V25" s="628"/>
      <c r="W25" s="628"/>
      <c r="X25" s="628"/>
      <c r="Y25" s="629"/>
      <c r="Z25" s="663">
        <v>61.4</v>
      </c>
      <c r="AA25" s="663"/>
      <c r="AB25" s="663"/>
      <c r="AC25" s="663"/>
      <c r="AD25" s="664">
        <v>6337594</v>
      </c>
      <c r="AE25" s="664"/>
      <c r="AF25" s="664"/>
      <c r="AG25" s="664"/>
      <c r="AH25" s="664"/>
      <c r="AI25" s="664"/>
      <c r="AJ25" s="664"/>
      <c r="AK25" s="664"/>
      <c r="AL25" s="630">
        <v>99.8</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238</v>
      </c>
      <c r="BH25" s="628"/>
      <c r="BI25" s="628"/>
      <c r="BJ25" s="628"/>
      <c r="BK25" s="628"/>
      <c r="BL25" s="628"/>
      <c r="BM25" s="628"/>
      <c r="BN25" s="629"/>
      <c r="BO25" s="663" t="s">
        <v>238</v>
      </c>
      <c r="BP25" s="663"/>
      <c r="BQ25" s="663"/>
      <c r="BR25" s="663"/>
      <c r="BS25" s="664" t="s">
        <v>238</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1717091</v>
      </c>
      <c r="CS25" s="636"/>
      <c r="CT25" s="636"/>
      <c r="CU25" s="636"/>
      <c r="CV25" s="636"/>
      <c r="CW25" s="636"/>
      <c r="CX25" s="636"/>
      <c r="CY25" s="637"/>
      <c r="CZ25" s="630">
        <v>16.2</v>
      </c>
      <c r="DA25" s="638"/>
      <c r="DB25" s="638"/>
      <c r="DC25" s="639"/>
      <c r="DD25" s="633">
        <v>1605902</v>
      </c>
      <c r="DE25" s="636"/>
      <c r="DF25" s="636"/>
      <c r="DG25" s="636"/>
      <c r="DH25" s="636"/>
      <c r="DI25" s="636"/>
      <c r="DJ25" s="636"/>
      <c r="DK25" s="637"/>
      <c r="DL25" s="633">
        <v>1536703</v>
      </c>
      <c r="DM25" s="636"/>
      <c r="DN25" s="636"/>
      <c r="DO25" s="636"/>
      <c r="DP25" s="636"/>
      <c r="DQ25" s="636"/>
      <c r="DR25" s="636"/>
      <c r="DS25" s="636"/>
      <c r="DT25" s="636"/>
      <c r="DU25" s="636"/>
      <c r="DV25" s="637"/>
      <c r="DW25" s="630">
        <v>23.9</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v>2304</v>
      </c>
      <c r="S26" s="628"/>
      <c r="T26" s="628"/>
      <c r="U26" s="628"/>
      <c r="V26" s="628"/>
      <c r="W26" s="628"/>
      <c r="X26" s="628"/>
      <c r="Y26" s="629"/>
      <c r="Z26" s="663">
        <v>0</v>
      </c>
      <c r="AA26" s="663"/>
      <c r="AB26" s="663"/>
      <c r="AC26" s="663"/>
      <c r="AD26" s="664">
        <v>2304</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232</v>
      </c>
      <c r="BH26" s="628"/>
      <c r="BI26" s="628"/>
      <c r="BJ26" s="628"/>
      <c r="BK26" s="628"/>
      <c r="BL26" s="628"/>
      <c r="BM26" s="628"/>
      <c r="BN26" s="629"/>
      <c r="BO26" s="663" t="s">
        <v>238</v>
      </c>
      <c r="BP26" s="663"/>
      <c r="BQ26" s="663"/>
      <c r="BR26" s="663"/>
      <c r="BS26" s="664" t="s">
        <v>238</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1039194</v>
      </c>
      <c r="CS26" s="628"/>
      <c r="CT26" s="628"/>
      <c r="CU26" s="628"/>
      <c r="CV26" s="628"/>
      <c r="CW26" s="628"/>
      <c r="CX26" s="628"/>
      <c r="CY26" s="629"/>
      <c r="CZ26" s="630">
        <v>9.8000000000000007</v>
      </c>
      <c r="DA26" s="638"/>
      <c r="DB26" s="638"/>
      <c r="DC26" s="639"/>
      <c r="DD26" s="633">
        <v>949493</v>
      </c>
      <c r="DE26" s="628"/>
      <c r="DF26" s="628"/>
      <c r="DG26" s="628"/>
      <c r="DH26" s="628"/>
      <c r="DI26" s="628"/>
      <c r="DJ26" s="628"/>
      <c r="DK26" s="629"/>
      <c r="DL26" s="633" t="s">
        <v>238</v>
      </c>
      <c r="DM26" s="628"/>
      <c r="DN26" s="628"/>
      <c r="DO26" s="628"/>
      <c r="DP26" s="628"/>
      <c r="DQ26" s="628"/>
      <c r="DR26" s="628"/>
      <c r="DS26" s="628"/>
      <c r="DT26" s="628"/>
      <c r="DU26" s="628"/>
      <c r="DV26" s="629"/>
      <c r="DW26" s="630" t="s">
        <v>238</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21782</v>
      </c>
      <c r="S27" s="628"/>
      <c r="T27" s="628"/>
      <c r="U27" s="628"/>
      <c r="V27" s="628"/>
      <c r="W27" s="628"/>
      <c r="X27" s="628"/>
      <c r="Y27" s="629"/>
      <c r="Z27" s="663">
        <v>0.2</v>
      </c>
      <c r="AA27" s="663"/>
      <c r="AB27" s="663"/>
      <c r="AC27" s="663"/>
      <c r="AD27" s="664" t="s">
        <v>238</v>
      </c>
      <c r="AE27" s="664"/>
      <c r="AF27" s="664"/>
      <c r="AG27" s="664"/>
      <c r="AH27" s="664"/>
      <c r="AI27" s="664"/>
      <c r="AJ27" s="664"/>
      <c r="AK27" s="664"/>
      <c r="AL27" s="630" t="s">
        <v>232</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2011644</v>
      </c>
      <c r="BH27" s="628"/>
      <c r="BI27" s="628"/>
      <c r="BJ27" s="628"/>
      <c r="BK27" s="628"/>
      <c r="BL27" s="628"/>
      <c r="BM27" s="628"/>
      <c r="BN27" s="629"/>
      <c r="BO27" s="663">
        <v>100</v>
      </c>
      <c r="BP27" s="663"/>
      <c r="BQ27" s="663"/>
      <c r="BR27" s="663"/>
      <c r="BS27" s="664" t="s">
        <v>238</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1059029</v>
      </c>
      <c r="CS27" s="636"/>
      <c r="CT27" s="636"/>
      <c r="CU27" s="636"/>
      <c r="CV27" s="636"/>
      <c r="CW27" s="636"/>
      <c r="CX27" s="636"/>
      <c r="CY27" s="637"/>
      <c r="CZ27" s="630">
        <v>10</v>
      </c>
      <c r="DA27" s="638"/>
      <c r="DB27" s="638"/>
      <c r="DC27" s="639"/>
      <c r="DD27" s="633">
        <v>253008</v>
      </c>
      <c r="DE27" s="636"/>
      <c r="DF27" s="636"/>
      <c r="DG27" s="636"/>
      <c r="DH27" s="636"/>
      <c r="DI27" s="636"/>
      <c r="DJ27" s="636"/>
      <c r="DK27" s="637"/>
      <c r="DL27" s="633">
        <v>239723</v>
      </c>
      <c r="DM27" s="636"/>
      <c r="DN27" s="636"/>
      <c r="DO27" s="636"/>
      <c r="DP27" s="636"/>
      <c r="DQ27" s="636"/>
      <c r="DR27" s="636"/>
      <c r="DS27" s="636"/>
      <c r="DT27" s="636"/>
      <c r="DU27" s="636"/>
      <c r="DV27" s="637"/>
      <c r="DW27" s="630">
        <v>3.7</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125931</v>
      </c>
      <c r="S28" s="628"/>
      <c r="T28" s="628"/>
      <c r="U28" s="628"/>
      <c r="V28" s="628"/>
      <c r="W28" s="628"/>
      <c r="X28" s="628"/>
      <c r="Y28" s="629"/>
      <c r="Z28" s="663">
        <v>1.1000000000000001</v>
      </c>
      <c r="AA28" s="663"/>
      <c r="AB28" s="663"/>
      <c r="AC28" s="663"/>
      <c r="AD28" s="664">
        <v>10435</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1519553</v>
      </c>
      <c r="CS28" s="628"/>
      <c r="CT28" s="628"/>
      <c r="CU28" s="628"/>
      <c r="CV28" s="628"/>
      <c r="CW28" s="628"/>
      <c r="CX28" s="628"/>
      <c r="CY28" s="629"/>
      <c r="CZ28" s="630">
        <v>14.3</v>
      </c>
      <c r="DA28" s="638"/>
      <c r="DB28" s="638"/>
      <c r="DC28" s="639"/>
      <c r="DD28" s="633">
        <v>1472249</v>
      </c>
      <c r="DE28" s="628"/>
      <c r="DF28" s="628"/>
      <c r="DG28" s="628"/>
      <c r="DH28" s="628"/>
      <c r="DI28" s="628"/>
      <c r="DJ28" s="628"/>
      <c r="DK28" s="629"/>
      <c r="DL28" s="633">
        <v>1472249</v>
      </c>
      <c r="DM28" s="628"/>
      <c r="DN28" s="628"/>
      <c r="DO28" s="628"/>
      <c r="DP28" s="628"/>
      <c r="DQ28" s="628"/>
      <c r="DR28" s="628"/>
      <c r="DS28" s="628"/>
      <c r="DT28" s="628"/>
      <c r="DU28" s="628"/>
      <c r="DV28" s="629"/>
      <c r="DW28" s="630">
        <v>22.9</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26170</v>
      </c>
      <c r="S29" s="628"/>
      <c r="T29" s="628"/>
      <c r="U29" s="628"/>
      <c r="V29" s="628"/>
      <c r="W29" s="628"/>
      <c r="X29" s="628"/>
      <c r="Y29" s="629"/>
      <c r="Z29" s="663">
        <v>0.2</v>
      </c>
      <c r="AA29" s="663"/>
      <c r="AB29" s="663"/>
      <c r="AC29" s="663"/>
      <c r="AD29" s="664" t="s">
        <v>238</v>
      </c>
      <c r="AE29" s="664"/>
      <c r="AF29" s="664"/>
      <c r="AG29" s="664"/>
      <c r="AH29" s="664"/>
      <c r="AI29" s="664"/>
      <c r="AJ29" s="664"/>
      <c r="AK29" s="664"/>
      <c r="AL29" s="630" t="s">
        <v>232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1519553</v>
      </c>
      <c r="CS29" s="636"/>
      <c r="CT29" s="636"/>
      <c r="CU29" s="636"/>
      <c r="CV29" s="636"/>
      <c r="CW29" s="636"/>
      <c r="CX29" s="636"/>
      <c r="CY29" s="637"/>
      <c r="CZ29" s="630">
        <v>14.3</v>
      </c>
      <c r="DA29" s="638"/>
      <c r="DB29" s="638"/>
      <c r="DC29" s="639"/>
      <c r="DD29" s="633">
        <v>1472249</v>
      </c>
      <c r="DE29" s="636"/>
      <c r="DF29" s="636"/>
      <c r="DG29" s="636"/>
      <c r="DH29" s="636"/>
      <c r="DI29" s="636"/>
      <c r="DJ29" s="636"/>
      <c r="DK29" s="637"/>
      <c r="DL29" s="633">
        <v>1472249</v>
      </c>
      <c r="DM29" s="636"/>
      <c r="DN29" s="636"/>
      <c r="DO29" s="636"/>
      <c r="DP29" s="636"/>
      <c r="DQ29" s="636"/>
      <c r="DR29" s="636"/>
      <c r="DS29" s="636"/>
      <c r="DT29" s="636"/>
      <c r="DU29" s="636"/>
      <c r="DV29" s="637"/>
      <c r="DW29" s="630">
        <v>22.9</v>
      </c>
      <c r="DX29" s="638"/>
      <c r="DY29" s="638"/>
      <c r="DZ29" s="638"/>
      <c r="EA29" s="638"/>
      <c r="EB29" s="638"/>
      <c r="EC29" s="652"/>
    </row>
    <row r="30" spans="2:133" ht="11.25" customHeight="1" x14ac:dyDescent="0.15">
      <c r="B30" s="624" t="s">
        <v>311</v>
      </c>
      <c r="C30" s="625"/>
      <c r="D30" s="625"/>
      <c r="E30" s="625"/>
      <c r="F30" s="625"/>
      <c r="G30" s="625"/>
      <c r="H30" s="625"/>
      <c r="I30" s="625"/>
      <c r="J30" s="625"/>
      <c r="K30" s="625"/>
      <c r="L30" s="625"/>
      <c r="M30" s="625"/>
      <c r="N30" s="625"/>
      <c r="O30" s="625"/>
      <c r="P30" s="625"/>
      <c r="Q30" s="626"/>
      <c r="R30" s="627">
        <v>1222066</v>
      </c>
      <c r="S30" s="628"/>
      <c r="T30" s="628"/>
      <c r="U30" s="628"/>
      <c r="V30" s="628"/>
      <c r="W30" s="628"/>
      <c r="X30" s="628"/>
      <c r="Y30" s="629"/>
      <c r="Z30" s="663">
        <v>10.9</v>
      </c>
      <c r="AA30" s="663"/>
      <c r="AB30" s="663"/>
      <c r="AC30" s="663"/>
      <c r="AD30" s="664" t="s">
        <v>238</v>
      </c>
      <c r="AE30" s="664"/>
      <c r="AF30" s="664"/>
      <c r="AG30" s="664"/>
      <c r="AH30" s="664"/>
      <c r="AI30" s="664"/>
      <c r="AJ30" s="664"/>
      <c r="AK30" s="664"/>
      <c r="AL30" s="630" t="s">
        <v>179</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1465673</v>
      </c>
      <c r="CS30" s="628"/>
      <c r="CT30" s="628"/>
      <c r="CU30" s="628"/>
      <c r="CV30" s="628"/>
      <c r="CW30" s="628"/>
      <c r="CX30" s="628"/>
      <c r="CY30" s="629"/>
      <c r="CZ30" s="630">
        <v>13.8</v>
      </c>
      <c r="DA30" s="638"/>
      <c r="DB30" s="638"/>
      <c r="DC30" s="639"/>
      <c r="DD30" s="633">
        <v>1418369</v>
      </c>
      <c r="DE30" s="628"/>
      <c r="DF30" s="628"/>
      <c r="DG30" s="628"/>
      <c r="DH30" s="628"/>
      <c r="DI30" s="628"/>
      <c r="DJ30" s="628"/>
      <c r="DK30" s="629"/>
      <c r="DL30" s="633">
        <v>1418369</v>
      </c>
      <c r="DM30" s="628"/>
      <c r="DN30" s="628"/>
      <c r="DO30" s="628"/>
      <c r="DP30" s="628"/>
      <c r="DQ30" s="628"/>
      <c r="DR30" s="628"/>
      <c r="DS30" s="628"/>
      <c r="DT30" s="628"/>
      <c r="DU30" s="628"/>
      <c r="DV30" s="629"/>
      <c r="DW30" s="630">
        <v>22.1</v>
      </c>
      <c r="DX30" s="638"/>
      <c r="DY30" s="638"/>
      <c r="DZ30" s="638"/>
      <c r="EA30" s="638"/>
      <c r="EB30" s="638"/>
      <c r="EC30" s="652"/>
    </row>
    <row r="31" spans="2:133" ht="11.25" customHeight="1" x14ac:dyDescent="0.15">
      <c r="B31" s="696" t="s">
        <v>315</v>
      </c>
      <c r="C31" s="697"/>
      <c r="D31" s="697"/>
      <c r="E31" s="697"/>
      <c r="F31" s="697"/>
      <c r="G31" s="697"/>
      <c r="H31" s="697"/>
      <c r="I31" s="697"/>
      <c r="J31" s="697"/>
      <c r="K31" s="697"/>
      <c r="L31" s="697"/>
      <c r="M31" s="697"/>
      <c r="N31" s="697"/>
      <c r="O31" s="697"/>
      <c r="P31" s="697"/>
      <c r="Q31" s="698"/>
      <c r="R31" s="627" t="s">
        <v>238</v>
      </c>
      <c r="S31" s="628"/>
      <c r="T31" s="628"/>
      <c r="U31" s="628"/>
      <c r="V31" s="628"/>
      <c r="W31" s="628"/>
      <c r="X31" s="628"/>
      <c r="Y31" s="629"/>
      <c r="Z31" s="663" t="s">
        <v>238</v>
      </c>
      <c r="AA31" s="663"/>
      <c r="AB31" s="663"/>
      <c r="AC31" s="663"/>
      <c r="AD31" s="664" t="s">
        <v>238</v>
      </c>
      <c r="AE31" s="664"/>
      <c r="AF31" s="664"/>
      <c r="AG31" s="664"/>
      <c r="AH31" s="664"/>
      <c r="AI31" s="664"/>
      <c r="AJ31" s="664"/>
      <c r="AK31" s="664"/>
      <c r="AL31" s="630" t="s">
        <v>238</v>
      </c>
      <c r="AM31" s="631"/>
      <c r="AN31" s="631"/>
      <c r="AO31" s="665"/>
      <c r="AP31" s="688" t="s">
        <v>316</v>
      </c>
      <c r="AQ31" s="689"/>
      <c r="AR31" s="689"/>
      <c r="AS31" s="689"/>
      <c r="AT31" s="690" t="s">
        <v>317</v>
      </c>
      <c r="AU31" s="214"/>
      <c r="AV31" s="214"/>
      <c r="AW31" s="214"/>
      <c r="AX31" s="676" t="s">
        <v>192</v>
      </c>
      <c r="AY31" s="677"/>
      <c r="AZ31" s="677"/>
      <c r="BA31" s="677"/>
      <c r="BB31" s="677"/>
      <c r="BC31" s="677"/>
      <c r="BD31" s="677"/>
      <c r="BE31" s="677"/>
      <c r="BF31" s="678"/>
      <c r="BG31" s="684">
        <v>99.2</v>
      </c>
      <c r="BH31" s="685"/>
      <c r="BI31" s="685"/>
      <c r="BJ31" s="685"/>
      <c r="BK31" s="685"/>
      <c r="BL31" s="685"/>
      <c r="BM31" s="686">
        <v>94.5</v>
      </c>
      <c r="BN31" s="685"/>
      <c r="BO31" s="685"/>
      <c r="BP31" s="685"/>
      <c r="BQ31" s="687"/>
      <c r="BR31" s="684">
        <v>99.1</v>
      </c>
      <c r="BS31" s="685"/>
      <c r="BT31" s="685"/>
      <c r="BU31" s="685"/>
      <c r="BV31" s="685"/>
      <c r="BW31" s="685"/>
      <c r="BX31" s="686">
        <v>94.2</v>
      </c>
      <c r="BY31" s="685"/>
      <c r="BZ31" s="685"/>
      <c r="CA31" s="685"/>
      <c r="CB31" s="687"/>
      <c r="CD31" s="642"/>
      <c r="CE31" s="643"/>
      <c r="CF31" s="624" t="s">
        <v>318</v>
      </c>
      <c r="CG31" s="625"/>
      <c r="CH31" s="625"/>
      <c r="CI31" s="625"/>
      <c r="CJ31" s="625"/>
      <c r="CK31" s="625"/>
      <c r="CL31" s="625"/>
      <c r="CM31" s="625"/>
      <c r="CN31" s="625"/>
      <c r="CO31" s="625"/>
      <c r="CP31" s="625"/>
      <c r="CQ31" s="626"/>
      <c r="CR31" s="627">
        <v>53880</v>
      </c>
      <c r="CS31" s="636"/>
      <c r="CT31" s="636"/>
      <c r="CU31" s="636"/>
      <c r="CV31" s="636"/>
      <c r="CW31" s="636"/>
      <c r="CX31" s="636"/>
      <c r="CY31" s="637"/>
      <c r="CZ31" s="630">
        <v>0.5</v>
      </c>
      <c r="DA31" s="638"/>
      <c r="DB31" s="638"/>
      <c r="DC31" s="639"/>
      <c r="DD31" s="633">
        <v>53880</v>
      </c>
      <c r="DE31" s="636"/>
      <c r="DF31" s="636"/>
      <c r="DG31" s="636"/>
      <c r="DH31" s="636"/>
      <c r="DI31" s="636"/>
      <c r="DJ31" s="636"/>
      <c r="DK31" s="637"/>
      <c r="DL31" s="633">
        <v>53880</v>
      </c>
      <c r="DM31" s="636"/>
      <c r="DN31" s="636"/>
      <c r="DO31" s="636"/>
      <c r="DP31" s="636"/>
      <c r="DQ31" s="636"/>
      <c r="DR31" s="636"/>
      <c r="DS31" s="636"/>
      <c r="DT31" s="636"/>
      <c r="DU31" s="636"/>
      <c r="DV31" s="637"/>
      <c r="DW31" s="630">
        <v>0.8</v>
      </c>
      <c r="DX31" s="638"/>
      <c r="DY31" s="638"/>
      <c r="DZ31" s="638"/>
      <c r="EA31" s="638"/>
      <c r="EB31" s="638"/>
      <c r="EC31" s="652"/>
    </row>
    <row r="32" spans="2:133" ht="11.25" customHeight="1" x14ac:dyDescent="0.15">
      <c r="B32" s="624" t="s">
        <v>319</v>
      </c>
      <c r="C32" s="625"/>
      <c r="D32" s="625"/>
      <c r="E32" s="625"/>
      <c r="F32" s="625"/>
      <c r="G32" s="625"/>
      <c r="H32" s="625"/>
      <c r="I32" s="625"/>
      <c r="J32" s="625"/>
      <c r="K32" s="625"/>
      <c r="L32" s="625"/>
      <c r="M32" s="625"/>
      <c r="N32" s="625"/>
      <c r="O32" s="625"/>
      <c r="P32" s="625"/>
      <c r="Q32" s="626"/>
      <c r="R32" s="627">
        <v>603781</v>
      </c>
      <c r="S32" s="628"/>
      <c r="T32" s="628"/>
      <c r="U32" s="628"/>
      <c r="V32" s="628"/>
      <c r="W32" s="628"/>
      <c r="X32" s="628"/>
      <c r="Y32" s="629"/>
      <c r="Z32" s="663">
        <v>5.4</v>
      </c>
      <c r="AA32" s="663"/>
      <c r="AB32" s="663"/>
      <c r="AC32" s="663"/>
      <c r="AD32" s="664" t="s">
        <v>232</v>
      </c>
      <c r="AE32" s="664"/>
      <c r="AF32" s="664"/>
      <c r="AG32" s="664"/>
      <c r="AH32" s="664"/>
      <c r="AI32" s="664"/>
      <c r="AJ32" s="664"/>
      <c r="AK32" s="664"/>
      <c r="AL32" s="630" t="s">
        <v>238</v>
      </c>
      <c r="AM32" s="631"/>
      <c r="AN32" s="631"/>
      <c r="AO32" s="665"/>
      <c r="AP32" s="666"/>
      <c r="AQ32" s="667"/>
      <c r="AR32" s="667"/>
      <c r="AS32" s="667"/>
      <c r="AT32" s="691"/>
      <c r="AU32" s="210" t="s">
        <v>320</v>
      </c>
      <c r="AX32" s="624" t="s">
        <v>321</v>
      </c>
      <c r="AY32" s="625"/>
      <c r="AZ32" s="625"/>
      <c r="BA32" s="625"/>
      <c r="BB32" s="625"/>
      <c r="BC32" s="625"/>
      <c r="BD32" s="625"/>
      <c r="BE32" s="625"/>
      <c r="BF32" s="626"/>
      <c r="BG32" s="683">
        <v>99.3</v>
      </c>
      <c r="BH32" s="636"/>
      <c r="BI32" s="636"/>
      <c r="BJ32" s="636"/>
      <c r="BK32" s="636"/>
      <c r="BL32" s="636"/>
      <c r="BM32" s="631">
        <v>97.5</v>
      </c>
      <c r="BN32" s="636"/>
      <c r="BO32" s="636"/>
      <c r="BP32" s="636"/>
      <c r="BQ32" s="661"/>
      <c r="BR32" s="683">
        <v>99.2</v>
      </c>
      <c r="BS32" s="636"/>
      <c r="BT32" s="636"/>
      <c r="BU32" s="636"/>
      <c r="BV32" s="636"/>
      <c r="BW32" s="636"/>
      <c r="BX32" s="631">
        <v>97.2</v>
      </c>
      <c r="BY32" s="636"/>
      <c r="BZ32" s="636"/>
      <c r="CA32" s="636"/>
      <c r="CB32" s="661"/>
      <c r="CD32" s="644"/>
      <c r="CE32" s="645"/>
      <c r="CF32" s="624" t="s">
        <v>322</v>
      </c>
      <c r="CG32" s="625"/>
      <c r="CH32" s="625"/>
      <c r="CI32" s="625"/>
      <c r="CJ32" s="625"/>
      <c r="CK32" s="625"/>
      <c r="CL32" s="625"/>
      <c r="CM32" s="625"/>
      <c r="CN32" s="625"/>
      <c r="CO32" s="625"/>
      <c r="CP32" s="625"/>
      <c r="CQ32" s="626"/>
      <c r="CR32" s="627" t="s">
        <v>232</v>
      </c>
      <c r="CS32" s="628"/>
      <c r="CT32" s="628"/>
      <c r="CU32" s="628"/>
      <c r="CV32" s="628"/>
      <c r="CW32" s="628"/>
      <c r="CX32" s="628"/>
      <c r="CY32" s="629"/>
      <c r="CZ32" s="630" t="s">
        <v>232</v>
      </c>
      <c r="DA32" s="638"/>
      <c r="DB32" s="638"/>
      <c r="DC32" s="639"/>
      <c r="DD32" s="633" t="s">
        <v>238</v>
      </c>
      <c r="DE32" s="628"/>
      <c r="DF32" s="628"/>
      <c r="DG32" s="628"/>
      <c r="DH32" s="628"/>
      <c r="DI32" s="628"/>
      <c r="DJ32" s="628"/>
      <c r="DK32" s="629"/>
      <c r="DL32" s="633" t="s">
        <v>232</v>
      </c>
      <c r="DM32" s="628"/>
      <c r="DN32" s="628"/>
      <c r="DO32" s="628"/>
      <c r="DP32" s="628"/>
      <c r="DQ32" s="628"/>
      <c r="DR32" s="628"/>
      <c r="DS32" s="628"/>
      <c r="DT32" s="628"/>
      <c r="DU32" s="628"/>
      <c r="DV32" s="629"/>
      <c r="DW32" s="630" t="s">
        <v>232</v>
      </c>
      <c r="DX32" s="638"/>
      <c r="DY32" s="638"/>
      <c r="DZ32" s="638"/>
      <c r="EA32" s="638"/>
      <c r="EB32" s="638"/>
      <c r="EC32" s="652"/>
    </row>
    <row r="33" spans="2:133" ht="11.25" customHeight="1" x14ac:dyDescent="0.15">
      <c r="B33" s="624" t="s">
        <v>323</v>
      </c>
      <c r="C33" s="625"/>
      <c r="D33" s="625"/>
      <c r="E33" s="625"/>
      <c r="F33" s="625"/>
      <c r="G33" s="625"/>
      <c r="H33" s="625"/>
      <c r="I33" s="625"/>
      <c r="J33" s="625"/>
      <c r="K33" s="625"/>
      <c r="L33" s="625"/>
      <c r="M33" s="625"/>
      <c r="N33" s="625"/>
      <c r="O33" s="625"/>
      <c r="P33" s="625"/>
      <c r="Q33" s="626"/>
      <c r="R33" s="627">
        <v>165997</v>
      </c>
      <c r="S33" s="628"/>
      <c r="T33" s="628"/>
      <c r="U33" s="628"/>
      <c r="V33" s="628"/>
      <c r="W33" s="628"/>
      <c r="X33" s="628"/>
      <c r="Y33" s="629"/>
      <c r="Z33" s="663">
        <v>1.5</v>
      </c>
      <c r="AA33" s="663"/>
      <c r="AB33" s="663"/>
      <c r="AC33" s="663"/>
      <c r="AD33" s="664" t="s">
        <v>238</v>
      </c>
      <c r="AE33" s="664"/>
      <c r="AF33" s="664"/>
      <c r="AG33" s="664"/>
      <c r="AH33" s="664"/>
      <c r="AI33" s="664"/>
      <c r="AJ33" s="664"/>
      <c r="AK33" s="664"/>
      <c r="AL33" s="630" t="s">
        <v>238</v>
      </c>
      <c r="AM33" s="631"/>
      <c r="AN33" s="631"/>
      <c r="AO33" s="665"/>
      <c r="AP33" s="668"/>
      <c r="AQ33" s="669"/>
      <c r="AR33" s="669"/>
      <c r="AS33" s="669"/>
      <c r="AT33" s="692"/>
      <c r="AU33" s="215"/>
      <c r="AV33" s="215"/>
      <c r="AW33" s="215"/>
      <c r="AX33" s="608" t="s">
        <v>324</v>
      </c>
      <c r="AY33" s="609"/>
      <c r="AZ33" s="609"/>
      <c r="BA33" s="609"/>
      <c r="BB33" s="609"/>
      <c r="BC33" s="609"/>
      <c r="BD33" s="609"/>
      <c r="BE33" s="609"/>
      <c r="BF33" s="610"/>
      <c r="BG33" s="682">
        <v>99.2</v>
      </c>
      <c r="BH33" s="612"/>
      <c r="BI33" s="612"/>
      <c r="BJ33" s="612"/>
      <c r="BK33" s="612"/>
      <c r="BL33" s="612"/>
      <c r="BM33" s="656">
        <v>93.1</v>
      </c>
      <c r="BN33" s="612"/>
      <c r="BO33" s="612"/>
      <c r="BP33" s="612"/>
      <c r="BQ33" s="650"/>
      <c r="BR33" s="682">
        <v>99.1</v>
      </c>
      <c r="BS33" s="612"/>
      <c r="BT33" s="612"/>
      <c r="BU33" s="612"/>
      <c r="BV33" s="612"/>
      <c r="BW33" s="612"/>
      <c r="BX33" s="656">
        <v>92.7</v>
      </c>
      <c r="BY33" s="612"/>
      <c r="BZ33" s="612"/>
      <c r="CA33" s="612"/>
      <c r="CB33" s="650"/>
      <c r="CD33" s="624" t="s">
        <v>325</v>
      </c>
      <c r="CE33" s="625"/>
      <c r="CF33" s="625"/>
      <c r="CG33" s="625"/>
      <c r="CH33" s="625"/>
      <c r="CI33" s="625"/>
      <c r="CJ33" s="625"/>
      <c r="CK33" s="625"/>
      <c r="CL33" s="625"/>
      <c r="CM33" s="625"/>
      <c r="CN33" s="625"/>
      <c r="CO33" s="625"/>
      <c r="CP33" s="625"/>
      <c r="CQ33" s="626"/>
      <c r="CR33" s="627">
        <v>5570203</v>
      </c>
      <c r="CS33" s="636"/>
      <c r="CT33" s="636"/>
      <c r="CU33" s="636"/>
      <c r="CV33" s="636"/>
      <c r="CW33" s="636"/>
      <c r="CX33" s="636"/>
      <c r="CY33" s="637"/>
      <c r="CZ33" s="630">
        <v>52.6</v>
      </c>
      <c r="DA33" s="638"/>
      <c r="DB33" s="638"/>
      <c r="DC33" s="639"/>
      <c r="DD33" s="633">
        <v>4676304</v>
      </c>
      <c r="DE33" s="636"/>
      <c r="DF33" s="636"/>
      <c r="DG33" s="636"/>
      <c r="DH33" s="636"/>
      <c r="DI33" s="636"/>
      <c r="DJ33" s="636"/>
      <c r="DK33" s="637"/>
      <c r="DL33" s="633">
        <v>2991606</v>
      </c>
      <c r="DM33" s="636"/>
      <c r="DN33" s="636"/>
      <c r="DO33" s="636"/>
      <c r="DP33" s="636"/>
      <c r="DQ33" s="636"/>
      <c r="DR33" s="636"/>
      <c r="DS33" s="636"/>
      <c r="DT33" s="636"/>
      <c r="DU33" s="636"/>
      <c r="DV33" s="637"/>
      <c r="DW33" s="630">
        <v>46.5</v>
      </c>
      <c r="DX33" s="638"/>
      <c r="DY33" s="638"/>
      <c r="DZ33" s="638"/>
      <c r="EA33" s="638"/>
      <c r="EB33" s="638"/>
      <c r="EC33" s="652"/>
    </row>
    <row r="34" spans="2:133" ht="11.25" customHeight="1" x14ac:dyDescent="0.15">
      <c r="B34" s="624" t="s">
        <v>326</v>
      </c>
      <c r="C34" s="625"/>
      <c r="D34" s="625"/>
      <c r="E34" s="625"/>
      <c r="F34" s="625"/>
      <c r="G34" s="625"/>
      <c r="H34" s="625"/>
      <c r="I34" s="625"/>
      <c r="J34" s="625"/>
      <c r="K34" s="625"/>
      <c r="L34" s="625"/>
      <c r="M34" s="625"/>
      <c r="N34" s="625"/>
      <c r="O34" s="625"/>
      <c r="P34" s="625"/>
      <c r="Q34" s="626"/>
      <c r="R34" s="627">
        <v>414623</v>
      </c>
      <c r="S34" s="628"/>
      <c r="T34" s="628"/>
      <c r="U34" s="628"/>
      <c r="V34" s="628"/>
      <c r="W34" s="628"/>
      <c r="X34" s="628"/>
      <c r="Y34" s="629"/>
      <c r="Z34" s="663">
        <v>3.7</v>
      </c>
      <c r="AA34" s="663"/>
      <c r="AB34" s="663"/>
      <c r="AC34" s="663"/>
      <c r="AD34" s="664" t="s">
        <v>232</v>
      </c>
      <c r="AE34" s="664"/>
      <c r="AF34" s="664"/>
      <c r="AG34" s="664"/>
      <c r="AH34" s="664"/>
      <c r="AI34" s="664"/>
      <c r="AJ34" s="664"/>
      <c r="AK34" s="664"/>
      <c r="AL34" s="630" t="s">
        <v>238</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327</v>
      </c>
      <c r="CE34" s="625"/>
      <c r="CF34" s="625"/>
      <c r="CG34" s="625"/>
      <c r="CH34" s="625"/>
      <c r="CI34" s="625"/>
      <c r="CJ34" s="625"/>
      <c r="CK34" s="625"/>
      <c r="CL34" s="625"/>
      <c r="CM34" s="625"/>
      <c r="CN34" s="625"/>
      <c r="CO34" s="625"/>
      <c r="CP34" s="625"/>
      <c r="CQ34" s="626"/>
      <c r="CR34" s="627">
        <v>2331311</v>
      </c>
      <c r="CS34" s="628"/>
      <c r="CT34" s="628"/>
      <c r="CU34" s="628"/>
      <c r="CV34" s="628"/>
      <c r="CW34" s="628"/>
      <c r="CX34" s="628"/>
      <c r="CY34" s="629"/>
      <c r="CZ34" s="630">
        <v>22</v>
      </c>
      <c r="DA34" s="638"/>
      <c r="DB34" s="638"/>
      <c r="DC34" s="639"/>
      <c r="DD34" s="633">
        <v>1830543</v>
      </c>
      <c r="DE34" s="628"/>
      <c r="DF34" s="628"/>
      <c r="DG34" s="628"/>
      <c r="DH34" s="628"/>
      <c r="DI34" s="628"/>
      <c r="DJ34" s="628"/>
      <c r="DK34" s="629"/>
      <c r="DL34" s="633">
        <v>1251656</v>
      </c>
      <c r="DM34" s="628"/>
      <c r="DN34" s="628"/>
      <c r="DO34" s="628"/>
      <c r="DP34" s="628"/>
      <c r="DQ34" s="628"/>
      <c r="DR34" s="628"/>
      <c r="DS34" s="628"/>
      <c r="DT34" s="628"/>
      <c r="DU34" s="628"/>
      <c r="DV34" s="629"/>
      <c r="DW34" s="630">
        <v>19.5</v>
      </c>
      <c r="DX34" s="638"/>
      <c r="DY34" s="638"/>
      <c r="DZ34" s="638"/>
      <c r="EA34" s="638"/>
      <c r="EB34" s="638"/>
      <c r="EC34" s="652"/>
    </row>
    <row r="35" spans="2:133" ht="11.25" customHeight="1" x14ac:dyDescent="0.15">
      <c r="B35" s="624" t="s">
        <v>328</v>
      </c>
      <c r="C35" s="625"/>
      <c r="D35" s="625"/>
      <c r="E35" s="625"/>
      <c r="F35" s="625"/>
      <c r="G35" s="625"/>
      <c r="H35" s="625"/>
      <c r="I35" s="625"/>
      <c r="J35" s="625"/>
      <c r="K35" s="625"/>
      <c r="L35" s="625"/>
      <c r="M35" s="625"/>
      <c r="N35" s="625"/>
      <c r="O35" s="625"/>
      <c r="P35" s="625"/>
      <c r="Q35" s="626"/>
      <c r="R35" s="627">
        <v>667487</v>
      </c>
      <c r="S35" s="628"/>
      <c r="T35" s="628"/>
      <c r="U35" s="628"/>
      <c r="V35" s="628"/>
      <c r="W35" s="628"/>
      <c r="X35" s="628"/>
      <c r="Y35" s="629"/>
      <c r="Z35" s="663">
        <v>5.9</v>
      </c>
      <c r="AA35" s="663"/>
      <c r="AB35" s="663"/>
      <c r="AC35" s="663"/>
      <c r="AD35" s="664" t="s">
        <v>238</v>
      </c>
      <c r="AE35" s="664"/>
      <c r="AF35" s="664"/>
      <c r="AG35" s="664"/>
      <c r="AH35" s="664"/>
      <c r="AI35" s="664"/>
      <c r="AJ35" s="664"/>
      <c r="AK35" s="664"/>
      <c r="AL35" s="630" t="s">
        <v>238</v>
      </c>
      <c r="AM35" s="631"/>
      <c r="AN35" s="631"/>
      <c r="AO35" s="665"/>
      <c r="AP35" s="218"/>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30299</v>
      </c>
      <c r="CS35" s="636"/>
      <c r="CT35" s="636"/>
      <c r="CU35" s="636"/>
      <c r="CV35" s="636"/>
      <c r="CW35" s="636"/>
      <c r="CX35" s="636"/>
      <c r="CY35" s="637"/>
      <c r="CZ35" s="630">
        <v>0.3</v>
      </c>
      <c r="DA35" s="638"/>
      <c r="DB35" s="638"/>
      <c r="DC35" s="639"/>
      <c r="DD35" s="633">
        <v>24037</v>
      </c>
      <c r="DE35" s="636"/>
      <c r="DF35" s="636"/>
      <c r="DG35" s="636"/>
      <c r="DH35" s="636"/>
      <c r="DI35" s="636"/>
      <c r="DJ35" s="636"/>
      <c r="DK35" s="637"/>
      <c r="DL35" s="633">
        <v>24037</v>
      </c>
      <c r="DM35" s="636"/>
      <c r="DN35" s="636"/>
      <c r="DO35" s="636"/>
      <c r="DP35" s="636"/>
      <c r="DQ35" s="636"/>
      <c r="DR35" s="636"/>
      <c r="DS35" s="636"/>
      <c r="DT35" s="636"/>
      <c r="DU35" s="636"/>
      <c r="DV35" s="637"/>
      <c r="DW35" s="630">
        <v>0.4</v>
      </c>
      <c r="DX35" s="638"/>
      <c r="DY35" s="638"/>
      <c r="DZ35" s="638"/>
      <c r="EA35" s="638"/>
      <c r="EB35" s="638"/>
      <c r="EC35" s="652"/>
    </row>
    <row r="36" spans="2:133" ht="11.25" customHeight="1" x14ac:dyDescent="0.15">
      <c r="B36" s="624" t="s">
        <v>332</v>
      </c>
      <c r="C36" s="625"/>
      <c r="D36" s="625"/>
      <c r="E36" s="625"/>
      <c r="F36" s="625"/>
      <c r="G36" s="625"/>
      <c r="H36" s="625"/>
      <c r="I36" s="625"/>
      <c r="J36" s="625"/>
      <c r="K36" s="625"/>
      <c r="L36" s="625"/>
      <c r="M36" s="625"/>
      <c r="N36" s="625"/>
      <c r="O36" s="625"/>
      <c r="P36" s="625"/>
      <c r="Q36" s="626"/>
      <c r="R36" s="627">
        <v>391727</v>
      </c>
      <c r="S36" s="628"/>
      <c r="T36" s="628"/>
      <c r="U36" s="628"/>
      <c r="V36" s="628"/>
      <c r="W36" s="628"/>
      <c r="X36" s="628"/>
      <c r="Y36" s="629"/>
      <c r="Z36" s="663">
        <v>3.5</v>
      </c>
      <c r="AA36" s="663"/>
      <c r="AB36" s="663"/>
      <c r="AC36" s="663"/>
      <c r="AD36" s="664" t="s">
        <v>232</v>
      </c>
      <c r="AE36" s="664"/>
      <c r="AF36" s="664"/>
      <c r="AG36" s="664"/>
      <c r="AH36" s="664"/>
      <c r="AI36" s="664"/>
      <c r="AJ36" s="664"/>
      <c r="AK36" s="664"/>
      <c r="AL36" s="630" t="s">
        <v>238</v>
      </c>
      <c r="AM36" s="631"/>
      <c r="AN36" s="631"/>
      <c r="AO36" s="665"/>
      <c r="AP36" s="218"/>
      <c r="AQ36" s="670" t="s">
        <v>333</v>
      </c>
      <c r="AR36" s="671"/>
      <c r="AS36" s="671"/>
      <c r="AT36" s="671"/>
      <c r="AU36" s="671"/>
      <c r="AV36" s="671"/>
      <c r="AW36" s="671"/>
      <c r="AX36" s="671"/>
      <c r="AY36" s="672"/>
      <c r="AZ36" s="673">
        <v>1350420</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46708</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1469608</v>
      </c>
      <c r="CS36" s="628"/>
      <c r="CT36" s="628"/>
      <c r="CU36" s="628"/>
      <c r="CV36" s="628"/>
      <c r="CW36" s="628"/>
      <c r="CX36" s="628"/>
      <c r="CY36" s="629"/>
      <c r="CZ36" s="630">
        <v>13.9</v>
      </c>
      <c r="DA36" s="638"/>
      <c r="DB36" s="638"/>
      <c r="DC36" s="639"/>
      <c r="DD36" s="633">
        <v>1267094</v>
      </c>
      <c r="DE36" s="628"/>
      <c r="DF36" s="628"/>
      <c r="DG36" s="628"/>
      <c r="DH36" s="628"/>
      <c r="DI36" s="628"/>
      <c r="DJ36" s="628"/>
      <c r="DK36" s="629"/>
      <c r="DL36" s="633">
        <v>898639</v>
      </c>
      <c r="DM36" s="628"/>
      <c r="DN36" s="628"/>
      <c r="DO36" s="628"/>
      <c r="DP36" s="628"/>
      <c r="DQ36" s="628"/>
      <c r="DR36" s="628"/>
      <c r="DS36" s="628"/>
      <c r="DT36" s="628"/>
      <c r="DU36" s="628"/>
      <c r="DV36" s="629"/>
      <c r="DW36" s="630">
        <v>14</v>
      </c>
      <c r="DX36" s="638"/>
      <c r="DY36" s="638"/>
      <c r="DZ36" s="638"/>
      <c r="EA36" s="638"/>
      <c r="EB36" s="638"/>
      <c r="EC36" s="652"/>
    </row>
    <row r="37" spans="2:133" ht="11.25" customHeight="1" x14ac:dyDescent="0.15">
      <c r="B37" s="624" t="s">
        <v>336</v>
      </c>
      <c r="C37" s="625"/>
      <c r="D37" s="625"/>
      <c r="E37" s="625"/>
      <c r="F37" s="625"/>
      <c r="G37" s="625"/>
      <c r="H37" s="625"/>
      <c r="I37" s="625"/>
      <c r="J37" s="625"/>
      <c r="K37" s="625"/>
      <c r="L37" s="625"/>
      <c r="M37" s="625"/>
      <c r="N37" s="625"/>
      <c r="O37" s="625"/>
      <c r="P37" s="625"/>
      <c r="Q37" s="626"/>
      <c r="R37" s="627">
        <v>108911</v>
      </c>
      <c r="S37" s="628"/>
      <c r="T37" s="628"/>
      <c r="U37" s="628"/>
      <c r="V37" s="628"/>
      <c r="W37" s="628"/>
      <c r="X37" s="628"/>
      <c r="Y37" s="629"/>
      <c r="Z37" s="663">
        <v>1</v>
      </c>
      <c r="AA37" s="663"/>
      <c r="AB37" s="663"/>
      <c r="AC37" s="663"/>
      <c r="AD37" s="664">
        <v>1258</v>
      </c>
      <c r="AE37" s="664"/>
      <c r="AF37" s="664"/>
      <c r="AG37" s="664"/>
      <c r="AH37" s="664"/>
      <c r="AI37" s="664"/>
      <c r="AJ37" s="664"/>
      <c r="AK37" s="664"/>
      <c r="AL37" s="630">
        <v>0</v>
      </c>
      <c r="AM37" s="631"/>
      <c r="AN37" s="631"/>
      <c r="AO37" s="665"/>
      <c r="AQ37" s="658" t="s">
        <v>337</v>
      </c>
      <c r="AR37" s="659"/>
      <c r="AS37" s="659"/>
      <c r="AT37" s="659"/>
      <c r="AU37" s="659"/>
      <c r="AV37" s="659"/>
      <c r="AW37" s="659"/>
      <c r="AX37" s="659"/>
      <c r="AY37" s="660"/>
      <c r="AZ37" s="627">
        <v>278858</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24248</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584476</v>
      </c>
      <c r="CS37" s="636"/>
      <c r="CT37" s="636"/>
      <c r="CU37" s="636"/>
      <c r="CV37" s="636"/>
      <c r="CW37" s="636"/>
      <c r="CX37" s="636"/>
      <c r="CY37" s="637"/>
      <c r="CZ37" s="630">
        <v>5.5</v>
      </c>
      <c r="DA37" s="638"/>
      <c r="DB37" s="638"/>
      <c r="DC37" s="639"/>
      <c r="DD37" s="633">
        <v>499084</v>
      </c>
      <c r="DE37" s="636"/>
      <c r="DF37" s="636"/>
      <c r="DG37" s="636"/>
      <c r="DH37" s="636"/>
      <c r="DI37" s="636"/>
      <c r="DJ37" s="636"/>
      <c r="DK37" s="637"/>
      <c r="DL37" s="633">
        <v>477198</v>
      </c>
      <c r="DM37" s="636"/>
      <c r="DN37" s="636"/>
      <c r="DO37" s="636"/>
      <c r="DP37" s="636"/>
      <c r="DQ37" s="636"/>
      <c r="DR37" s="636"/>
      <c r="DS37" s="636"/>
      <c r="DT37" s="636"/>
      <c r="DU37" s="636"/>
      <c r="DV37" s="637"/>
      <c r="DW37" s="630">
        <v>7.4</v>
      </c>
      <c r="DX37" s="638"/>
      <c r="DY37" s="638"/>
      <c r="DZ37" s="638"/>
      <c r="EA37" s="638"/>
      <c r="EB37" s="638"/>
      <c r="EC37" s="652"/>
    </row>
    <row r="38" spans="2:133" ht="11.25" customHeight="1" x14ac:dyDescent="0.15">
      <c r="B38" s="624" t="s">
        <v>340</v>
      </c>
      <c r="C38" s="625"/>
      <c r="D38" s="625"/>
      <c r="E38" s="625"/>
      <c r="F38" s="625"/>
      <c r="G38" s="625"/>
      <c r="H38" s="625"/>
      <c r="I38" s="625"/>
      <c r="J38" s="625"/>
      <c r="K38" s="625"/>
      <c r="L38" s="625"/>
      <c r="M38" s="625"/>
      <c r="N38" s="625"/>
      <c r="O38" s="625"/>
      <c r="P38" s="625"/>
      <c r="Q38" s="626"/>
      <c r="R38" s="627">
        <v>583800</v>
      </c>
      <c r="S38" s="628"/>
      <c r="T38" s="628"/>
      <c r="U38" s="628"/>
      <c r="V38" s="628"/>
      <c r="W38" s="628"/>
      <c r="X38" s="628"/>
      <c r="Y38" s="629"/>
      <c r="Z38" s="663">
        <v>5.2</v>
      </c>
      <c r="AA38" s="663"/>
      <c r="AB38" s="663"/>
      <c r="AC38" s="663"/>
      <c r="AD38" s="664" t="s">
        <v>238</v>
      </c>
      <c r="AE38" s="664"/>
      <c r="AF38" s="664"/>
      <c r="AG38" s="664"/>
      <c r="AH38" s="664"/>
      <c r="AI38" s="664"/>
      <c r="AJ38" s="664"/>
      <c r="AK38" s="664"/>
      <c r="AL38" s="630" t="s">
        <v>238</v>
      </c>
      <c r="AM38" s="631"/>
      <c r="AN38" s="631"/>
      <c r="AO38" s="665"/>
      <c r="AQ38" s="658" t="s">
        <v>341</v>
      </c>
      <c r="AR38" s="659"/>
      <c r="AS38" s="659"/>
      <c r="AT38" s="659"/>
      <c r="AU38" s="659"/>
      <c r="AV38" s="659"/>
      <c r="AW38" s="659"/>
      <c r="AX38" s="659"/>
      <c r="AY38" s="660"/>
      <c r="AZ38" s="627">
        <v>66962</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2649</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1004600</v>
      </c>
      <c r="CS38" s="628"/>
      <c r="CT38" s="628"/>
      <c r="CU38" s="628"/>
      <c r="CV38" s="628"/>
      <c r="CW38" s="628"/>
      <c r="CX38" s="628"/>
      <c r="CY38" s="629"/>
      <c r="CZ38" s="630">
        <v>9.5</v>
      </c>
      <c r="DA38" s="638"/>
      <c r="DB38" s="638"/>
      <c r="DC38" s="639"/>
      <c r="DD38" s="633">
        <v>821086</v>
      </c>
      <c r="DE38" s="628"/>
      <c r="DF38" s="628"/>
      <c r="DG38" s="628"/>
      <c r="DH38" s="628"/>
      <c r="DI38" s="628"/>
      <c r="DJ38" s="628"/>
      <c r="DK38" s="629"/>
      <c r="DL38" s="633">
        <v>784274</v>
      </c>
      <c r="DM38" s="628"/>
      <c r="DN38" s="628"/>
      <c r="DO38" s="628"/>
      <c r="DP38" s="628"/>
      <c r="DQ38" s="628"/>
      <c r="DR38" s="628"/>
      <c r="DS38" s="628"/>
      <c r="DT38" s="628"/>
      <c r="DU38" s="628"/>
      <c r="DV38" s="629"/>
      <c r="DW38" s="630">
        <v>12.2</v>
      </c>
      <c r="DX38" s="638"/>
      <c r="DY38" s="638"/>
      <c r="DZ38" s="638"/>
      <c r="EA38" s="638"/>
      <c r="EB38" s="638"/>
      <c r="EC38" s="652"/>
    </row>
    <row r="39" spans="2:133" ht="11.25" customHeight="1" x14ac:dyDescent="0.15">
      <c r="B39" s="624" t="s">
        <v>344</v>
      </c>
      <c r="C39" s="625"/>
      <c r="D39" s="625"/>
      <c r="E39" s="625"/>
      <c r="F39" s="625"/>
      <c r="G39" s="625"/>
      <c r="H39" s="625"/>
      <c r="I39" s="625"/>
      <c r="J39" s="625"/>
      <c r="K39" s="625"/>
      <c r="L39" s="625"/>
      <c r="M39" s="625"/>
      <c r="N39" s="625"/>
      <c r="O39" s="625"/>
      <c r="P39" s="625"/>
      <c r="Q39" s="626"/>
      <c r="R39" s="627" t="s">
        <v>238</v>
      </c>
      <c r="S39" s="628"/>
      <c r="T39" s="628"/>
      <c r="U39" s="628"/>
      <c r="V39" s="628"/>
      <c r="W39" s="628"/>
      <c r="X39" s="628"/>
      <c r="Y39" s="629"/>
      <c r="Z39" s="663" t="s">
        <v>238</v>
      </c>
      <c r="AA39" s="663"/>
      <c r="AB39" s="663"/>
      <c r="AC39" s="663"/>
      <c r="AD39" s="664" t="s">
        <v>232</v>
      </c>
      <c r="AE39" s="664"/>
      <c r="AF39" s="664"/>
      <c r="AG39" s="664"/>
      <c r="AH39" s="664"/>
      <c r="AI39" s="664"/>
      <c r="AJ39" s="664"/>
      <c r="AK39" s="664"/>
      <c r="AL39" s="630" t="s">
        <v>238</v>
      </c>
      <c r="AM39" s="631"/>
      <c r="AN39" s="631"/>
      <c r="AO39" s="665"/>
      <c r="AQ39" s="658" t="s">
        <v>345</v>
      </c>
      <c r="AR39" s="659"/>
      <c r="AS39" s="659"/>
      <c r="AT39" s="659"/>
      <c r="AU39" s="659"/>
      <c r="AV39" s="659"/>
      <c r="AW39" s="659"/>
      <c r="AX39" s="659"/>
      <c r="AY39" s="660"/>
      <c r="AZ39" s="627" t="s">
        <v>232</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4363</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701385</v>
      </c>
      <c r="CS39" s="636"/>
      <c r="CT39" s="636"/>
      <c r="CU39" s="636"/>
      <c r="CV39" s="636"/>
      <c r="CW39" s="636"/>
      <c r="CX39" s="636"/>
      <c r="CY39" s="637"/>
      <c r="CZ39" s="630">
        <v>6.6</v>
      </c>
      <c r="DA39" s="638"/>
      <c r="DB39" s="638"/>
      <c r="DC39" s="639"/>
      <c r="DD39" s="633">
        <v>700544</v>
      </c>
      <c r="DE39" s="636"/>
      <c r="DF39" s="636"/>
      <c r="DG39" s="636"/>
      <c r="DH39" s="636"/>
      <c r="DI39" s="636"/>
      <c r="DJ39" s="636"/>
      <c r="DK39" s="637"/>
      <c r="DL39" s="633" t="s">
        <v>232</v>
      </c>
      <c r="DM39" s="636"/>
      <c r="DN39" s="636"/>
      <c r="DO39" s="636"/>
      <c r="DP39" s="636"/>
      <c r="DQ39" s="636"/>
      <c r="DR39" s="636"/>
      <c r="DS39" s="636"/>
      <c r="DT39" s="636"/>
      <c r="DU39" s="636"/>
      <c r="DV39" s="637"/>
      <c r="DW39" s="630" t="s">
        <v>238</v>
      </c>
      <c r="DX39" s="638"/>
      <c r="DY39" s="638"/>
      <c r="DZ39" s="638"/>
      <c r="EA39" s="638"/>
      <c r="EB39" s="638"/>
      <c r="EC39" s="652"/>
    </row>
    <row r="40" spans="2:133" ht="11.25" customHeight="1" x14ac:dyDescent="0.15">
      <c r="B40" s="624" t="s">
        <v>348</v>
      </c>
      <c r="C40" s="625"/>
      <c r="D40" s="625"/>
      <c r="E40" s="625"/>
      <c r="F40" s="625"/>
      <c r="G40" s="625"/>
      <c r="H40" s="625"/>
      <c r="I40" s="625"/>
      <c r="J40" s="625"/>
      <c r="K40" s="625"/>
      <c r="L40" s="625"/>
      <c r="M40" s="625"/>
      <c r="N40" s="625"/>
      <c r="O40" s="625"/>
      <c r="P40" s="625"/>
      <c r="Q40" s="626"/>
      <c r="R40" s="627">
        <v>76600</v>
      </c>
      <c r="S40" s="628"/>
      <c r="T40" s="628"/>
      <c r="U40" s="628"/>
      <c r="V40" s="628"/>
      <c r="W40" s="628"/>
      <c r="X40" s="628"/>
      <c r="Y40" s="629"/>
      <c r="Z40" s="663">
        <v>0.7</v>
      </c>
      <c r="AA40" s="663"/>
      <c r="AB40" s="663"/>
      <c r="AC40" s="663"/>
      <c r="AD40" s="664" t="s">
        <v>238</v>
      </c>
      <c r="AE40" s="664"/>
      <c r="AF40" s="664"/>
      <c r="AG40" s="664"/>
      <c r="AH40" s="664"/>
      <c r="AI40" s="664"/>
      <c r="AJ40" s="664"/>
      <c r="AK40" s="664"/>
      <c r="AL40" s="630" t="s">
        <v>238</v>
      </c>
      <c r="AM40" s="631"/>
      <c r="AN40" s="631"/>
      <c r="AO40" s="665"/>
      <c r="AQ40" s="658" t="s">
        <v>349</v>
      </c>
      <c r="AR40" s="659"/>
      <c r="AS40" s="659"/>
      <c r="AT40" s="659"/>
      <c r="AU40" s="659"/>
      <c r="AV40" s="659"/>
      <c r="AW40" s="659"/>
      <c r="AX40" s="659"/>
      <c r="AY40" s="660"/>
      <c r="AZ40" s="627" t="s">
        <v>238</v>
      </c>
      <c r="BA40" s="628"/>
      <c r="BB40" s="628"/>
      <c r="BC40" s="628"/>
      <c r="BD40" s="636"/>
      <c r="BE40" s="636"/>
      <c r="BF40" s="661"/>
      <c r="BG40" s="666" t="s">
        <v>350</v>
      </c>
      <c r="BH40" s="667"/>
      <c r="BI40" s="667"/>
      <c r="BJ40" s="667"/>
      <c r="BK40" s="667"/>
      <c r="BL40" s="219"/>
      <c r="BM40" s="625" t="s">
        <v>351</v>
      </c>
      <c r="BN40" s="625"/>
      <c r="BO40" s="625"/>
      <c r="BP40" s="625"/>
      <c r="BQ40" s="625"/>
      <c r="BR40" s="625"/>
      <c r="BS40" s="625"/>
      <c r="BT40" s="625"/>
      <c r="BU40" s="626"/>
      <c r="BV40" s="627">
        <v>101</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33000</v>
      </c>
      <c r="CS40" s="628"/>
      <c r="CT40" s="628"/>
      <c r="CU40" s="628"/>
      <c r="CV40" s="628"/>
      <c r="CW40" s="628"/>
      <c r="CX40" s="628"/>
      <c r="CY40" s="629"/>
      <c r="CZ40" s="630">
        <v>0.3</v>
      </c>
      <c r="DA40" s="638"/>
      <c r="DB40" s="638"/>
      <c r="DC40" s="639"/>
      <c r="DD40" s="633">
        <v>33000</v>
      </c>
      <c r="DE40" s="628"/>
      <c r="DF40" s="628"/>
      <c r="DG40" s="628"/>
      <c r="DH40" s="628"/>
      <c r="DI40" s="628"/>
      <c r="DJ40" s="628"/>
      <c r="DK40" s="629"/>
      <c r="DL40" s="633">
        <v>33000</v>
      </c>
      <c r="DM40" s="628"/>
      <c r="DN40" s="628"/>
      <c r="DO40" s="628"/>
      <c r="DP40" s="628"/>
      <c r="DQ40" s="628"/>
      <c r="DR40" s="628"/>
      <c r="DS40" s="628"/>
      <c r="DT40" s="628"/>
      <c r="DU40" s="628"/>
      <c r="DV40" s="629"/>
      <c r="DW40" s="630">
        <v>0.5</v>
      </c>
      <c r="DX40" s="638"/>
      <c r="DY40" s="638"/>
      <c r="DZ40" s="638"/>
      <c r="EA40" s="638"/>
      <c r="EB40" s="638"/>
      <c r="EC40" s="652"/>
    </row>
    <row r="41" spans="2:133" ht="11.25" customHeight="1" x14ac:dyDescent="0.15">
      <c r="B41" s="608" t="s">
        <v>353</v>
      </c>
      <c r="C41" s="609"/>
      <c r="D41" s="609"/>
      <c r="E41" s="609"/>
      <c r="F41" s="609"/>
      <c r="G41" s="609"/>
      <c r="H41" s="609"/>
      <c r="I41" s="609"/>
      <c r="J41" s="609"/>
      <c r="K41" s="609"/>
      <c r="L41" s="609"/>
      <c r="M41" s="609"/>
      <c r="N41" s="609"/>
      <c r="O41" s="609"/>
      <c r="P41" s="609"/>
      <c r="Q41" s="610"/>
      <c r="R41" s="611">
        <v>11230273</v>
      </c>
      <c r="S41" s="649"/>
      <c r="T41" s="649"/>
      <c r="U41" s="649"/>
      <c r="V41" s="649"/>
      <c r="W41" s="649"/>
      <c r="X41" s="649"/>
      <c r="Y41" s="653"/>
      <c r="Z41" s="654">
        <v>100</v>
      </c>
      <c r="AA41" s="654"/>
      <c r="AB41" s="654"/>
      <c r="AC41" s="654"/>
      <c r="AD41" s="655">
        <v>6351591</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204625</v>
      </c>
      <c r="BA41" s="628"/>
      <c r="BB41" s="628"/>
      <c r="BC41" s="628"/>
      <c r="BD41" s="636"/>
      <c r="BE41" s="636"/>
      <c r="BF41" s="661"/>
      <c r="BG41" s="666"/>
      <c r="BH41" s="667"/>
      <c r="BI41" s="667"/>
      <c r="BJ41" s="667"/>
      <c r="BK41" s="667"/>
      <c r="BL41" s="219"/>
      <c r="BM41" s="625" t="s">
        <v>355</v>
      </c>
      <c r="BN41" s="625"/>
      <c r="BO41" s="625"/>
      <c r="BP41" s="625"/>
      <c r="BQ41" s="625"/>
      <c r="BR41" s="625"/>
      <c r="BS41" s="625"/>
      <c r="BT41" s="625"/>
      <c r="BU41" s="626"/>
      <c r="BV41" s="627" t="s">
        <v>238</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232</v>
      </c>
      <c r="CS41" s="636"/>
      <c r="CT41" s="636"/>
      <c r="CU41" s="636"/>
      <c r="CV41" s="636"/>
      <c r="CW41" s="636"/>
      <c r="CX41" s="636"/>
      <c r="CY41" s="637"/>
      <c r="CZ41" s="630" t="s">
        <v>238</v>
      </c>
      <c r="DA41" s="638"/>
      <c r="DB41" s="638"/>
      <c r="DC41" s="639"/>
      <c r="DD41" s="633" t="s">
        <v>238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357</v>
      </c>
      <c r="AR42" s="647"/>
      <c r="AS42" s="647"/>
      <c r="AT42" s="647"/>
      <c r="AU42" s="647"/>
      <c r="AV42" s="647"/>
      <c r="AW42" s="647"/>
      <c r="AX42" s="647"/>
      <c r="AY42" s="648"/>
      <c r="AZ42" s="611">
        <v>799975</v>
      </c>
      <c r="BA42" s="649"/>
      <c r="BB42" s="649"/>
      <c r="BC42" s="649"/>
      <c r="BD42" s="612"/>
      <c r="BE42" s="612"/>
      <c r="BF42" s="650"/>
      <c r="BG42" s="668"/>
      <c r="BH42" s="669"/>
      <c r="BI42" s="669"/>
      <c r="BJ42" s="669"/>
      <c r="BK42" s="669"/>
      <c r="BL42" s="220"/>
      <c r="BM42" s="609" t="s">
        <v>358</v>
      </c>
      <c r="BN42" s="609"/>
      <c r="BO42" s="609"/>
      <c r="BP42" s="609"/>
      <c r="BQ42" s="609"/>
      <c r="BR42" s="609"/>
      <c r="BS42" s="609"/>
      <c r="BT42" s="609"/>
      <c r="BU42" s="610"/>
      <c r="BV42" s="611">
        <v>405</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723800</v>
      </c>
      <c r="CS42" s="636"/>
      <c r="CT42" s="636"/>
      <c r="CU42" s="636"/>
      <c r="CV42" s="636"/>
      <c r="CW42" s="636"/>
      <c r="CX42" s="636"/>
      <c r="CY42" s="637"/>
      <c r="CZ42" s="630">
        <v>6.8</v>
      </c>
      <c r="DA42" s="638"/>
      <c r="DB42" s="638"/>
      <c r="DC42" s="639"/>
      <c r="DD42" s="633">
        <v>206985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0" t="s">
        <v>360</v>
      </c>
      <c r="CD43" s="624" t="s">
        <v>361</v>
      </c>
      <c r="CE43" s="625"/>
      <c r="CF43" s="625"/>
      <c r="CG43" s="625"/>
      <c r="CH43" s="625"/>
      <c r="CI43" s="625"/>
      <c r="CJ43" s="625"/>
      <c r="CK43" s="625"/>
      <c r="CL43" s="625"/>
      <c r="CM43" s="625"/>
      <c r="CN43" s="625"/>
      <c r="CO43" s="625"/>
      <c r="CP43" s="625"/>
      <c r="CQ43" s="626"/>
      <c r="CR43" s="627">
        <v>34559</v>
      </c>
      <c r="CS43" s="636"/>
      <c r="CT43" s="636"/>
      <c r="CU43" s="636"/>
      <c r="CV43" s="636"/>
      <c r="CW43" s="636"/>
      <c r="CX43" s="636"/>
      <c r="CY43" s="637"/>
      <c r="CZ43" s="630">
        <v>0.3</v>
      </c>
      <c r="DA43" s="638"/>
      <c r="DB43" s="638"/>
      <c r="DC43" s="639"/>
      <c r="DD43" s="633">
        <v>34559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720079</v>
      </c>
      <c r="CS44" s="628"/>
      <c r="CT44" s="628"/>
      <c r="CU44" s="628"/>
      <c r="CV44" s="628"/>
      <c r="CW44" s="628"/>
      <c r="CX44" s="628"/>
      <c r="CY44" s="629"/>
      <c r="CZ44" s="630">
        <v>6.8</v>
      </c>
      <c r="DA44" s="631"/>
      <c r="DB44" s="631"/>
      <c r="DC44" s="632"/>
      <c r="DD44" s="633">
        <v>205064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424133</v>
      </c>
      <c r="CS45" s="636"/>
      <c r="CT45" s="636"/>
      <c r="CU45" s="636"/>
      <c r="CV45" s="636"/>
      <c r="CW45" s="636"/>
      <c r="CX45" s="636"/>
      <c r="CY45" s="637"/>
      <c r="CZ45" s="630">
        <v>4</v>
      </c>
      <c r="DA45" s="638"/>
      <c r="DB45" s="638"/>
      <c r="DC45" s="639"/>
      <c r="DD45" s="633">
        <v>13865</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1"/>
      <c r="CD46" s="642"/>
      <c r="CE46" s="643"/>
      <c r="CF46" s="624" t="s">
        <v>366</v>
      </c>
      <c r="CG46" s="625"/>
      <c r="CH46" s="625"/>
      <c r="CI46" s="625"/>
      <c r="CJ46" s="625"/>
      <c r="CK46" s="625"/>
      <c r="CL46" s="625"/>
      <c r="CM46" s="625"/>
      <c r="CN46" s="625"/>
      <c r="CO46" s="625"/>
      <c r="CP46" s="625"/>
      <c r="CQ46" s="626"/>
      <c r="CR46" s="627">
        <v>288249</v>
      </c>
      <c r="CS46" s="628"/>
      <c r="CT46" s="628"/>
      <c r="CU46" s="628"/>
      <c r="CV46" s="628"/>
      <c r="CW46" s="628"/>
      <c r="CX46" s="628"/>
      <c r="CY46" s="629"/>
      <c r="CZ46" s="630">
        <v>2.7</v>
      </c>
      <c r="DA46" s="631"/>
      <c r="DB46" s="631"/>
      <c r="DC46" s="632"/>
      <c r="DD46" s="633">
        <v>190877</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1"/>
      <c r="CD47" s="642"/>
      <c r="CE47" s="643"/>
      <c r="CF47" s="624" t="s">
        <v>367</v>
      </c>
      <c r="CG47" s="625"/>
      <c r="CH47" s="625"/>
      <c r="CI47" s="625"/>
      <c r="CJ47" s="625"/>
      <c r="CK47" s="625"/>
      <c r="CL47" s="625"/>
      <c r="CM47" s="625"/>
      <c r="CN47" s="625"/>
      <c r="CO47" s="625"/>
      <c r="CP47" s="625"/>
      <c r="CQ47" s="626"/>
      <c r="CR47" s="627">
        <v>3721</v>
      </c>
      <c r="CS47" s="636"/>
      <c r="CT47" s="636"/>
      <c r="CU47" s="636"/>
      <c r="CV47" s="636"/>
      <c r="CW47" s="636"/>
      <c r="CX47" s="636"/>
      <c r="CY47" s="637"/>
      <c r="CZ47" s="630">
        <v>0</v>
      </c>
      <c r="DA47" s="638"/>
      <c r="DB47" s="638"/>
      <c r="DC47" s="639"/>
      <c r="DD47" s="633">
        <v>1921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1"/>
      <c r="CD48" s="644"/>
      <c r="CE48" s="645"/>
      <c r="CF48" s="624" t="s">
        <v>368</v>
      </c>
      <c r="CG48" s="625"/>
      <c r="CH48" s="625"/>
      <c r="CI48" s="625"/>
      <c r="CJ48" s="625"/>
      <c r="CK48" s="625"/>
      <c r="CL48" s="625"/>
      <c r="CM48" s="625"/>
      <c r="CN48" s="625"/>
      <c r="CO48" s="625"/>
      <c r="CP48" s="625"/>
      <c r="CQ48" s="626"/>
      <c r="CR48" s="627" t="s">
        <v>238</v>
      </c>
      <c r="CS48" s="628"/>
      <c r="CT48" s="628"/>
      <c r="CU48" s="628"/>
      <c r="CV48" s="628"/>
      <c r="CW48" s="628"/>
      <c r="CX48" s="628"/>
      <c r="CY48" s="629"/>
      <c r="CZ48" s="630" t="s">
        <v>238</v>
      </c>
      <c r="DA48" s="631"/>
      <c r="DB48" s="631"/>
      <c r="DC48" s="632"/>
      <c r="DD48" s="633" t="s">
        <v>238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1"/>
      <c r="CD49" s="608" t="s">
        <v>369</v>
      </c>
      <c r="CE49" s="609"/>
      <c r="CF49" s="609"/>
      <c r="CG49" s="609"/>
      <c r="CH49" s="609"/>
      <c r="CI49" s="609"/>
      <c r="CJ49" s="609"/>
      <c r="CK49" s="609"/>
      <c r="CL49" s="609"/>
      <c r="CM49" s="609"/>
      <c r="CN49" s="609"/>
      <c r="CO49" s="609"/>
      <c r="CP49" s="609"/>
      <c r="CQ49" s="610"/>
      <c r="CR49" s="611">
        <v>10589676</v>
      </c>
      <c r="CS49" s="612"/>
      <c r="CT49" s="612"/>
      <c r="CU49" s="612"/>
      <c r="CV49" s="612"/>
      <c r="CW49" s="612"/>
      <c r="CX49" s="612"/>
      <c r="CY49" s="613"/>
      <c r="CZ49" s="614">
        <v>100</v>
      </c>
      <c r="DA49" s="615"/>
      <c r="DB49" s="615"/>
      <c r="DC49" s="616"/>
      <c r="DD49" s="617">
        <v>8214448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CHBQTBH0o0fgpB5T+c9kiTE32VoheSvt717RdiMeLVXEksPlNxO2Ulpu7kn/QHxXNwG070AJyOMhdCJu/Vgq9Q==" saltValue="5epk3EU2sbhsh8/tVjDzL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371</v>
      </c>
      <c r="DK2" s="1108"/>
      <c r="DL2" s="1108"/>
      <c r="DM2" s="1108"/>
      <c r="DN2" s="1108"/>
      <c r="DO2" s="1109"/>
      <c r="DP2" s="224"/>
      <c r="DQ2" s="1107" t="s">
        <v>372</v>
      </c>
      <c r="DR2" s="1108"/>
      <c r="DS2" s="1108"/>
      <c r="DT2" s="1108"/>
      <c r="DU2" s="1108"/>
      <c r="DV2" s="1108"/>
      <c r="DW2" s="1108"/>
      <c r="DX2" s="1108"/>
      <c r="DY2" s="1108"/>
      <c r="DZ2" s="110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28"/>
      <c r="BA5" s="228"/>
      <c r="BB5" s="228"/>
      <c r="BC5" s="228"/>
      <c r="BD5" s="228"/>
      <c r="BE5" s="229"/>
      <c r="BF5" s="229"/>
      <c r="BG5" s="229"/>
      <c r="BH5" s="229"/>
      <c r="BI5" s="229"/>
      <c r="BJ5" s="229"/>
      <c r="BK5" s="229"/>
      <c r="BL5" s="229"/>
      <c r="BM5" s="229"/>
      <c r="BN5" s="229"/>
      <c r="BO5" s="229"/>
      <c r="BP5" s="229"/>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0"/>
    </row>
    <row r="7" spans="1:131" s="231" customFormat="1" ht="26.25" customHeight="1" thickTop="1" x14ac:dyDescent="0.15">
      <c r="A7" s="232">
        <v>1</v>
      </c>
      <c r="B7" s="1047" t="s">
        <v>563</v>
      </c>
      <c r="C7" s="1048"/>
      <c r="D7" s="1048"/>
      <c r="E7" s="1048"/>
      <c r="F7" s="1048"/>
      <c r="G7" s="1048"/>
      <c r="H7" s="1048"/>
      <c r="I7" s="1048"/>
      <c r="J7" s="1048"/>
      <c r="K7" s="1048"/>
      <c r="L7" s="1048"/>
      <c r="M7" s="1048"/>
      <c r="N7" s="1048"/>
      <c r="O7" s="1048"/>
      <c r="P7" s="1049"/>
      <c r="Q7" s="1087">
        <v>11238</v>
      </c>
      <c r="R7" s="1088"/>
      <c r="S7" s="1088"/>
      <c r="T7" s="1088"/>
      <c r="U7" s="1088"/>
      <c r="V7" s="1088">
        <v>10598</v>
      </c>
      <c r="W7" s="1088"/>
      <c r="X7" s="1088"/>
      <c r="Y7" s="1088"/>
      <c r="Z7" s="1088"/>
      <c r="AA7" s="1088">
        <v>641</v>
      </c>
      <c r="AB7" s="1088"/>
      <c r="AC7" s="1088"/>
      <c r="AD7" s="1088"/>
      <c r="AE7" s="1089"/>
      <c r="AF7" s="1090">
        <v>331</v>
      </c>
      <c r="AG7" s="1091"/>
      <c r="AH7" s="1091"/>
      <c r="AI7" s="1091"/>
      <c r="AJ7" s="1092"/>
      <c r="AK7" s="1093">
        <v>60</v>
      </c>
      <c r="AL7" s="1094"/>
      <c r="AM7" s="1094"/>
      <c r="AN7" s="1094"/>
      <c r="AO7" s="1094"/>
      <c r="AP7" s="1094">
        <v>12903</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0"/>
    </row>
    <row r="8" spans="1:131" s="231" customFormat="1" ht="26.25" customHeight="1" x14ac:dyDescent="0.15">
      <c r="A8" s="234">
        <v>2</v>
      </c>
      <c r="B8" s="1030" t="s">
        <v>569</v>
      </c>
      <c r="C8" s="1031"/>
      <c r="D8" s="1031"/>
      <c r="E8" s="1031"/>
      <c r="F8" s="1031"/>
      <c r="G8" s="1031"/>
      <c r="H8" s="1031"/>
      <c r="I8" s="1031"/>
      <c r="J8" s="1031"/>
      <c r="K8" s="1031"/>
      <c r="L8" s="1031"/>
      <c r="M8" s="1031"/>
      <c r="N8" s="1031"/>
      <c r="O8" s="1031"/>
      <c r="P8" s="1032"/>
      <c r="Q8" s="1038">
        <v>73</v>
      </c>
      <c r="R8" s="1039"/>
      <c r="S8" s="1039"/>
      <c r="T8" s="1039"/>
      <c r="U8" s="1039"/>
      <c r="V8" s="1039">
        <v>73</v>
      </c>
      <c r="W8" s="1039"/>
      <c r="X8" s="1039"/>
      <c r="Y8" s="1039"/>
      <c r="Z8" s="1039"/>
      <c r="AA8" s="1039">
        <v>0</v>
      </c>
      <c r="AB8" s="1039"/>
      <c r="AC8" s="1039"/>
      <c r="AD8" s="1039"/>
      <c r="AE8" s="1040"/>
      <c r="AF8" s="1035">
        <v>0</v>
      </c>
      <c r="AG8" s="1036"/>
      <c r="AH8" s="1036"/>
      <c r="AI8" s="1036"/>
      <c r="AJ8" s="1037"/>
      <c r="AK8" s="1080">
        <v>64</v>
      </c>
      <c r="AL8" s="1081"/>
      <c r="AM8" s="1081"/>
      <c r="AN8" s="1081"/>
      <c r="AO8" s="1081"/>
      <c r="AP8" s="1081">
        <v>19</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x14ac:dyDescent="0.15">
      <c r="A9" s="234">
        <v>3</v>
      </c>
      <c r="B9" s="1030" t="s">
        <v>578</v>
      </c>
      <c r="C9" s="1031"/>
      <c r="D9" s="1031"/>
      <c r="E9" s="1031"/>
      <c r="F9" s="1031"/>
      <c r="G9" s="1031"/>
      <c r="H9" s="1031"/>
      <c r="I9" s="1031"/>
      <c r="J9" s="1031"/>
      <c r="K9" s="1031"/>
      <c r="L9" s="1031"/>
      <c r="M9" s="1031"/>
      <c r="N9" s="1031"/>
      <c r="O9" s="1031"/>
      <c r="P9" s="1032"/>
      <c r="Q9" s="1038">
        <v>86</v>
      </c>
      <c r="R9" s="1039"/>
      <c r="S9" s="1039"/>
      <c r="T9" s="1039"/>
      <c r="U9" s="1039"/>
      <c r="V9" s="1039">
        <v>86</v>
      </c>
      <c r="W9" s="1039"/>
      <c r="X9" s="1039"/>
      <c r="Y9" s="1039"/>
      <c r="Z9" s="1039"/>
      <c r="AA9" s="1039">
        <v>0</v>
      </c>
      <c r="AB9" s="1039"/>
      <c r="AC9" s="1039"/>
      <c r="AD9" s="1039"/>
      <c r="AE9" s="1040"/>
      <c r="AF9" s="1035">
        <v>0</v>
      </c>
      <c r="AG9" s="1036"/>
      <c r="AH9" s="1036"/>
      <c r="AI9" s="1036"/>
      <c r="AJ9" s="1037"/>
      <c r="AK9" s="1080">
        <v>85</v>
      </c>
      <c r="AL9" s="1081"/>
      <c r="AM9" s="1081"/>
      <c r="AN9" s="1081"/>
      <c r="AO9" s="1081"/>
      <c r="AP9" s="1081">
        <v>268</v>
      </c>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393</v>
      </c>
      <c r="B23" s="937" t="s">
        <v>394</v>
      </c>
      <c r="C23" s="938"/>
      <c r="D23" s="938"/>
      <c r="E23" s="938"/>
      <c r="F23" s="938"/>
      <c r="G23" s="938"/>
      <c r="H23" s="938"/>
      <c r="I23" s="938"/>
      <c r="J23" s="938"/>
      <c r="K23" s="938"/>
      <c r="L23" s="938"/>
      <c r="M23" s="938"/>
      <c r="N23" s="938"/>
      <c r="O23" s="938"/>
      <c r="P23" s="948"/>
      <c r="Q23" s="1067">
        <v>11248</v>
      </c>
      <c r="R23" s="1061"/>
      <c r="S23" s="1061"/>
      <c r="T23" s="1061"/>
      <c r="U23" s="1061"/>
      <c r="V23" s="1061">
        <v>10608</v>
      </c>
      <c r="W23" s="1061"/>
      <c r="X23" s="1061"/>
      <c r="Y23" s="1061"/>
      <c r="Z23" s="1061"/>
      <c r="AA23" s="1061">
        <v>641</v>
      </c>
      <c r="AB23" s="1061"/>
      <c r="AC23" s="1061"/>
      <c r="AD23" s="1061"/>
      <c r="AE23" s="1068"/>
      <c r="AF23" s="1069">
        <v>332</v>
      </c>
      <c r="AG23" s="1061"/>
      <c r="AH23" s="1061"/>
      <c r="AI23" s="1061"/>
      <c r="AJ23" s="1070"/>
      <c r="AK23" s="1071"/>
      <c r="AL23" s="1072"/>
      <c r="AM23" s="1072"/>
      <c r="AN23" s="1072"/>
      <c r="AO23" s="1072"/>
      <c r="AP23" s="1061">
        <v>13190</v>
      </c>
      <c r="AQ23" s="1061"/>
      <c r="AR23" s="1061"/>
      <c r="AS23" s="1061"/>
      <c r="AT23" s="1061"/>
      <c r="AU23" s="1062"/>
      <c r="AV23" s="1062"/>
      <c r="AW23" s="1062"/>
      <c r="AX23" s="1062"/>
      <c r="AY23" s="1063"/>
      <c r="AZ23" s="1064" t="s">
        <v>515</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382</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47" t="s">
        <v>566</v>
      </c>
      <c r="C28" s="1048"/>
      <c r="D28" s="1048"/>
      <c r="E28" s="1048"/>
      <c r="F28" s="1048"/>
      <c r="G28" s="1048"/>
      <c r="H28" s="1048"/>
      <c r="I28" s="1048"/>
      <c r="J28" s="1048"/>
      <c r="K28" s="1048"/>
      <c r="L28" s="1048"/>
      <c r="M28" s="1048"/>
      <c r="N28" s="1048"/>
      <c r="O28" s="1048"/>
      <c r="P28" s="1049"/>
      <c r="Q28" s="1050">
        <v>2566</v>
      </c>
      <c r="R28" s="1051"/>
      <c r="S28" s="1051"/>
      <c r="T28" s="1051"/>
      <c r="U28" s="1051"/>
      <c r="V28" s="1051">
        <v>2520</v>
      </c>
      <c r="W28" s="1051"/>
      <c r="X28" s="1051"/>
      <c r="Y28" s="1051"/>
      <c r="Z28" s="1051"/>
      <c r="AA28" s="1051">
        <v>47</v>
      </c>
      <c r="AB28" s="1051"/>
      <c r="AC28" s="1051"/>
      <c r="AD28" s="1051"/>
      <c r="AE28" s="1052"/>
      <c r="AF28" s="1053">
        <v>47</v>
      </c>
      <c r="AG28" s="1051"/>
      <c r="AH28" s="1051"/>
      <c r="AI28" s="1051"/>
      <c r="AJ28" s="1054"/>
      <c r="AK28" s="1042">
        <v>205</v>
      </c>
      <c r="AL28" s="1043"/>
      <c r="AM28" s="1043"/>
      <c r="AN28" s="1043"/>
      <c r="AO28" s="1043"/>
      <c r="AP28" s="1043" t="s">
        <v>515</v>
      </c>
      <c r="AQ28" s="1043"/>
      <c r="AR28" s="1043"/>
      <c r="AS28" s="1043"/>
      <c r="AT28" s="1043"/>
      <c r="AU28" s="1043" t="s">
        <v>515</v>
      </c>
      <c r="AV28" s="1043"/>
      <c r="AW28" s="1043"/>
      <c r="AX28" s="1043"/>
      <c r="AY28" s="1043"/>
      <c r="AZ28" s="1044" t="s">
        <v>515</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564</v>
      </c>
      <c r="C29" s="1031"/>
      <c r="D29" s="1031"/>
      <c r="E29" s="1031"/>
      <c r="F29" s="1031"/>
      <c r="G29" s="1031"/>
      <c r="H29" s="1031"/>
      <c r="I29" s="1031"/>
      <c r="J29" s="1031"/>
      <c r="K29" s="1031"/>
      <c r="L29" s="1031"/>
      <c r="M29" s="1031"/>
      <c r="N29" s="1031"/>
      <c r="O29" s="1031"/>
      <c r="P29" s="1032"/>
      <c r="Q29" s="1038">
        <v>2755</v>
      </c>
      <c r="R29" s="1039"/>
      <c r="S29" s="1039"/>
      <c r="T29" s="1039"/>
      <c r="U29" s="1039"/>
      <c r="V29" s="1039">
        <v>2621</v>
      </c>
      <c r="W29" s="1039"/>
      <c r="X29" s="1039"/>
      <c r="Y29" s="1039"/>
      <c r="Z29" s="1039"/>
      <c r="AA29" s="1039">
        <v>134</v>
      </c>
      <c r="AB29" s="1039"/>
      <c r="AC29" s="1039"/>
      <c r="AD29" s="1039"/>
      <c r="AE29" s="1040"/>
      <c r="AF29" s="1035">
        <v>134</v>
      </c>
      <c r="AG29" s="1036"/>
      <c r="AH29" s="1036"/>
      <c r="AI29" s="1036"/>
      <c r="AJ29" s="1037"/>
      <c r="AK29" s="980">
        <v>426</v>
      </c>
      <c r="AL29" s="971"/>
      <c r="AM29" s="971"/>
      <c r="AN29" s="971"/>
      <c r="AO29" s="971"/>
      <c r="AP29" s="971" t="s">
        <v>515</v>
      </c>
      <c r="AQ29" s="971"/>
      <c r="AR29" s="971"/>
      <c r="AS29" s="971"/>
      <c r="AT29" s="971"/>
      <c r="AU29" s="971" t="s">
        <v>515</v>
      </c>
      <c r="AV29" s="971"/>
      <c r="AW29" s="971"/>
      <c r="AX29" s="971"/>
      <c r="AY29" s="971"/>
      <c r="AZ29" s="1041" t="s">
        <v>515</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567</v>
      </c>
      <c r="C30" s="1031"/>
      <c r="D30" s="1031"/>
      <c r="E30" s="1031"/>
      <c r="F30" s="1031"/>
      <c r="G30" s="1031"/>
      <c r="H30" s="1031"/>
      <c r="I30" s="1031"/>
      <c r="J30" s="1031"/>
      <c r="K30" s="1031"/>
      <c r="L30" s="1031"/>
      <c r="M30" s="1031"/>
      <c r="N30" s="1031"/>
      <c r="O30" s="1031"/>
      <c r="P30" s="1032"/>
      <c r="Q30" s="1038">
        <v>600</v>
      </c>
      <c r="R30" s="1039"/>
      <c r="S30" s="1039"/>
      <c r="T30" s="1039"/>
      <c r="U30" s="1039"/>
      <c r="V30" s="1039">
        <v>575</v>
      </c>
      <c r="W30" s="1039"/>
      <c r="X30" s="1039"/>
      <c r="Y30" s="1039"/>
      <c r="Z30" s="1039"/>
      <c r="AA30" s="1039">
        <v>25</v>
      </c>
      <c r="AB30" s="1039"/>
      <c r="AC30" s="1039"/>
      <c r="AD30" s="1039"/>
      <c r="AE30" s="1040"/>
      <c r="AF30" s="1035">
        <v>25</v>
      </c>
      <c r="AG30" s="1036"/>
      <c r="AH30" s="1036"/>
      <c r="AI30" s="1036"/>
      <c r="AJ30" s="1037"/>
      <c r="AK30" s="980">
        <v>372</v>
      </c>
      <c r="AL30" s="971"/>
      <c r="AM30" s="971"/>
      <c r="AN30" s="971"/>
      <c r="AO30" s="971"/>
      <c r="AP30" s="971" t="s">
        <v>515</v>
      </c>
      <c r="AQ30" s="971"/>
      <c r="AR30" s="971"/>
      <c r="AS30" s="971"/>
      <c r="AT30" s="971"/>
      <c r="AU30" s="971" t="s">
        <v>515</v>
      </c>
      <c r="AV30" s="971"/>
      <c r="AW30" s="971"/>
      <c r="AX30" s="971"/>
      <c r="AY30" s="971"/>
      <c r="AZ30" s="1041" t="s">
        <v>515</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568</v>
      </c>
      <c r="C31" s="1031"/>
      <c r="D31" s="1031"/>
      <c r="E31" s="1031"/>
      <c r="F31" s="1031"/>
      <c r="G31" s="1031"/>
      <c r="H31" s="1031"/>
      <c r="I31" s="1031"/>
      <c r="J31" s="1031"/>
      <c r="K31" s="1031"/>
      <c r="L31" s="1031"/>
      <c r="M31" s="1031"/>
      <c r="N31" s="1031"/>
      <c r="O31" s="1031"/>
      <c r="P31" s="1032"/>
      <c r="Q31" s="1038">
        <v>6</v>
      </c>
      <c r="R31" s="1039"/>
      <c r="S31" s="1039"/>
      <c r="T31" s="1039"/>
      <c r="U31" s="1039"/>
      <c r="V31" s="1039">
        <v>6</v>
      </c>
      <c r="W31" s="1039"/>
      <c r="X31" s="1039"/>
      <c r="Y31" s="1039"/>
      <c r="Z31" s="1039"/>
      <c r="AA31" s="1039">
        <v>0</v>
      </c>
      <c r="AB31" s="1039"/>
      <c r="AC31" s="1039"/>
      <c r="AD31" s="1039"/>
      <c r="AE31" s="1040"/>
      <c r="AF31" s="1035">
        <v>0</v>
      </c>
      <c r="AG31" s="1036"/>
      <c r="AH31" s="1036"/>
      <c r="AI31" s="1036"/>
      <c r="AJ31" s="1037"/>
      <c r="AK31" s="980">
        <v>5</v>
      </c>
      <c r="AL31" s="971"/>
      <c r="AM31" s="971"/>
      <c r="AN31" s="971"/>
      <c r="AO31" s="971"/>
      <c r="AP31" s="971" t="s">
        <v>515</v>
      </c>
      <c r="AQ31" s="971"/>
      <c r="AR31" s="971"/>
      <c r="AS31" s="971"/>
      <c r="AT31" s="971"/>
      <c r="AU31" s="971" t="s">
        <v>515</v>
      </c>
      <c r="AV31" s="971"/>
      <c r="AW31" s="971"/>
      <c r="AX31" s="971"/>
      <c r="AY31" s="971"/>
      <c r="AZ31" s="1041" t="s">
        <v>515</v>
      </c>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t="s">
        <v>562</v>
      </c>
      <c r="C32" s="1031"/>
      <c r="D32" s="1031"/>
      <c r="E32" s="1031"/>
      <c r="F32" s="1031"/>
      <c r="G32" s="1031"/>
      <c r="H32" s="1031"/>
      <c r="I32" s="1031"/>
      <c r="J32" s="1031"/>
      <c r="K32" s="1031"/>
      <c r="L32" s="1031"/>
      <c r="M32" s="1031"/>
      <c r="N32" s="1031"/>
      <c r="O32" s="1031"/>
      <c r="P32" s="1032"/>
      <c r="Q32" s="1038">
        <v>379</v>
      </c>
      <c r="R32" s="1039"/>
      <c r="S32" s="1039"/>
      <c r="T32" s="1039"/>
      <c r="U32" s="1039"/>
      <c r="V32" s="1039">
        <v>368</v>
      </c>
      <c r="W32" s="1039"/>
      <c r="X32" s="1039"/>
      <c r="Y32" s="1039"/>
      <c r="Z32" s="1039"/>
      <c r="AA32" s="1039">
        <v>11</v>
      </c>
      <c r="AB32" s="1039"/>
      <c r="AC32" s="1039"/>
      <c r="AD32" s="1039"/>
      <c r="AE32" s="1040"/>
      <c r="AF32" s="1035">
        <v>899</v>
      </c>
      <c r="AG32" s="1036"/>
      <c r="AH32" s="1036"/>
      <c r="AI32" s="1036"/>
      <c r="AJ32" s="1037"/>
      <c r="AK32" s="980">
        <v>39</v>
      </c>
      <c r="AL32" s="971"/>
      <c r="AM32" s="971"/>
      <c r="AN32" s="971"/>
      <c r="AO32" s="971"/>
      <c r="AP32" s="971">
        <v>1047</v>
      </c>
      <c r="AQ32" s="971"/>
      <c r="AR32" s="971"/>
      <c r="AS32" s="971"/>
      <c r="AT32" s="971"/>
      <c r="AU32" s="971">
        <v>292</v>
      </c>
      <c r="AV32" s="971"/>
      <c r="AW32" s="971"/>
      <c r="AX32" s="971"/>
      <c r="AY32" s="971"/>
      <c r="AZ32" s="1041" t="s">
        <v>515</v>
      </c>
      <c r="BA32" s="1041"/>
      <c r="BB32" s="1041"/>
      <c r="BC32" s="1041"/>
      <c r="BD32" s="1041"/>
      <c r="BE32" s="972" t="s">
        <v>579</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t="s">
        <v>565</v>
      </c>
      <c r="C33" s="1031"/>
      <c r="D33" s="1031"/>
      <c r="E33" s="1031"/>
      <c r="F33" s="1031"/>
      <c r="G33" s="1031"/>
      <c r="H33" s="1031"/>
      <c r="I33" s="1031"/>
      <c r="J33" s="1031"/>
      <c r="K33" s="1031"/>
      <c r="L33" s="1031"/>
      <c r="M33" s="1031"/>
      <c r="N33" s="1031"/>
      <c r="O33" s="1031"/>
      <c r="P33" s="1032"/>
      <c r="Q33" s="1038">
        <v>480</v>
      </c>
      <c r="R33" s="1039"/>
      <c r="S33" s="1039"/>
      <c r="T33" s="1039"/>
      <c r="U33" s="1039"/>
      <c r="V33" s="1039">
        <v>466</v>
      </c>
      <c r="W33" s="1039"/>
      <c r="X33" s="1039"/>
      <c r="Y33" s="1039"/>
      <c r="Z33" s="1039"/>
      <c r="AA33" s="1039">
        <v>14</v>
      </c>
      <c r="AB33" s="1039"/>
      <c r="AC33" s="1039"/>
      <c r="AD33" s="1039"/>
      <c r="AE33" s="1040"/>
      <c r="AF33" s="1035">
        <v>76</v>
      </c>
      <c r="AG33" s="1036"/>
      <c r="AH33" s="1036"/>
      <c r="AI33" s="1036"/>
      <c r="AJ33" s="1037"/>
      <c r="AK33" s="980">
        <v>279</v>
      </c>
      <c r="AL33" s="971"/>
      <c r="AM33" s="971"/>
      <c r="AN33" s="971"/>
      <c r="AO33" s="971"/>
      <c r="AP33" s="971">
        <v>3044</v>
      </c>
      <c r="AQ33" s="971"/>
      <c r="AR33" s="971"/>
      <c r="AS33" s="971"/>
      <c r="AT33" s="971"/>
      <c r="AU33" s="971">
        <v>1881</v>
      </c>
      <c r="AV33" s="971"/>
      <c r="AW33" s="971"/>
      <c r="AX33" s="971"/>
      <c r="AY33" s="971"/>
      <c r="AZ33" s="1041" t="s">
        <v>515</v>
      </c>
      <c r="BA33" s="1041"/>
      <c r="BB33" s="1041"/>
      <c r="BC33" s="1041"/>
      <c r="BD33" s="1041"/>
      <c r="BE33" s="972" t="s">
        <v>579</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406</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393</v>
      </c>
      <c r="B63" s="937" t="s">
        <v>407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1181</v>
      </c>
      <c r="AG63" s="959"/>
      <c r="AH63" s="959"/>
      <c r="AI63" s="959"/>
      <c r="AJ63" s="1022"/>
      <c r="AK63" s="1023"/>
      <c r="AL63" s="963"/>
      <c r="AM63" s="963"/>
      <c r="AN63" s="963"/>
      <c r="AO63" s="963"/>
      <c r="AP63" s="959">
        <f>SUM(AP28:AT62)</f>
        <v>4091</v>
      </c>
      <c r="AQ63" s="959"/>
      <c r="AR63" s="959"/>
      <c r="AS63" s="959"/>
      <c r="AT63" s="959"/>
      <c r="AU63" s="959">
        <f>SUM(AU28:AY62)</f>
        <v>2173</v>
      </c>
      <c r="AV63" s="959"/>
      <c r="AW63" s="959"/>
      <c r="AX63" s="959"/>
      <c r="AY63" s="959"/>
      <c r="AZ63" s="1017"/>
      <c r="BA63" s="1017"/>
      <c r="BB63" s="1017"/>
      <c r="BC63" s="1017"/>
      <c r="BD63" s="1017"/>
      <c r="BE63" s="960"/>
      <c r="BF63" s="960"/>
      <c r="BG63" s="960"/>
      <c r="BH63" s="960"/>
      <c r="BI63" s="961"/>
      <c r="BJ63" s="1018" t="s">
        <v>408</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410</v>
      </c>
      <c r="B66" s="996"/>
      <c r="C66" s="996"/>
      <c r="D66" s="996"/>
      <c r="E66" s="996"/>
      <c r="F66" s="996"/>
      <c r="G66" s="996"/>
      <c r="H66" s="996"/>
      <c r="I66" s="996"/>
      <c r="J66" s="996"/>
      <c r="K66" s="996"/>
      <c r="L66" s="996"/>
      <c r="M66" s="996"/>
      <c r="N66" s="996"/>
      <c r="O66" s="996"/>
      <c r="P66" s="997"/>
      <c r="Q66" s="1001" t="s">
        <v>411</v>
      </c>
      <c r="R66" s="1002"/>
      <c r="S66" s="1002"/>
      <c r="T66" s="1002"/>
      <c r="U66" s="1003"/>
      <c r="V66" s="1001" t="s">
        <v>412</v>
      </c>
      <c r="W66" s="1002"/>
      <c r="X66" s="1002"/>
      <c r="Y66" s="1002"/>
      <c r="Z66" s="1003"/>
      <c r="AA66" s="1001" t="s">
        <v>400</v>
      </c>
      <c r="AB66" s="1002"/>
      <c r="AC66" s="1002"/>
      <c r="AD66" s="1002"/>
      <c r="AE66" s="1003"/>
      <c r="AF66" s="1007" t="s">
        <v>413</v>
      </c>
      <c r="AG66" s="1008"/>
      <c r="AH66" s="1008"/>
      <c r="AI66" s="1008"/>
      <c r="AJ66" s="1009"/>
      <c r="AK66" s="1001" t="s">
        <v>414</v>
      </c>
      <c r="AL66" s="996"/>
      <c r="AM66" s="996"/>
      <c r="AN66" s="996"/>
      <c r="AO66" s="997"/>
      <c r="AP66" s="1001" t="s">
        <v>415</v>
      </c>
      <c r="AQ66" s="1002"/>
      <c r="AR66" s="1002"/>
      <c r="AS66" s="1002"/>
      <c r="AT66" s="1003"/>
      <c r="AU66" s="1001" t="s">
        <v>416</v>
      </c>
      <c r="AV66" s="1002"/>
      <c r="AW66" s="1002"/>
      <c r="AX66" s="1002"/>
      <c r="AY66" s="1003"/>
      <c r="AZ66" s="1001" t="s">
        <v>382</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580</v>
      </c>
      <c r="C68" s="986"/>
      <c r="D68" s="986"/>
      <c r="E68" s="986"/>
      <c r="F68" s="986"/>
      <c r="G68" s="986"/>
      <c r="H68" s="986"/>
      <c r="I68" s="986"/>
      <c r="J68" s="986"/>
      <c r="K68" s="986"/>
      <c r="L68" s="986"/>
      <c r="M68" s="986"/>
      <c r="N68" s="986"/>
      <c r="O68" s="986"/>
      <c r="P68" s="987"/>
      <c r="Q68" s="988">
        <v>5966</v>
      </c>
      <c r="R68" s="982"/>
      <c r="S68" s="982"/>
      <c r="T68" s="982"/>
      <c r="U68" s="982"/>
      <c r="V68" s="982">
        <v>5266</v>
      </c>
      <c r="W68" s="982"/>
      <c r="X68" s="982"/>
      <c r="Y68" s="982"/>
      <c r="Z68" s="982"/>
      <c r="AA68" s="982">
        <v>700</v>
      </c>
      <c r="AB68" s="982"/>
      <c r="AC68" s="982"/>
      <c r="AD68" s="982"/>
      <c r="AE68" s="982"/>
      <c r="AF68" s="982">
        <v>700</v>
      </c>
      <c r="AG68" s="982"/>
      <c r="AH68" s="982"/>
      <c r="AI68" s="982"/>
      <c r="AJ68" s="982"/>
      <c r="AK68" s="982">
        <v>1</v>
      </c>
      <c r="AL68" s="982"/>
      <c r="AM68" s="982"/>
      <c r="AN68" s="982"/>
      <c r="AO68" s="982"/>
      <c r="AP68" s="982" t="s">
        <v>515</v>
      </c>
      <c r="AQ68" s="982"/>
      <c r="AR68" s="982"/>
      <c r="AS68" s="982"/>
      <c r="AT68" s="982"/>
      <c r="AU68" s="982" t="s">
        <v>515</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581</v>
      </c>
      <c r="C69" s="975"/>
      <c r="D69" s="975"/>
      <c r="E69" s="975"/>
      <c r="F69" s="975"/>
      <c r="G69" s="975"/>
      <c r="H69" s="975"/>
      <c r="I69" s="975"/>
      <c r="J69" s="975"/>
      <c r="K69" s="975"/>
      <c r="L69" s="975"/>
      <c r="M69" s="975"/>
      <c r="N69" s="975"/>
      <c r="O69" s="975"/>
      <c r="P69" s="976"/>
      <c r="Q69" s="977">
        <v>184</v>
      </c>
      <c r="R69" s="971"/>
      <c r="S69" s="971"/>
      <c r="T69" s="971"/>
      <c r="U69" s="971"/>
      <c r="V69" s="971">
        <v>183</v>
      </c>
      <c r="W69" s="971"/>
      <c r="X69" s="971"/>
      <c r="Y69" s="971"/>
      <c r="Z69" s="971"/>
      <c r="AA69" s="971">
        <v>1</v>
      </c>
      <c r="AB69" s="971"/>
      <c r="AC69" s="971"/>
      <c r="AD69" s="971"/>
      <c r="AE69" s="971"/>
      <c r="AF69" s="971">
        <v>1</v>
      </c>
      <c r="AG69" s="971"/>
      <c r="AH69" s="971"/>
      <c r="AI69" s="971"/>
      <c r="AJ69" s="971"/>
      <c r="AK69" s="971">
        <v>19</v>
      </c>
      <c r="AL69" s="971"/>
      <c r="AM69" s="971"/>
      <c r="AN69" s="971"/>
      <c r="AO69" s="971"/>
      <c r="AP69" s="971">
        <v>6</v>
      </c>
      <c r="AQ69" s="971"/>
      <c r="AR69" s="971"/>
      <c r="AS69" s="971"/>
      <c r="AT69" s="971"/>
      <c r="AU69" s="971">
        <v>2</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582</v>
      </c>
      <c r="C70" s="975"/>
      <c r="D70" s="975"/>
      <c r="E70" s="975"/>
      <c r="F70" s="975"/>
      <c r="G70" s="975"/>
      <c r="H70" s="975"/>
      <c r="I70" s="975"/>
      <c r="J70" s="975"/>
      <c r="K70" s="975"/>
      <c r="L70" s="975"/>
      <c r="M70" s="975"/>
      <c r="N70" s="975"/>
      <c r="O70" s="975"/>
      <c r="P70" s="976"/>
      <c r="Q70" s="977">
        <v>780</v>
      </c>
      <c r="R70" s="971"/>
      <c r="S70" s="971"/>
      <c r="T70" s="971"/>
      <c r="U70" s="971"/>
      <c r="V70" s="971">
        <v>746</v>
      </c>
      <c r="W70" s="971"/>
      <c r="X70" s="971"/>
      <c r="Y70" s="971"/>
      <c r="Z70" s="971"/>
      <c r="AA70" s="971">
        <v>34</v>
      </c>
      <c r="AB70" s="971"/>
      <c r="AC70" s="971"/>
      <c r="AD70" s="971"/>
      <c r="AE70" s="971"/>
      <c r="AF70" s="971">
        <v>34</v>
      </c>
      <c r="AG70" s="971"/>
      <c r="AH70" s="971"/>
      <c r="AI70" s="971"/>
      <c r="AJ70" s="971"/>
      <c r="AK70" s="971">
        <v>188</v>
      </c>
      <c r="AL70" s="971"/>
      <c r="AM70" s="971"/>
      <c r="AN70" s="971"/>
      <c r="AO70" s="971"/>
      <c r="AP70" s="971" t="s">
        <v>515</v>
      </c>
      <c r="AQ70" s="971"/>
      <c r="AR70" s="971"/>
      <c r="AS70" s="971"/>
      <c r="AT70" s="971"/>
      <c r="AU70" s="971" t="s">
        <v>515</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583</v>
      </c>
      <c r="C71" s="975"/>
      <c r="D71" s="975"/>
      <c r="E71" s="975"/>
      <c r="F71" s="975"/>
      <c r="G71" s="975"/>
      <c r="H71" s="975"/>
      <c r="I71" s="975"/>
      <c r="J71" s="975"/>
      <c r="K71" s="975"/>
      <c r="L71" s="975"/>
      <c r="M71" s="975"/>
      <c r="N71" s="975"/>
      <c r="O71" s="975"/>
      <c r="P71" s="976"/>
      <c r="Q71" s="977">
        <v>460</v>
      </c>
      <c r="R71" s="971"/>
      <c r="S71" s="971"/>
      <c r="T71" s="971"/>
      <c r="U71" s="971"/>
      <c r="V71" s="971">
        <v>436</v>
      </c>
      <c r="W71" s="971"/>
      <c r="X71" s="971"/>
      <c r="Y71" s="971"/>
      <c r="Z71" s="971"/>
      <c r="AA71" s="971">
        <v>67</v>
      </c>
      <c r="AB71" s="971"/>
      <c r="AC71" s="971"/>
      <c r="AD71" s="971"/>
      <c r="AE71" s="971"/>
      <c r="AF71" s="971">
        <v>0</v>
      </c>
      <c r="AG71" s="971"/>
      <c r="AH71" s="971"/>
      <c r="AI71" s="971"/>
      <c r="AJ71" s="971"/>
      <c r="AK71" s="971" t="s">
        <v>515</v>
      </c>
      <c r="AL71" s="971"/>
      <c r="AM71" s="971"/>
      <c r="AN71" s="971"/>
      <c r="AO71" s="971"/>
      <c r="AP71" s="971">
        <v>173</v>
      </c>
      <c r="AQ71" s="971"/>
      <c r="AR71" s="971"/>
      <c r="AS71" s="971"/>
      <c r="AT71" s="971"/>
      <c r="AU71" s="971" t="s">
        <v>515</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584</v>
      </c>
      <c r="C72" s="975"/>
      <c r="D72" s="975"/>
      <c r="E72" s="975"/>
      <c r="F72" s="975"/>
      <c r="G72" s="975"/>
      <c r="H72" s="975"/>
      <c r="I72" s="975"/>
      <c r="J72" s="975"/>
      <c r="K72" s="975"/>
      <c r="L72" s="975"/>
      <c r="M72" s="975"/>
      <c r="N72" s="975"/>
      <c r="O72" s="975"/>
      <c r="P72" s="976"/>
      <c r="Q72" s="977">
        <v>56</v>
      </c>
      <c r="R72" s="971"/>
      <c r="S72" s="971"/>
      <c r="T72" s="971"/>
      <c r="U72" s="971"/>
      <c r="V72" s="971">
        <v>50</v>
      </c>
      <c r="W72" s="971"/>
      <c r="X72" s="971"/>
      <c r="Y72" s="971"/>
      <c r="Z72" s="971"/>
      <c r="AA72" s="971">
        <v>6</v>
      </c>
      <c r="AB72" s="971"/>
      <c r="AC72" s="971"/>
      <c r="AD72" s="971"/>
      <c r="AE72" s="971"/>
      <c r="AF72" s="971">
        <v>6</v>
      </c>
      <c r="AG72" s="971"/>
      <c r="AH72" s="971"/>
      <c r="AI72" s="971"/>
      <c r="AJ72" s="971"/>
      <c r="AK72" s="971">
        <v>3</v>
      </c>
      <c r="AL72" s="971"/>
      <c r="AM72" s="971"/>
      <c r="AN72" s="971"/>
      <c r="AO72" s="971"/>
      <c r="AP72" s="971" t="s">
        <v>515</v>
      </c>
      <c r="AQ72" s="971"/>
      <c r="AR72" s="971"/>
      <c r="AS72" s="971"/>
      <c r="AT72" s="971"/>
      <c r="AU72" s="971" t="s">
        <v>515</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585</v>
      </c>
      <c r="C73" s="975"/>
      <c r="D73" s="975"/>
      <c r="E73" s="975"/>
      <c r="F73" s="975"/>
      <c r="G73" s="975"/>
      <c r="H73" s="975"/>
      <c r="I73" s="975"/>
      <c r="J73" s="975"/>
      <c r="K73" s="975"/>
      <c r="L73" s="975"/>
      <c r="M73" s="975"/>
      <c r="N73" s="975"/>
      <c r="O73" s="975"/>
      <c r="P73" s="976"/>
      <c r="Q73" s="977">
        <v>556</v>
      </c>
      <c r="R73" s="971"/>
      <c r="S73" s="971"/>
      <c r="T73" s="971"/>
      <c r="U73" s="971"/>
      <c r="V73" s="971">
        <v>552</v>
      </c>
      <c r="W73" s="971"/>
      <c r="X73" s="971"/>
      <c r="Y73" s="971"/>
      <c r="Z73" s="971"/>
      <c r="AA73" s="971">
        <v>3</v>
      </c>
      <c r="AB73" s="971"/>
      <c r="AC73" s="971"/>
      <c r="AD73" s="971"/>
      <c r="AE73" s="971"/>
      <c r="AF73" s="971">
        <v>3</v>
      </c>
      <c r="AG73" s="971"/>
      <c r="AH73" s="971"/>
      <c r="AI73" s="971"/>
      <c r="AJ73" s="971"/>
      <c r="AK73" s="971" t="s">
        <v>515</v>
      </c>
      <c r="AL73" s="971"/>
      <c r="AM73" s="971"/>
      <c r="AN73" s="971"/>
      <c r="AO73" s="971"/>
      <c r="AP73" s="971">
        <v>135</v>
      </c>
      <c r="AQ73" s="971"/>
      <c r="AR73" s="971"/>
      <c r="AS73" s="971"/>
      <c r="AT73" s="971"/>
      <c r="AU73" s="971">
        <v>63</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t="s">
        <v>586</v>
      </c>
      <c r="C74" s="975"/>
      <c r="D74" s="975"/>
      <c r="E74" s="975"/>
      <c r="F74" s="975"/>
      <c r="G74" s="975"/>
      <c r="H74" s="975"/>
      <c r="I74" s="975"/>
      <c r="J74" s="975"/>
      <c r="K74" s="975"/>
      <c r="L74" s="975"/>
      <c r="M74" s="975"/>
      <c r="N74" s="975"/>
      <c r="O74" s="975"/>
      <c r="P74" s="976"/>
      <c r="Q74" s="977">
        <v>1473</v>
      </c>
      <c r="R74" s="971"/>
      <c r="S74" s="971"/>
      <c r="T74" s="971"/>
      <c r="U74" s="971"/>
      <c r="V74" s="971">
        <v>1328</v>
      </c>
      <c r="W74" s="971"/>
      <c r="X74" s="971"/>
      <c r="Y74" s="971"/>
      <c r="Z74" s="971"/>
      <c r="AA74" s="971">
        <v>145</v>
      </c>
      <c r="AB74" s="971"/>
      <c r="AC74" s="971"/>
      <c r="AD74" s="971"/>
      <c r="AE74" s="971"/>
      <c r="AF74" s="971">
        <v>145</v>
      </c>
      <c r="AG74" s="971"/>
      <c r="AH74" s="971"/>
      <c r="AI74" s="971"/>
      <c r="AJ74" s="971"/>
      <c r="AK74" s="971">
        <v>32</v>
      </c>
      <c r="AL74" s="971"/>
      <c r="AM74" s="971"/>
      <c r="AN74" s="971"/>
      <c r="AO74" s="971"/>
      <c r="AP74" s="971">
        <v>348</v>
      </c>
      <c r="AQ74" s="971"/>
      <c r="AR74" s="971"/>
      <c r="AS74" s="971"/>
      <c r="AT74" s="971"/>
      <c r="AU74" s="971">
        <v>43</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t="s">
        <v>587</v>
      </c>
      <c r="C75" s="975"/>
      <c r="D75" s="975"/>
      <c r="E75" s="975"/>
      <c r="F75" s="975"/>
      <c r="G75" s="975"/>
      <c r="H75" s="975"/>
      <c r="I75" s="975"/>
      <c r="J75" s="975"/>
      <c r="K75" s="975"/>
      <c r="L75" s="975"/>
      <c r="M75" s="975"/>
      <c r="N75" s="975"/>
      <c r="O75" s="975"/>
      <c r="P75" s="976"/>
      <c r="Q75" s="978">
        <v>124</v>
      </c>
      <c r="R75" s="979"/>
      <c r="S75" s="979"/>
      <c r="T75" s="979"/>
      <c r="U75" s="980"/>
      <c r="V75" s="981">
        <v>113</v>
      </c>
      <c r="W75" s="979"/>
      <c r="X75" s="979"/>
      <c r="Y75" s="979"/>
      <c r="Z75" s="980"/>
      <c r="AA75" s="981">
        <v>11</v>
      </c>
      <c r="AB75" s="979"/>
      <c r="AC75" s="979"/>
      <c r="AD75" s="979"/>
      <c r="AE75" s="980"/>
      <c r="AF75" s="981">
        <v>11</v>
      </c>
      <c r="AG75" s="979"/>
      <c r="AH75" s="979"/>
      <c r="AI75" s="979"/>
      <c r="AJ75" s="980"/>
      <c r="AK75" s="981" t="s">
        <v>515</v>
      </c>
      <c r="AL75" s="979"/>
      <c r="AM75" s="979"/>
      <c r="AN75" s="979"/>
      <c r="AO75" s="980"/>
      <c r="AP75" s="981" t="s">
        <v>515</v>
      </c>
      <c r="AQ75" s="979"/>
      <c r="AR75" s="979"/>
      <c r="AS75" s="979"/>
      <c r="AT75" s="980"/>
      <c r="AU75" s="981" t="s">
        <v>515</v>
      </c>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t="s">
        <v>588</v>
      </c>
      <c r="C76" s="975"/>
      <c r="D76" s="975"/>
      <c r="E76" s="975"/>
      <c r="F76" s="975"/>
      <c r="G76" s="975"/>
      <c r="H76" s="975"/>
      <c r="I76" s="975"/>
      <c r="J76" s="975"/>
      <c r="K76" s="975"/>
      <c r="L76" s="975"/>
      <c r="M76" s="975"/>
      <c r="N76" s="975"/>
      <c r="O76" s="975"/>
      <c r="P76" s="976"/>
      <c r="Q76" s="978">
        <v>116</v>
      </c>
      <c r="R76" s="979"/>
      <c r="S76" s="979"/>
      <c r="T76" s="979"/>
      <c r="U76" s="980"/>
      <c r="V76" s="981">
        <v>110</v>
      </c>
      <c r="W76" s="979"/>
      <c r="X76" s="979"/>
      <c r="Y76" s="979"/>
      <c r="Z76" s="980"/>
      <c r="AA76" s="981">
        <v>6</v>
      </c>
      <c r="AB76" s="979"/>
      <c r="AC76" s="979"/>
      <c r="AD76" s="979"/>
      <c r="AE76" s="980"/>
      <c r="AF76" s="981">
        <v>6</v>
      </c>
      <c r="AG76" s="979"/>
      <c r="AH76" s="979"/>
      <c r="AI76" s="979"/>
      <c r="AJ76" s="980"/>
      <c r="AK76" s="981">
        <v>14</v>
      </c>
      <c r="AL76" s="979"/>
      <c r="AM76" s="979"/>
      <c r="AN76" s="979"/>
      <c r="AO76" s="980"/>
      <c r="AP76" s="981" t="s">
        <v>515</v>
      </c>
      <c r="AQ76" s="979"/>
      <c r="AR76" s="979"/>
      <c r="AS76" s="979"/>
      <c r="AT76" s="980"/>
      <c r="AU76" s="981" t="s">
        <v>515</v>
      </c>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t="s">
        <v>589</v>
      </c>
      <c r="C77" s="975"/>
      <c r="D77" s="975"/>
      <c r="E77" s="975"/>
      <c r="F77" s="975"/>
      <c r="G77" s="975"/>
      <c r="H77" s="975"/>
      <c r="I77" s="975"/>
      <c r="J77" s="975"/>
      <c r="K77" s="975"/>
      <c r="L77" s="975"/>
      <c r="M77" s="975"/>
      <c r="N77" s="975"/>
      <c r="O77" s="975"/>
      <c r="P77" s="976"/>
      <c r="Q77" s="978">
        <v>156662</v>
      </c>
      <c r="R77" s="979"/>
      <c r="S77" s="979"/>
      <c r="T77" s="979"/>
      <c r="U77" s="980"/>
      <c r="V77" s="981">
        <v>152216</v>
      </c>
      <c r="W77" s="979"/>
      <c r="X77" s="979"/>
      <c r="Y77" s="979"/>
      <c r="Z77" s="980"/>
      <c r="AA77" s="981">
        <v>4445</v>
      </c>
      <c r="AB77" s="979"/>
      <c r="AC77" s="979"/>
      <c r="AD77" s="979"/>
      <c r="AE77" s="980"/>
      <c r="AF77" s="981">
        <v>4445</v>
      </c>
      <c r="AG77" s="979"/>
      <c r="AH77" s="979"/>
      <c r="AI77" s="979"/>
      <c r="AJ77" s="980"/>
      <c r="AK77" s="981" t="s">
        <v>595</v>
      </c>
      <c r="AL77" s="979"/>
      <c r="AM77" s="979"/>
      <c r="AN77" s="979"/>
      <c r="AO77" s="980"/>
      <c r="AP77" s="981" t="s">
        <v>595</v>
      </c>
      <c r="AQ77" s="979"/>
      <c r="AR77" s="979"/>
      <c r="AS77" s="979"/>
      <c r="AT77" s="980"/>
      <c r="AU77" s="981" t="s">
        <v>595</v>
      </c>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393</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5351</v>
      </c>
      <c r="AG88" s="959"/>
      <c r="AH88" s="959"/>
      <c r="AI88" s="959"/>
      <c r="AJ88" s="959"/>
      <c r="AK88" s="963"/>
      <c r="AL88" s="963"/>
      <c r="AM88" s="963"/>
      <c r="AN88" s="963"/>
      <c r="AO88" s="963"/>
      <c r="AP88" s="959">
        <f>SUM(AP68:AT87)</f>
        <v>662</v>
      </c>
      <c r="AQ88" s="959"/>
      <c r="AR88" s="959"/>
      <c r="AS88" s="959"/>
      <c r="AT88" s="959"/>
      <c r="AU88" s="959">
        <f>SUM(AU68:AY87)</f>
        <v>108</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312</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312</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312</v>
      </c>
      <c r="DR109" s="896"/>
      <c r="DS109" s="896"/>
      <c r="DT109" s="896"/>
      <c r="DU109" s="897"/>
      <c r="DV109" s="898" t="s">
        <v>428</v>
      </c>
      <c r="DW109" s="896"/>
      <c r="DX109" s="896"/>
      <c r="DY109" s="896"/>
      <c r="DZ109" s="929"/>
    </row>
    <row r="110" spans="1:131" s="226" customFormat="1" ht="26.25" customHeight="1" x14ac:dyDescent="0.15">
      <c r="A110" s="809" t="s">
        <v>430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1458659</v>
      </c>
      <c r="AB110" s="889"/>
      <c r="AC110" s="889"/>
      <c r="AD110" s="889"/>
      <c r="AE110" s="890"/>
      <c r="AF110" s="891">
        <v>1508602</v>
      </c>
      <c r="AG110" s="889"/>
      <c r="AH110" s="889"/>
      <c r="AI110" s="889"/>
      <c r="AJ110" s="890"/>
      <c r="AK110" s="891">
        <v>1519553</v>
      </c>
      <c r="AL110" s="889"/>
      <c r="AM110" s="889"/>
      <c r="AN110" s="889"/>
      <c r="AO110" s="890"/>
      <c r="AP110" s="892">
        <v>29.4</v>
      </c>
      <c r="AQ110" s="893"/>
      <c r="AR110" s="893"/>
      <c r="AS110" s="893"/>
      <c r="AT110" s="894"/>
      <c r="AU110" s="930" t="s">
        <v>75</v>
      </c>
      <c r="AV110" s="931"/>
      <c r="AW110" s="931"/>
      <c r="AX110" s="931"/>
      <c r="AY110" s="931"/>
      <c r="AZ110" s="860" t="s">
        <v>431</v>
      </c>
      <c r="BA110" s="810"/>
      <c r="BB110" s="810"/>
      <c r="BC110" s="810"/>
      <c r="BD110" s="810"/>
      <c r="BE110" s="810"/>
      <c r="BF110" s="810"/>
      <c r="BG110" s="810"/>
      <c r="BH110" s="810"/>
      <c r="BI110" s="810"/>
      <c r="BJ110" s="810"/>
      <c r="BK110" s="810"/>
      <c r="BL110" s="810"/>
      <c r="BM110" s="810"/>
      <c r="BN110" s="810"/>
      <c r="BO110" s="810"/>
      <c r="BP110" s="811"/>
      <c r="BQ110" s="861">
        <v>14248986</v>
      </c>
      <c r="BR110" s="842"/>
      <c r="BS110" s="842"/>
      <c r="BT110" s="842"/>
      <c r="BU110" s="842"/>
      <c r="BV110" s="842">
        <v>14089388</v>
      </c>
      <c r="BW110" s="842"/>
      <c r="BX110" s="842"/>
      <c r="BY110" s="842"/>
      <c r="BZ110" s="842"/>
      <c r="CA110" s="842">
        <v>13190287</v>
      </c>
      <c r="CB110" s="842"/>
      <c r="CC110" s="842"/>
      <c r="CD110" s="842"/>
      <c r="CE110" s="842"/>
      <c r="CF110" s="866">
        <v>255.6</v>
      </c>
      <c r="CG110" s="867"/>
      <c r="CH110" s="867"/>
      <c r="CI110" s="867"/>
      <c r="CJ110" s="867"/>
      <c r="CK110" s="926" t="s">
        <v>432</v>
      </c>
      <c r="CL110" s="819"/>
      <c r="CM110" s="860" t="s">
        <v>433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408</v>
      </c>
      <c r="DH110" s="842"/>
      <c r="DI110" s="842"/>
      <c r="DJ110" s="842"/>
      <c r="DK110" s="842"/>
      <c r="DL110" s="842" t="s">
        <v>408</v>
      </c>
      <c r="DM110" s="842"/>
      <c r="DN110" s="842"/>
      <c r="DO110" s="842"/>
      <c r="DP110" s="842"/>
      <c r="DQ110" s="842" t="s">
        <v>434</v>
      </c>
      <c r="DR110" s="842"/>
      <c r="DS110" s="842"/>
      <c r="DT110" s="842"/>
      <c r="DU110" s="842"/>
      <c r="DV110" s="843" t="s">
        <v>408</v>
      </c>
      <c r="DW110" s="843"/>
      <c r="DX110" s="843"/>
      <c r="DY110" s="843"/>
      <c r="DZ110" s="844"/>
    </row>
    <row r="111" spans="1:131" s="226" customFormat="1" ht="26.25" customHeight="1" x14ac:dyDescent="0.15">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408</v>
      </c>
      <c r="AG111" s="919"/>
      <c r="AH111" s="919"/>
      <c r="AI111" s="919"/>
      <c r="AJ111" s="920"/>
      <c r="AK111" s="921" t="s">
        <v>408</v>
      </c>
      <c r="AL111" s="919"/>
      <c r="AM111" s="919"/>
      <c r="AN111" s="919"/>
      <c r="AO111" s="920"/>
      <c r="AP111" s="922" t="s">
        <v>408</v>
      </c>
      <c r="AQ111" s="923"/>
      <c r="AR111" s="923"/>
      <c r="AS111" s="923"/>
      <c r="AT111" s="924"/>
      <c r="AU111" s="932"/>
      <c r="AV111" s="933"/>
      <c r="AW111" s="933"/>
      <c r="AX111" s="933"/>
      <c r="AY111" s="933"/>
      <c r="AZ111" s="817" t="s">
        <v>437</v>
      </c>
      <c r="BA111" s="752"/>
      <c r="BB111" s="752"/>
      <c r="BC111" s="752"/>
      <c r="BD111" s="752"/>
      <c r="BE111" s="752"/>
      <c r="BF111" s="752"/>
      <c r="BG111" s="752"/>
      <c r="BH111" s="752"/>
      <c r="BI111" s="752"/>
      <c r="BJ111" s="752"/>
      <c r="BK111" s="752"/>
      <c r="BL111" s="752"/>
      <c r="BM111" s="752"/>
      <c r="BN111" s="752"/>
      <c r="BO111" s="752"/>
      <c r="BP111" s="753"/>
      <c r="BQ111" s="789" t="s">
        <v>436</v>
      </c>
      <c r="BR111" s="790"/>
      <c r="BS111" s="790"/>
      <c r="BT111" s="790"/>
      <c r="BU111" s="790"/>
      <c r="BV111" s="790" t="s">
        <v>436</v>
      </c>
      <c r="BW111" s="790"/>
      <c r="BX111" s="790"/>
      <c r="BY111" s="790"/>
      <c r="BZ111" s="790"/>
      <c r="CA111" s="790" t="s">
        <v>395</v>
      </c>
      <c r="CB111" s="790"/>
      <c r="CC111" s="790"/>
      <c r="CD111" s="790"/>
      <c r="CE111" s="790"/>
      <c r="CF111" s="875" t="s">
        <v>436</v>
      </c>
      <c r="CG111" s="876"/>
      <c r="CH111" s="876"/>
      <c r="CI111" s="876"/>
      <c r="CJ111" s="876"/>
      <c r="CK111" s="927"/>
      <c r="CL111" s="821"/>
      <c r="CM111" s="817"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436</v>
      </c>
      <c r="DH111" s="790"/>
      <c r="DI111" s="790"/>
      <c r="DJ111" s="790"/>
      <c r="DK111" s="790"/>
      <c r="DL111" s="790" t="s">
        <v>439</v>
      </c>
      <c r="DM111" s="790"/>
      <c r="DN111" s="790"/>
      <c r="DO111" s="790"/>
      <c r="DP111" s="790"/>
      <c r="DQ111" s="790" t="s">
        <v>408</v>
      </c>
      <c r="DR111" s="790"/>
      <c r="DS111" s="790"/>
      <c r="DT111" s="790"/>
      <c r="DU111" s="790"/>
      <c r="DV111" s="796" t="s">
        <v>436</v>
      </c>
      <c r="DW111" s="796"/>
      <c r="DX111" s="796"/>
      <c r="DY111" s="796"/>
      <c r="DZ111" s="797"/>
    </row>
    <row r="112" spans="1:131" s="226" customFormat="1" ht="26.25" customHeight="1" x14ac:dyDescent="0.1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439</v>
      </c>
      <c r="AG112" s="780"/>
      <c r="AH112" s="780"/>
      <c r="AI112" s="780"/>
      <c r="AJ112" s="781"/>
      <c r="AK112" s="782" t="s">
        <v>436</v>
      </c>
      <c r="AL112" s="780"/>
      <c r="AM112" s="780"/>
      <c r="AN112" s="780"/>
      <c r="AO112" s="781"/>
      <c r="AP112" s="824" t="s">
        <v>395</v>
      </c>
      <c r="AQ112" s="825"/>
      <c r="AR112" s="825"/>
      <c r="AS112" s="825"/>
      <c r="AT112" s="826"/>
      <c r="AU112" s="932"/>
      <c r="AV112" s="933"/>
      <c r="AW112" s="933"/>
      <c r="AX112" s="933"/>
      <c r="AY112" s="933"/>
      <c r="AZ112" s="817" t="s">
        <v>442</v>
      </c>
      <c r="BA112" s="752"/>
      <c r="BB112" s="752"/>
      <c r="BC112" s="752"/>
      <c r="BD112" s="752"/>
      <c r="BE112" s="752"/>
      <c r="BF112" s="752"/>
      <c r="BG112" s="752"/>
      <c r="BH112" s="752"/>
      <c r="BI112" s="752"/>
      <c r="BJ112" s="752"/>
      <c r="BK112" s="752"/>
      <c r="BL112" s="752"/>
      <c r="BM112" s="752"/>
      <c r="BN112" s="752"/>
      <c r="BO112" s="752"/>
      <c r="BP112" s="753"/>
      <c r="BQ112" s="789">
        <v>2910508</v>
      </c>
      <c r="BR112" s="790"/>
      <c r="BS112" s="790"/>
      <c r="BT112" s="790"/>
      <c r="BU112" s="790"/>
      <c r="BV112" s="790">
        <v>2378107</v>
      </c>
      <c r="BW112" s="790"/>
      <c r="BX112" s="790"/>
      <c r="BY112" s="790"/>
      <c r="BZ112" s="790"/>
      <c r="CA112" s="790">
        <v>2173647</v>
      </c>
      <c r="CB112" s="790"/>
      <c r="CC112" s="790"/>
      <c r="CD112" s="790"/>
      <c r="CE112" s="790"/>
      <c r="CF112" s="875">
        <v>42.1</v>
      </c>
      <c r="CG112" s="876"/>
      <c r="CH112" s="876"/>
      <c r="CI112" s="876"/>
      <c r="CJ112" s="876"/>
      <c r="CK112" s="927"/>
      <c r="CL112" s="821"/>
      <c r="CM112" s="817"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439</v>
      </c>
      <c r="DH112" s="790"/>
      <c r="DI112" s="790"/>
      <c r="DJ112" s="790"/>
      <c r="DK112" s="790"/>
      <c r="DL112" s="790" t="s">
        <v>408</v>
      </c>
      <c r="DM112" s="790"/>
      <c r="DN112" s="790"/>
      <c r="DO112" s="790"/>
      <c r="DP112" s="790"/>
      <c r="DQ112" s="790" t="s">
        <v>444</v>
      </c>
      <c r="DR112" s="790"/>
      <c r="DS112" s="790"/>
      <c r="DT112" s="790"/>
      <c r="DU112" s="790"/>
      <c r="DV112" s="796" t="s">
        <v>436</v>
      </c>
      <c r="DW112" s="796"/>
      <c r="DX112" s="796"/>
      <c r="DY112" s="796"/>
      <c r="DZ112" s="797"/>
    </row>
    <row r="113" spans="1:130" s="226"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215521</v>
      </c>
      <c r="AB113" s="919"/>
      <c r="AC113" s="919"/>
      <c r="AD113" s="919"/>
      <c r="AE113" s="920"/>
      <c r="AF113" s="921">
        <v>214092</v>
      </c>
      <c r="AG113" s="919"/>
      <c r="AH113" s="919"/>
      <c r="AI113" s="919"/>
      <c r="AJ113" s="920"/>
      <c r="AK113" s="921">
        <v>220557</v>
      </c>
      <c r="AL113" s="919"/>
      <c r="AM113" s="919"/>
      <c r="AN113" s="919"/>
      <c r="AO113" s="920"/>
      <c r="AP113" s="922">
        <v>4.3</v>
      </c>
      <c r="AQ113" s="923"/>
      <c r="AR113" s="923"/>
      <c r="AS113" s="923"/>
      <c r="AT113" s="924"/>
      <c r="AU113" s="932"/>
      <c r="AV113" s="933"/>
      <c r="AW113" s="933"/>
      <c r="AX113" s="933"/>
      <c r="AY113" s="933"/>
      <c r="AZ113" s="817" t="s">
        <v>446</v>
      </c>
      <c r="BA113" s="752"/>
      <c r="BB113" s="752"/>
      <c r="BC113" s="752"/>
      <c r="BD113" s="752"/>
      <c r="BE113" s="752"/>
      <c r="BF113" s="752"/>
      <c r="BG113" s="752"/>
      <c r="BH113" s="752"/>
      <c r="BI113" s="752"/>
      <c r="BJ113" s="752"/>
      <c r="BK113" s="752"/>
      <c r="BL113" s="752"/>
      <c r="BM113" s="752"/>
      <c r="BN113" s="752"/>
      <c r="BO113" s="752"/>
      <c r="BP113" s="753"/>
      <c r="BQ113" s="789">
        <v>237220</v>
      </c>
      <c r="BR113" s="790"/>
      <c r="BS113" s="790"/>
      <c r="BT113" s="790"/>
      <c r="BU113" s="790"/>
      <c r="BV113" s="790">
        <v>169983</v>
      </c>
      <c r="BW113" s="790"/>
      <c r="BX113" s="790"/>
      <c r="BY113" s="790"/>
      <c r="BZ113" s="790"/>
      <c r="CA113" s="790">
        <v>107609</v>
      </c>
      <c r="CB113" s="790"/>
      <c r="CC113" s="790"/>
      <c r="CD113" s="790"/>
      <c r="CE113" s="790"/>
      <c r="CF113" s="875">
        <v>2.1</v>
      </c>
      <c r="CG113" s="876"/>
      <c r="CH113" s="876"/>
      <c r="CI113" s="876"/>
      <c r="CJ113" s="876"/>
      <c r="CK113" s="927"/>
      <c r="CL113" s="821"/>
      <c r="CM113" s="817"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439</v>
      </c>
      <c r="DM113" s="780"/>
      <c r="DN113" s="780"/>
      <c r="DO113" s="780"/>
      <c r="DP113" s="781"/>
      <c r="DQ113" s="782" t="s">
        <v>439</v>
      </c>
      <c r="DR113" s="780"/>
      <c r="DS113" s="780"/>
      <c r="DT113" s="780"/>
      <c r="DU113" s="781"/>
      <c r="DV113" s="824" t="s">
        <v>444</v>
      </c>
      <c r="DW113" s="825"/>
      <c r="DX113" s="825"/>
      <c r="DY113" s="825"/>
      <c r="DZ113" s="826"/>
    </row>
    <row r="114" spans="1:130" s="226"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66929</v>
      </c>
      <c r="AB114" s="780"/>
      <c r="AC114" s="780"/>
      <c r="AD114" s="780"/>
      <c r="AE114" s="781"/>
      <c r="AF114" s="782">
        <v>73853</v>
      </c>
      <c r="AG114" s="780"/>
      <c r="AH114" s="780"/>
      <c r="AI114" s="780"/>
      <c r="AJ114" s="781"/>
      <c r="AK114" s="782">
        <v>73228</v>
      </c>
      <c r="AL114" s="780"/>
      <c r="AM114" s="780"/>
      <c r="AN114" s="780"/>
      <c r="AO114" s="781"/>
      <c r="AP114" s="824">
        <v>1.4</v>
      </c>
      <c r="AQ114" s="825"/>
      <c r="AR114" s="825"/>
      <c r="AS114" s="825"/>
      <c r="AT114" s="826"/>
      <c r="AU114" s="932"/>
      <c r="AV114" s="933"/>
      <c r="AW114" s="933"/>
      <c r="AX114" s="933"/>
      <c r="AY114" s="933"/>
      <c r="AZ114" s="817" t="s">
        <v>449</v>
      </c>
      <c r="BA114" s="752"/>
      <c r="BB114" s="752"/>
      <c r="BC114" s="752"/>
      <c r="BD114" s="752"/>
      <c r="BE114" s="752"/>
      <c r="BF114" s="752"/>
      <c r="BG114" s="752"/>
      <c r="BH114" s="752"/>
      <c r="BI114" s="752"/>
      <c r="BJ114" s="752"/>
      <c r="BK114" s="752"/>
      <c r="BL114" s="752"/>
      <c r="BM114" s="752"/>
      <c r="BN114" s="752"/>
      <c r="BO114" s="752"/>
      <c r="BP114" s="753"/>
      <c r="BQ114" s="789">
        <v>1617927</v>
      </c>
      <c r="BR114" s="790"/>
      <c r="BS114" s="790"/>
      <c r="BT114" s="790"/>
      <c r="BU114" s="790"/>
      <c r="BV114" s="790">
        <v>1587833</v>
      </c>
      <c r="BW114" s="790"/>
      <c r="BX114" s="790"/>
      <c r="BY114" s="790"/>
      <c r="BZ114" s="790"/>
      <c r="CA114" s="790">
        <v>1590563</v>
      </c>
      <c r="CB114" s="790"/>
      <c r="CC114" s="790"/>
      <c r="CD114" s="790"/>
      <c r="CE114" s="790"/>
      <c r="CF114" s="875">
        <v>30.8</v>
      </c>
      <c r="CG114" s="876"/>
      <c r="CH114" s="876"/>
      <c r="CI114" s="876"/>
      <c r="CJ114" s="876"/>
      <c r="CK114" s="927"/>
      <c r="CL114" s="821"/>
      <c r="CM114" s="817"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439</v>
      </c>
      <c r="DM114" s="780"/>
      <c r="DN114" s="780"/>
      <c r="DO114" s="780"/>
      <c r="DP114" s="781"/>
      <c r="DQ114" s="782" t="s">
        <v>444</v>
      </c>
      <c r="DR114" s="780"/>
      <c r="DS114" s="780"/>
      <c r="DT114" s="780"/>
      <c r="DU114" s="781"/>
      <c r="DV114" s="824" t="s">
        <v>434</v>
      </c>
      <c r="DW114" s="825"/>
      <c r="DX114" s="825"/>
      <c r="DY114" s="825"/>
      <c r="DZ114" s="826"/>
    </row>
    <row r="115" spans="1:130" s="226"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79</v>
      </c>
      <c r="AB115" s="919"/>
      <c r="AC115" s="919"/>
      <c r="AD115" s="919"/>
      <c r="AE115" s="920"/>
      <c r="AF115" s="921">
        <v>56</v>
      </c>
      <c r="AG115" s="919"/>
      <c r="AH115" s="919"/>
      <c r="AI115" s="919"/>
      <c r="AJ115" s="920"/>
      <c r="AK115" s="921">
        <v>35</v>
      </c>
      <c r="AL115" s="919"/>
      <c r="AM115" s="919"/>
      <c r="AN115" s="919"/>
      <c r="AO115" s="920"/>
      <c r="AP115" s="922">
        <v>0</v>
      </c>
      <c r="AQ115" s="923"/>
      <c r="AR115" s="923"/>
      <c r="AS115" s="923"/>
      <c r="AT115" s="924"/>
      <c r="AU115" s="932"/>
      <c r="AV115" s="933"/>
      <c r="AW115" s="933"/>
      <c r="AX115" s="933"/>
      <c r="AY115" s="933"/>
      <c r="AZ115" s="817" t="s">
        <v>452</v>
      </c>
      <c r="BA115" s="752"/>
      <c r="BB115" s="752"/>
      <c r="BC115" s="752"/>
      <c r="BD115" s="752"/>
      <c r="BE115" s="752"/>
      <c r="BF115" s="752"/>
      <c r="BG115" s="752"/>
      <c r="BH115" s="752"/>
      <c r="BI115" s="752"/>
      <c r="BJ115" s="752"/>
      <c r="BK115" s="752"/>
      <c r="BL115" s="752"/>
      <c r="BM115" s="752"/>
      <c r="BN115" s="752"/>
      <c r="BO115" s="752"/>
      <c r="BP115" s="753"/>
      <c r="BQ115" s="789" t="s">
        <v>439</v>
      </c>
      <c r="BR115" s="790"/>
      <c r="BS115" s="790"/>
      <c r="BT115" s="790"/>
      <c r="BU115" s="790"/>
      <c r="BV115" s="790" t="s">
        <v>444</v>
      </c>
      <c r="BW115" s="790"/>
      <c r="BX115" s="790"/>
      <c r="BY115" s="790"/>
      <c r="BZ115" s="790"/>
      <c r="CA115" s="790" t="s">
        <v>439</v>
      </c>
      <c r="CB115" s="790"/>
      <c r="CC115" s="790"/>
      <c r="CD115" s="790"/>
      <c r="CE115" s="790"/>
      <c r="CF115" s="875" t="s">
        <v>444</v>
      </c>
      <c r="CG115" s="876"/>
      <c r="CH115" s="876"/>
      <c r="CI115" s="876"/>
      <c r="CJ115" s="876"/>
      <c r="CK115" s="927"/>
      <c r="CL115" s="821"/>
      <c r="CM115" s="817"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439</v>
      </c>
      <c r="DM115" s="780"/>
      <c r="DN115" s="780"/>
      <c r="DO115" s="780"/>
      <c r="DP115" s="781"/>
      <c r="DQ115" s="782" t="s">
        <v>439</v>
      </c>
      <c r="DR115" s="780"/>
      <c r="DS115" s="780"/>
      <c r="DT115" s="780"/>
      <c r="DU115" s="781"/>
      <c r="DV115" s="824" t="s">
        <v>439</v>
      </c>
      <c r="DW115" s="825"/>
      <c r="DX115" s="825"/>
      <c r="DY115" s="825"/>
      <c r="DZ115" s="826"/>
    </row>
    <row r="116" spans="1:130" s="226"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395</v>
      </c>
      <c r="AB116" s="780"/>
      <c r="AC116" s="780"/>
      <c r="AD116" s="780"/>
      <c r="AE116" s="781"/>
      <c r="AF116" s="782" t="s">
        <v>395</v>
      </c>
      <c r="AG116" s="780"/>
      <c r="AH116" s="780"/>
      <c r="AI116" s="780"/>
      <c r="AJ116" s="781"/>
      <c r="AK116" s="782" t="s">
        <v>439</v>
      </c>
      <c r="AL116" s="780"/>
      <c r="AM116" s="780"/>
      <c r="AN116" s="780"/>
      <c r="AO116" s="781"/>
      <c r="AP116" s="824" t="s">
        <v>439</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789" t="s">
        <v>436</v>
      </c>
      <c r="BR116" s="790"/>
      <c r="BS116" s="790"/>
      <c r="BT116" s="790"/>
      <c r="BU116" s="790"/>
      <c r="BV116" s="790" t="s">
        <v>408</v>
      </c>
      <c r="BW116" s="790"/>
      <c r="BX116" s="790"/>
      <c r="BY116" s="790"/>
      <c r="BZ116" s="790"/>
      <c r="CA116" s="790" t="s">
        <v>436</v>
      </c>
      <c r="CB116" s="790"/>
      <c r="CC116" s="790"/>
      <c r="CD116" s="790"/>
      <c r="CE116" s="790"/>
      <c r="CF116" s="875" t="s">
        <v>439</v>
      </c>
      <c r="CG116" s="876"/>
      <c r="CH116" s="876"/>
      <c r="CI116" s="876"/>
      <c r="CJ116" s="876"/>
      <c r="CK116" s="927"/>
      <c r="CL116" s="821"/>
      <c r="CM116" s="817"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436</v>
      </c>
      <c r="DH116" s="780"/>
      <c r="DI116" s="780"/>
      <c r="DJ116" s="780"/>
      <c r="DK116" s="781"/>
      <c r="DL116" s="782" t="s">
        <v>439</v>
      </c>
      <c r="DM116" s="780"/>
      <c r="DN116" s="780"/>
      <c r="DO116" s="780"/>
      <c r="DP116" s="781"/>
      <c r="DQ116" s="782" t="s">
        <v>444</v>
      </c>
      <c r="DR116" s="780"/>
      <c r="DS116" s="780"/>
      <c r="DT116" s="780"/>
      <c r="DU116" s="781"/>
      <c r="DV116" s="824" t="s">
        <v>436</v>
      </c>
      <c r="DW116" s="825"/>
      <c r="DX116" s="825"/>
      <c r="DY116" s="825"/>
      <c r="DZ116" s="826"/>
    </row>
    <row r="117" spans="1:130" s="226"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1741188</v>
      </c>
      <c r="AB117" s="903"/>
      <c r="AC117" s="903"/>
      <c r="AD117" s="903"/>
      <c r="AE117" s="904"/>
      <c r="AF117" s="905">
        <v>1796603</v>
      </c>
      <c r="AG117" s="903"/>
      <c r="AH117" s="903"/>
      <c r="AI117" s="903"/>
      <c r="AJ117" s="904"/>
      <c r="AK117" s="905">
        <v>1813373</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789" t="s">
        <v>395</v>
      </c>
      <c r="BR117" s="790"/>
      <c r="BS117" s="790"/>
      <c r="BT117" s="790"/>
      <c r="BU117" s="790"/>
      <c r="BV117" s="790" t="s">
        <v>439</v>
      </c>
      <c r="BW117" s="790"/>
      <c r="BX117" s="790"/>
      <c r="BY117" s="790"/>
      <c r="BZ117" s="790"/>
      <c r="CA117" s="790" t="s">
        <v>439</v>
      </c>
      <c r="CB117" s="790"/>
      <c r="CC117" s="790"/>
      <c r="CD117" s="790"/>
      <c r="CE117" s="790"/>
      <c r="CF117" s="875" t="s">
        <v>444</v>
      </c>
      <c r="CG117" s="876"/>
      <c r="CH117" s="876"/>
      <c r="CI117" s="876"/>
      <c r="CJ117" s="876"/>
      <c r="CK117" s="927"/>
      <c r="CL117" s="821"/>
      <c r="CM117" s="817"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439</v>
      </c>
      <c r="DM117" s="780"/>
      <c r="DN117" s="780"/>
      <c r="DO117" s="780"/>
      <c r="DP117" s="781"/>
      <c r="DQ117" s="782" t="s">
        <v>408</v>
      </c>
      <c r="DR117" s="780"/>
      <c r="DS117" s="780"/>
      <c r="DT117" s="780"/>
      <c r="DU117" s="781"/>
      <c r="DV117" s="824" t="s">
        <v>444</v>
      </c>
      <c r="DW117" s="825"/>
      <c r="DX117" s="825"/>
      <c r="DY117" s="825"/>
      <c r="DZ117" s="826"/>
    </row>
    <row r="118" spans="1:130" s="226" customFormat="1" ht="26.25" customHeight="1" x14ac:dyDescent="0.15">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312</v>
      </c>
      <c r="AL118" s="896"/>
      <c r="AM118" s="896"/>
      <c r="AN118" s="896"/>
      <c r="AO118" s="897"/>
      <c r="AP118" s="899" t="s">
        <v>428</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439</v>
      </c>
      <c r="BR118" s="845"/>
      <c r="BS118" s="845"/>
      <c r="BT118" s="845"/>
      <c r="BU118" s="845"/>
      <c r="BV118" s="845" t="s">
        <v>444</v>
      </c>
      <c r="BW118" s="845"/>
      <c r="BX118" s="845"/>
      <c r="BY118" s="845"/>
      <c r="BZ118" s="845"/>
      <c r="CA118" s="845" t="s">
        <v>439</v>
      </c>
      <c r="CB118" s="845"/>
      <c r="CC118" s="845"/>
      <c r="CD118" s="845"/>
      <c r="CE118" s="845"/>
      <c r="CF118" s="875" t="s">
        <v>439</v>
      </c>
      <c r="CG118" s="876"/>
      <c r="CH118" s="876"/>
      <c r="CI118" s="876"/>
      <c r="CJ118" s="876"/>
      <c r="CK118" s="927"/>
      <c r="CL118" s="821"/>
      <c r="CM118" s="817"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439</v>
      </c>
      <c r="DM118" s="780"/>
      <c r="DN118" s="780"/>
      <c r="DO118" s="780"/>
      <c r="DP118" s="781"/>
      <c r="DQ118" s="782" t="s">
        <v>439</v>
      </c>
      <c r="DR118" s="780"/>
      <c r="DS118" s="780"/>
      <c r="DT118" s="780"/>
      <c r="DU118" s="781"/>
      <c r="DV118" s="824" t="s">
        <v>444</v>
      </c>
      <c r="DW118" s="825"/>
      <c r="DX118" s="825"/>
      <c r="DY118" s="825"/>
      <c r="DZ118" s="826"/>
    </row>
    <row r="119" spans="1:130" s="226" customFormat="1" ht="26.25" customHeight="1" x14ac:dyDescent="0.15">
      <c r="A119" s="818" t="s">
        <v>432</v>
      </c>
      <c r="B119" s="819"/>
      <c r="C119" s="860" t="s">
        <v>433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439</v>
      </c>
      <c r="AB119" s="889"/>
      <c r="AC119" s="889"/>
      <c r="AD119" s="889"/>
      <c r="AE119" s="890"/>
      <c r="AF119" s="891" t="s">
        <v>444</v>
      </c>
      <c r="AG119" s="889"/>
      <c r="AH119" s="889"/>
      <c r="AI119" s="889"/>
      <c r="AJ119" s="890"/>
      <c r="AK119" s="891" t="s">
        <v>439</v>
      </c>
      <c r="AL119" s="889"/>
      <c r="AM119" s="889"/>
      <c r="AN119" s="889"/>
      <c r="AO119" s="890"/>
      <c r="AP119" s="892" t="s">
        <v>444</v>
      </c>
      <c r="AQ119" s="893"/>
      <c r="AR119" s="893"/>
      <c r="AS119" s="893"/>
      <c r="AT119" s="894"/>
      <c r="AU119" s="934"/>
      <c r="AV119" s="935"/>
      <c r="AW119" s="935"/>
      <c r="AX119" s="935"/>
      <c r="AY119" s="935"/>
      <c r="AZ119" s="247" t="s">
        <v>192</v>
      </c>
      <c r="BA119" s="247"/>
      <c r="BB119" s="247"/>
      <c r="BC119" s="247"/>
      <c r="BD119" s="247"/>
      <c r="BE119" s="247"/>
      <c r="BF119" s="247"/>
      <c r="BG119" s="247"/>
      <c r="BH119" s="247"/>
      <c r="BI119" s="247"/>
      <c r="BJ119" s="247"/>
      <c r="BK119" s="247"/>
      <c r="BL119" s="247"/>
      <c r="BM119" s="247"/>
      <c r="BN119" s="247"/>
      <c r="BO119" s="877" t="s">
        <v>462</v>
      </c>
      <c r="BP119" s="878"/>
      <c r="BQ119" s="879">
        <v>19014641</v>
      </c>
      <c r="BR119" s="845"/>
      <c r="BS119" s="845"/>
      <c r="BT119" s="845"/>
      <c r="BU119" s="845"/>
      <c r="BV119" s="845">
        <v>18225311</v>
      </c>
      <c r="BW119" s="845"/>
      <c r="BX119" s="845"/>
      <c r="BY119" s="845"/>
      <c r="BZ119" s="845"/>
      <c r="CA119" s="845">
        <v>17062106</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439</v>
      </c>
      <c r="DH119" s="764"/>
      <c r="DI119" s="764"/>
      <c r="DJ119" s="764"/>
      <c r="DK119" s="765"/>
      <c r="DL119" s="766" t="s">
        <v>439</v>
      </c>
      <c r="DM119" s="764"/>
      <c r="DN119" s="764"/>
      <c r="DO119" s="764"/>
      <c r="DP119" s="765"/>
      <c r="DQ119" s="766" t="s">
        <v>434</v>
      </c>
      <c r="DR119" s="764"/>
      <c r="DS119" s="764"/>
      <c r="DT119" s="764"/>
      <c r="DU119" s="765"/>
      <c r="DV119" s="848" t="s">
        <v>439</v>
      </c>
      <c r="DW119" s="849"/>
      <c r="DX119" s="849"/>
      <c r="DY119" s="849"/>
      <c r="DZ119" s="850"/>
    </row>
    <row r="120" spans="1:130" s="226" customFormat="1" ht="26.25" customHeight="1" x14ac:dyDescent="0.15">
      <c r="A120" s="820"/>
      <c r="B120" s="821"/>
      <c r="C120" s="817"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439</v>
      </c>
      <c r="AB120" s="780"/>
      <c r="AC120" s="780"/>
      <c r="AD120" s="780"/>
      <c r="AE120" s="781"/>
      <c r="AF120" s="782" t="s">
        <v>434</v>
      </c>
      <c r="AG120" s="780"/>
      <c r="AH120" s="780"/>
      <c r="AI120" s="780"/>
      <c r="AJ120" s="781"/>
      <c r="AK120" s="782" t="s">
        <v>439</v>
      </c>
      <c r="AL120" s="780"/>
      <c r="AM120" s="780"/>
      <c r="AN120" s="780"/>
      <c r="AO120" s="781"/>
      <c r="AP120" s="824" t="s">
        <v>434</v>
      </c>
      <c r="AQ120" s="825"/>
      <c r="AR120" s="825"/>
      <c r="AS120" s="825"/>
      <c r="AT120" s="826"/>
      <c r="AU120" s="880" t="s">
        <v>464</v>
      </c>
      <c r="AV120" s="881"/>
      <c r="AW120" s="881"/>
      <c r="AX120" s="881"/>
      <c r="AY120" s="882"/>
      <c r="AZ120" s="860" t="s">
        <v>465</v>
      </c>
      <c r="BA120" s="810"/>
      <c r="BB120" s="810"/>
      <c r="BC120" s="810"/>
      <c r="BD120" s="810"/>
      <c r="BE120" s="810"/>
      <c r="BF120" s="810"/>
      <c r="BG120" s="810"/>
      <c r="BH120" s="810"/>
      <c r="BI120" s="810"/>
      <c r="BJ120" s="810"/>
      <c r="BK120" s="810"/>
      <c r="BL120" s="810"/>
      <c r="BM120" s="810"/>
      <c r="BN120" s="810"/>
      <c r="BO120" s="810"/>
      <c r="BP120" s="811"/>
      <c r="BQ120" s="861">
        <v>2254792</v>
      </c>
      <c r="BR120" s="842"/>
      <c r="BS120" s="842"/>
      <c r="BT120" s="842"/>
      <c r="BU120" s="842"/>
      <c r="BV120" s="842">
        <v>3062291</v>
      </c>
      <c r="BW120" s="842"/>
      <c r="BX120" s="842"/>
      <c r="BY120" s="842"/>
      <c r="BZ120" s="842"/>
      <c r="CA120" s="842">
        <v>3110550</v>
      </c>
      <c r="CB120" s="842"/>
      <c r="CC120" s="842"/>
      <c r="CD120" s="842"/>
      <c r="CE120" s="842"/>
      <c r="CF120" s="866">
        <v>60.3</v>
      </c>
      <c r="CG120" s="867"/>
      <c r="CH120" s="867"/>
      <c r="CI120" s="867"/>
      <c r="CJ120" s="867"/>
      <c r="CK120" s="868" t="s">
        <v>466</v>
      </c>
      <c r="CL120" s="852"/>
      <c r="CM120" s="852"/>
      <c r="CN120" s="852"/>
      <c r="CO120" s="853"/>
      <c r="CP120" s="872" t="s">
        <v>467</v>
      </c>
      <c r="CQ120" s="873"/>
      <c r="CR120" s="873"/>
      <c r="CS120" s="873"/>
      <c r="CT120" s="873"/>
      <c r="CU120" s="873"/>
      <c r="CV120" s="873"/>
      <c r="CW120" s="873"/>
      <c r="CX120" s="873"/>
      <c r="CY120" s="873"/>
      <c r="CZ120" s="873"/>
      <c r="DA120" s="873"/>
      <c r="DB120" s="873"/>
      <c r="DC120" s="873"/>
      <c r="DD120" s="873"/>
      <c r="DE120" s="873"/>
      <c r="DF120" s="874"/>
      <c r="DG120" s="861">
        <v>2618199</v>
      </c>
      <c r="DH120" s="842"/>
      <c r="DI120" s="842"/>
      <c r="DJ120" s="842"/>
      <c r="DK120" s="842"/>
      <c r="DL120" s="842">
        <v>2091884</v>
      </c>
      <c r="DM120" s="842"/>
      <c r="DN120" s="842"/>
      <c r="DO120" s="842"/>
      <c r="DP120" s="842"/>
      <c r="DQ120" s="842">
        <v>1881460</v>
      </c>
      <c r="DR120" s="842"/>
      <c r="DS120" s="842"/>
      <c r="DT120" s="842"/>
      <c r="DU120" s="842"/>
      <c r="DV120" s="843">
        <v>36.5</v>
      </c>
      <c r="DW120" s="843"/>
      <c r="DX120" s="843"/>
      <c r="DY120" s="843"/>
      <c r="DZ120" s="844"/>
    </row>
    <row r="121" spans="1:130" s="226" customFormat="1" ht="26.25" customHeight="1" x14ac:dyDescent="0.15">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439</v>
      </c>
      <c r="AB121" s="780"/>
      <c r="AC121" s="780"/>
      <c r="AD121" s="780"/>
      <c r="AE121" s="781"/>
      <c r="AF121" s="782" t="s">
        <v>434</v>
      </c>
      <c r="AG121" s="780"/>
      <c r="AH121" s="780"/>
      <c r="AI121" s="780"/>
      <c r="AJ121" s="781"/>
      <c r="AK121" s="782" t="s">
        <v>434</v>
      </c>
      <c r="AL121" s="780"/>
      <c r="AM121" s="780"/>
      <c r="AN121" s="780"/>
      <c r="AO121" s="781"/>
      <c r="AP121" s="824" t="s">
        <v>434</v>
      </c>
      <c r="AQ121" s="825"/>
      <c r="AR121" s="825"/>
      <c r="AS121" s="825"/>
      <c r="AT121" s="826"/>
      <c r="AU121" s="883"/>
      <c r="AV121" s="884"/>
      <c r="AW121" s="884"/>
      <c r="AX121" s="884"/>
      <c r="AY121" s="885"/>
      <c r="AZ121" s="817" t="s">
        <v>469</v>
      </c>
      <c r="BA121" s="752"/>
      <c r="BB121" s="752"/>
      <c r="BC121" s="752"/>
      <c r="BD121" s="752"/>
      <c r="BE121" s="752"/>
      <c r="BF121" s="752"/>
      <c r="BG121" s="752"/>
      <c r="BH121" s="752"/>
      <c r="BI121" s="752"/>
      <c r="BJ121" s="752"/>
      <c r="BK121" s="752"/>
      <c r="BL121" s="752"/>
      <c r="BM121" s="752"/>
      <c r="BN121" s="752"/>
      <c r="BO121" s="752"/>
      <c r="BP121" s="753"/>
      <c r="BQ121" s="789">
        <v>1219371</v>
      </c>
      <c r="BR121" s="790"/>
      <c r="BS121" s="790"/>
      <c r="BT121" s="790"/>
      <c r="BU121" s="790"/>
      <c r="BV121" s="790">
        <v>1289694</v>
      </c>
      <c r="BW121" s="790"/>
      <c r="BX121" s="790"/>
      <c r="BY121" s="790"/>
      <c r="BZ121" s="790"/>
      <c r="CA121" s="790">
        <v>1396098</v>
      </c>
      <c r="CB121" s="790"/>
      <c r="CC121" s="790"/>
      <c r="CD121" s="790"/>
      <c r="CE121" s="790"/>
      <c r="CF121" s="875">
        <v>27.1</v>
      </c>
      <c r="CG121" s="876"/>
      <c r="CH121" s="876"/>
      <c r="CI121" s="876"/>
      <c r="CJ121" s="876"/>
      <c r="CK121" s="869"/>
      <c r="CL121" s="855"/>
      <c r="CM121" s="855"/>
      <c r="CN121" s="855"/>
      <c r="CO121" s="856"/>
      <c r="CP121" s="835" t="s">
        <v>470</v>
      </c>
      <c r="CQ121" s="836"/>
      <c r="CR121" s="836"/>
      <c r="CS121" s="836"/>
      <c r="CT121" s="836"/>
      <c r="CU121" s="836"/>
      <c r="CV121" s="836"/>
      <c r="CW121" s="836"/>
      <c r="CX121" s="836"/>
      <c r="CY121" s="836"/>
      <c r="CZ121" s="836"/>
      <c r="DA121" s="836"/>
      <c r="DB121" s="836"/>
      <c r="DC121" s="836"/>
      <c r="DD121" s="836"/>
      <c r="DE121" s="836"/>
      <c r="DF121" s="837"/>
      <c r="DG121" s="789">
        <v>292309</v>
      </c>
      <c r="DH121" s="790"/>
      <c r="DI121" s="790"/>
      <c r="DJ121" s="790"/>
      <c r="DK121" s="790"/>
      <c r="DL121" s="790">
        <v>286223</v>
      </c>
      <c r="DM121" s="790"/>
      <c r="DN121" s="790"/>
      <c r="DO121" s="790"/>
      <c r="DP121" s="790"/>
      <c r="DQ121" s="790">
        <v>292187</v>
      </c>
      <c r="DR121" s="790"/>
      <c r="DS121" s="790"/>
      <c r="DT121" s="790"/>
      <c r="DU121" s="790"/>
      <c r="DV121" s="796">
        <v>5.7</v>
      </c>
      <c r="DW121" s="796"/>
      <c r="DX121" s="796"/>
      <c r="DY121" s="796"/>
      <c r="DZ121" s="797"/>
    </row>
    <row r="122" spans="1:130" s="226" customFormat="1" ht="26.25" customHeight="1" x14ac:dyDescent="0.15">
      <c r="A122" s="820"/>
      <c r="B122" s="821"/>
      <c r="C122" s="817"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434</v>
      </c>
      <c r="AB122" s="780"/>
      <c r="AC122" s="780"/>
      <c r="AD122" s="780"/>
      <c r="AE122" s="781"/>
      <c r="AF122" s="782" t="s">
        <v>439</v>
      </c>
      <c r="AG122" s="780"/>
      <c r="AH122" s="780"/>
      <c r="AI122" s="780"/>
      <c r="AJ122" s="781"/>
      <c r="AK122" s="782" t="s">
        <v>434</v>
      </c>
      <c r="AL122" s="780"/>
      <c r="AM122" s="780"/>
      <c r="AN122" s="780"/>
      <c r="AO122" s="781"/>
      <c r="AP122" s="824" t="s">
        <v>434</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12441023</v>
      </c>
      <c r="BR122" s="845"/>
      <c r="BS122" s="845"/>
      <c r="BT122" s="845"/>
      <c r="BU122" s="845"/>
      <c r="BV122" s="845">
        <v>11863726</v>
      </c>
      <c r="BW122" s="845"/>
      <c r="BX122" s="845"/>
      <c r="BY122" s="845"/>
      <c r="BZ122" s="845"/>
      <c r="CA122" s="845">
        <v>11064726</v>
      </c>
      <c r="CB122" s="845"/>
      <c r="CC122" s="845"/>
      <c r="CD122" s="845"/>
      <c r="CE122" s="845"/>
      <c r="CF122" s="846">
        <v>214.4</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789" t="s">
        <v>439</v>
      </c>
      <c r="DH122" s="790"/>
      <c r="DI122" s="790"/>
      <c r="DJ122" s="790"/>
      <c r="DK122" s="790"/>
      <c r="DL122" s="790" t="s">
        <v>434</v>
      </c>
      <c r="DM122" s="790"/>
      <c r="DN122" s="790"/>
      <c r="DO122" s="790"/>
      <c r="DP122" s="790"/>
      <c r="DQ122" s="790" t="s">
        <v>439</v>
      </c>
      <c r="DR122" s="790"/>
      <c r="DS122" s="790"/>
      <c r="DT122" s="790"/>
      <c r="DU122" s="790"/>
      <c r="DV122" s="796" t="s">
        <v>434</v>
      </c>
      <c r="DW122" s="796"/>
      <c r="DX122" s="796"/>
      <c r="DY122" s="796"/>
      <c r="DZ122" s="797"/>
    </row>
    <row r="123" spans="1:130" s="226" customFormat="1" ht="26.25" customHeight="1" x14ac:dyDescent="0.15">
      <c r="A123" s="820"/>
      <c r="B123" s="821"/>
      <c r="C123" s="817"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434</v>
      </c>
      <c r="AB123" s="780"/>
      <c r="AC123" s="780"/>
      <c r="AD123" s="780"/>
      <c r="AE123" s="781"/>
      <c r="AF123" s="782" t="s">
        <v>434</v>
      </c>
      <c r="AG123" s="780"/>
      <c r="AH123" s="780"/>
      <c r="AI123" s="780"/>
      <c r="AJ123" s="781"/>
      <c r="AK123" s="782" t="s">
        <v>434</v>
      </c>
      <c r="AL123" s="780"/>
      <c r="AM123" s="780"/>
      <c r="AN123" s="780"/>
      <c r="AO123" s="781"/>
      <c r="AP123" s="824" t="s">
        <v>408</v>
      </c>
      <c r="AQ123" s="825"/>
      <c r="AR123" s="825"/>
      <c r="AS123" s="825"/>
      <c r="AT123" s="826"/>
      <c r="AU123" s="886"/>
      <c r="AV123" s="887"/>
      <c r="AW123" s="887"/>
      <c r="AX123" s="887"/>
      <c r="AY123" s="887"/>
      <c r="AZ123" s="247" t="s">
        <v>192</v>
      </c>
      <c r="BA123" s="247"/>
      <c r="BB123" s="247"/>
      <c r="BC123" s="247"/>
      <c r="BD123" s="247"/>
      <c r="BE123" s="247"/>
      <c r="BF123" s="247"/>
      <c r="BG123" s="247"/>
      <c r="BH123" s="247"/>
      <c r="BI123" s="247"/>
      <c r="BJ123" s="247"/>
      <c r="BK123" s="247"/>
      <c r="BL123" s="247"/>
      <c r="BM123" s="247"/>
      <c r="BN123" s="247"/>
      <c r="BO123" s="877" t="s">
        <v>473</v>
      </c>
      <c r="BP123" s="878"/>
      <c r="BQ123" s="832">
        <v>15915186</v>
      </c>
      <c r="BR123" s="833"/>
      <c r="BS123" s="833"/>
      <c r="BT123" s="833"/>
      <c r="BU123" s="833"/>
      <c r="BV123" s="833">
        <v>16215711</v>
      </c>
      <c r="BW123" s="833"/>
      <c r="BX123" s="833"/>
      <c r="BY123" s="833"/>
      <c r="BZ123" s="833"/>
      <c r="CA123" s="833">
        <v>15571374</v>
      </c>
      <c r="CB123" s="833"/>
      <c r="CC123" s="833"/>
      <c r="CD123" s="833"/>
      <c r="CE123" s="833"/>
      <c r="CF123" s="748"/>
      <c r="CG123" s="749"/>
      <c r="CH123" s="749"/>
      <c r="CI123" s="749"/>
      <c r="CJ123" s="834"/>
      <c r="CK123" s="869"/>
      <c r="CL123" s="855"/>
      <c r="CM123" s="855"/>
      <c r="CN123" s="855"/>
      <c r="CO123" s="856"/>
      <c r="CP123" s="835" t="s">
        <v>474</v>
      </c>
      <c r="CQ123" s="836"/>
      <c r="CR123" s="836"/>
      <c r="CS123" s="836"/>
      <c r="CT123" s="836"/>
      <c r="CU123" s="836"/>
      <c r="CV123" s="836"/>
      <c r="CW123" s="836"/>
      <c r="CX123" s="836"/>
      <c r="CY123" s="836"/>
      <c r="CZ123" s="836"/>
      <c r="DA123" s="836"/>
      <c r="DB123" s="836"/>
      <c r="DC123" s="836"/>
      <c r="DD123" s="836"/>
      <c r="DE123" s="836"/>
      <c r="DF123" s="837"/>
      <c r="DG123" s="779" t="s">
        <v>439</v>
      </c>
      <c r="DH123" s="780"/>
      <c r="DI123" s="780"/>
      <c r="DJ123" s="780"/>
      <c r="DK123" s="781"/>
      <c r="DL123" s="782" t="s">
        <v>439</v>
      </c>
      <c r="DM123" s="780"/>
      <c r="DN123" s="780"/>
      <c r="DO123" s="780"/>
      <c r="DP123" s="781"/>
      <c r="DQ123" s="782" t="s">
        <v>439</v>
      </c>
      <c r="DR123" s="780"/>
      <c r="DS123" s="780"/>
      <c r="DT123" s="780"/>
      <c r="DU123" s="781"/>
      <c r="DV123" s="824" t="s">
        <v>439</v>
      </c>
      <c r="DW123" s="825"/>
      <c r="DX123" s="825"/>
      <c r="DY123" s="825"/>
      <c r="DZ123" s="826"/>
    </row>
    <row r="124" spans="1:130" s="226" customFormat="1" ht="26.25" customHeight="1" thickBot="1" x14ac:dyDescent="0.2">
      <c r="A124" s="820"/>
      <c r="B124" s="821"/>
      <c r="C124" s="817"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439</v>
      </c>
      <c r="AB124" s="780"/>
      <c r="AC124" s="780"/>
      <c r="AD124" s="780"/>
      <c r="AE124" s="781"/>
      <c r="AF124" s="782" t="s">
        <v>439</v>
      </c>
      <c r="AG124" s="780"/>
      <c r="AH124" s="780"/>
      <c r="AI124" s="780"/>
      <c r="AJ124" s="781"/>
      <c r="AK124" s="782" t="s">
        <v>439</v>
      </c>
      <c r="AL124" s="780"/>
      <c r="AM124" s="780"/>
      <c r="AN124" s="780"/>
      <c r="AO124" s="781"/>
      <c r="AP124" s="824" t="s">
        <v>439</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62.5</v>
      </c>
      <c r="BR124" s="831"/>
      <c r="BS124" s="831"/>
      <c r="BT124" s="831"/>
      <c r="BU124" s="831"/>
      <c r="BV124" s="831">
        <v>37.6</v>
      </c>
      <c r="BW124" s="831"/>
      <c r="BX124" s="831"/>
      <c r="BY124" s="831"/>
      <c r="BZ124" s="831"/>
      <c r="CA124" s="831">
        <v>28.8</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477</v>
      </c>
      <c r="DH124" s="764"/>
      <c r="DI124" s="764"/>
      <c r="DJ124" s="764"/>
      <c r="DK124" s="765"/>
      <c r="DL124" s="766" t="s">
        <v>478</v>
      </c>
      <c r="DM124" s="764"/>
      <c r="DN124" s="764"/>
      <c r="DO124" s="764"/>
      <c r="DP124" s="765"/>
      <c r="DQ124" s="766" t="s">
        <v>479</v>
      </c>
      <c r="DR124" s="764"/>
      <c r="DS124" s="764"/>
      <c r="DT124" s="764"/>
      <c r="DU124" s="765"/>
      <c r="DV124" s="848" t="s">
        <v>434</v>
      </c>
      <c r="DW124" s="849"/>
      <c r="DX124" s="849"/>
      <c r="DY124" s="849"/>
      <c r="DZ124" s="850"/>
    </row>
    <row r="125" spans="1:130" s="226" customFormat="1" ht="26.25" customHeight="1" x14ac:dyDescent="0.15">
      <c r="A125" s="820"/>
      <c r="B125" s="821"/>
      <c r="C125" s="817"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479</v>
      </c>
      <c r="AB125" s="780"/>
      <c r="AC125" s="780"/>
      <c r="AD125" s="780"/>
      <c r="AE125" s="781"/>
      <c r="AF125" s="782" t="s">
        <v>439</v>
      </c>
      <c r="AG125" s="780"/>
      <c r="AH125" s="780"/>
      <c r="AI125" s="780"/>
      <c r="AJ125" s="781"/>
      <c r="AK125" s="782" t="s">
        <v>479</v>
      </c>
      <c r="AL125" s="780"/>
      <c r="AM125" s="780"/>
      <c r="AN125" s="780"/>
      <c r="AO125" s="781"/>
      <c r="AP125" s="824" t="s">
        <v>477</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480</v>
      </c>
      <c r="CL125" s="852"/>
      <c r="CM125" s="852"/>
      <c r="CN125" s="852"/>
      <c r="CO125" s="853"/>
      <c r="CP125" s="860" t="s">
        <v>481</v>
      </c>
      <c r="CQ125" s="810"/>
      <c r="CR125" s="810"/>
      <c r="CS125" s="810"/>
      <c r="CT125" s="810"/>
      <c r="CU125" s="810"/>
      <c r="CV125" s="810"/>
      <c r="CW125" s="810"/>
      <c r="CX125" s="810"/>
      <c r="CY125" s="810"/>
      <c r="CZ125" s="810"/>
      <c r="DA125" s="810"/>
      <c r="DB125" s="810"/>
      <c r="DC125" s="810"/>
      <c r="DD125" s="810"/>
      <c r="DE125" s="810"/>
      <c r="DF125" s="811"/>
      <c r="DG125" s="861" t="s">
        <v>436</v>
      </c>
      <c r="DH125" s="842"/>
      <c r="DI125" s="842"/>
      <c r="DJ125" s="842"/>
      <c r="DK125" s="842"/>
      <c r="DL125" s="842" t="s">
        <v>395</v>
      </c>
      <c r="DM125" s="842"/>
      <c r="DN125" s="842"/>
      <c r="DO125" s="842"/>
      <c r="DP125" s="842"/>
      <c r="DQ125" s="842" t="s">
        <v>436</v>
      </c>
      <c r="DR125" s="842"/>
      <c r="DS125" s="842"/>
      <c r="DT125" s="842"/>
      <c r="DU125" s="842"/>
      <c r="DV125" s="843" t="s">
        <v>395</v>
      </c>
      <c r="DW125" s="843"/>
      <c r="DX125" s="843"/>
      <c r="DY125" s="843"/>
      <c r="DZ125" s="844"/>
    </row>
    <row r="126" spans="1:130" s="226" customFormat="1" ht="26.25" customHeight="1" thickBot="1" x14ac:dyDescent="0.2">
      <c r="A126" s="820"/>
      <c r="B126" s="821"/>
      <c r="C126" s="817"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439</v>
      </c>
      <c r="AB126" s="780"/>
      <c r="AC126" s="780"/>
      <c r="AD126" s="780"/>
      <c r="AE126" s="781"/>
      <c r="AF126" s="782" t="s">
        <v>439</v>
      </c>
      <c r="AG126" s="780"/>
      <c r="AH126" s="780"/>
      <c r="AI126" s="780"/>
      <c r="AJ126" s="781"/>
      <c r="AK126" s="782" t="s">
        <v>439</v>
      </c>
      <c r="AL126" s="780"/>
      <c r="AM126" s="780"/>
      <c r="AN126" s="780"/>
      <c r="AO126" s="781"/>
      <c r="AP126" s="824" t="s">
        <v>477</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482</v>
      </c>
      <c r="CQ126" s="752"/>
      <c r="CR126" s="752"/>
      <c r="CS126" s="752"/>
      <c r="CT126" s="752"/>
      <c r="CU126" s="752"/>
      <c r="CV126" s="752"/>
      <c r="CW126" s="752"/>
      <c r="CX126" s="752"/>
      <c r="CY126" s="752"/>
      <c r="CZ126" s="752"/>
      <c r="DA126" s="752"/>
      <c r="DB126" s="752"/>
      <c r="DC126" s="752"/>
      <c r="DD126" s="752"/>
      <c r="DE126" s="752"/>
      <c r="DF126" s="753"/>
      <c r="DG126" s="789" t="s">
        <v>439</v>
      </c>
      <c r="DH126" s="790"/>
      <c r="DI126" s="790"/>
      <c r="DJ126" s="790"/>
      <c r="DK126" s="790"/>
      <c r="DL126" s="790" t="s">
        <v>439</v>
      </c>
      <c r="DM126" s="790"/>
      <c r="DN126" s="790"/>
      <c r="DO126" s="790"/>
      <c r="DP126" s="790"/>
      <c r="DQ126" s="790" t="s">
        <v>439</v>
      </c>
      <c r="DR126" s="790"/>
      <c r="DS126" s="790"/>
      <c r="DT126" s="790"/>
      <c r="DU126" s="790"/>
      <c r="DV126" s="796" t="s">
        <v>439</v>
      </c>
      <c r="DW126" s="796"/>
      <c r="DX126" s="796"/>
      <c r="DY126" s="796"/>
      <c r="DZ126" s="797"/>
    </row>
    <row r="127" spans="1:130" s="226"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79</v>
      </c>
      <c r="AB127" s="780"/>
      <c r="AC127" s="780"/>
      <c r="AD127" s="780"/>
      <c r="AE127" s="781"/>
      <c r="AF127" s="782">
        <v>56</v>
      </c>
      <c r="AG127" s="780"/>
      <c r="AH127" s="780"/>
      <c r="AI127" s="780"/>
      <c r="AJ127" s="781"/>
      <c r="AK127" s="782">
        <v>35</v>
      </c>
      <c r="AL127" s="780"/>
      <c r="AM127" s="780"/>
      <c r="AN127" s="780"/>
      <c r="AO127" s="781"/>
      <c r="AP127" s="824">
        <v>0</v>
      </c>
      <c r="AQ127" s="825"/>
      <c r="AR127" s="825"/>
      <c r="AS127" s="825"/>
      <c r="AT127" s="826"/>
      <c r="AU127" s="228"/>
      <c r="AV127" s="228"/>
      <c r="AW127" s="228"/>
      <c r="AX127" s="841" t="s">
        <v>484</v>
      </c>
      <c r="AY127" s="814"/>
      <c r="AZ127" s="814"/>
      <c r="BA127" s="814"/>
      <c r="BB127" s="814"/>
      <c r="BC127" s="814"/>
      <c r="BD127" s="814"/>
      <c r="BE127" s="815"/>
      <c r="BF127" s="813" t="s">
        <v>485</v>
      </c>
      <c r="BG127" s="814"/>
      <c r="BH127" s="814"/>
      <c r="BI127" s="814"/>
      <c r="BJ127" s="814"/>
      <c r="BK127" s="814"/>
      <c r="BL127" s="815"/>
      <c r="BM127" s="813" t="s">
        <v>486</v>
      </c>
      <c r="BN127" s="814"/>
      <c r="BO127" s="814"/>
      <c r="BP127" s="814"/>
      <c r="BQ127" s="814"/>
      <c r="BR127" s="814"/>
      <c r="BS127" s="815"/>
      <c r="BT127" s="813" t="s">
        <v>487</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488</v>
      </c>
      <c r="CQ127" s="752"/>
      <c r="CR127" s="752"/>
      <c r="CS127" s="752"/>
      <c r="CT127" s="752"/>
      <c r="CU127" s="752"/>
      <c r="CV127" s="752"/>
      <c r="CW127" s="752"/>
      <c r="CX127" s="752"/>
      <c r="CY127" s="752"/>
      <c r="CZ127" s="752"/>
      <c r="DA127" s="752"/>
      <c r="DB127" s="752"/>
      <c r="DC127" s="752"/>
      <c r="DD127" s="752"/>
      <c r="DE127" s="752"/>
      <c r="DF127" s="753"/>
      <c r="DG127" s="789" t="s">
        <v>439</v>
      </c>
      <c r="DH127" s="790"/>
      <c r="DI127" s="790"/>
      <c r="DJ127" s="790"/>
      <c r="DK127" s="790"/>
      <c r="DL127" s="790" t="s">
        <v>477</v>
      </c>
      <c r="DM127" s="790"/>
      <c r="DN127" s="790"/>
      <c r="DO127" s="790"/>
      <c r="DP127" s="790"/>
      <c r="DQ127" s="790" t="s">
        <v>477</v>
      </c>
      <c r="DR127" s="790"/>
      <c r="DS127" s="790"/>
      <c r="DT127" s="790"/>
      <c r="DU127" s="790"/>
      <c r="DV127" s="796" t="s">
        <v>477</v>
      </c>
      <c r="DW127" s="796"/>
      <c r="DX127" s="796"/>
      <c r="DY127" s="796"/>
      <c r="DZ127" s="797"/>
    </row>
    <row r="128" spans="1:130" s="226" customFormat="1" ht="26.25" customHeight="1" thickBot="1" x14ac:dyDescent="0.2">
      <c r="A128" s="798" t="s">
        <v>489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490</v>
      </c>
      <c r="X128" s="800"/>
      <c r="Y128" s="800"/>
      <c r="Z128" s="801"/>
      <c r="AA128" s="802">
        <v>106430</v>
      </c>
      <c r="AB128" s="803"/>
      <c r="AC128" s="803"/>
      <c r="AD128" s="803"/>
      <c r="AE128" s="804"/>
      <c r="AF128" s="805">
        <v>98567</v>
      </c>
      <c r="AG128" s="803"/>
      <c r="AH128" s="803"/>
      <c r="AI128" s="803"/>
      <c r="AJ128" s="804"/>
      <c r="AK128" s="805">
        <v>113749</v>
      </c>
      <c r="AL128" s="803"/>
      <c r="AM128" s="803"/>
      <c r="AN128" s="803"/>
      <c r="AO128" s="804"/>
      <c r="AP128" s="806"/>
      <c r="AQ128" s="807"/>
      <c r="AR128" s="807"/>
      <c r="AS128" s="807"/>
      <c r="AT128" s="808"/>
      <c r="AU128" s="228"/>
      <c r="AV128" s="228"/>
      <c r="AW128" s="228"/>
      <c r="AX128" s="809" t="s">
        <v>491</v>
      </c>
      <c r="AY128" s="810"/>
      <c r="AZ128" s="810"/>
      <c r="BA128" s="810"/>
      <c r="BB128" s="810"/>
      <c r="BC128" s="810"/>
      <c r="BD128" s="810"/>
      <c r="BE128" s="811"/>
      <c r="BF128" s="786" t="s">
        <v>477</v>
      </c>
      <c r="BG128" s="787"/>
      <c r="BH128" s="787"/>
      <c r="BI128" s="787"/>
      <c r="BJ128" s="787"/>
      <c r="BK128" s="787"/>
      <c r="BL128" s="812"/>
      <c r="BM128" s="786">
        <v>14.28</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492</v>
      </c>
      <c r="CQ128" s="730"/>
      <c r="CR128" s="730"/>
      <c r="CS128" s="730"/>
      <c r="CT128" s="730"/>
      <c r="CU128" s="730"/>
      <c r="CV128" s="730"/>
      <c r="CW128" s="730"/>
      <c r="CX128" s="730"/>
      <c r="CY128" s="730"/>
      <c r="CZ128" s="730"/>
      <c r="DA128" s="730"/>
      <c r="DB128" s="730"/>
      <c r="DC128" s="730"/>
      <c r="DD128" s="730"/>
      <c r="DE128" s="730"/>
      <c r="DF128" s="731"/>
      <c r="DG128" s="792" t="s">
        <v>439</v>
      </c>
      <c r="DH128" s="793"/>
      <c r="DI128" s="793"/>
      <c r="DJ128" s="793"/>
      <c r="DK128" s="793"/>
      <c r="DL128" s="793" t="s">
        <v>477</v>
      </c>
      <c r="DM128" s="793"/>
      <c r="DN128" s="793"/>
      <c r="DO128" s="793"/>
      <c r="DP128" s="793"/>
      <c r="DQ128" s="793" t="s">
        <v>434</v>
      </c>
      <c r="DR128" s="793"/>
      <c r="DS128" s="793"/>
      <c r="DT128" s="793"/>
      <c r="DU128" s="793"/>
      <c r="DV128" s="794" t="s">
        <v>439</v>
      </c>
      <c r="DW128" s="794"/>
      <c r="DX128" s="794"/>
      <c r="DY128" s="794"/>
      <c r="DZ128" s="795"/>
    </row>
    <row r="129" spans="1:131" s="226"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6137823</v>
      </c>
      <c r="AB129" s="780"/>
      <c r="AC129" s="780"/>
      <c r="AD129" s="780"/>
      <c r="AE129" s="781"/>
      <c r="AF129" s="782">
        <v>6547393</v>
      </c>
      <c r="AG129" s="780"/>
      <c r="AH129" s="780"/>
      <c r="AI129" s="780"/>
      <c r="AJ129" s="781"/>
      <c r="AK129" s="782">
        <v>6375333</v>
      </c>
      <c r="AL129" s="780"/>
      <c r="AM129" s="780"/>
      <c r="AN129" s="780"/>
      <c r="AO129" s="781"/>
      <c r="AP129" s="783"/>
      <c r="AQ129" s="784"/>
      <c r="AR129" s="784"/>
      <c r="AS129" s="784"/>
      <c r="AT129" s="785"/>
      <c r="AU129" s="229"/>
      <c r="AV129" s="229"/>
      <c r="AW129" s="229"/>
      <c r="AX129" s="751" t="s">
        <v>494</v>
      </c>
      <c r="AY129" s="752"/>
      <c r="AZ129" s="752"/>
      <c r="BA129" s="752"/>
      <c r="BB129" s="752"/>
      <c r="BC129" s="752"/>
      <c r="BD129" s="752"/>
      <c r="BE129" s="753"/>
      <c r="BF129" s="770" t="s">
        <v>439</v>
      </c>
      <c r="BG129" s="771"/>
      <c r="BH129" s="771"/>
      <c r="BI129" s="771"/>
      <c r="BJ129" s="771"/>
      <c r="BK129" s="771"/>
      <c r="BL129" s="772"/>
      <c r="BM129" s="770">
        <v>19.28</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1179702</v>
      </c>
      <c r="AB130" s="780"/>
      <c r="AC130" s="780"/>
      <c r="AD130" s="780"/>
      <c r="AE130" s="781"/>
      <c r="AF130" s="782">
        <v>1208328</v>
      </c>
      <c r="AG130" s="780"/>
      <c r="AH130" s="780"/>
      <c r="AI130" s="780"/>
      <c r="AJ130" s="781"/>
      <c r="AK130" s="782">
        <v>1214239</v>
      </c>
      <c r="AL130" s="780"/>
      <c r="AM130" s="780"/>
      <c r="AN130" s="780"/>
      <c r="AO130" s="781"/>
      <c r="AP130" s="783"/>
      <c r="AQ130" s="784"/>
      <c r="AR130" s="784"/>
      <c r="AS130" s="784"/>
      <c r="AT130" s="785"/>
      <c r="AU130" s="229"/>
      <c r="AV130" s="229"/>
      <c r="AW130" s="229"/>
      <c r="AX130" s="751" t="s">
        <v>497</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4958121</v>
      </c>
      <c r="AB131" s="764"/>
      <c r="AC131" s="764"/>
      <c r="AD131" s="764"/>
      <c r="AE131" s="765"/>
      <c r="AF131" s="766">
        <v>5339065</v>
      </c>
      <c r="AG131" s="764"/>
      <c r="AH131" s="764"/>
      <c r="AI131" s="764"/>
      <c r="AJ131" s="765"/>
      <c r="AK131" s="766">
        <v>5161094</v>
      </c>
      <c r="AL131" s="764"/>
      <c r="AM131" s="764"/>
      <c r="AN131" s="764"/>
      <c r="AO131" s="765"/>
      <c r="AP131" s="767"/>
      <c r="AQ131" s="768"/>
      <c r="AR131" s="768"/>
      <c r="AS131" s="768"/>
      <c r="AT131" s="769"/>
      <c r="AU131" s="229"/>
      <c r="AV131" s="229"/>
      <c r="AW131" s="229"/>
      <c r="AX131" s="729" t="s">
        <v>499</v>
      </c>
      <c r="AY131" s="730"/>
      <c r="AZ131" s="730"/>
      <c r="BA131" s="730"/>
      <c r="BB131" s="730"/>
      <c r="BC131" s="730"/>
      <c r="BD131" s="730"/>
      <c r="BE131" s="731"/>
      <c r="BF131" s="732">
        <v>28.8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9.177993034</v>
      </c>
      <c r="AB132" s="745"/>
      <c r="AC132" s="745"/>
      <c r="AD132" s="745"/>
      <c r="AE132" s="746"/>
      <c r="AF132" s="747">
        <v>9.1721677859999993</v>
      </c>
      <c r="AG132" s="745"/>
      <c r="AH132" s="745"/>
      <c r="AI132" s="745"/>
      <c r="AJ132" s="746"/>
      <c r="AK132" s="747">
        <v>9.4046921060000006</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10.4</v>
      </c>
      <c r="AB133" s="724"/>
      <c r="AC133" s="724"/>
      <c r="AD133" s="724"/>
      <c r="AE133" s="725"/>
      <c r="AF133" s="723">
        <v>9.3000000000000007</v>
      </c>
      <c r="AG133" s="724"/>
      <c r="AH133" s="724"/>
      <c r="AI133" s="724"/>
      <c r="AJ133" s="725"/>
      <c r="AK133" s="723">
        <v>9.1999999999999993</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n23pazGux5iyt7tWY830kPsc7PPPvhbplW0usA1zoDCQuLcuP4GXIVvIwIYQ/kAGv6k7nvs5p5dPhMgB837w==" saltValue="sZAK9oX3JE6YwEB4D+Gh5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QnyIAPg0kDvI9XSuHFQZSrTnSns0EhO7J3Xo7VWgw56lRhvBql8ZrkrWy70pQbl0Av/r5j1bGtcUQFLv6u1W3w==" saltValue="tjDKKvEUvn1w9gb1r8VZ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Y2GnkPMz22Yk3cusJF+tgRpj5VcsC2G1ASOVQcvndzZ/HpwVFUoVP/EA6idK1f40dn3Mxi3tBM79WZr2doxQ==" saltValue="Vv/iIHDO9QWW4X5ePqad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511</v>
      </c>
      <c r="AL9" s="1131"/>
      <c r="AM9" s="1131"/>
      <c r="AN9" s="1132"/>
      <c r="AO9" s="277">
        <v>1717091</v>
      </c>
      <c r="AP9" s="277">
        <v>107891</v>
      </c>
      <c r="AQ9" s="278">
        <v>115879</v>
      </c>
      <c r="AR9" s="279">
        <v>-6.9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512</v>
      </c>
      <c r="AL10" s="1131"/>
      <c r="AM10" s="1131"/>
      <c r="AN10" s="1132"/>
      <c r="AO10" s="280">
        <v>221532</v>
      </c>
      <c r="AP10" s="280">
        <v>13920</v>
      </c>
      <c r="AQ10" s="281">
        <v>14625</v>
      </c>
      <c r="AR10" s="282">
        <v>-4.8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513</v>
      </c>
      <c r="AL11" s="1131"/>
      <c r="AM11" s="1131"/>
      <c r="AN11" s="1132"/>
      <c r="AO11" s="280">
        <v>34449</v>
      </c>
      <c r="AP11" s="280">
        <v>2165</v>
      </c>
      <c r="AQ11" s="281">
        <v>3181</v>
      </c>
      <c r="AR11" s="282">
        <v>-31.9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514</v>
      </c>
      <c r="AL12" s="1131"/>
      <c r="AM12" s="1131"/>
      <c r="AN12" s="1132"/>
      <c r="AO12" s="280" t="s">
        <v>515</v>
      </c>
      <c r="AP12" s="280" t="s">
        <v>515</v>
      </c>
      <c r="AQ12" s="281" t="s">
        <v>515</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516</v>
      </c>
      <c r="AL13" s="1131"/>
      <c r="AM13" s="1131"/>
      <c r="AN13" s="1132"/>
      <c r="AO13" s="280">
        <v>71885</v>
      </c>
      <c r="AP13" s="280">
        <v>4517</v>
      </c>
      <c r="AQ13" s="281">
        <v>5586</v>
      </c>
      <c r="AR13" s="282">
        <v>-19.100000000000001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517</v>
      </c>
      <c r="AL14" s="1131"/>
      <c r="AM14" s="1131"/>
      <c r="AN14" s="1132"/>
      <c r="AO14" s="280">
        <v>34559</v>
      </c>
      <c r="AP14" s="280">
        <v>2171</v>
      </c>
      <c r="AQ14" s="281">
        <v>1576</v>
      </c>
      <c r="AR14" s="282">
        <v>37.799999999999997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518</v>
      </c>
      <c r="AL15" s="1134"/>
      <c r="AM15" s="1134"/>
      <c r="AN15" s="1135"/>
      <c r="AO15" s="280">
        <v>-165845</v>
      </c>
      <c r="AP15" s="280">
        <v>-10421</v>
      </c>
      <c r="AQ15" s="281">
        <v>-7785</v>
      </c>
      <c r="AR15" s="282">
        <v>33.9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192</v>
      </c>
      <c r="AL16" s="1134"/>
      <c r="AM16" s="1134"/>
      <c r="AN16" s="1135"/>
      <c r="AO16" s="280">
        <v>1913671</v>
      </c>
      <c r="AP16" s="280">
        <v>120243</v>
      </c>
      <c r="AQ16" s="281">
        <v>133062</v>
      </c>
      <c r="AR16" s="282">
        <v>-9.6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523</v>
      </c>
      <c r="AL21" s="1137"/>
      <c r="AM21" s="1137"/>
      <c r="AN21" s="1138"/>
      <c r="AO21" s="293">
        <v>11.18</v>
      </c>
      <c r="AP21" s="294">
        <v>11.97</v>
      </c>
      <c r="AQ21" s="295">
        <v>-0.79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524</v>
      </c>
      <c r="AL22" s="1137"/>
      <c r="AM22" s="1137"/>
      <c r="AN22" s="1138"/>
      <c r="AO22" s="298">
        <v>97.1</v>
      </c>
      <c r="AP22" s="299">
        <v>95</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528</v>
      </c>
      <c r="AL32" s="1121"/>
      <c r="AM32" s="1121"/>
      <c r="AN32" s="1122"/>
      <c r="AO32" s="308">
        <v>1519553</v>
      </c>
      <c r="AP32" s="308">
        <v>95479</v>
      </c>
      <c r="AQ32" s="309">
        <v>79195</v>
      </c>
      <c r="AR32" s="310">
        <v>20.6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529</v>
      </c>
      <c r="AL33" s="1121"/>
      <c r="AM33" s="1121"/>
      <c r="AN33" s="1122"/>
      <c r="AO33" s="308" t="s">
        <v>515</v>
      </c>
      <c r="AP33" s="308" t="s">
        <v>515</v>
      </c>
      <c r="AQ33" s="309" t="s">
        <v>515</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530</v>
      </c>
      <c r="AL34" s="1121"/>
      <c r="AM34" s="1121"/>
      <c r="AN34" s="1122"/>
      <c r="AO34" s="308" t="s">
        <v>515</v>
      </c>
      <c r="AP34" s="308" t="s">
        <v>515</v>
      </c>
      <c r="AQ34" s="309" t="s">
        <v>515</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531</v>
      </c>
      <c r="AL35" s="1121"/>
      <c r="AM35" s="1121"/>
      <c r="AN35" s="1122"/>
      <c r="AO35" s="308">
        <v>220557</v>
      </c>
      <c r="AP35" s="308">
        <v>13858</v>
      </c>
      <c r="AQ35" s="309">
        <v>19814</v>
      </c>
      <c r="AR35" s="310">
        <v>-30.1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532</v>
      </c>
      <c r="AL36" s="1121"/>
      <c r="AM36" s="1121"/>
      <c r="AN36" s="1122"/>
      <c r="AO36" s="308">
        <v>73228</v>
      </c>
      <c r="AP36" s="308">
        <v>4601</v>
      </c>
      <c r="AQ36" s="309">
        <v>2500</v>
      </c>
      <c r="AR36" s="310">
        <v>84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533</v>
      </c>
      <c r="AL37" s="1121"/>
      <c r="AM37" s="1121"/>
      <c r="AN37" s="1122"/>
      <c r="AO37" s="308">
        <v>35</v>
      </c>
      <c r="AP37" s="308">
        <v>2</v>
      </c>
      <c r="AQ37" s="309">
        <v>761</v>
      </c>
      <c r="AR37" s="310">
        <v>-99.7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534</v>
      </c>
      <c r="AL38" s="1124"/>
      <c r="AM38" s="1124"/>
      <c r="AN38" s="1125"/>
      <c r="AO38" s="311" t="s">
        <v>515</v>
      </c>
      <c r="AP38" s="311" t="s">
        <v>515</v>
      </c>
      <c r="AQ38" s="312">
        <v>1</v>
      </c>
      <c r="AR38" s="300" t="s">
        <v>515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535</v>
      </c>
      <c r="AL39" s="1124"/>
      <c r="AM39" s="1124"/>
      <c r="AN39" s="1125"/>
      <c r="AO39" s="308">
        <v>-113749</v>
      </c>
      <c r="AP39" s="308">
        <v>-7147</v>
      </c>
      <c r="AQ39" s="309">
        <v>-2022</v>
      </c>
      <c r="AR39" s="310">
        <v>253.5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536</v>
      </c>
      <c r="AL40" s="1121"/>
      <c r="AM40" s="1121"/>
      <c r="AN40" s="1122"/>
      <c r="AO40" s="308">
        <v>-1214239</v>
      </c>
      <c r="AP40" s="308">
        <v>-76295</v>
      </c>
      <c r="AQ40" s="309">
        <v>-69592</v>
      </c>
      <c r="AR40" s="310">
        <v>9.6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304</v>
      </c>
      <c r="AL41" s="1127"/>
      <c r="AM41" s="1127"/>
      <c r="AN41" s="1128"/>
      <c r="AO41" s="308">
        <v>485385</v>
      </c>
      <c r="AP41" s="308">
        <v>30499</v>
      </c>
      <c r="AQ41" s="309">
        <v>30658</v>
      </c>
      <c r="AR41" s="310">
        <v>-0.5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506</v>
      </c>
      <c r="AN49" s="1115" t="s">
        <v>540</v>
      </c>
      <c r="AO49" s="1116"/>
      <c r="AP49" s="1116"/>
      <c r="AQ49" s="1116"/>
      <c r="AR49" s="111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994379</v>
      </c>
      <c r="AN51" s="330">
        <v>58596</v>
      </c>
      <c r="AO51" s="331">
        <v>-43.7</v>
      </c>
      <c r="AP51" s="332">
        <v>98507</v>
      </c>
      <c r="AQ51" s="333">
        <v>-7.1</v>
      </c>
      <c r="AR51" s="334">
        <v>-36.6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483323</v>
      </c>
      <c r="AN52" s="338">
        <v>28481</v>
      </c>
      <c r="AO52" s="339">
        <v>0.8</v>
      </c>
      <c r="AP52" s="340">
        <v>47567</v>
      </c>
      <c r="AQ52" s="341">
        <v>-18.5</v>
      </c>
      <c r="AR52" s="342">
        <v>19.3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981798</v>
      </c>
      <c r="AN53" s="330">
        <v>58967</v>
      </c>
      <c r="AO53" s="331">
        <v>0.6</v>
      </c>
      <c r="AP53" s="332">
        <v>113347</v>
      </c>
      <c r="AQ53" s="333">
        <v>15.1</v>
      </c>
      <c r="AR53" s="334">
        <v>-14.5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510688</v>
      </c>
      <c r="AN54" s="338">
        <v>30672</v>
      </c>
      <c r="AO54" s="339">
        <v>7.7</v>
      </c>
      <c r="AP54" s="340">
        <v>58728</v>
      </c>
      <c r="AQ54" s="341">
        <v>23.5</v>
      </c>
      <c r="AR54" s="342">
        <v>-15.8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1048893</v>
      </c>
      <c r="AN55" s="330">
        <v>63961</v>
      </c>
      <c r="AO55" s="331">
        <v>8.5</v>
      </c>
      <c r="AP55" s="332">
        <v>125418</v>
      </c>
      <c r="AQ55" s="333">
        <v>10.6</v>
      </c>
      <c r="AR55" s="334">
        <v>-2.1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470055</v>
      </c>
      <c r="AN56" s="338">
        <v>28664</v>
      </c>
      <c r="AO56" s="339">
        <v>-6.5</v>
      </c>
      <c r="AP56" s="340">
        <v>60445</v>
      </c>
      <c r="AQ56" s="341">
        <v>2.9</v>
      </c>
      <c r="AR56" s="342">
        <v>-9.4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1666140</v>
      </c>
      <c r="AN57" s="330">
        <v>103250</v>
      </c>
      <c r="AO57" s="331">
        <v>61.4</v>
      </c>
      <c r="AP57" s="332">
        <v>108384</v>
      </c>
      <c r="AQ57" s="333">
        <v>-13.6</v>
      </c>
      <c r="AR57" s="334">
        <v>75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1009670</v>
      </c>
      <c r="AN58" s="338">
        <v>62569</v>
      </c>
      <c r="AO58" s="339">
        <v>118.3</v>
      </c>
      <c r="AP58" s="340">
        <v>51153</v>
      </c>
      <c r="AQ58" s="341">
        <v>-15.4</v>
      </c>
      <c r="AR58" s="342">
        <v>133.69999999999999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720079</v>
      </c>
      <c r="AN59" s="330">
        <v>45245</v>
      </c>
      <c r="AO59" s="331">
        <v>-56.2</v>
      </c>
      <c r="AP59" s="332">
        <v>80959</v>
      </c>
      <c r="AQ59" s="333">
        <v>-25.3</v>
      </c>
      <c r="AR59" s="334">
        <v>-30.9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288249</v>
      </c>
      <c r="AN60" s="338">
        <v>18112</v>
      </c>
      <c r="AO60" s="339">
        <v>-71.099999999999994</v>
      </c>
      <c r="AP60" s="340">
        <v>43928</v>
      </c>
      <c r="AQ60" s="341">
        <v>-14.1</v>
      </c>
      <c r="AR60" s="342">
        <v>-57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1082258</v>
      </c>
      <c r="AN61" s="345">
        <v>66004</v>
      </c>
      <c r="AO61" s="346">
        <v>-5.9</v>
      </c>
      <c r="AP61" s="347">
        <v>105323</v>
      </c>
      <c r="AQ61" s="348">
        <v>-4.0999999999999996</v>
      </c>
      <c r="AR61" s="334">
        <v>-1.8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552397</v>
      </c>
      <c r="AN62" s="338">
        <v>33700</v>
      </c>
      <c r="AO62" s="339">
        <v>9.8000000000000007</v>
      </c>
      <c r="AP62" s="340">
        <v>52364</v>
      </c>
      <c r="AQ62" s="341">
        <v>-4.3</v>
      </c>
      <c r="AR62" s="342">
        <v>14.1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CgPSgkd2vFUfbpu2IAPEMT1HzgEiL5Ce1ZLfo7PKtRIX15+ARMQU8IMJ5GK3Ne2eT5O0W9svdPDhz1FCTtlhg==" saltValue="sTkQP7mclsyJGRuBc5Cc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fiGRlff4g5qMzbL4uxsQrOLpHIG+9Mr2rKadzPQRvCn4XCnpTwIqxzoZJ2J5/rIw3FvJpEyYxZNnUXmXH7/Meg==" saltValue="GZhKIUKLd4QC4Q7hoH+6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TEVd6FWbuU6ntZfCOmwNxG+pi5kTELIB+r5vbHz9afXupH7gKby2wkaBupBa7ZzRQPGi5we29gVwhRRhPhOw7Q==" saltValue="y3gmEFrL7pxz4sPQnx9j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13.65</v>
      </c>
      <c r="G47" s="12">
        <v>10.95</v>
      </c>
      <c r="H47" s="12">
        <v>13.59</v>
      </c>
      <c r="I47" s="12">
        <v>21.21</v>
      </c>
      <c r="J47" s="13">
        <v>22.89</v>
      </c>
    </row>
    <row r="48" spans="2:10" ht="57.75" customHeight="1" x14ac:dyDescent="0.15">
      <c r="B48" s="14"/>
      <c r="C48" s="1141" t="s">
        <v>4</v>
      </c>
      <c r="D48" s="1141"/>
      <c r="E48" s="1142"/>
      <c r="F48" s="15">
        <v>4.01</v>
      </c>
      <c r="G48" s="16">
        <v>6.5</v>
      </c>
      <c r="H48" s="16">
        <v>4.63</v>
      </c>
      <c r="I48" s="16">
        <v>5.74</v>
      </c>
      <c r="J48" s="17">
        <v>5.2</v>
      </c>
    </row>
    <row r="49" spans="2:10" ht="57.75" customHeight="1" thickBot="1" x14ac:dyDescent="0.2">
      <c r="B49" s="18"/>
      <c r="C49" s="1143" t="s">
        <v>5</v>
      </c>
      <c r="D49" s="1143"/>
      <c r="E49" s="1144"/>
      <c r="F49" s="19" t="s">
        <v>561</v>
      </c>
      <c r="G49" s="20">
        <v>10.08</v>
      </c>
      <c r="H49" s="20">
        <v>1.53</v>
      </c>
      <c r="I49" s="20">
        <v>9.8699999999999992</v>
      </c>
      <c r="J49" s="21">
        <v>0.41</v>
      </c>
    </row>
    <row r="50" spans="2:10" x14ac:dyDescent="0.15"/>
  </sheetData>
  <sheetProtection algorithmName="SHA-512" hashValue="SzXIn/kZI59RptRq0MG29Bx1F+Pi9q9vfn/dZpDh2Xv+dtDrV8dl75blZxXTpqF6IoHEqdYrr+pSxjTI+JsZqw==" saltValue="0rrzQY7oqzsbN04DxVhS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2024-03-19T04:16:36Z</cp:lastPrinted>
  <dcterms:created xsi:type="dcterms:W3CDTF">2024-03-14T03:36:09Z</dcterms:created>
  <dcterms:modified xsi:type="dcterms:W3CDTF">2024-03-20T23:42:43Z</dcterms:modified>
  <cp:category/>
</cp:coreProperties>
</file>