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4決算分\03 市町村→県\"/>
    </mc:Choice>
  </mc:AlternateContent>
  <bookViews>
    <workbookView xWindow="0" yWindow="0" windowWidth="20490" windowHeight="73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<sst xmlns="http://schemas.openxmlformats.org/spreadsheetml/2006/main" count="1167" uniqueCount="611">
  <si>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</si>
  <si>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</si>
  <si>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</si>
  <si>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</si>
  <si>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</si>
  <si>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</si>
  <si>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</si>
  <si>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</si>
  <si>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</si>
  <si>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</si>
  <si>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</si>
  <si>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</si>
  <si>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</si>
  <si>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</si>
  <si>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</si>
  <si>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</si>
  <si>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</si>
  <si>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</si>
  <si>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</si>
  <si>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</si>
  <si>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</si>
  <si>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</si>
  <si>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</si>
  <si>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</si>
  <si>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</si>
  <si>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</si>
  <si>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</si>
  <si>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</si>
  <si>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</si>
  <si>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</si>
  <si>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</si>
  <si>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</si>
  <si>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</si>
  <si>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</si>
  <si>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</si>
  <si>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</si>
  <si>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</si>
  <si>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</si>
  <si>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</si>
  <si>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</si>
  <si>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</si>
  <si>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</si>
  <si>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</si>
  <si>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</si>
  <si>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</si>
  <si>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</si>
  <si>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</si>
  <si>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</si>
  <si>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</si>
  <si>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</si>
  <si>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</si>
  <si>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</si>
  <si>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</si>
  <si>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</si>
  <si>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</si>
  <si>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</si>
  <si>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</si>
  <si>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</si>
  <si>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</si>
  <si>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</si>
  <si>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</si>
  <si>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</si>
  <si>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</si>
  <si>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</si>
  <si>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</si>
  <si>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</si>
  <si>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</si>
  <si>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</si>
  <si>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</si>
  <si>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</si>
  <si>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</si>
  <si>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</si>
  <si>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</si>
  <si>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</si>
  <si>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</si>
  <si>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</si>
  <si>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</si>
  <si>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</si>
  <si>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</si>
  <si>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</si>
  <si>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</si>
  <si>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</si>
  <si>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</si>
  <si>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</si>
  <si>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</si>
  <si>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</si>
  <si>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</si>
  <si>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</si>
  <si>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</si>
  <si>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</si>
  <si>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</si>
  <si>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</si>
  <si>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</si>
  <si>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</si>
  <si>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</si>
  <si>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</si>
  <si>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</si>
  <si>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</si>
  <si>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</si>
  <si>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</si>
  <si>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</si>
  <si>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</si>
  <si>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</si>
  <si>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</si>
  <si>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</si>
  <si>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</si>
  <si>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</si>
  <si>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</si>
  <si>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</si>
  <si>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</si>
  <si>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</si>
  <si>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</si>
  <si>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</si>
  <si>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</si>
  <si>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</si>
  <si>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</si>
  <si>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</si>
  <si>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</si>
  <si>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</si>
  <si>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</si>
  <si>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</si>
  <si>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</si>
  <si>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</si>
  <si>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</si>
  <si>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</si>
  <si>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</si>
  <si>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</si>
  <si>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</si>
  <si>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</si>
  <si>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</si>
  <si>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</si>
  <si>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</si>
  <si>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</si>
  <si>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</si>
  <si>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</si>
  <si>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</si>
  <si>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</si>
  <si>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</si>
  <si>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</si>
  <si>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</si>
  <si>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</si>
  <si>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</si>
  <si>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</si>
  <si>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</si>
  <si>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</si>
  <si>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</si>
  <si>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</si>
  <si>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</si>
  <si>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</si>
  <si>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</si>
  <si>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</si>
  <si>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</si>
  <si>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</si>
  <si>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</si>
  <si>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</si>
  <si>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</si>
  <si>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</si>
  <si>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</si>
  <si>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</si>
  <si>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</si>
  <si>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</si>
  <si>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</si>
  <si>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</si>
  <si>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</si>
  <si>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</si>
  <si>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</si>
  <si>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</si>
  <si>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</si>
  <si>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</si>
  <si>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</si>
  <si>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</si>
  <si>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</si>
  <si>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</si>
  <si>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</si>
  <si>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</si>
  <si>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</si>
  <si>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</si>
  <si>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</si>
  <si>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</si>
  <si>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</si>
  <si>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</si>
  <si>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</si>
  <si>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</si>
  <si>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</si>
  <si>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</si>
  <si>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</si>
  <si>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</si>
  <si>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</si>
  <si>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</si>
  <si>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</si>
  <si>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</si>
  <si>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</si>
  <si>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</si>
  <si>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</si>
  <si>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</si>
  <si>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</si>
  <si>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</si>
  <si>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</si>
  <si>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</si>
  <si>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</si>
  <si>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</si>
  <si>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</si>
  <si>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</si>
  <si>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</si>
  <si>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</si>
  <si>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</si>
  <si>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</si>
  <si>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</si>
  <si>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</si>
  <si>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</si>
  <si>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</si>
  <si>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</si>
  <si>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</si>
  <si>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</si>
  <si>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</si>
  <si>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</si>
  <si>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</si>
  <si>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</si>
  <si>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和歌山県新宮市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</si>
  <si>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</si>
  <si>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</si>
  <si>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</si>
  <si>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</si>
  <si>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</si>
  <si>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</si>
  <si>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</si>
  <si>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</si>
  <si>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</si>
  <si>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</si>
  <si>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</si>
  <si>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</si>
  <si>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</si>
  <si>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</si>
  <si>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</si>
  <si>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</si>
  <si>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</si>
  <si>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</si>
  <si>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</si>
  <si>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</si>
  <si>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</si>
  <si>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</si>
  <si>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</si>
  <si>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</si>
  <si>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</si>
  <si>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</si>
  <si>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</si>
  <si>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</si>
  <si>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</si>
  <si>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</si>
  <si>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</si>
  <si>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</si>
  <si>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</si>
  <si>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</si>
  <si>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</si>
  <si>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</si>
  <si>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</si>
  <si>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</si>
  <si>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</si>
  <si>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</si>
  <si>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</si>
  <si>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</si>
  <si>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</si>
  <si>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</si>
  <si>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</si>
  <si>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</si>
  <si>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</si>
  <si>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</si>
  <si>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</si>
  <si>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</si>
  <si>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</si>
  <si>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</si>
  <si>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</si>
  <si>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</si>
  <si>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</si>
  <si>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</si>
  <si>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</si>
  <si>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</si>
  <si>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</si>
  <si>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</si>
  <si>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</si>
  <si>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</si>
  <si>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</si>
  <si>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</si>
  <si>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</si>
  <si>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</si>
  <si>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</si>
  <si>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</si>
  <si>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</si>
  <si>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</si>
  <si>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</si>
  <si>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</si>
  <si>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</si>
  <si>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</si>
  <si>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</si>
  <si>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</si>
  <si>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</si>
  <si>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</si>
  <si>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</si>
  <si>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</si>
  <si>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</si>
  <si>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</si>
  <si>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</si>
  <si>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</si>
  <si>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</si>
  <si>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</si>
  <si>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</si>
  <si>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</si>
  <si>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</si>
  <si>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</si>
  <si>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</si>
  <si>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</si>
  <si>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</si>
  <si>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</si>
  <si>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</si>
  <si>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</si>
  <si>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</si>
  <si>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</si>
  <si>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</si>
  <si>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</si>
  <si>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</si>
  <si>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</si>
  <si>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</si>
  <si>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</si>
  <si>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</si>
  <si>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</si>
  <si>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</si>
  <si>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</si>
  <si>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</si>
  <si>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</si>
  <si>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</si>
  <si>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</si>
  <si>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</si>
  <si>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</si>
  <si>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</si>
  <si>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</si>
  <si>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</si>
  <si>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</si>
  <si>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</si>
  <si>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</si>
  <si>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</si>
  <si>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</si>
  <si>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</si>
  <si>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</si>
  <si>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</si>
  <si>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</si>
  <si>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</si>
  <si>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</si>
  <si>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</si>
  <si>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</si>
  <si>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</si>
  <si>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</si>
  <si>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</si>
  <si>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</si>
  <si>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</si>
  <si>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</si>
  <si>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</si>
  <si>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</si>
  <si>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</si>
  <si>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</si>
  <si>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</si>
  <si>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</si>
  <si>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</si>
  <si>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</si>
  <si>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</si>
  <si>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</si>
  <si>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</si>
  <si>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</si>
  <si>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</si>
  <si>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</si>
  <si>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</si>
  <si>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</si>
  <si>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和歌山県新宮市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</si>
  <si>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</si>
  <si>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</si>
  <si>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</si>
  <si>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</si>
  <si>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</si>
  <si>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</si>
  <si>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</si>
  <si>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</si>
  <si>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</si>
  <si>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</si>
  <si>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</si>
  <si>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</si>
  <si>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</si>
  <si>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</si>
  <si>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</si>
  <si>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</si>
  <si>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</si>
  <si>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</si>
  <si>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</si>
  <si>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</si>
  <si>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</si>
  <si>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土地取得特別会計</t>
    <phoneticPr fontId="5"/>
  </si>
  <si>
    <t>蜂伏団地共同汚水処理施設事業特別会計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</si>
  <si>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</si>
  <si>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</si>
  <si>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</si>
  <si>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</si>
  <si>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</si>
  <si>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</si>
  <si>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</si>
  <si>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</si>
  <si>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</si>
  <si>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</si>
  <si>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</si>
  <si>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</si>
  <si>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</si>
  <si>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</si>
  <si>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</si>
  <si>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</si>
  <si>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</si>
  <si>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</si>
  <si>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駐車場事業特別会計</t>
    <phoneticPr fontId="5"/>
  </si>
  <si>
    <t>新宮市立医療センター病院事業会計</t>
    <phoneticPr fontId="5"/>
  </si>
  <si>
    <t>法適用企業</t>
    <phoneticPr fontId="5"/>
  </si>
  <si>
    <t>水道事業会計</t>
    <phoneticPr fontId="5"/>
  </si>
  <si>
    <t>簡易水道事業会計</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</si>
  <si>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</si>
  <si>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</si>
  <si>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</si>
  <si>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</si>
  <si>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</si>
  <si>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</si>
  <si>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</si>
  <si>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</si>
  <si>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</si>
  <si>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</si>
  <si>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</si>
  <si>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</si>
  <si>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</si>
  <si>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</si>
  <si>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</si>
  <si>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</si>
  <si>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</si>
  <si>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</si>
  <si>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</si>
  <si>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</si>
  <si>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</si>
  <si>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</si>
  <si>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</si>
  <si>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</si>
  <si>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</si>
  <si>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</si>
  <si>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</si>
  <si>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</si>
  <si>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</si>
  <si>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</si>
  <si>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</si>
  <si>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</si>
  <si>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</si>
  <si>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</si>
  <si>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</si>
  <si>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</si>
  <si>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</si>
  <si>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</si>
  <si>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</si>
  <si>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</si>
  <si>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</si>
  <si>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</si>
  <si>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</si>
  <si>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</si>
  <si>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</si>
  <si>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</si>
  <si>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</si>
  <si>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</si>
  <si>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</si>
  <si>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</si>
  <si>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</si>
  <si>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</si>
  <si>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</si>
  <si>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</si>
  <si>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</si>
  <si>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</si>
  <si>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</si>
  <si>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</si>
  <si>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</si>
  <si>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</si>
  <si>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</si>
  <si>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新宮市立医療センター病院事業会計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</si>
  <si>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</si>
  <si>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</si>
  <si>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</si>
  <si>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</si>
  <si>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</si>
  <si>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</si>
  <si>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</si>
  <si>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</si>
  <si>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</si>
  <si>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</si>
  <si>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</si>
  <si>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</si>
  <si>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</si>
  <si>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</si>
  <si>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</si>
  <si>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</si>
  <si>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</si>
  <si>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</si>
  <si>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</si>
  <si>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</si>
  <si>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</si>
  <si>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</si>
  <si>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</si>
  <si>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</si>
  <si>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</si>
  <si>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</si>
  <si>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</si>
  <si>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</si>
  <si>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</si>
  <si>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</si>
  <si>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</si>
  <si>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</si>
  <si>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</si>
  <si>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</si>
  <si>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</si>
  <si>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</si>
  <si>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</si>
  <si>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</si>
  <si>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</si>
  <si>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</si>
  <si>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</si>
  <si>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</si>
  <si>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</si>
  <si>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</si>
  <si>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</si>
  <si>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</si>
  <si>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</si>
  <si>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</si>
  <si>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</si>
  <si>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</si>
  <si>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</si>
  <si>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</si>
  <si>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</si>
  <si>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</si>
  <si>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</si>
  <si>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</si>
  <si>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</si>
  <si>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</si>
  <si>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</si>
  <si>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</si>
  <si>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</si>
  <si>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</si>
  <si>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</si>
  <si>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</si>
  <si>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</si>
  <si>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</si>
  <si>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</si>
  <si>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</si>
  <si>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</si>
  <si>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</si>
  <si>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</si>
  <si>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</si>
  <si>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</si>
  <si>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</si>
  <si>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</si>
  <si>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</si>
  <si>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</si>
  <si>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</si>
  <si>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</si>
  <si>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</si>
  <si>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</si>
  <si>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</si>
  <si>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</si>
  <si>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</si>
  <si>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</si>
  <si>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</si>
  <si>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</si>
  <si>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</si>
  <si>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</si>
  <si>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</si>
  <si>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</si>
  <si>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新宮市立医療センター病院事業会計</t>
  </si>
  <si>
    <t>一般会計</t>
  </si>
  <si>
    <t>水道事業会計</t>
  </si>
  <si>
    <t>介護保険特別会計</t>
  </si>
  <si>
    <t>住宅資金貸付事業特別会計</t>
  </si>
  <si>
    <t>国民健康保険特別会計（事業勘定）</t>
  </si>
  <si>
    <t>土地取得特別会計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</si>
  <si>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</si>
  <si>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</si>
  <si>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</si>
  <si>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</si>
  <si>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</si>
  <si>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</si>
  <si>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</si>
  <si>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</si>
  <si>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</si>
  <si>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</si>
  <si>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</si>
  <si>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5"/>
  </si>
  <si>
    <t>紀南学園事務組合</t>
    <rPh sb="0" eb="1">
      <t>キ</t>
    </rPh>
    <rPh sb="1" eb="2">
      <t>ナン</t>
    </rPh>
    <rPh sb="2" eb="4">
      <t>ガクエン</t>
    </rPh>
    <rPh sb="4" eb="6">
      <t>ジム</t>
    </rPh>
    <rPh sb="6" eb="8">
      <t>クミアイ</t>
    </rPh>
    <phoneticPr fontId="5"/>
  </si>
  <si>
    <t>紀南環境衛生施設事務組合</t>
    <rPh sb="0" eb="1">
      <t>キ</t>
    </rPh>
    <rPh sb="1" eb="2">
      <t>ナン</t>
    </rPh>
    <rPh sb="2" eb="4">
      <t>カンキョウ</t>
    </rPh>
    <rPh sb="4" eb="6">
      <t>エイセイ</t>
    </rPh>
    <rPh sb="6" eb="8">
      <t>シセツ</t>
    </rPh>
    <rPh sb="8" eb="10">
      <t>ジム</t>
    </rPh>
    <rPh sb="10" eb="12">
      <t>クミアイ</t>
    </rPh>
    <phoneticPr fontId="5"/>
  </si>
  <si>
    <t>東牟婁郡町村新宮市老人福祉施設事務組合（普通会計）</t>
    <rPh sb="4" eb="6">
      <t>チョウソン</t>
    </rPh>
    <phoneticPr fontId="2"/>
  </si>
  <si>
    <t>東牟婁郡町村新宮市老人福祉施設事務組合（公営企業会計）</t>
    <rPh sb="4" eb="6">
      <t>チョウソン</t>
    </rPh>
    <phoneticPr fontId="2"/>
  </si>
  <si>
    <t>新宮周辺広域市町村圏事務組合（普通会計）</t>
  </si>
  <si>
    <t>新宮周辺広域市町村圏事務組合（公営企業会計）</t>
  </si>
  <si>
    <t>和歌山県地方税回収機構</t>
  </si>
  <si>
    <t>和歌山県後期高齢者医療広域連合（普通会計）</t>
  </si>
  <si>
    <t>和歌山県後期高齢者医療広域連合（特別会計）</t>
  </si>
  <si>
    <t>和歌山県住宅新築資金等貸付金回収管理組合</t>
  </si>
  <si>
    <t>紀南環境広域施設組合</t>
  </si>
  <si>
    <t>(財)新宮徐福協会</t>
  </si>
  <si>
    <t>(財)新熊野体験研修協会</t>
  </si>
  <si>
    <t>(財)佐藤春夫記念会</t>
  </si>
  <si>
    <t>新宮港埠頭(株)</t>
  </si>
  <si>
    <t>(財)熊野川町ふれあい公社</t>
  </si>
  <si>
    <t>退職手当基金</t>
    <rPh sb="0" eb="2">
      <t>タイショク</t>
    </rPh>
    <rPh sb="2" eb="4">
      <t>テアテ</t>
    </rPh>
    <rPh sb="4" eb="6">
      <t>キキン</t>
    </rPh>
    <phoneticPr fontId="5"/>
  </si>
  <si>
    <t>合併市町村振興基金</t>
    <rPh sb="0" eb="9">
      <t>ガッペイシチョウソンシンコウキキン</t>
    </rPh>
    <phoneticPr fontId="5"/>
  </si>
  <si>
    <t>長寿社会福祉基金</t>
    <rPh sb="0" eb="2">
      <t>チョウジュ</t>
    </rPh>
    <rPh sb="2" eb="4">
      <t>シャカイ</t>
    </rPh>
    <rPh sb="4" eb="8">
      <t>フクシキキン</t>
    </rPh>
    <phoneticPr fontId="5"/>
  </si>
  <si>
    <t>丹鶴城址整備基金</t>
    <rPh sb="0" eb="4">
      <t>タンカクジョウシ</t>
    </rPh>
    <rPh sb="4" eb="6">
      <t>セイビ</t>
    </rPh>
    <rPh sb="6" eb="8">
      <t>キキン</t>
    </rPh>
    <phoneticPr fontId="5"/>
  </si>
  <si>
    <t>熊野川町区域まちおこし基金</t>
    <rPh sb="0" eb="4">
      <t>クマノガワチョウ</t>
    </rPh>
    <rPh sb="4" eb="6">
      <t>クイキ</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</si>
</sst>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B68B-4963-94BD-E77527A73B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53226</c:v>
                </c:pt>
                <c:pt idx="1">
                  <c:v>65309</c:v>
                </c:pt>
                <c:pt idx="2">
                  <c:v>107602</c:v>
                </c:pt>
                <c:pt idx="3">
                  <c:v>158448</c:v>
                </c:pt>
                <c:pt idx="4">
                  <c:v>57177</c:v>
                </c:pt>
              </c:numCache>
            </c:numRef>
          </c:val>
          <c:smooth val="0"/>
          <c:extLst>
            <c:ext xmlns:c16="http://schemas.microsoft.com/office/drawing/2014/chart" uri="{C3380CC4-5D6E-409C-BE32-E72D297353CC}">
              <c16:uniqueId val="{00000001-B68B-4963-94BD-E77527A73B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7.95</c:v>
                </c:pt>
                <c:pt idx="1">
                  <c:v>9.0399999999999991</c:v>
                </c:pt>
                <c:pt idx="2">
                  <c:v>14.85</c:v>
                </c:pt>
                <c:pt idx="3">
                  <c:v>15.29</c:v>
                </c:pt>
                <c:pt idx="4">
                  <c:v>15.66</c:v>
                </c:pt>
              </c:numCache>
            </c:numRef>
          </c:val>
          <c:extLst>
            <c:ext xmlns:c16="http://schemas.microsoft.com/office/drawing/2014/chart" uri="{C3380CC4-5D6E-409C-BE32-E72D297353CC}">
              <c16:uniqueId val="{00000000-C2DB-420C-9C79-1B428E6AD7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24.05</c:v>
                </c:pt>
                <c:pt idx="1">
                  <c:v>26.03</c:v>
                </c:pt>
                <c:pt idx="2">
                  <c:v>26.44</c:v>
                </c:pt>
                <c:pt idx="3">
                  <c:v>26.1</c:v>
                </c:pt>
                <c:pt idx="4">
                  <c:v>28.5</c:v>
                </c:pt>
              </c:numCache>
            </c:numRef>
          </c:val>
          <c:extLst>
            <c:ext xmlns:c16="http://schemas.microsoft.com/office/drawing/2014/chart" uri="{C3380CC4-5D6E-409C-BE32-E72D297353CC}">
              <c16:uniqueId val="{00000001-C2DB-420C-9C79-1B428E6AD7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9.99</c:v>
                </c:pt>
                <c:pt idx="1">
                  <c:v>3.03</c:v>
                </c:pt>
                <c:pt idx="2">
                  <c:v>7.09</c:v>
                </c:pt>
                <c:pt idx="3">
                  <c:v>7.12</c:v>
                </c:pt>
                <c:pt idx="4">
                  <c:v>9.5399999999999991</c:v>
                </c:pt>
              </c:numCache>
            </c:numRef>
          </c:val>
          <c:smooth val="0"/>
          <c:extLst>
            <c:ext xmlns:c16="http://schemas.microsoft.com/office/drawing/2014/chart" uri="{C3380CC4-5D6E-409C-BE32-E72D297353CC}">
              <c16:uniqueId val="{00000002-C2DB-420C-9C79-1B428E6AD7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0.14000000000000001</c:v>
                </c:pt>
                <c:pt idx="4">
                  <c:v>#N/A</c:v>
                </c:pt>
                <c:pt idx="5">
                  <c:v>0.17</c:v>
                </c:pt>
                <c:pt idx="6">
                  <c:v>#N/A</c:v>
                </c:pt>
                <c:pt idx="7">
                  <c:v>0.23</c:v>
                </c:pt>
                <c:pt idx="8">
                  <c:v>#N/A</c:v>
                </c:pt>
                <c:pt idx="9">
                  <c:v>0.15</c:v>
                </c:pt>
              </c:numCache>
            </c:numRef>
          </c:val>
          <c:extLst>
            <c:ext xmlns:c16="http://schemas.microsoft.com/office/drawing/2014/chart" uri="{C3380CC4-5D6E-409C-BE32-E72D297353CC}">
              <c16:uniqueId val="{00000000-4F24-429E-A6ED-04E1D47904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24-429E-A6ED-04E1D47904E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0.11</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2-4F24-429E-A6ED-04E1D47904E9}"/>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0.28999999999999998</c:v>
                </c:pt>
                <c:pt idx="6">
                  <c:v>#N/A</c:v>
                </c:pt>
                <c:pt idx="7">
                  <c:v>0.28000000000000003</c:v>
                </c:pt>
                <c:pt idx="8">
                  <c:v>#N/A</c:v>
                </c:pt>
                <c:pt idx="9">
                  <c:v>0.28000000000000003</c:v>
                </c:pt>
              </c:numCache>
            </c:numRef>
          </c:val>
          <c:extLst>
            <c:ext xmlns:c16="http://schemas.microsoft.com/office/drawing/2014/chart" uri="{C3380CC4-5D6E-409C-BE32-E72D297353CC}">
              <c16:uniqueId val="{00000003-4F24-429E-A6ED-04E1D47904E9}"/>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1.31</c:v>
                </c:pt>
                <c:pt idx="2">
                  <c:v>#N/A</c:v>
                </c:pt>
                <c:pt idx="3">
                  <c:v>0.86</c:v>
                </c:pt>
                <c:pt idx="4">
                  <c:v>#N/A</c:v>
                </c:pt>
                <c:pt idx="5">
                  <c:v>0.87</c:v>
                </c:pt>
                <c:pt idx="6">
                  <c:v>#N/A</c:v>
                </c:pt>
                <c:pt idx="7">
                  <c:v>0.55000000000000004</c:v>
                </c:pt>
                <c:pt idx="8">
                  <c:v>#N/A</c:v>
                </c:pt>
                <c:pt idx="9">
                  <c:v>0.35</c:v>
                </c:pt>
              </c:numCache>
            </c:numRef>
          </c:val>
          <c:extLst>
            <c:ext xmlns:c16="http://schemas.microsoft.com/office/drawing/2014/chart" uri="{C3380CC4-5D6E-409C-BE32-E72D297353CC}">
              <c16:uniqueId val="{00000004-4F24-429E-A6ED-04E1D47904E9}"/>
            </c:ext>
          </c:extLst>
        </c:ser>
        <c:ser>
          <c:idx val="5"/>
          <c:order val="5"/>
          <c:tx>
            <c:strRef>
              <c:f>データシート!$A$32</c:f>
              <c:strCache>
                <c:ptCount val="1"/>
                <c:pt idx="0">
                  <c:v>住宅資金貸付事業特別会計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0.45</c:v>
                </c:pt>
                <c:pt idx="4">
                  <c:v>#N/A</c:v>
                </c:pt>
                <c:pt idx="5">
                  <c:v>0.51</c:v>
                </c:pt>
                <c:pt idx="6">
                  <c:v>#N/A</c:v>
                </c:pt>
                <c:pt idx="7">
                  <c:v>0.56000000000000005</c:v>
                </c:pt>
                <c:pt idx="8">
                  <c:v>#N/A</c:v>
                </c:pt>
                <c:pt idx="9">
                  <c:v>0.59</c:v>
                </c:pt>
              </c:numCache>
            </c:numRef>
          </c:val>
          <c:extLst>
            <c:ext xmlns:c16="http://schemas.microsoft.com/office/drawing/2014/chart" uri="{C3380CC4-5D6E-409C-BE32-E72D297353CC}">
              <c16:uniqueId val="{00000005-4F24-429E-A6ED-04E1D47904E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1.34</c:v>
                </c:pt>
                <c:pt idx="2">
                  <c:v>#N/A</c:v>
                </c:pt>
                <c:pt idx="3">
                  <c:v>1.04</c:v>
                </c:pt>
                <c:pt idx="4">
                  <c:v>#N/A</c:v>
                </c:pt>
                <c:pt idx="5">
                  <c:v>0.7</c:v>
                </c:pt>
                <c:pt idx="6">
                  <c:v>#N/A</c:v>
                </c:pt>
                <c:pt idx="7">
                  <c:v>0.34</c:v>
                </c:pt>
                <c:pt idx="8">
                  <c:v>#N/A</c:v>
                </c:pt>
                <c:pt idx="9">
                  <c:v>1.0900000000000001</c:v>
                </c:pt>
              </c:numCache>
            </c:numRef>
          </c:val>
          <c:extLst>
            <c:ext xmlns:c16="http://schemas.microsoft.com/office/drawing/2014/chart" uri="{C3380CC4-5D6E-409C-BE32-E72D297353CC}">
              <c16:uniqueId val="{00000006-4F24-429E-A6ED-04E1D47904E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9.7799999999999994</c:v>
                </c:pt>
                <c:pt idx="2">
                  <c:v>#N/A</c:v>
                </c:pt>
                <c:pt idx="3">
                  <c:v>9.3699999999999992</c:v>
                </c:pt>
                <c:pt idx="4">
                  <c:v>#N/A</c:v>
                </c:pt>
                <c:pt idx="5">
                  <c:v>9.44</c:v>
                </c:pt>
                <c:pt idx="6">
                  <c:v>#N/A</c:v>
                </c:pt>
                <c:pt idx="7">
                  <c:v>8.67</c:v>
                </c:pt>
                <c:pt idx="8">
                  <c:v>#N/A</c:v>
                </c:pt>
                <c:pt idx="9">
                  <c:v>8.2899999999999991</c:v>
                </c:pt>
              </c:numCache>
            </c:numRef>
          </c:val>
          <c:extLst>
            <c:ext xmlns:c16="http://schemas.microsoft.com/office/drawing/2014/chart" uri="{C3380CC4-5D6E-409C-BE32-E72D297353CC}">
              <c16:uniqueId val="{00000007-4F24-429E-A6ED-04E1D47904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7.46</c:v>
                </c:pt>
                <c:pt idx="2">
                  <c:v>#N/A</c:v>
                </c:pt>
                <c:pt idx="3">
                  <c:v>8.52</c:v>
                </c:pt>
                <c:pt idx="4">
                  <c:v>#N/A</c:v>
                </c:pt>
                <c:pt idx="5">
                  <c:v>13.98</c:v>
                </c:pt>
                <c:pt idx="6">
                  <c:v>#N/A</c:v>
                </c:pt>
                <c:pt idx="7">
                  <c:v>14.43</c:v>
                </c:pt>
                <c:pt idx="8">
                  <c:v>#N/A</c:v>
                </c:pt>
                <c:pt idx="9">
                  <c:v>14.76</c:v>
                </c:pt>
              </c:numCache>
            </c:numRef>
          </c:val>
          <c:extLst>
            <c:ext xmlns:c16="http://schemas.microsoft.com/office/drawing/2014/chart" uri="{C3380CC4-5D6E-409C-BE32-E72D297353CC}">
              <c16:uniqueId val="{00000008-4F24-429E-A6ED-04E1D47904E9}"/>
            </c:ext>
          </c:extLst>
        </c:ser>
        <c:ser>
          <c:idx val="9"/>
          <c:order val="9"/>
          <c:tx>
            <c:strRef>
              <c:f>データシート!$A$36</c:f>
              <c:strCache>
                <c:ptCount val="1"/>
                <c:pt idx="0">
                  <c:v>新宮市立医療センター病院事業会計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23.37</c:v>
                </c:pt>
                <c:pt idx="2">
                  <c:v>#N/A</c:v>
                </c:pt>
                <c:pt idx="3">
                  <c:v>22.38</c:v>
                </c:pt>
                <c:pt idx="4">
                  <c:v>#N/A</c:v>
                </c:pt>
                <c:pt idx="5">
                  <c:v>22.92</c:v>
                </c:pt>
                <c:pt idx="6">
                  <c:v>#N/A</c:v>
                </c:pt>
                <c:pt idx="7">
                  <c:v>24.87</c:v>
                </c:pt>
                <c:pt idx="8">
                  <c:v>#N/A</c:v>
                </c:pt>
                <c:pt idx="9">
                  <c:v>26.57</c:v>
                </c:pt>
              </c:numCache>
            </c:numRef>
          </c:val>
          <c:extLst>
            <c:ext xmlns:c16="http://schemas.microsoft.com/office/drawing/2014/chart" uri="{C3380CC4-5D6E-409C-BE32-E72D297353CC}">
              <c16:uniqueId val="{00000009-4F24-429E-A6ED-04E1D47904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1950</c:v>
                </c:pt>
                <c:pt idx="5">
                  <c:v>1968</c:v>
                </c:pt>
                <c:pt idx="8">
                  <c:v>1980</c:v>
                </c:pt>
                <c:pt idx="11">
                  <c:v>2002</c:v>
                </c:pt>
                <c:pt idx="14">
                  <c:v>2025</c:v>
                </c:pt>
              </c:numCache>
            </c:numRef>
          </c:val>
          <c:extLst>
            <c:ext xmlns:c16="http://schemas.microsoft.com/office/drawing/2014/chart" uri="{C3380CC4-5D6E-409C-BE32-E72D297353CC}">
              <c16:uniqueId val="{00000000-322B-4477-A5E8-726F0897A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B-4477-A5E8-726F0897A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2B-4477-A5E8-726F0897A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2B-4477-A5E8-726F0897A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618</c:v>
                </c:pt>
                <c:pt idx="3">
                  <c:v>600</c:v>
                </c:pt>
                <c:pt idx="6">
                  <c:v>590</c:v>
                </c:pt>
                <c:pt idx="9">
                  <c:v>614</c:v>
                </c:pt>
                <c:pt idx="12">
                  <c:v>547</c:v>
                </c:pt>
              </c:numCache>
            </c:numRef>
          </c:val>
          <c:extLst>
            <c:ext xmlns:c16="http://schemas.microsoft.com/office/drawing/2014/chart" uri="{C3380CC4-5D6E-409C-BE32-E72D297353CC}">
              <c16:uniqueId val="{00000004-322B-4477-A5E8-726F0897A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B-4477-A5E8-726F0897A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B-4477-A5E8-726F0897A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2378</c:v>
                </c:pt>
                <c:pt idx="3">
                  <c:v>2358</c:v>
                </c:pt>
                <c:pt idx="6">
                  <c:v>2379</c:v>
                </c:pt>
                <c:pt idx="9">
                  <c:v>2478</c:v>
                </c:pt>
                <c:pt idx="12">
                  <c:v>2344</c:v>
                </c:pt>
              </c:numCache>
            </c:numRef>
          </c:val>
          <c:extLst>
            <c:ext xmlns:c16="http://schemas.microsoft.com/office/drawing/2014/chart" uri="{C3380CC4-5D6E-409C-BE32-E72D297353CC}">
              <c16:uniqueId val="{00000007-322B-4477-A5E8-726F0897A3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1046</c:v>
                </c:pt>
                <c:pt idx="2">
                  <c:v>#N/A</c:v>
                </c:pt>
                <c:pt idx="3">
                  <c:v>#N/A</c:v>
                </c:pt>
                <c:pt idx="4">
                  <c:v>990</c:v>
                </c:pt>
                <c:pt idx="5">
                  <c:v>#N/A</c:v>
                </c:pt>
                <c:pt idx="6">
                  <c:v>#N/A</c:v>
                </c:pt>
                <c:pt idx="7">
                  <c:v>989</c:v>
                </c:pt>
                <c:pt idx="8">
                  <c:v>#N/A</c:v>
                </c:pt>
                <c:pt idx="9">
                  <c:v>#N/A</c:v>
                </c:pt>
                <c:pt idx="10">
                  <c:v>1090</c:v>
                </c:pt>
                <c:pt idx="11">
                  <c:v>#N/A</c:v>
                </c:pt>
                <c:pt idx="12">
                  <c:v>#N/A</c:v>
                </c:pt>
                <c:pt idx="13">
                  <c:v>866</c:v>
                </c:pt>
                <c:pt idx="14">
                  <c:v>#N/A</c:v>
                </c:pt>
              </c:numCache>
            </c:numRef>
          </c:val>
          <c:smooth val="0"/>
          <c:extLst>
            <c:ext xmlns:c16="http://schemas.microsoft.com/office/drawing/2014/chart" uri="{C3380CC4-5D6E-409C-BE32-E72D297353CC}">
              <c16:uniqueId val="{00000008-322B-4477-A5E8-726F0897A3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18957</c:v>
                </c:pt>
                <c:pt idx="5">
                  <c:v>18399</c:v>
                </c:pt>
                <c:pt idx="8">
                  <c:v>18365</c:v>
                </c:pt>
                <c:pt idx="11">
                  <c:v>18592</c:v>
                </c:pt>
                <c:pt idx="14">
                  <c:v>18310</c:v>
                </c:pt>
              </c:numCache>
            </c:numRef>
          </c:val>
          <c:extLst>
            <c:ext xmlns:c16="http://schemas.microsoft.com/office/drawing/2014/chart" uri="{C3380CC4-5D6E-409C-BE32-E72D297353CC}">
              <c16:uniqueId val="{00000000-5A72-4036-B96A-07B36536BF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938</c:v>
                </c:pt>
                <c:pt idx="5">
                  <c:v>877</c:v>
                </c:pt>
                <c:pt idx="8">
                  <c:v>814</c:v>
                </c:pt>
                <c:pt idx="11">
                  <c:v>732</c:v>
                </c:pt>
                <c:pt idx="14">
                  <c:v>658</c:v>
                </c:pt>
              </c:numCache>
            </c:numRef>
          </c:val>
          <c:extLst>
            <c:ext xmlns:c16="http://schemas.microsoft.com/office/drawing/2014/chart" uri="{C3380CC4-5D6E-409C-BE32-E72D297353CC}">
              <c16:uniqueId val="{00000001-5A72-4036-B96A-07B36536BF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7124</c:v>
                </c:pt>
                <c:pt idx="5">
                  <c:v>7306</c:v>
                </c:pt>
                <c:pt idx="8">
                  <c:v>8194</c:v>
                </c:pt>
                <c:pt idx="11">
                  <c:v>8838</c:v>
                </c:pt>
                <c:pt idx="14">
                  <c:v>9180</c:v>
                </c:pt>
              </c:numCache>
            </c:numRef>
          </c:val>
          <c:extLst>
            <c:ext xmlns:c16="http://schemas.microsoft.com/office/drawing/2014/chart" uri="{C3380CC4-5D6E-409C-BE32-E72D297353CC}">
              <c16:uniqueId val="{00000002-5A72-4036-B96A-07B36536BF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72-4036-B96A-07B36536BF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72-4036-B96A-07B36536BF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72-4036-B96A-07B36536BF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2180</c:v>
                </c:pt>
                <c:pt idx="3">
                  <c:v>2025</c:v>
                </c:pt>
                <c:pt idx="6">
                  <c:v>2061</c:v>
                </c:pt>
                <c:pt idx="9">
                  <c:v>1922</c:v>
                </c:pt>
                <c:pt idx="12">
                  <c:v>2097</c:v>
                </c:pt>
              </c:numCache>
            </c:numRef>
          </c:val>
          <c:extLst>
            <c:ext xmlns:c16="http://schemas.microsoft.com/office/drawing/2014/chart" uri="{C3380CC4-5D6E-409C-BE32-E72D297353CC}">
              <c16:uniqueId val="{00000006-5A72-4036-B96A-07B36536BF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220</c:v>
                </c:pt>
                <c:pt idx="3">
                  <c:v>212</c:v>
                </c:pt>
                <c:pt idx="6">
                  <c:v>203</c:v>
                </c:pt>
                <c:pt idx="9">
                  <c:v>195</c:v>
                </c:pt>
                <c:pt idx="12">
                  <c:v>187</c:v>
                </c:pt>
              </c:numCache>
            </c:numRef>
          </c:val>
          <c:extLst>
            <c:ext xmlns:c16="http://schemas.microsoft.com/office/drawing/2014/chart" uri="{C3380CC4-5D6E-409C-BE32-E72D297353CC}">
              <c16:uniqueId val="{00000007-5A72-4036-B96A-07B36536BF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4793</c:v>
                </c:pt>
                <c:pt idx="3">
                  <c:v>4378</c:v>
                </c:pt>
                <c:pt idx="6">
                  <c:v>4052</c:v>
                </c:pt>
                <c:pt idx="9">
                  <c:v>3852</c:v>
                </c:pt>
                <c:pt idx="12">
                  <c:v>3986</c:v>
                </c:pt>
              </c:numCache>
            </c:numRef>
          </c:val>
          <c:extLst>
            <c:ext xmlns:c16="http://schemas.microsoft.com/office/drawing/2014/chart" uri="{C3380CC4-5D6E-409C-BE32-E72D297353CC}">
              <c16:uniqueId val="{00000008-5A72-4036-B96A-07B36536BF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72-4036-B96A-07B36536BF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24091</c:v>
                </c:pt>
                <c:pt idx="3">
                  <c:v>23462</c:v>
                </c:pt>
                <c:pt idx="6">
                  <c:v>23229</c:v>
                </c:pt>
                <c:pt idx="9">
                  <c:v>23470</c:v>
                </c:pt>
                <c:pt idx="12">
                  <c:v>21764</c:v>
                </c:pt>
              </c:numCache>
            </c:numRef>
          </c:val>
          <c:extLst>
            <c:ext xmlns:c16="http://schemas.microsoft.com/office/drawing/2014/chart" uri="{C3380CC4-5D6E-409C-BE32-E72D297353CC}">
              <c16:uniqueId val="{0000000A-5A72-4036-B96A-07B36536BF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4264</c:v>
                </c:pt>
                <c:pt idx="2">
                  <c:v>#N/A</c:v>
                </c:pt>
                <c:pt idx="3">
                  <c:v>#N/A</c:v>
                </c:pt>
                <c:pt idx="4">
                  <c:v>3495</c:v>
                </c:pt>
                <c:pt idx="5">
                  <c:v>#N/A</c:v>
                </c:pt>
                <c:pt idx="6">
                  <c:v>#N/A</c:v>
                </c:pt>
                <c:pt idx="7">
                  <c:v>2172</c:v>
                </c:pt>
                <c:pt idx="8">
                  <c:v>#N/A</c:v>
                </c:pt>
                <c:pt idx="9">
                  <c:v>#N/A</c:v>
                </c:pt>
                <c:pt idx="10">
                  <c:v>1277</c:v>
                </c:pt>
                <c:pt idx="11">
                  <c:v>#N/A</c:v>
                </c:pt>
                <c:pt idx="12">
                  <c:v>#N/A</c:v>
                </c:pt>
                <c:pt idx="13">
                  <c:v>0</c:v>
                </c:pt>
                <c:pt idx="14">
                  <c:v>#N/A</c:v>
                </c:pt>
              </c:numCache>
            </c:numRef>
          </c:val>
          <c:smooth val="0"/>
          <c:extLst>
            <c:ext xmlns:c16="http://schemas.microsoft.com/office/drawing/2014/chart" uri="{C3380CC4-5D6E-409C-BE32-E72D297353CC}">
              <c16:uniqueId val="{0000000B-5A72-4036-B96A-07B36536BF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2500</c:v>
                </c:pt>
                <c:pt idx="1">
                  <c:v>2600</c:v>
                </c:pt>
                <c:pt idx="2">
                  <c:v>2800</c:v>
                </c:pt>
              </c:numCache>
            </c:numRef>
          </c:val>
          <c:extLst>
            <c:ext xmlns:c16="http://schemas.microsoft.com/office/drawing/2014/chart" uri="{C3380CC4-5D6E-409C-BE32-E72D297353CC}">
              <c16:uniqueId val="{00000000-AE18-4722-916A-82B1119781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2500</c:v>
                </c:pt>
                <c:pt idx="1">
                  <c:v>3000</c:v>
                </c:pt>
                <c:pt idx="2">
                  <c:v>3050</c:v>
                </c:pt>
              </c:numCache>
            </c:numRef>
          </c:val>
          <c:extLst>
            <c:ext xmlns:c16="http://schemas.microsoft.com/office/drawing/2014/chart" uri="{C3380CC4-5D6E-409C-BE32-E72D297353CC}">
              <c16:uniqueId val="{00000001-AE18-4722-916A-82B1119781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3656</c:v>
                </c:pt>
                <c:pt idx="1">
                  <c:v>3525</c:v>
                </c:pt>
                <c:pt idx="2">
                  <c:v>3632</c:v>
                </c:pt>
              </c:numCache>
            </c:numRef>
          </c:val>
          <c:extLst>
            <c:ext xmlns:c16="http://schemas.microsoft.com/office/drawing/2014/chart" uri="{C3380CC4-5D6E-409C-BE32-E72D297353CC}">
              <c16:uniqueId val="{00000002-AE18-4722-916A-82B1119781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利子については、高利率の記載の償還完了により減となった一方、償還開始となる地方債の償還総額が償還終了となった地方債の償還総額を下回ったことや、高利率の起債の繰上償還等により、元利償還金が減となった。今後も公債費は高水準での推移が見込まれることから、事業の優先順位付け等絞り込みを徹底し、国費等の財源確保を第一に、財政措置の有利な地方債を活用し、高利率の起債の繰上償還を実施するなど、実質公債費比率の増加を抑制す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満期一括償還地方債の償還財源としての積立なし。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過疎対策事業債や合併特例事業債など計１，２９３百万円を発行し、元金償還額が２，９９９百万円であったことから、一般会計等に係る地方債残高が１，７０６百万円減少し、２１，７６４百万円になった。充当可能財源のうち基金については、財政調整基金や減債基金に積立を行ったことなどから増となり、基準財政需要額算入見込額についても、地方債残高の減と比較し、過疎対策事業債など普通交付税の算入率が高い有利な地方債を活用していることから、減少幅は小幅となった。</a:t>
          </a:r>
        </a:p>
        <a:p>
          <a:r>
            <a:rPr kumimoji="1" lang="ja-JP" altLang="en-US" sz="1400">
              <a:latin typeface="ＭＳ ゴシック" pitchFamily="49" charset="-128"/>
              <a:ea typeface="ＭＳ ゴシック" pitchFamily="49" charset="-128"/>
            </a:rPr>
            <a:t>　今後も地方債残高が増加する見込みであるため、事業の絞り込みを徹底し、国費等の財源確保を第一に、地方債を活用する際は、財政措置の有利な地方債を活用するなど、将来負担比率の増加を抑制する。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和歌山県新宮市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基金全体では、減債基金や退職手当基金等の取り崩しを行う一方で、財政調整基金や減債基金等への積立を行ったことなどにより、全体で３５７百万円の増となった。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今後も、各基金の目的に応じた積立、取崩を行っていく。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　　：旧市町の連帯強化、地域振興等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　　　　　：退職手当の財源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　　　：長寿、福祉社会の実現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熊野川関連施設整備基金：新宮市の文化、スポーツ施設整備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蜂伏団地共同汚水処理施設基金：蜂伏汚水処理施設の健全運営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丹鶴城址整備基金　　　：丹鶴城址の整備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文化複合施設整備基金　：文化複合施設整備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新宮市熊野川町区域まちおこし基金：新宮市熊野川町区域の活力あるまちづくり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新宮市まち・ひと・しごと創生寄附活用事業（企業版ふるさと納税）基金：まち・ひと・しごと創生寄附活用事業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熊野川町区域まちおこし基金で１０百万円、新型コロナウイルス感染症対策基金で５３百万円の積立を行ったほか、まち・ひと・しごと創生寄附活用事業（企業版ふるさと納税）基金で５百万円の取崩、退職手当基金で１０８百万円の取崩を行うとともに１４８百万円の積立を行うなど、それぞれの基金で目的に応じた積立・取崩を行った結果、その他特定目的基金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今後も、特定目的基金については、それぞれの目的に応じた積立、取崩を行っていく。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２４年度以降は庁舎建設や文化複合施設整備などの大型事業に伴う公債費の増加、人口減少等を見据えた余剰金の優先的な積立を行っており、本年度は２００万円を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今後についても、災害への備えや事業の実施を踏まえ、収支見込みによる適切な積立を行っていく。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事業に伴う公債費の増加を見据え、その財源を確保するため、積立を行っており、本年度は第三セクター改革等推進債や退職手当債の繰上償還の財源として６００百万円を取り崩し、電源開発協力金等を財源に６５０百万円の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今後についても、大型事業に伴う起債の償還開始に備え、収支見込みによる適切な積立を行っていく。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26,708
255.23
20,632,797
19,060,712
1,538,201
9,824,033
21,763,700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は、固定資産税等の増により地方税が増となったほか、地方譲与税も増となる一方で、基準財政需要額においても、人口減少等特別対策事業費が増となったこと等により、財政力指数は前年度から横ばいとなった。今後も人口減少の傾向は続く見通しであり、指数の急激な改善は難しく、差押等の徴収強化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0" name="直線コネクタ 69"/>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3" name="直線コネクタ 72"/>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6" name="直線コネクタ 75"/>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歳出では、物件費で光熱費等の高騰により増となったこと等から歳出経常一般財源は増となった。 </a:t>
          </a:r>
        </a:p>
        <a:p>
          <a:r>
            <a:rPr kumimoji="1" lang="ja-JP" altLang="en-US" sz="1300">
              <a:latin typeface="ＭＳ Ｐゴシック" panose="020B0600070205080204" pitchFamily="50" charset="-128"/>
              <a:ea typeface="ＭＳ Ｐゴシック" panose="020B0600070205080204" pitchFamily="50" charset="-128"/>
            </a:rPr>
            <a:t>　歳入では、地方税では、市民税で各企業の収益の減により法人税割が減となったことや、臨時財政対策債が大幅な減となったこと等から、歳入経常一般財源は減となり、経常収支比率は前年度比３．７ポイント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129857</xdr:rowOff>
    </xdr:to>
    <xdr:cxnSp macro="">
      <xdr:nvCxnSpPr>
        <xdr:cNvPr id="129" name="直線コネクタ 128"/>
        <xdr:cNvCxnSpPr/>
      </xdr:nvCxnSpPr>
      <xdr:spPr>
        <a:xfrm>
          <a:off x="4114800" y="10879455"/>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65</xdr:row>
      <xdr:rowOff>79057</xdr:rowOff>
    </xdr:to>
    <xdr:cxnSp macro="">
      <xdr:nvCxnSpPr>
        <xdr:cNvPr id="132" name="直線コネクタ 131"/>
        <xdr:cNvCxnSpPr/>
      </xdr:nvCxnSpPr>
      <xdr:spPr>
        <a:xfrm flipV="1">
          <a:off x="3225800" y="10879455"/>
          <a:ext cx="889000" cy="34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79057</xdr:rowOff>
    </xdr:from>
    <xdr:to>
      <xdr:col>15</xdr:col>
      <xdr:colOff>82550</xdr:colOff>
      <xdr:row>65</xdr:row>
      <xdr:rowOff>157480</xdr:rowOff>
    </xdr:to>
    <xdr:cxnSp macro="">
      <xdr:nvCxnSpPr>
        <xdr:cNvPr id="135" name="直線コネクタ 134"/>
        <xdr:cNvCxnSpPr/>
      </xdr:nvCxnSpPr>
      <xdr:spPr>
        <a:xfrm flipV="1">
          <a:off x="2336800" y="1122330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66</xdr:row>
      <xdr:rowOff>82550</xdr:rowOff>
    </xdr:to>
    <xdr:cxnSp macro="">
      <xdr:nvCxnSpPr>
        <xdr:cNvPr id="138" name="直線コネクタ 137"/>
        <xdr:cNvCxnSpPr/>
      </xdr:nvCxnSpPr>
      <xdr:spPr>
        <a:xfrm flipV="1">
          <a:off x="1447800" y="113017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8" name="楕円 147"/>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49" name="財政構造の弾力性該当値テキスト"/>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0" name="楕円 149"/>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1" name="テキスト ボックス 150"/>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28257</xdr:rowOff>
    </xdr:from>
    <xdr:to>
      <xdr:col>15</xdr:col>
      <xdr:colOff>133350</xdr:colOff>
      <xdr:row>65</xdr:row>
      <xdr:rowOff>129857</xdr:rowOff>
    </xdr:to>
    <xdr:sp macro="" textlink="">
      <xdr:nvSpPr>
        <xdr:cNvPr id="152" name="楕円 151"/>
        <xdr:cNvSpPr/>
      </xdr:nvSpPr>
      <xdr:spPr>
        <a:xfrm>
          <a:off x="3175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114634</xdr:rowOff>
    </xdr:from>
    <xdr:ext cx="762000" cy="259045"/>
    <xdr:sp macro="" textlink="">
      <xdr:nvSpPr>
        <xdr:cNvPr id="153" name="テキスト ボックス 152"/>
        <xdr:cNvSpPr txBox="1"/>
      </xdr:nvSpPr>
      <xdr:spPr>
        <a:xfrm>
          <a:off x="2844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4" name="楕円 153"/>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5" name="テキスト ボックス 154"/>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31750</xdr:rowOff>
    </xdr:from>
    <xdr:to>
      <xdr:col>7</xdr:col>
      <xdr:colOff>31750</xdr:colOff>
      <xdr:row>66</xdr:row>
      <xdr:rowOff>133350</xdr:rowOff>
    </xdr:to>
    <xdr:sp macro="" textlink="">
      <xdr:nvSpPr>
        <xdr:cNvPr id="156" name="楕円 155"/>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118127</xdr:rowOff>
    </xdr:from>
    <xdr:ext cx="762000" cy="259045"/>
    <xdr:sp macro="" textlink="">
      <xdr:nvSpPr>
        <xdr:cNvPr id="157" name="テキスト ボックス 156"/>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類似団体平均に比べて、人口１人当たり人件費・物件費等決算額が高くなっているのは、主に物件費等が要因と考えられる。</a:t>
          </a:r>
        </a:p>
        <a:p>
          <a:r>
            <a:rPr kumimoji="1" lang="ja-JP" altLang="en-US" sz="1300">
              <a:latin typeface="ＭＳ Ｐゴシック" panose="020B0600070205080204" pitchFamily="50" charset="-128"/>
              <a:ea typeface="ＭＳ Ｐゴシック" panose="020B0600070205080204" pitchFamily="50" charset="-128"/>
            </a:rPr>
            <a:t>　人件費は定員適正化計画に基づき必要最小限の職員数を見極めながら継続した職員数の管理を行う一方、物件費等は民間委託への転換による委託料の増や道路や学校・文化施設等の維持修繕等に係る管理経費の増など、年々増加傾向にある。このため、今後も定員管理計画に基づき必要最小限の職員数を見極め適正化に努めるとともに、経常経費カットや委託経費の見直しなどを実施し、人件費・物件費等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17588</xdr:rowOff>
    </xdr:from>
    <xdr:to>
      <xdr:col>23</xdr:col>
      <xdr:colOff>133350</xdr:colOff>
      <xdr:row>82</xdr:row>
      <xdr:rowOff>25516</xdr:rowOff>
    </xdr:to>
    <xdr:cxnSp macro="">
      <xdr:nvCxnSpPr>
        <xdr:cNvPr id="194" name="直線コネクタ 193"/>
        <xdr:cNvCxnSpPr/>
      </xdr:nvCxnSpPr>
      <xdr:spPr>
        <a:xfrm>
          <a:off x="4114800" y="14076488"/>
          <a:ext cx="8382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149202</xdr:rowOff>
    </xdr:from>
    <xdr:to>
      <xdr:col>19</xdr:col>
      <xdr:colOff>133350</xdr:colOff>
      <xdr:row>82</xdr:row>
      <xdr:rowOff>17588</xdr:rowOff>
    </xdr:to>
    <xdr:cxnSp macro="">
      <xdr:nvCxnSpPr>
        <xdr:cNvPr id="197" name="直線コネクタ 196"/>
        <xdr:cNvCxnSpPr/>
      </xdr:nvCxnSpPr>
      <xdr:spPr>
        <a:xfrm>
          <a:off x="3225800" y="14036652"/>
          <a:ext cx="889000" cy="3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113331</xdr:rowOff>
    </xdr:from>
    <xdr:to>
      <xdr:col>15</xdr:col>
      <xdr:colOff>82550</xdr:colOff>
      <xdr:row>81</xdr:row>
      <xdr:rowOff>149202</xdr:rowOff>
    </xdr:to>
    <xdr:cxnSp macro="">
      <xdr:nvCxnSpPr>
        <xdr:cNvPr id="200" name="直線コネクタ 199"/>
        <xdr:cNvCxnSpPr/>
      </xdr:nvCxnSpPr>
      <xdr:spPr>
        <a:xfrm>
          <a:off x="2336800" y="14000781"/>
          <a:ext cx="8890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113331</xdr:rowOff>
    </xdr:from>
    <xdr:to>
      <xdr:col>11</xdr:col>
      <xdr:colOff>31750</xdr:colOff>
      <xdr:row>81</xdr:row>
      <xdr:rowOff>114137</xdr:rowOff>
    </xdr:to>
    <xdr:cxnSp macro="">
      <xdr:nvCxnSpPr>
        <xdr:cNvPr id="203" name="直線コネクタ 202"/>
        <xdr:cNvCxnSpPr/>
      </xdr:nvCxnSpPr>
      <xdr:spPr>
        <a:xfrm flipV="1">
          <a:off x="1447800" y="14000781"/>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146166</xdr:rowOff>
    </xdr:from>
    <xdr:to>
      <xdr:col>23</xdr:col>
      <xdr:colOff>184150</xdr:colOff>
      <xdr:row>82</xdr:row>
      <xdr:rowOff>76316</xdr:rowOff>
    </xdr:to>
    <xdr:sp macro="" textlink="">
      <xdr:nvSpPr>
        <xdr:cNvPr id="213" name="楕円 212"/>
        <xdr:cNvSpPr/>
      </xdr:nvSpPr>
      <xdr:spPr>
        <a:xfrm>
          <a:off x="4902200" y="140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118243</xdr:rowOff>
    </xdr:from>
    <xdr:ext cx="762000" cy="259045"/>
    <xdr:sp macro="" textlink="">
      <xdr:nvSpPr>
        <xdr:cNvPr id="214" name="人件費・物件費等の状況該当値テキスト"/>
        <xdr:cNvSpPr txBox="1"/>
      </xdr:nvSpPr>
      <xdr:spPr>
        <a:xfrm>
          <a:off x="5041900" y="140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138238</xdr:rowOff>
    </xdr:from>
    <xdr:to>
      <xdr:col>19</xdr:col>
      <xdr:colOff>184150</xdr:colOff>
      <xdr:row>82</xdr:row>
      <xdr:rowOff>68388</xdr:rowOff>
    </xdr:to>
    <xdr:sp macro="" textlink="">
      <xdr:nvSpPr>
        <xdr:cNvPr id="215" name="楕円 214"/>
        <xdr:cNvSpPr/>
      </xdr:nvSpPr>
      <xdr:spPr>
        <a:xfrm>
          <a:off x="4064000" y="140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53165</xdr:rowOff>
    </xdr:from>
    <xdr:ext cx="736600" cy="259045"/>
    <xdr:sp macro="" textlink="">
      <xdr:nvSpPr>
        <xdr:cNvPr id="216" name="テキスト ボックス 215"/>
        <xdr:cNvSpPr txBox="1"/>
      </xdr:nvSpPr>
      <xdr:spPr>
        <a:xfrm>
          <a:off x="3733800" y="1411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98402</xdr:rowOff>
    </xdr:from>
    <xdr:to>
      <xdr:col>15</xdr:col>
      <xdr:colOff>133350</xdr:colOff>
      <xdr:row>82</xdr:row>
      <xdr:rowOff>28552</xdr:rowOff>
    </xdr:to>
    <xdr:sp macro="" textlink="">
      <xdr:nvSpPr>
        <xdr:cNvPr id="217" name="楕円 216"/>
        <xdr:cNvSpPr/>
      </xdr:nvSpPr>
      <xdr:spPr>
        <a:xfrm>
          <a:off x="3175000" y="139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13329</xdr:rowOff>
    </xdr:from>
    <xdr:ext cx="762000" cy="259045"/>
    <xdr:sp macro="" textlink="">
      <xdr:nvSpPr>
        <xdr:cNvPr id="218" name="テキスト ボックス 217"/>
        <xdr:cNvSpPr txBox="1"/>
      </xdr:nvSpPr>
      <xdr:spPr>
        <a:xfrm>
          <a:off x="2844800" y="1407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62531</xdr:rowOff>
    </xdr:from>
    <xdr:to>
      <xdr:col>11</xdr:col>
      <xdr:colOff>82550</xdr:colOff>
      <xdr:row>81</xdr:row>
      <xdr:rowOff>164131</xdr:rowOff>
    </xdr:to>
    <xdr:sp macro="" textlink="">
      <xdr:nvSpPr>
        <xdr:cNvPr id="219" name="楕円 218"/>
        <xdr:cNvSpPr/>
      </xdr:nvSpPr>
      <xdr:spPr>
        <a:xfrm>
          <a:off x="2286000" y="139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148908</xdr:rowOff>
    </xdr:from>
    <xdr:ext cx="762000" cy="259045"/>
    <xdr:sp macro="" textlink="">
      <xdr:nvSpPr>
        <xdr:cNvPr id="220" name="テキスト ボックス 219"/>
        <xdr:cNvSpPr txBox="1"/>
      </xdr:nvSpPr>
      <xdr:spPr>
        <a:xfrm>
          <a:off x="1955800" y="1403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63337</xdr:rowOff>
    </xdr:from>
    <xdr:to>
      <xdr:col>7</xdr:col>
      <xdr:colOff>31750</xdr:colOff>
      <xdr:row>81</xdr:row>
      <xdr:rowOff>164937</xdr:rowOff>
    </xdr:to>
    <xdr:sp macro="" textlink="">
      <xdr:nvSpPr>
        <xdr:cNvPr id="221" name="楕円 220"/>
        <xdr:cNvSpPr/>
      </xdr:nvSpPr>
      <xdr:spPr>
        <a:xfrm>
          <a:off x="1397000" y="139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149714</xdr:rowOff>
    </xdr:from>
    <xdr:ext cx="762000" cy="259045"/>
    <xdr:sp macro="" textlink="">
      <xdr:nvSpPr>
        <xdr:cNvPr id="222" name="テキスト ボックス 221"/>
        <xdr:cNvSpPr txBox="1"/>
      </xdr:nvSpPr>
      <xdr:spPr>
        <a:xfrm>
          <a:off x="1066800" y="1403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類似団体平均と比較して、０．１ポイント下回っている。今後も類似団体及び県下の状況を勘案しつつ適正化に努める。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116114</xdr:rowOff>
    </xdr:to>
    <xdr:cxnSp macro="">
      <xdr:nvCxnSpPr>
        <xdr:cNvPr id="258" name="直線コネクタ 257"/>
        <xdr:cNvCxnSpPr/>
      </xdr:nvCxnSpPr>
      <xdr:spPr>
        <a:xfrm>
          <a:off x="16179800" y="142947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133350</xdr:rowOff>
    </xdr:to>
    <xdr:cxnSp macro="">
      <xdr:nvCxnSpPr>
        <xdr:cNvPr id="261" name="直線コネクタ 260"/>
        <xdr:cNvCxnSpPr/>
      </xdr:nvCxnSpPr>
      <xdr:spPr>
        <a:xfrm flipV="1">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4" name="直線コネクタ 263"/>
        <xdr:cNvCxnSpPr/>
      </xdr:nvCxnSpPr>
      <xdr:spPr>
        <a:xfrm>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98879</xdr:rowOff>
    </xdr:to>
    <xdr:cxnSp macro="">
      <xdr:nvCxnSpPr>
        <xdr:cNvPr id="267" name="直線コネクタ 266"/>
        <xdr:cNvCxnSpPr/>
      </xdr:nvCxnSpPr>
      <xdr:spPr>
        <a:xfrm>
          <a:off x="13512800" y="142430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7" name="楕円 276"/>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8"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9" name="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1" name="楕円 280"/>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82" name="テキスト ボックス 281"/>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3" name="楕円 282"/>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4" name="テキスト ボックス 283"/>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5" name="楕円 284"/>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6" name="テキスト ボックス 285"/>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類似団体平均と比較して、１．８９人、和歌山県平均と比較して、１．９５人上回っている。今後も定員管理計画に基づき、必要最小限の職員数を見極めながら適正化に努める。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147256</xdr:rowOff>
    </xdr:from>
    <xdr:to>
      <xdr:col>81</xdr:col>
      <xdr:colOff>44450</xdr:colOff>
      <xdr:row>60</xdr:row>
      <xdr:rowOff>148061</xdr:rowOff>
    </xdr:to>
    <xdr:cxnSp macro="">
      <xdr:nvCxnSpPr>
        <xdr:cNvPr id="320" name="直線コネクタ 319"/>
        <xdr:cNvCxnSpPr/>
      </xdr:nvCxnSpPr>
      <xdr:spPr>
        <a:xfrm flipV="1">
          <a:off x="16179800" y="10434256"/>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141224</xdr:rowOff>
    </xdr:from>
    <xdr:to>
      <xdr:col>77</xdr:col>
      <xdr:colOff>44450</xdr:colOff>
      <xdr:row>60</xdr:row>
      <xdr:rowOff>148061</xdr:rowOff>
    </xdr:to>
    <xdr:cxnSp macro="">
      <xdr:nvCxnSpPr>
        <xdr:cNvPr id="323" name="直線コネクタ 322"/>
        <xdr:cNvCxnSpPr/>
      </xdr:nvCxnSpPr>
      <xdr:spPr>
        <a:xfrm>
          <a:off x="15290800" y="10428224"/>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121116</xdr:rowOff>
    </xdr:from>
    <xdr:to>
      <xdr:col>72</xdr:col>
      <xdr:colOff>203200</xdr:colOff>
      <xdr:row>60</xdr:row>
      <xdr:rowOff>141224</xdr:rowOff>
    </xdr:to>
    <xdr:cxnSp macro="">
      <xdr:nvCxnSpPr>
        <xdr:cNvPr id="326" name="直線コネクタ 325"/>
        <xdr:cNvCxnSpPr/>
      </xdr:nvCxnSpPr>
      <xdr:spPr>
        <a:xfrm>
          <a:off x="14401800" y="1040811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114681</xdr:rowOff>
    </xdr:from>
    <xdr:to>
      <xdr:col>68</xdr:col>
      <xdr:colOff>152400</xdr:colOff>
      <xdr:row>60</xdr:row>
      <xdr:rowOff>121116</xdr:rowOff>
    </xdr:to>
    <xdr:cxnSp macro="">
      <xdr:nvCxnSpPr>
        <xdr:cNvPr id="329" name="直線コネクタ 328"/>
        <xdr:cNvCxnSpPr/>
      </xdr:nvCxnSpPr>
      <xdr:spPr>
        <a:xfrm>
          <a:off x="13512800" y="1040168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96456</xdr:rowOff>
    </xdr:from>
    <xdr:to>
      <xdr:col>81</xdr:col>
      <xdr:colOff>95250</xdr:colOff>
      <xdr:row>61</xdr:row>
      <xdr:rowOff>26606</xdr:rowOff>
    </xdr:to>
    <xdr:sp macro="" textlink="">
      <xdr:nvSpPr>
        <xdr:cNvPr id="339" name="楕円 338"/>
        <xdr:cNvSpPr/>
      </xdr:nvSpPr>
      <xdr:spPr>
        <a:xfrm>
          <a:off x="16967200" y="10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68533</xdr:rowOff>
    </xdr:from>
    <xdr:ext cx="762000" cy="259045"/>
    <xdr:sp macro="" textlink="">
      <xdr:nvSpPr>
        <xdr:cNvPr id="340" name="定員管理の状況該当値テキスト"/>
        <xdr:cNvSpPr txBox="1"/>
      </xdr:nvSpPr>
      <xdr:spPr>
        <a:xfrm>
          <a:off x="17106900" y="103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41" name="楕円 340"/>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12188</xdr:rowOff>
    </xdr:from>
    <xdr:ext cx="736600" cy="259045"/>
    <xdr:sp macro="" textlink="">
      <xdr:nvSpPr>
        <xdr:cNvPr id="342" name="テキスト ボックス 341"/>
        <xdr:cNvSpPr txBox="1"/>
      </xdr:nvSpPr>
      <xdr:spPr>
        <a:xfrm>
          <a:off x="15798800" y="104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90424</xdr:rowOff>
    </xdr:from>
    <xdr:to>
      <xdr:col>73</xdr:col>
      <xdr:colOff>44450</xdr:colOff>
      <xdr:row>61</xdr:row>
      <xdr:rowOff>20574</xdr:rowOff>
    </xdr:to>
    <xdr:sp macro="" textlink="">
      <xdr:nvSpPr>
        <xdr:cNvPr id="343" name="楕円 342"/>
        <xdr:cNvSpPr/>
      </xdr:nvSpPr>
      <xdr:spPr>
        <a:xfrm>
          <a:off x="15240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44" name="テキスト ボックス 343"/>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70316</xdr:rowOff>
    </xdr:from>
    <xdr:to>
      <xdr:col>68</xdr:col>
      <xdr:colOff>203200</xdr:colOff>
      <xdr:row>61</xdr:row>
      <xdr:rowOff>466</xdr:rowOff>
    </xdr:to>
    <xdr:sp macro="" textlink="">
      <xdr:nvSpPr>
        <xdr:cNvPr id="345" name="楕円 344"/>
        <xdr:cNvSpPr/>
      </xdr:nvSpPr>
      <xdr:spPr>
        <a:xfrm>
          <a:off x="14351000" y="103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46" name="テキスト ボックス 345"/>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63881</xdr:rowOff>
    </xdr:from>
    <xdr:to>
      <xdr:col>64</xdr:col>
      <xdr:colOff>152400</xdr:colOff>
      <xdr:row>60</xdr:row>
      <xdr:rowOff>165481</xdr:rowOff>
    </xdr:to>
    <xdr:sp macro="" textlink="">
      <xdr:nvSpPr>
        <xdr:cNvPr id="347" name="楕円 346"/>
        <xdr:cNvSpPr/>
      </xdr:nvSpPr>
      <xdr:spPr>
        <a:xfrm>
          <a:off x="13462000" y="103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150258</xdr:rowOff>
    </xdr:from>
    <xdr:ext cx="762000" cy="259045"/>
    <xdr:sp macro="" textlink="">
      <xdr:nvSpPr>
        <xdr:cNvPr id="348" name="テキスト ボックス 347"/>
        <xdr:cNvSpPr txBox="1"/>
      </xdr:nvSpPr>
      <xdr:spPr>
        <a:xfrm>
          <a:off x="13131800" y="1043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単年度では、普通交付税等が減となったものの、新宮市立医療センター病院事業会計等に係る過疎債及び病院事業債の償還終了等により繰上償還を除く元利償還金が減となったことなどから、２．５ポイント減、３ヶ年平均では０．８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今後も、公債費は高水準での推移が見込まれることから、引き続き国費等の財源確保を第一に、地方債を活用する際は財政措置の有利な地方債の活用等により、実質公債費比率の増加を抑制する必要がある。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44</xdr:row>
      <xdr:rowOff>1016</xdr:rowOff>
    </xdr:to>
    <xdr:cxnSp macro="">
      <xdr:nvCxnSpPr>
        <xdr:cNvPr id="380" name="直線コネクタ 379"/>
        <xdr:cNvCxnSpPr/>
      </xdr:nvCxnSpPr>
      <xdr:spPr>
        <a:xfrm flipV="1">
          <a:off x="16179800" y="746760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20320</xdr:rowOff>
    </xdr:to>
    <xdr:cxnSp macro="">
      <xdr:nvCxnSpPr>
        <xdr:cNvPr id="383" name="直線コネクタ 382"/>
        <xdr:cNvCxnSpPr/>
      </xdr:nvCxnSpPr>
      <xdr:spPr>
        <a:xfrm flipV="1">
          <a:off x="15290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116840</xdr:rowOff>
    </xdr:to>
    <xdr:cxnSp macro="">
      <xdr:nvCxnSpPr>
        <xdr:cNvPr id="386" name="直線コネクタ 385"/>
        <xdr:cNvCxnSpPr/>
      </xdr:nvCxnSpPr>
      <xdr:spPr>
        <a:xfrm flipV="1">
          <a:off x="14401800" y="75641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61214</xdr:rowOff>
    </xdr:to>
    <xdr:cxnSp macro="">
      <xdr:nvCxnSpPr>
        <xdr:cNvPr id="389" name="直線コネクタ 388"/>
        <xdr:cNvCxnSpPr/>
      </xdr:nvCxnSpPr>
      <xdr:spPr>
        <a:xfrm flipV="1">
          <a:off x="13512800" y="76606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9" name="楕円 398"/>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0"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1" name="楕円 400"/>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2" name="テキスト ボックス 401"/>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3" name="楕円 402"/>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4" name="テキスト ボックス 403"/>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5" name="楕円 404"/>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6" name="テキスト ボックス 405"/>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10414</xdr:rowOff>
    </xdr:from>
    <xdr:to>
      <xdr:col>64</xdr:col>
      <xdr:colOff>152400</xdr:colOff>
      <xdr:row>45</xdr:row>
      <xdr:rowOff>112014</xdr:rowOff>
    </xdr:to>
    <xdr:sp macro="" textlink="">
      <xdr:nvSpPr>
        <xdr:cNvPr id="407" name="楕円 406"/>
        <xdr:cNvSpPr/>
      </xdr:nvSpPr>
      <xdr:spPr>
        <a:xfrm>
          <a:off x="13462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96791</xdr:rowOff>
    </xdr:from>
    <xdr:ext cx="762000" cy="259045"/>
    <xdr:sp macro="" textlink="">
      <xdr:nvSpPr>
        <xdr:cNvPr id="408" name="テキスト ボックス 407"/>
        <xdr:cNvSpPr txBox="1"/>
      </xdr:nvSpPr>
      <xdr:spPr>
        <a:xfrm>
          <a:off x="13131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元金償還額が地方債発行額を上回ったことによる地方債残高の減少や、財政調整基金や減債基金残高の増等から、将来負担比率は減少した。</a:t>
          </a:r>
        </a:p>
        <a:p>
          <a:r>
            <a:rPr kumimoji="1" lang="ja-JP" altLang="en-US" sz="1300">
              <a:latin typeface="ＭＳ Ｐゴシック" panose="020B0600070205080204" pitchFamily="50" charset="-128"/>
              <a:ea typeface="ＭＳ Ｐゴシック" panose="020B0600070205080204" pitchFamily="50" charset="-128"/>
            </a:rPr>
            <a:t>　文化複合施設の整備に係る起債の借入完了により、今後の地方債残高は大幅な増加の見込みはないものの、引き続き国費等の財源確保を第一に、地方債を活用する際は財政措置の有利な地方債の活用等により、将来負担比率の増加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31852</xdr:rowOff>
    </xdr:from>
    <xdr:to>
      <xdr:col>77</xdr:col>
      <xdr:colOff>44450</xdr:colOff>
      <xdr:row>15</xdr:row>
      <xdr:rowOff>156362</xdr:rowOff>
    </xdr:to>
    <xdr:cxnSp macro="">
      <xdr:nvCxnSpPr>
        <xdr:cNvPr id="440" name="直線コネクタ 439"/>
        <xdr:cNvCxnSpPr/>
      </xdr:nvCxnSpPr>
      <xdr:spPr>
        <a:xfrm flipV="1">
          <a:off x="15290800" y="2603602"/>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156362</xdr:rowOff>
    </xdr:from>
    <xdr:to>
      <xdr:col>72</xdr:col>
      <xdr:colOff>203200</xdr:colOff>
      <xdr:row>16</xdr:row>
      <xdr:rowOff>166370</xdr:rowOff>
    </xdr:to>
    <xdr:cxnSp macro="">
      <xdr:nvCxnSpPr>
        <xdr:cNvPr id="443" name="直線コネクタ 442"/>
        <xdr:cNvCxnSpPr/>
      </xdr:nvCxnSpPr>
      <xdr:spPr>
        <a:xfrm flipV="1">
          <a:off x="14401800" y="2728112"/>
          <a:ext cx="889000" cy="1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166370</xdr:rowOff>
    </xdr:from>
    <xdr:to>
      <xdr:col>68</xdr:col>
      <xdr:colOff>152400</xdr:colOff>
      <xdr:row>17</xdr:row>
      <xdr:rowOff>94336</xdr:rowOff>
    </xdr:to>
    <xdr:cxnSp macro="">
      <xdr:nvCxnSpPr>
        <xdr:cNvPr id="446" name="直線コネクタ 445"/>
        <xdr:cNvCxnSpPr/>
      </xdr:nvCxnSpPr>
      <xdr:spPr>
        <a:xfrm flipV="1">
          <a:off x="13512800" y="2909570"/>
          <a:ext cx="889000" cy="9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48" name="テキスト ボックス 447"/>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9" name="フローチャート: 判断 448"/>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0" name="テキスト ボックス 449"/>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1" name="フローチャート: 判断 450"/>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2" name="テキスト ボックス 451"/>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152502</xdr:rowOff>
    </xdr:from>
    <xdr:to>
      <xdr:col>77</xdr:col>
      <xdr:colOff>95250</xdr:colOff>
      <xdr:row>15</xdr:row>
      <xdr:rowOff>82652</xdr:rowOff>
    </xdr:to>
    <xdr:sp macro="" textlink="">
      <xdr:nvSpPr>
        <xdr:cNvPr id="458" name="楕円 457"/>
        <xdr:cNvSpPr/>
      </xdr:nvSpPr>
      <xdr:spPr>
        <a:xfrm>
          <a:off x="16129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92829</xdr:rowOff>
    </xdr:from>
    <xdr:ext cx="736600" cy="259045"/>
    <xdr:sp macro="" textlink="">
      <xdr:nvSpPr>
        <xdr:cNvPr id="459" name="テキスト ボックス 458"/>
        <xdr:cNvSpPr txBox="1"/>
      </xdr:nvSpPr>
      <xdr:spPr>
        <a:xfrm>
          <a:off x="15798800" y="232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105562</xdr:rowOff>
    </xdr:from>
    <xdr:to>
      <xdr:col>73</xdr:col>
      <xdr:colOff>44450</xdr:colOff>
      <xdr:row>16</xdr:row>
      <xdr:rowOff>35712</xdr:rowOff>
    </xdr:to>
    <xdr:sp macro="" textlink="">
      <xdr:nvSpPr>
        <xdr:cNvPr id="460" name="楕円 459"/>
        <xdr:cNvSpPr/>
      </xdr:nvSpPr>
      <xdr:spPr>
        <a:xfrm>
          <a:off x="15240000" y="2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45889</xdr:rowOff>
    </xdr:from>
    <xdr:ext cx="762000" cy="259045"/>
    <xdr:sp macro="" textlink="">
      <xdr:nvSpPr>
        <xdr:cNvPr id="461" name="テキスト ボックス 460"/>
        <xdr:cNvSpPr txBox="1"/>
      </xdr:nvSpPr>
      <xdr:spPr>
        <a:xfrm>
          <a:off x="14909800" y="24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115570</xdr:rowOff>
    </xdr:from>
    <xdr:to>
      <xdr:col>68</xdr:col>
      <xdr:colOff>203200</xdr:colOff>
      <xdr:row>17</xdr:row>
      <xdr:rowOff>45720</xdr:rowOff>
    </xdr:to>
    <xdr:sp macro="" textlink="">
      <xdr:nvSpPr>
        <xdr:cNvPr id="462" name="楕円 461"/>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30497</xdr:rowOff>
    </xdr:from>
    <xdr:ext cx="762000" cy="259045"/>
    <xdr:sp macro="" textlink="">
      <xdr:nvSpPr>
        <xdr:cNvPr id="463" name="テキスト ボックス 462"/>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43536</xdr:rowOff>
    </xdr:from>
    <xdr:to>
      <xdr:col>64</xdr:col>
      <xdr:colOff>152400</xdr:colOff>
      <xdr:row>17</xdr:row>
      <xdr:rowOff>145136</xdr:rowOff>
    </xdr:to>
    <xdr:sp macro="" textlink="">
      <xdr:nvSpPr>
        <xdr:cNvPr id="464" name="楕円 463"/>
        <xdr:cNvSpPr/>
      </xdr:nvSpPr>
      <xdr:spPr>
        <a:xfrm>
          <a:off x="13462000" y="2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129913</xdr:rowOff>
    </xdr:from>
    <xdr:ext cx="762000" cy="259045"/>
    <xdr:sp macro="" textlink="">
      <xdr:nvSpPr>
        <xdr:cNvPr id="465" name="テキスト ボックス 464"/>
        <xdr:cNvSpPr txBox="1"/>
      </xdr:nvSpPr>
      <xdr:spPr>
        <a:xfrm>
          <a:off x="13131800" y="30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26,708
255.23
20,632,797
19,060,712
1,538,201
9,824,033
21,763,700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人件費については、定員管理計画に基づき、必要最小限の職員数を見極めながら継続した職員数の管理を行っている。本年度は、歳入経常一般財源が減となった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ものの、会計年度任用職員の処遇改善等により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一般財源充当額が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今後は特殊勤務手当の見直しなど給与制度の是正を行い、人件費の削減と適正化に努める。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159004</xdr:rowOff>
    </xdr:to>
    <xdr:cxnSp macro="">
      <xdr:nvCxnSpPr>
        <xdr:cNvPr id="64" name="直線コネクタ 63"/>
        <xdr:cNvCxnSpPr/>
      </xdr:nvCxnSpPr>
      <xdr:spPr>
        <a:xfrm>
          <a:off x="3987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1270</xdr:rowOff>
    </xdr:to>
    <xdr:cxnSp macro="">
      <xdr:nvCxnSpPr>
        <xdr:cNvPr id="67" name="直線コネクタ 66"/>
        <xdr:cNvCxnSpPr/>
      </xdr:nvCxnSpPr>
      <xdr:spPr>
        <a:xfrm flipV="1">
          <a:off x="3098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37</xdr:row>
      <xdr:rowOff>1270</xdr:rowOff>
    </xdr:to>
    <xdr:cxnSp macro="">
      <xdr:nvCxnSpPr>
        <xdr:cNvPr id="70" name="直線コネクタ 69"/>
        <xdr:cNvCxnSpPr/>
      </xdr:nvCxnSpPr>
      <xdr:spPr>
        <a:xfrm>
          <a:off x="2209800" y="62397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154432</xdr:rowOff>
    </xdr:to>
    <xdr:cxnSp macro="">
      <xdr:nvCxnSpPr>
        <xdr:cNvPr id="73" name="直線コネクタ 72"/>
        <xdr:cNvCxnSpPr/>
      </xdr:nvCxnSpPr>
      <xdr:spPr>
        <a:xfrm flipV="1">
          <a:off x="1320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光熱水費等の高騰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等の増により、歳出経常一般財源が増となったものの、歳入経常一般財源が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となったことから、前年度から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．６ポイントの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今後についても予算編成時における経常経費カットや委託経費の見直しなど、物件費の抑制に取り組む。</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130810</xdr:rowOff>
    </xdr:to>
    <xdr:cxnSp macro="">
      <xdr:nvCxnSpPr>
        <xdr:cNvPr id="125" name="直線コネクタ 124"/>
        <xdr:cNvCxnSpPr/>
      </xdr:nvCxnSpPr>
      <xdr:spPr>
        <a:xfrm>
          <a:off x="15671800" y="29235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54610</xdr:rowOff>
    </xdr:to>
    <xdr:cxnSp macro="">
      <xdr:nvCxnSpPr>
        <xdr:cNvPr id="128" name="直線コネクタ 127"/>
        <xdr:cNvCxnSpPr/>
      </xdr:nvCxnSpPr>
      <xdr:spPr>
        <a:xfrm flipV="1">
          <a:off x="14782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54610</xdr:rowOff>
    </xdr:from>
    <xdr:to>
      <xdr:col>73</xdr:col>
      <xdr:colOff>180975</xdr:colOff>
      <xdr:row>18</xdr:row>
      <xdr:rowOff>88900</xdr:rowOff>
    </xdr:to>
    <xdr:cxnSp macro="">
      <xdr:nvCxnSpPr>
        <xdr:cNvPr id="131" name="直線コネクタ 130"/>
        <xdr:cNvCxnSpPr/>
      </xdr:nvCxnSpPr>
      <xdr:spPr>
        <a:xfrm flipV="1">
          <a:off x="13893800" y="29692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88900</xdr:rowOff>
    </xdr:to>
    <xdr:cxnSp macro="">
      <xdr:nvCxnSpPr>
        <xdr:cNvPr id="134" name="直線コネクタ 133"/>
        <xdr:cNvCxnSpPr/>
      </xdr:nvCxnSpPr>
      <xdr:spPr>
        <a:xfrm>
          <a:off x="13004800" y="3144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4" name="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8" name="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0" name="楕円 149"/>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1" name="テキスト ボックス 150"/>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扶助費に係る経常収支比率は、一般財源充当額がほぼ横ばいでの推移となっ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本年度は、介護給付事業等の増加により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一般財源充当額が増加したことで、前年度から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　扶助費は社会保障制度の一環、住民福祉の増進を図るものであるため、容易に削減することができず、今後も障害者総合支援法に基づく訓練等給付事業や介護給付事業、また生活保護扶助費等の増加も予想されることから、資格審査の適正化を図り、縮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77470</xdr:rowOff>
    </xdr:to>
    <xdr:cxnSp macro="">
      <xdr:nvCxnSpPr>
        <xdr:cNvPr id="185" name="直線コネクタ 184"/>
        <xdr:cNvCxnSpPr/>
      </xdr:nvCxnSpPr>
      <xdr:spPr>
        <a:xfrm>
          <a:off x="3987800" y="97739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62230</xdr:rowOff>
    </xdr:to>
    <xdr:cxnSp macro="">
      <xdr:nvCxnSpPr>
        <xdr:cNvPr id="188" name="直線コネクタ 187"/>
        <xdr:cNvCxnSpPr/>
      </xdr:nvCxnSpPr>
      <xdr:spPr>
        <a:xfrm flipV="1">
          <a:off x="3098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62230</xdr:rowOff>
    </xdr:from>
    <xdr:to>
      <xdr:col>15</xdr:col>
      <xdr:colOff>98425</xdr:colOff>
      <xdr:row>57</xdr:row>
      <xdr:rowOff>85090</xdr:rowOff>
    </xdr:to>
    <xdr:cxnSp macro="">
      <xdr:nvCxnSpPr>
        <xdr:cNvPr id="191" name="直線コネクタ 190"/>
        <xdr:cNvCxnSpPr/>
      </xdr:nvCxnSpPr>
      <xdr:spPr>
        <a:xfrm flipV="1">
          <a:off x="2209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85090</xdr:rowOff>
    </xdr:from>
    <xdr:to>
      <xdr:col>11</xdr:col>
      <xdr:colOff>9525</xdr:colOff>
      <xdr:row>57</xdr:row>
      <xdr:rowOff>107950</xdr:rowOff>
    </xdr:to>
    <xdr:cxnSp macro="">
      <xdr:nvCxnSpPr>
        <xdr:cNvPr id="194" name="直線コネクタ 193"/>
        <xdr:cNvCxnSpPr/>
      </xdr:nvCxnSpPr>
      <xdr:spPr>
        <a:xfrm flipV="1">
          <a:off x="1320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4" name="楕円 203"/>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05" name="扶助費該当値テキスト"/>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6" name="楕円 205"/>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62247</xdr:rowOff>
    </xdr:from>
    <xdr:ext cx="736600" cy="259045"/>
    <xdr:sp macro="" textlink="">
      <xdr:nvSpPr>
        <xdr:cNvPr id="207" name="テキスト ボックス 206"/>
        <xdr:cNvSpPr txBox="1"/>
      </xdr:nvSpPr>
      <xdr:spPr>
        <a:xfrm>
          <a:off x="3606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xdr:rowOff>
    </xdr:from>
    <xdr:to>
      <xdr:col>15</xdr:col>
      <xdr:colOff>149225</xdr:colOff>
      <xdr:row>57</xdr:row>
      <xdr:rowOff>113030</xdr:rowOff>
    </xdr:to>
    <xdr:sp macro="" textlink="">
      <xdr:nvSpPr>
        <xdr:cNvPr id="208" name="楕円 207"/>
        <xdr:cNvSpPr/>
      </xdr:nvSpPr>
      <xdr:spPr>
        <a:xfrm>
          <a:off x="3048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123207</xdr:rowOff>
    </xdr:from>
    <xdr:ext cx="762000" cy="259045"/>
    <xdr:sp macro="" textlink="">
      <xdr:nvSpPr>
        <xdr:cNvPr id="209" name="テキスト ボックス 208"/>
        <xdr:cNvSpPr txBox="1"/>
      </xdr:nvSpPr>
      <xdr:spPr>
        <a:xfrm>
          <a:off x="2717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0" name="楕円 209"/>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146067</xdr:rowOff>
    </xdr:from>
    <xdr:ext cx="762000" cy="259045"/>
    <xdr:sp macro="" textlink="">
      <xdr:nvSpPr>
        <xdr:cNvPr id="211" name="テキスト ボックス 210"/>
        <xdr:cNvSpPr txBox="1"/>
      </xdr:nvSpPr>
      <xdr:spPr>
        <a:xfrm>
          <a:off x="1828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2" name="楕円 211"/>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3" name="テキスト ボックス 212"/>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その他の主な経費は繰出金であるが、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国民健康保険特別会計繰出金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給付費の減等から減とな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ったものの、後期高齢者医療特別会計繰出金で給付費の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となったことなどから、前年度と比較して０．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110672</xdr:rowOff>
    </xdr:to>
    <xdr:cxnSp macro="">
      <xdr:nvCxnSpPr>
        <xdr:cNvPr id="248" name="直線コネクタ 247"/>
        <xdr:cNvCxnSpPr/>
      </xdr:nvCxnSpPr>
      <xdr:spPr>
        <a:xfrm>
          <a:off x="15671800" y="969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15422</xdr:rowOff>
    </xdr:to>
    <xdr:cxnSp macro="">
      <xdr:nvCxnSpPr>
        <xdr:cNvPr id="251" name="直線コネクタ 250"/>
        <xdr:cNvCxnSpPr/>
      </xdr:nvCxnSpPr>
      <xdr:spPr>
        <a:xfrm flipV="1">
          <a:off x="14782800" y="969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15422</xdr:rowOff>
    </xdr:to>
    <xdr:cxnSp macro="">
      <xdr:nvCxnSpPr>
        <xdr:cNvPr id="254" name="直線コネクタ 253"/>
        <xdr:cNvCxnSpPr/>
      </xdr:nvCxnSpPr>
      <xdr:spPr>
        <a:xfrm>
          <a:off x="13893800" y="9766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165100</xdr:rowOff>
    </xdr:to>
    <xdr:cxnSp macro="">
      <xdr:nvCxnSpPr>
        <xdr:cNvPr id="257" name="直線コネクタ 256"/>
        <xdr:cNvCxnSpPr/>
      </xdr:nvCxnSpPr>
      <xdr:spPr>
        <a:xfrm>
          <a:off x="13004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7" name="楕円 266"/>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8"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9" name="楕円 268"/>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0" name="テキスト ボックス 26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1" name="楕円 270"/>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2" name="テキスト ボックス 271"/>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3" name="楕円 272"/>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4" name="テキスト ボックス 27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5" name="楕円 274"/>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6" name="テキスト ボックス 275"/>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各種法人等への補助金・負担金については、交付開始後、大きな見直しが行われていないものもあるため、近年横ばい傾向にある。本年度は医療センターに係る公債費負担分が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となったこと等から、比率は前年度から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．５ポイント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今後は補助金・負担金の内容を調査し、効果の低い補助金、負担金の見直しや廃止を検討する。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6" name="直線コネクタ 305"/>
        <xdr:cNvCxnSpPr/>
      </xdr:nvCxnSpPr>
      <xdr:spPr>
        <a:xfrm>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104140</xdr:rowOff>
    </xdr:to>
    <xdr:cxnSp macro="">
      <xdr:nvCxnSpPr>
        <xdr:cNvPr id="309" name="直線コネクタ 308"/>
        <xdr:cNvCxnSpPr/>
      </xdr:nvCxnSpPr>
      <xdr:spPr>
        <a:xfrm flipV="1">
          <a:off x="14782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12" name="直線コネクタ 311"/>
        <xdr:cNvCxnSpPr/>
      </xdr:nvCxnSpPr>
      <xdr:spPr>
        <a:xfrm flipV="1">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131572</xdr:rowOff>
    </xdr:to>
    <xdr:cxnSp macro="">
      <xdr:nvCxnSpPr>
        <xdr:cNvPr id="315" name="直線コネクタ 314"/>
        <xdr:cNvCxnSpPr/>
      </xdr:nvCxnSpPr>
      <xdr:spPr>
        <a:xfrm>
          <a:off x="13004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5" name="楕円 32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7" name="楕円 326"/>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8" name="テキスト ボックス 327"/>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9" name="楕円 32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0" name="テキスト ボックス 329"/>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1" name="楕円 330"/>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2" name="テキスト ボックス 331"/>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3" name="楕円 332"/>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4" name="テキスト ボックス 333"/>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のために借り入れた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合併特例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業債等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平成２４年に借り入れた第三セクター等改革推進債などの償還完了により、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ポイント減となった。今後も公債費は高水準での推移が見込まれることから、事業の絞り込みを徹底し、国費等の財源確保を第一に、財政措置の有利な地方債の活用など、公債費負担の抑制に努める。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58964</xdr:rowOff>
    </xdr:from>
    <xdr:to>
      <xdr:col>24</xdr:col>
      <xdr:colOff>25400</xdr:colOff>
      <xdr:row>81</xdr:row>
      <xdr:rowOff>102507</xdr:rowOff>
    </xdr:to>
    <xdr:cxnSp macro="">
      <xdr:nvCxnSpPr>
        <xdr:cNvPr id="369" name="直線コネクタ 368"/>
        <xdr:cNvCxnSpPr/>
      </xdr:nvCxnSpPr>
      <xdr:spPr>
        <a:xfrm flipV="1">
          <a:off x="3987800" y="13946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102507</xdr:rowOff>
    </xdr:from>
    <xdr:to>
      <xdr:col>19</xdr:col>
      <xdr:colOff>187325</xdr:colOff>
      <xdr:row>82</xdr:row>
      <xdr:rowOff>18143</xdr:rowOff>
    </xdr:to>
    <xdr:cxnSp macro="">
      <xdr:nvCxnSpPr>
        <xdr:cNvPr id="372" name="直線コネクタ 371"/>
        <xdr:cNvCxnSpPr/>
      </xdr:nvCxnSpPr>
      <xdr:spPr>
        <a:xfrm flipV="1">
          <a:off x="3098800" y="1398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82</xdr:row>
      <xdr:rowOff>18143</xdr:rowOff>
    </xdr:from>
    <xdr:to>
      <xdr:col>15</xdr:col>
      <xdr:colOff>98425</xdr:colOff>
      <xdr:row>82</xdr:row>
      <xdr:rowOff>39914</xdr:rowOff>
    </xdr:to>
    <xdr:cxnSp macro="">
      <xdr:nvCxnSpPr>
        <xdr:cNvPr id="375" name="直線コネクタ 374"/>
        <xdr:cNvCxnSpPr/>
      </xdr:nvCxnSpPr>
      <xdr:spPr>
        <a:xfrm flipV="1">
          <a:off x="2209800" y="1407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39914</xdr:rowOff>
    </xdr:from>
    <xdr:to>
      <xdr:col>11</xdr:col>
      <xdr:colOff>9525</xdr:colOff>
      <xdr:row>82</xdr:row>
      <xdr:rowOff>61686</xdr:rowOff>
    </xdr:to>
    <xdr:cxnSp macro="">
      <xdr:nvCxnSpPr>
        <xdr:cNvPr id="378" name="直線コネクタ 377"/>
        <xdr:cNvCxnSpPr/>
      </xdr:nvCxnSpPr>
      <xdr:spPr>
        <a:xfrm flipV="1">
          <a:off x="1320800" y="1409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8164</xdr:rowOff>
    </xdr:from>
    <xdr:to>
      <xdr:col>24</xdr:col>
      <xdr:colOff>76200</xdr:colOff>
      <xdr:row>81</xdr:row>
      <xdr:rowOff>109764</xdr:rowOff>
    </xdr:to>
    <xdr:sp macro="" textlink="">
      <xdr:nvSpPr>
        <xdr:cNvPr id="388" name="楕円 387"/>
        <xdr:cNvSpPr/>
      </xdr:nvSpPr>
      <xdr:spPr>
        <a:xfrm>
          <a:off x="47752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151691</xdr:rowOff>
    </xdr:from>
    <xdr:ext cx="762000" cy="259045"/>
    <xdr:sp macro="" textlink="">
      <xdr:nvSpPr>
        <xdr:cNvPr id="389" name="公債費該当値テキスト"/>
        <xdr:cNvSpPr txBox="1"/>
      </xdr:nvSpPr>
      <xdr:spPr>
        <a:xfrm>
          <a:off x="4914900" y="138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51707</xdr:rowOff>
    </xdr:from>
    <xdr:to>
      <xdr:col>20</xdr:col>
      <xdr:colOff>38100</xdr:colOff>
      <xdr:row>81</xdr:row>
      <xdr:rowOff>153307</xdr:rowOff>
    </xdr:to>
    <xdr:sp macro="" textlink="">
      <xdr:nvSpPr>
        <xdr:cNvPr id="390" name="楕円 389"/>
        <xdr:cNvSpPr/>
      </xdr:nvSpPr>
      <xdr:spPr>
        <a:xfrm>
          <a:off x="3937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138084</xdr:rowOff>
    </xdr:from>
    <xdr:ext cx="736600" cy="259045"/>
    <xdr:sp macro="" textlink="">
      <xdr:nvSpPr>
        <xdr:cNvPr id="391" name="テキスト ボックス 390"/>
        <xdr:cNvSpPr txBox="1"/>
      </xdr:nvSpPr>
      <xdr:spPr>
        <a:xfrm>
          <a:off x="3606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138793</xdr:rowOff>
    </xdr:from>
    <xdr:to>
      <xdr:col>15</xdr:col>
      <xdr:colOff>149225</xdr:colOff>
      <xdr:row>82</xdr:row>
      <xdr:rowOff>68943</xdr:rowOff>
    </xdr:to>
    <xdr:sp macro="" textlink="">
      <xdr:nvSpPr>
        <xdr:cNvPr id="392" name="楕円 391"/>
        <xdr:cNvSpPr/>
      </xdr:nvSpPr>
      <xdr:spPr>
        <a:xfrm>
          <a:off x="3048000" y="140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53720</xdr:rowOff>
    </xdr:from>
    <xdr:ext cx="762000" cy="259045"/>
    <xdr:sp macro="" textlink="">
      <xdr:nvSpPr>
        <xdr:cNvPr id="393" name="テキスト ボックス 392"/>
        <xdr:cNvSpPr txBox="1"/>
      </xdr:nvSpPr>
      <xdr:spPr>
        <a:xfrm>
          <a:off x="2717800" y="141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160564</xdr:rowOff>
    </xdr:from>
    <xdr:to>
      <xdr:col>11</xdr:col>
      <xdr:colOff>60325</xdr:colOff>
      <xdr:row>82</xdr:row>
      <xdr:rowOff>90714</xdr:rowOff>
    </xdr:to>
    <xdr:sp macro="" textlink="">
      <xdr:nvSpPr>
        <xdr:cNvPr id="394" name="楕円 393"/>
        <xdr:cNvSpPr/>
      </xdr:nvSpPr>
      <xdr:spPr>
        <a:xfrm>
          <a:off x="2159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75491</xdr:rowOff>
    </xdr:from>
    <xdr:ext cx="762000" cy="259045"/>
    <xdr:sp macro="" textlink="">
      <xdr:nvSpPr>
        <xdr:cNvPr id="395" name="テキスト ボックス 394"/>
        <xdr:cNvSpPr txBox="1"/>
      </xdr:nvSpPr>
      <xdr:spPr>
        <a:xfrm>
          <a:off x="1828800" y="1413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10886</xdr:rowOff>
    </xdr:from>
    <xdr:to>
      <xdr:col>6</xdr:col>
      <xdr:colOff>171450</xdr:colOff>
      <xdr:row>82</xdr:row>
      <xdr:rowOff>112486</xdr:rowOff>
    </xdr:to>
    <xdr:sp macro="" textlink="">
      <xdr:nvSpPr>
        <xdr:cNvPr id="396" name="楕円 395"/>
        <xdr:cNvSpPr/>
      </xdr:nvSpPr>
      <xdr:spPr>
        <a:xfrm>
          <a:off x="1270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97263</xdr:rowOff>
    </xdr:from>
    <xdr:ext cx="762000" cy="259045"/>
    <xdr:sp macro="" textlink="">
      <xdr:nvSpPr>
        <xdr:cNvPr id="397" name="テキスト ボックス 396"/>
        <xdr:cNvSpPr txBox="1"/>
      </xdr:nvSpPr>
      <xdr:spPr>
        <a:xfrm>
          <a:off x="939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公債費以外の比率については類似団体平均を下回ったが、物件費の比率は高い状態が続いているため、今後も収入の確保や経常経費の削減などに取り組む必要がある。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122428</xdr:rowOff>
    </xdr:to>
    <xdr:cxnSp macro="">
      <xdr:nvCxnSpPr>
        <xdr:cNvPr id="428" name="直線コネクタ 427"/>
        <xdr:cNvCxnSpPr/>
      </xdr:nvCxnSpPr>
      <xdr:spPr>
        <a:xfrm>
          <a:off x="15671800" y="1296517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159004</xdr:rowOff>
    </xdr:to>
    <xdr:cxnSp macro="">
      <xdr:nvCxnSpPr>
        <xdr:cNvPr id="431" name="直線コネクタ 430"/>
        <xdr:cNvCxnSpPr/>
      </xdr:nvCxnSpPr>
      <xdr:spPr>
        <a:xfrm flipV="1">
          <a:off x="14782800" y="1296517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37846</xdr:rowOff>
    </xdr:to>
    <xdr:cxnSp macro="">
      <xdr:nvCxnSpPr>
        <xdr:cNvPr id="434" name="直線コネクタ 433"/>
        <xdr:cNvCxnSpPr/>
      </xdr:nvCxnSpPr>
      <xdr:spPr>
        <a:xfrm flipV="1">
          <a:off x="13893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101854</xdr:rowOff>
    </xdr:to>
    <xdr:cxnSp macro="">
      <xdr:nvCxnSpPr>
        <xdr:cNvPr id="437" name="直線コネクタ 436"/>
        <xdr:cNvCxnSpPr/>
      </xdr:nvCxnSpPr>
      <xdr:spPr>
        <a:xfrm flipV="1">
          <a:off x="13004800" y="132394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7" name="楕円 446"/>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8"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9" name="楕円 448"/>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0" name="テキスト ボックス 449"/>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1" name="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3" name="楕円 452"/>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54" name="テキスト ボックス 453"/>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5" name="楕円 454"/>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162831</xdr:rowOff>
    </xdr:from>
    <xdr:ext cx="762000" cy="259045"/>
    <xdr:sp macro="" textlink="">
      <xdr:nvSpPr>
        <xdr:cNvPr id="456" name="テキスト ボックス 455"/>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xdr:rowOff>
    </xdr:from>
    <xdr:to>
      <xdr:col>29</xdr:col>
      <xdr:colOff>127000</xdr:colOff>
      <xdr:row>18</xdr:row>
      <xdr:rowOff>19608</xdr:rowOff>
    </xdr:to>
    <xdr:cxnSp macro="">
      <xdr:nvCxnSpPr>
        <xdr:cNvPr id="49" name="直線コネクタ 48"/>
        <xdr:cNvCxnSpPr/>
      </xdr:nvCxnSpPr>
      <xdr:spPr bwMode="auto">
        <a:xfrm>
          <a:off x="5003800" y="3133886"/>
          <a:ext cx="647700" cy="1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4385</xdr:rowOff>
    </xdr:from>
    <xdr:ext cx="762000" cy="259045"/>
    <xdr:sp macro="" textlink="">
      <xdr:nvSpPr>
        <xdr:cNvPr id="50" name="人口1人当たり決算額の推移平均値テキスト130"/>
        <xdr:cNvSpPr txBox="1"/>
      </xdr:nvSpPr>
      <xdr:spPr>
        <a:xfrm>
          <a:off x="5740400" y="313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161</xdr:rowOff>
    </xdr:from>
    <xdr:to>
      <xdr:col>26</xdr:col>
      <xdr:colOff>50800</xdr:colOff>
      <xdr:row>18</xdr:row>
      <xdr:rowOff>26507</xdr:rowOff>
    </xdr:to>
    <xdr:cxnSp macro="">
      <xdr:nvCxnSpPr>
        <xdr:cNvPr id="52" name="直線コネクタ 51"/>
        <xdr:cNvCxnSpPr/>
      </xdr:nvCxnSpPr>
      <xdr:spPr bwMode="auto">
        <a:xfrm flipV="1">
          <a:off x="4305300" y="3133886"/>
          <a:ext cx="698500" cy="2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26507</xdr:rowOff>
    </xdr:from>
    <xdr:to>
      <xdr:col>22</xdr:col>
      <xdr:colOff>114300</xdr:colOff>
      <xdr:row>18</xdr:row>
      <xdr:rowOff>47177</xdr:rowOff>
    </xdr:to>
    <xdr:cxnSp macro="">
      <xdr:nvCxnSpPr>
        <xdr:cNvPr id="55" name="直線コネクタ 54"/>
        <xdr:cNvCxnSpPr/>
      </xdr:nvCxnSpPr>
      <xdr:spPr bwMode="auto">
        <a:xfrm flipV="1">
          <a:off x="3606800" y="3160232"/>
          <a:ext cx="698500" cy="2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47177</xdr:rowOff>
    </xdr:from>
    <xdr:to>
      <xdr:col>18</xdr:col>
      <xdr:colOff>177800</xdr:colOff>
      <xdr:row>18</xdr:row>
      <xdr:rowOff>47249</xdr:rowOff>
    </xdr:to>
    <xdr:cxnSp macro="">
      <xdr:nvCxnSpPr>
        <xdr:cNvPr id="58" name="直線コネクタ 57"/>
        <xdr:cNvCxnSpPr/>
      </xdr:nvCxnSpPr>
      <xdr:spPr bwMode="auto">
        <a:xfrm flipV="1">
          <a:off x="2908300" y="3180902"/>
          <a:ext cx="698500" cy="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140258</xdr:rowOff>
    </xdr:from>
    <xdr:to>
      <xdr:col>29</xdr:col>
      <xdr:colOff>177800</xdr:colOff>
      <xdr:row>18</xdr:row>
      <xdr:rowOff>70408</xdr:rowOff>
    </xdr:to>
    <xdr:sp macro="" textlink="">
      <xdr:nvSpPr>
        <xdr:cNvPr id="68" name="楕円 67"/>
        <xdr:cNvSpPr/>
      </xdr:nvSpPr>
      <xdr:spPr bwMode="auto">
        <a:xfrm>
          <a:off x="5600700" y="310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156785</xdr:rowOff>
    </xdr:from>
    <xdr:ext cx="762000" cy="259045"/>
    <xdr:sp macro="" textlink="">
      <xdr:nvSpPr>
        <xdr:cNvPr id="69" name="人口1人当たり決算額の推移該当値テキスト130"/>
        <xdr:cNvSpPr txBox="1"/>
      </xdr:nvSpPr>
      <xdr:spPr>
        <a:xfrm>
          <a:off x="5740400" y="294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120811</xdr:rowOff>
    </xdr:from>
    <xdr:to>
      <xdr:col>26</xdr:col>
      <xdr:colOff>101600</xdr:colOff>
      <xdr:row>18</xdr:row>
      <xdr:rowOff>50961</xdr:rowOff>
    </xdr:to>
    <xdr:sp macro="" textlink="">
      <xdr:nvSpPr>
        <xdr:cNvPr id="70" name="楕円 69"/>
        <xdr:cNvSpPr/>
      </xdr:nvSpPr>
      <xdr:spPr bwMode="auto">
        <a:xfrm>
          <a:off x="4953000" y="3083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61138</xdr:rowOff>
    </xdr:from>
    <xdr:ext cx="736600" cy="259045"/>
    <xdr:sp macro="" textlink="">
      <xdr:nvSpPr>
        <xdr:cNvPr id="71" name="テキスト ボックス 70"/>
        <xdr:cNvSpPr txBox="1"/>
      </xdr:nvSpPr>
      <xdr:spPr>
        <a:xfrm>
          <a:off x="4622800" y="28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147157</xdr:rowOff>
    </xdr:from>
    <xdr:to>
      <xdr:col>22</xdr:col>
      <xdr:colOff>165100</xdr:colOff>
      <xdr:row>18</xdr:row>
      <xdr:rowOff>77307</xdr:rowOff>
    </xdr:to>
    <xdr:sp macro="" textlink="">
      <xdr:nvSpPr>
        <xdr:cNvPr id="72" name="楕円 71"/>
        <xdr:cNvSpPr/>
      </xdr:nvSpPr>
      <xdr:spPr bwMode="auto">
        <a:xfrm>
          <a:off x="4254500" y="3109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62084</xdr:rowOff>
    </xdr:from>
    <xdr:ext cx="762000" cy="259045"/>
    <xdr:sp macro="" textlink="">
      <xdr:nvSpPr>
        <xdr:cNvPr id="73" name="テキスト ボックス 72"/>
        <xdr:cNvSpPr txBox="1"/>
      </xdr:nvSpPr>
      <xdr:spPr>
        <a:xfrm>
          <a:off x="3924300" y="319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167827</xdr:rowOff>
    </xdr:from>
    <xdr:to>
      <xdr:col>19</xdr:col>
      <xdr:colOff>38100</xdr:colOff>
      <xdr:row>18</xdr:row>
      <xdr:rowOff>97977</xdr:rowOff>
    </xdr:to>
    <xdr:sp macro="" textlink="">
      <xdr:nvSpPr>
        <xdr:cNvPr id="74" name="楕円 73"/>
        <xdr:cNvSpPr/>
      </xdr:nvSpPr>
      <xdr:spPr bwMode="auto">
        <a:xfrm>
          <a:off x="3556000" y="3130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82754</xdr:rowOff>
    </xdr:from>
    <xdr:ext cx="762000" cy="259045"/>
    <xdr:sp macro="" textlink="">
      <xdr:nvSpPr>
        <xdr:cNvPr id="75" name="テキスト ボックス 74"/>
        <xdr:cNvSpPr txBox="1"/>
      </xdr:nvSpPr>
      <xdr:spPr>
        <a:xfrm>
          <a:off x="3225800" y="321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167899</xdr:rowOff>
    </xdr:from>
    <xdr:to>
      <xdr:col>15</xdr:col>
      <xdr:colOff>101600</xdr:colOff>
      <xdr:row>18</xdr:row>
      <xdr:rowOff>98049</xdr:rowOff>
    </xdr:to>
    <xdr:sp macro="" textlink="">
      <xdr:nvSpPr>
        <xdr:cNvPr id="76" name="楕円 75"/>
        <xdr:cNvSpPr/>
      </xdr:nvSpPr>
      <xdr:spPr bwMode="auto">
        <a:xfrm>
          <a:off x="2857500" y="313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82826</xdr:rowOff>
    </xdr:from>
    <xdr:ext cx="762000" cy="259045"/>
    <xdr:sp macro="" textlink="">
      <xdr:nvSpPr>
        <xdr:cNvPr id="77" name="テキスト ボックス 76"/>
        <xdr:cNvSpPr txBox="1"/>
      </xdr:nvSpPr>
      <xdr:spPr>
        <a:xfrm>
          <a:off x="2527300" y="321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189484</xdr:rowOff>
    </xdr:from>
    <xdr:to>
      <xdr:col>29</xdr:col>
      <xdr:colOff>127000</xdr:colOff>
      <xdr:row>35</xdr:row>
      <xdr:rowOff>332759</xdr:rowOff>
    </xdr:to>
    <xdr:cxnSp macro="">
      <xdr:nvCxnSpPr>
        <xdr:cNvPr id="111" name="直線コネクタ 110"/>
        <xdr:cNvCxnSpPr/>
      </xdr:nvCxnSpPr>
      <xdr:spPr bwMode="auto">
        <a:xfrm>
          <a:off x="5003800" y="6799834"/>
          <a:ext cx="647700" cy="14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189484</xdr:rowOff>
    </xdr:from>
    <xdr:to>
      <xdr:col>26</xdr:col>
      <xdr:colOff>50800</xdr:colOff>
      <xdr:row>35</xdr:row>
      <xdr:rowOff>270390</xdr:rowOff>
    </xdr:to>
    <xdr:cxnSp macro="">
      <xdr:nvCxnSpPr>
        <xdr:cNvPr id="114" name="直線コネクタ 113"/>
        <xdr:cNvCxnSpPr/>
      </xdr:nvCxnSpPr>
      <xdr:spPr bwMode="auto">
        <a:xfrm flipV="1">
          <a:off x="4305300" y="6799834"/>
          <a:ext cx="698500" cy="80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270390</xdr:rowOff>
    </xdr:from>
    <xdr:to>
      <xdr:col>22</xdr:col>
      <xdr:colOff>114300</xdr:colOff>
      <xdr:row>35</xdr:row>
      <xdr:rowOff>280276</xdr:rowOff>
    </xdr:to>
    <xdr:cxnSp macro="">
      <xdr:nvCxnSpPr>
        <xdr:cNvPr id="117" name="直線コネクタ 116"/>
        <xdr:cNvCxnSpPr/>
      </xdr:nvCxnSpPr>
      <xdr:spPr bwMode="auto">
        <a:xfrm flipV="1">
          <a:off x="3606800" y="6880740"/>
          <a:ext cx="698500" cy="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255416</xdr:rowOff>
    </xdr:from>
    <xdr:to>
      <xdr:col>18</xdr:col>
      <xdr:colOff>177800</xdr:colOff>
      <xdr:row>35</xdr:row>
      <xdr:rowOff>280276</xdr:rowOff>
    </xdr:to>
    <xdr:cxnSp macro="">
      <xdr:nvCxnSpPr>
        <xdr:cNvPr id="120" name="直線コネクタ 119"/>
        <xdr:cNvCxnSpPr/>
      </xdr:nvCxnSpPr>
      <xdr:spPr bwMode="auto">
        <a:xfrm>
          <a:off x="2908300" y="6865766"/>
          <a:ext cx="698500" cy="24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281959</xdr:rowOff>
    </xdr:from>
    <xdr:to>
      <xdr:col>29</xdr:col>
      <xdr:colOff>177800</xdr:colOff>
      <xdr:row>36</xdr:row>
      <xdr:rowOff>40659</xdr:rowOff>
    </xdr:to>
    <xdr:sp macro="" textlink="">
      <xdr:nvSpPr>
        <xdr:cNvPr id="130" name="楕円 129"/>
        <xdr:cNvSpPr/>
      </xdr:nvSpPr>
      <xdr:spPr bwMode="auto">
        <a:xfrm>
          <a:off x="5600700" y="689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127036</xdr:rowOff>
    </xdr:from>
    <xdr:ext cx="762000" cy="259045"/>
    <xdr:sp macro="" textlink="">
      <xdr:nvSpPr>
        <xdr:cNvPr id="131" name="人口1人当たり決算額の推移該当値テキスト445"/>
        <xdr:cNvSpPr txBox="1"/>
      </xdr:nvSpPr>
      <xdr:spPr>
        <a:xfrm>
          <a:off x="5740400" y="673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138684</xdr:rowOff>
    </xdr:from>
    <xdr:to>
      <xdr:col>26</xdr:col>
      <xdr:colOff>101600</xdr:colOff>
      <xdr:row>35</xdr:row>
      <xdr:rowOff>240284</xdr:rowOff>
    </xdr:to>
    <xdr:sp macro="" textlink="">
      <xdr:nvSpPr>
        <xdr:cNvPr id="132" name="楕円 131"/>
        <xdr:cNvSpPr/>
      </xdr:nvSpPr>
      <xdr:spPr bwMode="auto">
        <a:xfrm>
          <a:off x="4953000" y="674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250461</xdr:rowOff>
    </xdr:from>
    <xdr:ext cx="736600" cy="259045"/>
    <xdr:sp macro="" textlink="">
      <xdr:nvSpPr>
        <xdr:cNvPr id="133" name="テキスト ボックス 132"/>
        <xdr:cNvSpPr txBox="1"/>
      </xdr:nvSpPr>
      <xdr:spPr>
        <a:xfrm>
          <a:off x="4622800" y="651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219590</xdr:rowOff>
    </xdr:from>
    <xdr:to>
      <xdr:col>22</xdr:col>
      <xdr:colOff>165100</xdr:colOff>
      <xdr:row>35</xdr:row>
      <xdr:rowOff>321190</xdr:rowOff>
    </xdr:to>
    <xdr:sp macro="" textlink="">
      <xdr:nvSpPr>
        <xdr:cNvPr id="134" name="楕円 133"/>
        <xdr:cNvSpPr/>
      </xdr:nvSpPr>
      <xdr:spPr bwMode="auto">
        <a:xfrm>
          <a:off x="4254500" y="682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331367</xdr:rowOff>
    </xdr:from>
    <xdr:ext cx="762000" cy="259045"/>
    <xdr:sp macro="" textlink="">
      <xdr:nvSpPr>
        <xdr:cNvPr id="135" name="テキスト ボックス 134"/>
        <xdr:cNvSpPr txBox="1"/>
      </xdr:nvSpPr>
      <xdr:spPr>
        <a:xfrm>
          <a:off x="3924300" y="659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229476</xdr:rowOff>
    </xdr:from>
    <xdr:to>
      <xdr:col>19</xdr:col>
      <xdr:colOff>38100</xdr:colOff>
      <xdr:row>35</xdr:row>
      <xdr:rowOff>331076</xdr:rowOff>
    </xdr:to>
    <xdr:sp macro="" textlink="">
      <xdr:nvSpPr>
        <xdr:cNvPr id="136" name="楕円 135"/>
        <xdr:cNvSpPr/>
      </xdr:nvSpPr>
      <xdr:spPr bwMode="auto">
        <a:xfrm>
          <a:off x="3556000" y="683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341253</xdr:rowOff>
    </xdr:from>
    <xdr:ext cx="762000" cy="259045"/>
    <xdr:sp macro="" textlink="">
      <xdr:nvSpPr>
        <xdr:cNvPr id="137" name="テキスト ボックス 136"/>
        <xdr:cNvSpPr txBox="1"/>
      </xdr:nvSpPr>
      <xdr:spPr>
        <a:xfrm>
          <a:off x="3225800" y="660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204616</xdr:rowOff>
    </xdr:from>
    <xdr:to>
      <xdr:col>15</xdr:col>
      <xdr:colOff>101600</xdr:colOff>
      <xdr:row>35</xdr:row>
      <xdr:rowOff>306216</xdr:rowOff>
    </xdr:to>
    <xdr:sp macro="" textlink="">
      <xdr:nvSpPr>
        <xdr:cNvPr id="138" name="楕円 137"/>
        <xdr:cNvSpPr/>
      </xdr:nvSpPr>
      <xdr:spPr bwMode="auto">
        <a:xfrm>
          <a:off x="2857500" y="681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316393</xdr:rowOff>
    </xdr:from>
    <xdr:ext cx="762000" cy="259045"/>
    <xdr:sp macro="" textlink="">
      <xdr:nvSpPr>
        <xdr:cNvPr id="139" name="テキスト ボックス 138"/>
        <xdr:cNvSpPr txBox="1"/>
      </xdr:nvSpPr>
      <xdr:spPr>
        <a:xfrm>
          <a:off x="2527300" y="65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26,708
255.23
20,632,797
19,060,712
1,538,201
9,824,033
21,763,700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145297</xdr:rowOff>
    </xdr:from>
    <xdr:to>
      <xdr:col>24</xdr:col>
      <xdr:colOff>63500</xdr:colOff>
      <xdr:row>36</xdr:row>
      <xdr:rowOff>155386</xdr:rowOff>
    </xdr:to>
    <xdr:cxnSp macro="">
      <xdr:nvCxnSpPr>
        <xdr:cNvPr id="60" name="直線コネクタ 59"/>
        <xdr:cNvCxnSpPr/>
      </xdr:nvCxnSpPr>
      <xdr:spPr>
        <a:xfrm>
          <a:off x="3797300" y="6317497"/>
          <a:ext cx="8382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145297</xdr:rowOff>
    </xdr:from>
    <xdr:to>
      <xdr:col>19</xdr:col>
      <xdr:colOff>177800</xdr:colOff>
      <xdr:row>37</xdr:row>
      <xdr:rowOff>13562</xdr:rowOff>
    </xdr:to>
    <xdr:cxnSp macro="">
      <xdr:nvCxnSpPr>
        <xdr:cNvPr id="63" name="直線コネクタ 62"/>
        <xdr:cNvCxnSpPr/>
      </xdr:nvCxnSpPr>
      <xdr:spPr>
        <a:xfrm flipV="1">
          <a:off x="2908300" y="6317497"/>
          <a:ext cx="889000" cy="3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13562</xdr:rowOff>
    </xdr:from>
    <xdr:to>
      <xdr:col>15</xdr:col>
      <xdr:colOff>50800</xdr:colOff>
      <xdr:row>37</xdr:row>
      <xdr:rowOff>53251</xdr:rowOff>
    </xdr:to>
    <xdr:cxnSp macro="">
      <xdr:nvCxnSpPr>
        <xdr:cNvPr id="66" name="直線コネクタ 65"/>
        <xdr:cNvCxnSpPr/>
      </xdr:nvCxnSpPr>
      <xdr:spPr>
        <a:xfrm flipV="1">
          <a:off x="2019300" y="6357212"/>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44572</xdr:rowOff>
    </xdr:from>
    <xdr:to>
      <xdr:col>10</xdr:col>
      <xdr:colOff>114300</xdr:colOff>
      <xdr:row>37</xdr:row>
      <xdr:rowOff>53251</xdr:rowOff>
    </xdr:to>
    <xdr:cxnSp macro="">
      <xdr:nvCxnSpPr>
        <xdr:cNvPr id="69" name="直線コネクタ 68"/>
        <xdr:cNvCxnSpPr/>
      </xdr:nvCxnSpPr>
      <xdr:spPr>
        <a:xfrm>
          <a:off x="1130300" y="6388222"/>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104586</xdr:rowOff>
    </xdr:from>
    <xdr:to>
      <xdr:col>24</xdr:col>
      <xdr:colOff>114300</xdr:colOff>
      <xdr:row>37</xdr:row>
      <xdr:rowOff>34736</xdr:rowOff>
    </xdr:to>
    <xdr:sp macro="" textlink="">
      <xdr:nvSpPr>
        <xdr:cNvPr id="79" name="楕円 78"/>
        <xdr:cNvSpPr/>
      </xdr:nvSpPr>
      <xdr:spPr>
        <a:xfrm>
          <a:off x="4584700" y="62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127463</xdr:rowOff>
    </xdr:from>
    <xdr:ext cx="599010" cy="259045"/>
    <xdr:sp macro="" textlink="">
      <xdr:nvSpPr>
        <xdr:cNvPr id="80" name="人件費該当値テキスト"/>
        <xdr:cNvSpPr txBox="1"/>
      </xdr:nvSpPr>
      <xdr:spPr>
        <a:xfrm>
          <a:off x="4686300" y="61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94497</xdr:rowOff>
    </xdr:from>
    <xdr:to>
      <xdr:col>20</xdr:col>
      <xdr:colOff>38100</xdr:colOff>
      <xdr:row>37</xdr:row>
      <xdr:rowOff>24647</xdr:rowOff>
    </xdr:to>
    <xdr:sp macro="" textlink="">
      <xdr:nvSpPr>
        <xdr:cNvPr id="81" name="楕円 80"/>
        <xdr:cNvSpPr/>
      </xdr:nvSpPr>
      <xdr:spPr>
        <a:xfrm>
          <a:off x="3746500" y="626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41174</xdr:rowOff>
    </xdr:from>
    <xdr:ext cx="599010" cy="259045"/>
    <xdr:sp macro="" textlink="">
      <xdr:nvSpPr>
        <xdr:cNvPr id="82" name="テキスト ボックス 81"/>
        <xdr:cNvSpPr txBox="1"/>
      </xdr:nvSpPr>
      <xdr:spPr>
        <a:xfrm>
          <a:off x="3497795" y="604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134212</xdr:rowOff>
    </xdr:from>
    <xdr:to>
      <xdr:col>15</xdr:col>
      <xdr:colOff>101600</xdr:colOff>
      <xdr:row>37</xdr:row>
      <xdr:rowOff>64362</xdr:rowOff>
    </xdr:to>
    <xdr:sp macro="" textlink="">
      <xdr:nvSpPr>
        <xdr:cNvPr id="83" name="楕円 82"/>
        <xdr:cNvSpPr/>
      </xdr:nvSpPr>
      <xdr:spPr>
        <a:xfrm>
          <a:off x="2857500" y="63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80889</xdr:rowOff>
    </xdr:from>
    <xdr:ext cx="534377" cy="259045"/>
    <xdr:sp macro="" textlink="">
      <xdr:nvSpPr>
        <xdr:cNvPr id="84" name="テキスト ボックス 83"/>
        <xdr:cNvSpPr txBox="1"/>
      </xdr:nvSpPr>
      <xdr:spPr>
        <a:xfrm>
          <a:off x="2641111" y="60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2451</xdr:rowOff>
    </xdr:from>
    <xdr:to>
      <xdr:col>10</xdr:col>
      <xdr:colOff>165100</xdr:colOff>
      <xdr:row>37</xdr:row>
      <xdr:rowOff>104051</xdr:rowOff>
    </xdr:to>
    <xdr:sp macro="" textlink="">
      <xdr:nvSpPr>
        <xdr:cNvPr id="85" name="楕円 84"/>
        <xdr:cNvSpPr/>
      </xdr:nvSpPr>
      <xdr:spPr>
        <a:xfrm>
          <a:off x="1968500" y="63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120578</xdr:rowOff>
    </xdr:from>
    <xdr:ext cx="534377" cy="259045"/>
    <xdr:sp macro="" textlink="">
      <xdr:nvSpPr>
        <xdr:cNvPr id="86" name="テキスト ボックス 85"/>
        <xdr:cNvSpPr txBox="1"/>
      </xdr:nvSpPr>
      <xdr:spPr>
        <a:xfrm>
          <a:off x="1752111" y="61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165222</xdr:rowOff>
    </xdr:from>
    <xdr:to>
      <xdr:col>6</xdr:col>
      <xdr:colOff>38100</xdr:colOff>
      <xdr:row>37</xdr:row>
      <xdr:rowOff>95372</xdr:rowOff>
    </xdr:to>
    <xdr:sp macro="" textlink="">
      <xdr:nvSpPr>
        <xdr:cNvPr id="87" name="楕円 86"/>
        <xdr:cNvSpPr/>
      </xdr:nvSpPr>
      <xdr:spPr>
        <a:xfrm>
          <a:off x="1079500" y="63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111899</xdr:rowOff>
    </xdr:from>
    <xdr:ext cx="534377" cy="259045"/>
    <xdr:sp macro="" textlink="">
      <xdr:nvSpPr>
        <xdr:cNvPr id="88" name="テキスト ボックス 87"/>
        <xdr:cNvSpPr txBox="1"/>
      </xdr:nvSpPr>
      <xdr:spPr>
        <a:xfrm>
          <a:off x="863111" y="61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71047</xdr:rowOff>
    </xdr:from>
    <xdr:to>
      <xdr:col>24</xdr:col>
      <xdr:colOff>63500</xdr:colOff>
      <xdr:row>56</xdr:row>
      <xdr:rowOff>83067</xdr:rowOff>
    </xdr:to>
    <xdr:cxnSp macro="">
      <xdr:nvCxnSpPr>
        <xdr:cNvPr id="115" name="直線コネクタ 114"/>
        <xdr:cNvCxnSpPr/>
      </xdr:nvCxnSpPr>
      <xdr:spPr>
        <a:xfrm flipV="1">
          <a:off x="3797300" y="9672247"/>
          <a:ext cx="8382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83067</xdr:rowOff>
    </xdr:from>
    <xdr:to>
      <xdr:col>19</xdr:col>
      <xdr:colOff>177800</xdr:colOff>
      <xdr:row>56</xdr:row>
      <xdr:rowOff>105401</xdr:rowOff>
    </xdr:to>
    <xdr:cxnSp macro="">
      <xdr:nvCxnSpPr>
        <xdr:cNvPr id="118" name="直線コネクタ 117"/>
        <xdr:cNvCxnSpPr/>
      </xdr:nvCxnSpPr>
      <xdr:spPr>
        <a:xfrm flipV="1">
          <a:off x="2908300" y="9684267"/>
          <a:ext cx="889000" cy="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68729</xdr:rowOff>
    </xdr:from>
    <xdr:to>
      <xdr:col>15</xdr:col>
      <xdr:colOff>50800</xdr:colOff>
      <xdr:row>56</xdr:row>
      <xdr:rowOff>105401</xdr:rowOff>
    </xdr:to>
    <xdr:cxnSp macro="">
      <xdr:nvCxnSpPr>
        <xdr:cNvPr id="121" name="直線コネクタ 120"/>
        <xdr:cNvCxnSpPr/>
      </xdr:nvCxnSpPr>
      <xdr:spPr>
        <a:xfrm>
          <a:off x="2019300" y="9669929"/>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65625</xdr:rowOff>
    </xdr:from>
    <xdr:to>
      <xdr:col>10</xdr:col>
      <xdr:colOff>114300</xdr:colOff>
      <xdr:row>56</xdr:row>
      <xdr:rowOff>68729</xdr:rowOff>
    </xdr:to>
    <xdr:cxnSp macro="">
      <xdr:nvCxnSpPr>
        <xdr:cNvPr id="124" name="直線コネクタ 123"/>
        <xdr:cNvCxnSpPr/>
      </xdr:nvCxnSpPr>
      <xdr:spPr>
        <a:xfrm>
          <a:off x="1130300" y="9666825"/>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20247</xdr:rowOff>
    </xdr:from>
    <xdr:to>
      <xdr:col>24</xdr:col>
      <xdr:colOff>114300</xdr:colOff>
      <xdr:row>56</xdr:row>
      <xdr:rowOff>121847</xdr:rowOff>
    </xdr:to>
    <xdr:sp macro="" textlink="">
      <xdr:nvSpPr>
        <xdr:cNvPr id="134" name="楕円 133"/>
        <xdr:cNvSpPr/>
      </xdr:nvSpPr>
      <xdr:spPr>
        <a:xfrm>
          <a:off x="4584700" y="96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43124</xdr:rowOff>
    </xdr:from>
    <xdr:ext cx="534377" cy="259045"/>
    <xdr:sp macro="" textlink="">
      <xdr:nvSpPr>
        <xdr:cNvPr id="135" name="物件費該当値テキスト"/>
        <xdr:cNvSpPr txBox="1"/>
      </xdr:nvSpPr>
      <xdr:spPr>
        <a:xfrm>
          <a:off x="4686300" y="947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32267</xdr:rowOff>
    </xdr:from>
    <xdr:to>
      <xdr:col>20</xdr:col>
      <xdr:colOff>38100</xdr:colOff>
      <xdr:row>56</xdr:row>
      <xdr:rowOff>133867</xdr:rowOff>
    </xdr:to>
    <xdr:sp macro="" textlink="">
      <xdr:nvSpPr>
        <xdr:cNvPr id="136" name="楕円 135"/>
        <xdr:cNvSpPr/>
      </xdr:nvSpPr>
      <xdr:spPr>
        <a:xfrm>
          <a:off x="3746500" y="96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150394</xdr:rowOff>
    </xdr:from>
    <xdr:ext cx="534377" cy="259045"/>
    <xdr:sp macro="" textlink="">
      <xdr:nvSpPr>
        <xdr:cNvPr id="137" name="テキスト ボックス 136"/>
        <xdr:cNvSpPr txBox="1"/>
      </xdr:nvSpPr>
      <xdr:spPr>
        <a:xfrm>
          <a:off x="3530111" y="940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54601</xdr:rowOff>
    </xdr:from>
    <xdr:to>
      <xdr:col>15</xdr:col>
      <xdr:colOff>101600</xdr:colOff>
      <xdr:row>56</xdr:row>
      <xdr:rowOff>156201</xdr:rowOff>
    </xdr:to>
    <xdr:sp macro="" textlink="">
      <xdr:nvSpPr>
        <xdr:cNvPr id="138" name="楕円 137"/>
        <xdr:cNvSpPr/>
      </xdr:nvSpPr>
      <xdr:spPr>
        <a:xfrm>
          <a:off x="2857500" y="96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147328</xdr:rowOff>
    </xdr:from>
    <xdr:ext cx="534377" cy="259045"/>
    <xdr:sp macro="" textlink="">
      <xdr:nvSpPr>
        <xdr:cNvPr id="139" name="テキスト ボックス 138"/>
        <xdr:cNvSpPr txBox="1"/>
      </xdr:nvSpPr>
      <xdr:spPr>
        <a:xfrm>
          <a:off x="2641111" y="97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17929</xdr:rowOff>
    </xdr:from>
    <xdr:to>
      <xdr:col>10</xdr:col>
      <xdr:colOff>165100</xdr:colOff>
      <xdr:row>56</xdr:row>
      <xdr:rowOff>119529</xdr:rowOff>
    </xdr:to>
    <xdr:sp macro="" textlink="">
      <xdr:nvSpPr>
        <xdr:cNvPr id="140" name="楕円 139"/>
        <xdr:cNvSpPr/>
      </xdr:nvSpPr>
      <xdr:spPr>
        <a:xfrm>
          <a:off x="1968500" y="96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136056</xdr:rowOff>
    </xdr:from>
    <xdr:ext cx="534377" cy="259045"/>
    <xdr:sp macro="" textlink="">
      <xdr:nvSpPr>
        <xdr:cNvPr id="141" name="テキスト ボックス 140"/>
        <xdr:cNvSpPr txBox="1"/>
      </xdr:nvSpPr>
      <xdr:spPr>
        <a:xfrm>
          <a:off x="1752111" y="939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14825</xdr:rowOff>
    </xdr:from>
    <xdr:to>
      <xdr:col>6</xdr:col>
      <xdr:colOff>38100</xdr:colOff>
      <xdr:row>56</xdr:row>
      <xdr:rowOff>116425</xdr:rowOff>
    </xdr:to>
    <xdr:sp macro="" textlink="">
      <xdr:nvSpPr>
        <xdr:cNvPr id="142" name="楕円 141"/>
        <xdr:cNvSpPr/>
      </xdr:nvSpPr>
      <xdr:spPr>
        <a:xfrm>
          <a:off x="1079500" y="96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132952</xdr:rowOff>
    </xdr:from>
    <xdr:ext cx="534377" cy="259045"/>
    <xdr:sp macro="" textlink="">
      <xdr:nvSpPr>
        <xdr:cNvPr id="143" name="テキスト ボックス 142"/>
        <xdr:cNvSpPr txBox="1"/>
      </xdr:nvSpPr>
      <xdr:spPr>
        <a:xfrm>
          <a:off x="863111" y="93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24554</xdr:rowOff>
    </xdr:from>
    <xdr:to>
      <xdr:col>24</xdr:col>
      <xdr:colOff>63500</xdr:colOff>
      <xdr:row>78</xdr:row>
      <xdr:rowOff>34339</xdr:rowOff>
    </xdr:to>
    <xdr:cxnSp macro="">
      <xdr:nvCxnSpPr>
        <xdr:cNvPr id="170" name="直線コネクタ 169"/>
        <xdr:cNvCxnSpPr/>
      </xdr:nvCxnSpPr>
      <xdr:spPr>
        <a:xfrm flipV="1">
          <a:off x="3797300" y="13397654"/>
          <a:ext cx="8382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34339</xdr:rowOff>
    </xdr:from>
    <xdr:to>
      <xdr:col>19</xdr:col>
      <xdr:colOff>177800</xdr:colOff>
      <xdr:row>78</xdr:row>
      <xdr:rowOff>51529</xdr:rowOff>
    </xdr:to>
    <xdr:cxnSp macro="">
      <xdr:nvCxnSpPr>
        <xdr:cNvPr id="173" name="直線コネクタ 172"/>
        <xdr:cNvCxnSpPr/>
      </xdr:nvCxnSpPr>
      <xdr:spPr>
        <a:xfrm flipV="1">
          <a:off x="2908300" y="13407439"/>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38888</xdr:rowOff>
    </xdr:from>
    <xdr:to>
      <xdr:col>15</xdr:col>
      <xdr:colOff>50800</xdr:colOff>
      <xdr:row>78</xdr:row>
      <xdr:rowOff>51529</xdr:rowOff>
    </xdr:to>
    <xdr:cxnSp macro="">
      <xdr:nvCxnSpPr>
        <xdr:cNvPr id="176" name="直線コネクタ 175"/>
        <xdr:cNvCxnSpPr/>
      </xdr:nvCxnSpPr>
      <xdr:spPr>
        <a:xfrm>
          <a:off x="2019300" y="1341198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38888</xdr:rowOff>
    </xdr:from>
    <xdr:to>
      <xdr:col>10</xdr:col>
      <xdr:colOff>114300</xdr:colOff>
      <xdr:row>78</xdr:row>
      <xdr:rowOff>48603</xdr:rowOff>
    </xdr:to>
    <xdr:cxnSp macro="">
      <xdr:nvCxnSpPr>
        <xdr:cNvPr id="179" name="直線コネクタ 178"/>
        <xdr:cNvCxnSpPr/>
      </xdr:nvCxnSpPr>
      <xdr:spPr>
        <a:xfrm flipV="1">
          <a:off x="1130300" y="13411988"/>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145204</xdr:rowOff>
    </xdr:from>
    <xdr:to>
      <xdr:col>24</xdr:col>
      <xdr:colOff>114300</xdr:colOff>
      <xdr:row>78</xdr:row>
      <xdr:rowOff>75354</xdr:rowOff>
    </xdr:to>
    <xdr:sp macro="" textlink="">
      <xdr:nvSpPr>
        <xdr:cNvPr id="189" name="楕円 188"/>
        <xdr:cNvSpPr/>
      </xdr:nvSpPr>
      <xdr:spPr>
        <a:xfrm>
          <a:off x="4584700" y="133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65178</xdr:rowOff>
    </xdr:from>
    <xdr:ext cx="469744" cy="259045"/>
    <xdr:sp macro="" textlink="">
      <xdr:nvSpPr>
        <xdr:cNvPr id="190" name="維持補修費該当値テキスト"/>
        <xdr:cNvSpPr txBox="1"/>
      </xdr:nvSpPr>
      <xdr:spPr>
        <a:xfrm>
          <a:off x="4686300"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154989</xdr:rowOff>
    </xdr:from>
    <xdr:to>
      <xdr:col>20</xdr:col>
      <xdr:colOff>38100</xdr:colOff>
      <xdr:row>78</xdr:row>
      <xdr:rowOff>85139</xdr:rowOff>
    </xdr:to>
    <xdr:sp macro="" textlink="">
      <xdr:nvSpPr>
        <xdr:cNvPr id="191" name="楕円 190"/>
        <xdr:cNvSpPr/>
      </xdr:nvSpPr>
      <xdr:spPr>
        <a:xfrm>
          <a:off x="3746500" y="133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76266</xdr:rowOff>
    </xdr:from>
    <xdr:ext cx="469744" cy="259045"/>
    <xdr:sp macro="" textlink="">
      <xdr:nvSpPr>
        <xdr:cNvPr id="192" name="テキスト ボックス 191"/>
        <xdr:cNvSpPr txBox="1"/>
      </xdr:nvSpPr>
      <xdr:spPr>
        <a:xfrm>
          <a:off x="3562428" y="134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729</xdr:rowOff>
    </xdr:from>
    <xdr:to>
      <xdr:col>15</xdr:col>
      <xdr:colOff>101600</xdr:colOff>
      <xdr:row>78</xdr:row>
      <xdr:rowOff>102329</xdr:rowOff>
    </xdr:to>
    <xdr:sp macro="" textlink="">
      <xdr:nvSpPr>
        <xdr:cNvPr id="193" name="楕円 192"/>
        <xdr:cNvSpPr/>
      </xdr:nvSpPr>
      <xdr:spPr>
        <a:xfrm>
          <a:off x="2857500" y="133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93456</xdr:rowOff>
    </xdr:from>
    <xdr:ext cx="469744" cy="259045"/>
    <xdr:sp macro="" textlink="">
      <xdr:nvSpPr>
        <xdr:cNvPr id="194" name="テキスト ボックス 193"/>
        <xdr:cNvSpPr txBox="1"/>
      </xdr:nvSpPr>
      <xdr:spPr>
        <a:xfrm>
          <a:off x="2673428" y="1346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159538</xdr:rowOff>
    </xdr:from>
    <xdr:to>
      <xdr:col>10</xdr:col>
      <xdr:colOff>165100</xdr:colOff>
      <xdr:row>78</xdr:row>
      <xdr:rowOff>89688</xdr:rowOff>
    </xdr:to>
    <xdr:sp macro="" textlink="">
      <xdr:nvSpPr>
        <xdr:cNvPr id="195" name="楕円 194"/>
        <xdr:cNvSpPr/>
      </xdr:nvSpPr>
      <xdr:spPr>
        <a:xfrm>
          <a:off x="1968500" y="133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80815</xdr:rowOff>
    </xdr:from>
    <xdr:ext cx="469744" cy="259045"/>
    <xdr:sp macro="" textlink="">
      <xdr:nvSpPr>
        <xdr:cNvPr id="196" name="テキスト ボックス 195"/>
        <xdr:cNvSpPr txBox="1"/>
      </xdr:nvSpPr>
      <xdr:spPr>
        <a:xfrm>
          <a:off x="1784428" y="134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169253</xdr:rowOff>
    </xdr:from>
    <xdr:to>
      <xdr:col>6</xdr:col>
      <xdr:colOff>38100</xdr:colOff>
      <xdr:row>78</xdr:row>
      <xdr:rowOff>99403</xdr:rowOff>
    </xdr:to>
    <xdr:sp macro="" textlink="">
      <xdr:nvSpPr>
        <xdr:cNvPr id="197" name="楕円 196"/>
        <xdr:cNvSpPr/>
      </xdr:nvSpPr>
      <xdr:spPr>
        <a:xfrm>
          <a:off x="1079500" y="133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90530</xdr:rowOff>
    </xdr:from>
    <xdr:ext cx="469744" cy="259045"/>
    <xdr:sp macro="" textlink="">
      <xdr:nvSpPr>
        <xdr:cNvPr id="198" name="テキスト ボックス 197"/>
        <xdr:cNvSpPr txBox="1"/>
      </xdr:nvSpPr>
      <xdr:spPr>
        <a:xfrm>
          <a:off x="895428" y="134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42309</xdr:rowOff>
    </xdr:from>
    <xdr:to>
      <xdr:col>24</xdr:col>
      <xdr:colOff>63500</xdr:colOff>
      <xdr:row>95</xdr:row>
      <xdr:rowOff>78984</xdr:rowOff>
    </xdr:to>
    <xdr:cxnSp macro="">
      <xdr:nvCxnSpPr>
        <xdr:cNvPr id="228" name="直線コネクタ 227"/>
        <xdr:cNvCxnSpPr/>
      </xdr:nvCxnSpPr>
      <xdr:spPr>
        <a:xfrm>
          <a:off x="3797300" y="16330059"/>
          <a:ext cx="8382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42309</xdr:rowOff>
    </xdr:from>
    <xdr:to>
      <xdr:col>19</xdr:col>
      <xdr:colOff>177800</xdr:colOff>
      <xdr:row>95</xdr:row>
      <xdr:rowOff>154063</xdr:rowOff>
    </xdr:to>
    <xdr:cxnSp macro="">
      <xdr:nvCxnSpPr>
        <xdr:cNvPr id="231" name="直線コネクタ 230"/>
        <xdr:cNvCxnSpPr/>
      </xdr:nvCxnSpPr>
      <xdr:spPr>
        <a:xfrm flipV="1">
          <a:off x="2908300" y="16330059"/>
          <a:ext cx="889000" cy="1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154063</xdr:rowOff>
    </xdr:from>
    <xdr:to>
      <xdr:col>15</xdr:col>
      <xdr:colOff>50800</xdr:colOff>
      <xdr:row>96</xdr:row>
      <xdr:rowOff>28775</xdr:rowOff>
    </xdr:to>
    <xdr:cxnSp macro="">
      <xdr:nvCxnSpPr>
        <xdr:cNvPr id="234" name="直線コネクタ 233"/>
        <xdr:cNvCxnSpPr/>
      </xdr:nvCxnSpPr>
      <xdr:spPr>
        <a:xfrm flipV="1">
          <a:off x="2019300" y="16441813"/>
          <a:ext cx="889000" cy="4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28775</xdr:rowOff>
    </xdr:from>
    <xdr:to>
      <xdr:col>10</xdr:col>
      <xdr:colOff>114300</xdr:colOff>
      <xdr:row>96</xdr:row>
      <xdr:rowOff>63539</xdr:rowOff>
    </xdr:to>
    <xdr:cxnSp macro="">
      <xdr:nvCxnSpPr>
        <xdr:cNvPr id="237" name="直線コネクタ 236"/>
        <xdr:cNvCxnSpPr/>
      </xdr:nvCxnSpPr>
      <xdr:spPr>
        <a:xfrm flipV="1">
          <a:off x="1130300" y="16487975"/>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28184</xdr:rowOff>
    </xdr:from>
    <xdr:to>
      <xdr:col>24</xdr:col>
      <xdr:colOff>114300</xdr:colOff>
      <xdr:row>95</xdr:row>
      <xdr:rowOff>129784</xdr:rowOff>
    </xdr:to>
    <xdr:sp macro="" textlink="">
      <xdr:nvSpPr>
        <xdr:cNvPr id="247" name="楕円 246"/>
        <xdr:cNvSpPr/>
      </xdr:nvSpPr>
      <xdr:spPr>
        <a:xfrm>
          <a:off x="4584700" y="163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51061</xdr:rowOff>
    </xdr:from>
    <xdr:ext cx="599010" cy="259045"/>
    <xdr:sp macro="" textlink="">
      <xdr:nvSpPr>
        <xdr:cNvPr id="248" name="扶助費該当値テキスト"/>
        <xdr:cNvSpPr txBox="1"/>
      </xdr:nvSpPr>
      <xdr:spPr>
        <a:xfrm>
          <a:off x="4686300" y="1616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162959</xdr:rowOff>
    </xdr:from>
    <xdr:to>
      <xdr:col>20</xdr:col>
      <xdr:colOff>38100</xdr:colOff>
      <xdr:row>95</xdr:row>
      <xdr:rowOff>93109</xdr:rowOff>
    </xdr:to>
    <xdr:sp macro="" textlink="">
      <xdr:nvSpPr>
        <xdr:cNvPr id="249" name="楕円 248"/>
        <xdr:cNvSpPr/>
      </xdr:nvSpPr>
      <xdr:spPr>
        <a:xfrm>
          <a:off x="3746500" y="162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109636</xdr:rowOff>
    </xdr:from>
    <xdr:ext cx="599010" cy="259045"/>
    <xdr:sp macro="" textlink="">
      <xdr:nvSpPr>
        <xdr:cNvPr id="250" name="テキスト ボックス 249"/>
        <xdr:cNvSpPr txBox="1"/>
      </xdr:nvSpPr>
      <xdr:spPr>
        <a:xfrm>
          <a:off x="3497795" y="1605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103263</xdr:rowOff>
    </xdr:from>
    <xdr:to>
      <xdr:col>15</xdr:col>
      <xdr:colOff>101600</xdr:colOff>
      <xdr:row>96</xdr:row>
      <xdr:rowOff>33413</xdr:rowOff>
    </xdr:to>
    <xdr:sp macro="" textlink="">
      <xdr:nvSpPr>
        <xdr:cNvPr id="251" name="楕円 250"/>
        <xdr:cNvSpPr/>
      </xdr:nvSpPr>
      <xdr:spPr>
        <a:xfrm>
          <a:off x="2857500" y="163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49940</xdr:rowOff>
    </xdr:from>
    <xdr:ext cx="599010" cy="259045"/>
    <xdr:sp macro="" textlink="">
      <xdr:nvSpPr>
        <xdr:cNvPr id="252" name="テキスト ボックス 251"/>
        <xdr:cNvSpPr txBox="1"/>
      </xdr:nvSpPr>
      <xdr:spPr>
        <a:xfrm>
          <a:off x="2608795" y="1616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149425</xdr:rowOff>
    </xdr:from>
    <xdr:to>
      <xdr:col>10</xdr:col>
      <xdr:colOff>165100</xdr:colOff>
      <xdr:row>96</xdr:row>
      <xdr:rowOff>79575</xdr:rowOff>
    </xdr:to>
    <xdr:sp macro="" textlink="">
      <xdr:nvSpPr>
        <xdr:cNvPr id="253" name="楕円 252"/>
        <xdr:cNvSpPr/>
      </xdr:nvSpPr>
      <xdr:spPr>
        <a:xfrm>
          <a:off x="1968500" y="16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96102</xdr:rowOff>
    </xdr:from>
    <xdr:ext cx="599010" cy="259045"/>
    <xdr:sp macro="" textlink="">
      <xdr:nvSpPr>
        <xdr:cNvPr id="254" name="テキスト ボックス 253"/>
        <xdr:cNvSpPr txBox="1"/>
      </xdr:nvSpPr>
      <xdr:spPr>
        <a:xfrm>
          <a:off x="1719795" y="1621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12739</xdr:rowOff>
    </xdr:from>
    <xdr:to>
      <xdr:col>6</xdr:col>
      <xdr:colOff>38100</xdr:colOff>
      <xdr:row>96</xdr:row>
      <xdr:rowOff>114339</xdr:rowOff>
    </xdr:to>
    <xdr:sp macro="" textlink="">
      <xdr:nvSpPr>
        <xdr:cNvPr id="255" name="楕円 254"/>
        <xdr:cNvSpPr/>
      </xdr:nvSpPr>
      <xdr:spPr>
        <a:xfrm>
          <a:off x="1079500" y="164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130866</xdr:rowOff>
    </xdr:from>
    <xdr:ext cx="599010" cy="259045"/>
    <xdr:sp macro="" textlink="">
      <xdr:nvSpPr>
        <xdr:cNvPr id="256" name="テキスト ボックス 255"/>
        <xdr:cNvSpPr txBox="1"/>
      </xdr:nvSpPr>
      <xdr:spPr>
        <a:xfrm>
          <a:off x="830795" y="1624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38929</xdr:rowOff>
    </xdr:from>
    <xdr:to>
      <xdr:col>55</xdr:col>
      <xdr:colOff>0</xdr:colOff>
      <xdr:row>36</xdr:row>
      <xdr:rowOff>39756</xdr:rowOff>
    </xdr:to>
    <xdr:cxnSp macro="">
      <xdr:nvCxnSpPr>
        <xdr:cNvPr id="283" name="直線コネクタ 282"/>
        <xdr:cNvCxnSpPr/>
      </xdr:nvCxnSpPr>
      <xdr:spPr>
        <a:xfrm>
          <a:off x="9639300" y="6211129"/>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149653</xdr:rowOff>
    </xdr:from>
    <xdr:to>
      <xdr:col>50</xdr:col>
      <xdr:colOff>114300</xdr:colOff>
      <xdr:row>36</xdr:row>
      <xdr:rowOff>38929</xdr:rowOff>
    </xdr:to>
    <xdr:cxnSp macro="">
      <xdr:nvCxnSpPr>
        <xdr:cNvPr id="286" name="直線コネクタ 285"/>
        <xdr:cNvCxnSpPr/>
      </xdr:nvCxnSpPr>
      <xdr:spPr>
        <a:xfrm>
          <a:off x="8750300" y="5807503"/>
          <a:ext cx="889000" cy="40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149653</xdr:rowOff>
    </xdr:from>
    <xdr:to>
      <xdr:col>45</xdr:col>
      <xdr:colOff>177800</xdr:colOff>
      <xdr:row>37</xdr:row>
      <xdr:rowOff>29963</xdr:rowOff>
    </xdr:to>
    <xdr:cxnSp macro="">
      <xdr:nvCxnSpPr>
        <xdr:cNvPr id="289" name="直線コネクタ 288"/>
        <xdr:cNvCxnSpPr/>
      </xdr:nvCxnSpPr>
      <xdr:spPr>
        <a:xfrm flipV="1">
          <a:off x="7861300" y="5807503"/>
          <a:ext cx="889000" cy="56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29963</xdr:rowOff>
    </xdr:from>
    <xdr:to>
      <xdr:col>41</xdr:col>
      <xdr:colOff>50800</xdr:colOff>
      <xdr:row>37</xdr:row>
      <xdr:rowOff>37086</xdr:rowOff>
    </xdr:to>
    <xdr:cxnSp macro="">
      <xdr:nvCxnSpPr>
        <xdr:cNvPr id="292" name="直線コネクタ 291"/>
        <xdr:cNvCxnSpPr/>
      </xdr:nvCxnSpPr>
      <xdr:spPr>
        <a:xfrm flipV="1">
          <a:off x="6972300" y="6373613"/>
          <a:ext cx="8890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160406</xdr:rowOff>
    </xdr:from>
    <xdr:to>
      <xdr:col>55</xdr:col>
      <xdr:colOff>50800</xdr:colOff>
      <xdr:row>36</xdr:row>
      <xdr:rowOff>90556</xdr:rowOff>
    </xdr:to>
    <xdr:sp macro="" textlink="">
      <xdr:nvSpPr>
        <xdr:cNvPr id="302" name="楕円 301"/>
        <xdr:cNvSpPr/>
      </xdr:nvSpPr>
      <xdr:spPr>
        <a:xfrm>
          <a:off x="10426700" y="616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11833</xdr:rowOff>
    </xdr:from>
    <xdr:ext cx="534377" cy="259045"/>
    <xdr:sp macro="" textlink="">
      <xdr:nvSpPr>
        <xdr:cNvPr id="303" name="補助費等該当値テキスト"/>
        <xdr:cNvSpPr txBox="1"/>
      </xdr:nvSpPr>
      <xdr:spPr>
        <a:xfrm>
          <a:off x="10528300" y="60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159579</xdr:rowOff>
    </xdr:from>
    <xdr:to>
      <xdr:col>50</xdr:col>
      <xdr:colOff>165100</xdr:colOff>
      <xdr:row>36</xdr:row>
      <xdr:rowOff>89729</xdr:rowOff>
    </xdr:to>
    <xdr:sp macro="" textlink="">
      <xdr:nvSpPr>
        <xdr:cNvPr id="304" name="楕円 303"/>
        <xdr:cNvSpPr/>
      </xdr:nvSpPr>
      <xdr:spPr>
        <a:xfrm>
          <a:off x="9588500" y="61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106256</xdr:rowOff>
    </xdr:from>
    <xdr:ext cx="534377" cy="259045"/>
    <xdr:sp macro="" textlink="">
      <xdr:nvSpPr>
        <xdr:cNvPr id="305" name="テキスト ボックス 304"/>
        <xdr:cNvSpPr txBox="1"/>
      </xdr:nvSpPr>
      <xdr:spPr>
        <a:xfrm>
          <a:off x="9372111" y="59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98853</xdr:rowOff>
    </xdr:from>
    <xdr:to>
      <xdr:col>46</xdr:col>
      <xdr:colOff>38100</xdr:colOff>
      <xdr:row>34</xdr:row>
      <xdr:rowOff>29003</xdr:rowOff>
    </xdr:to>
    <xdr:sp macro="" textlink="">
      <xdr:nvSpPr>
        <xdr:cNvPr id="306" name="楕円 305"/>
        <xdr:cNvSpPr/>
      </xdr:nvSpPr>
      <xdr:spPr>
        <a:xfrm>
          <a:off x="8699500" y="57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20130</xdr:rowOff>
    </xdr:from>
    <xdr:ext cx="599010" cy="259045"/>
    <xdr:sp macro="" textlink="">
      <xdr:nvSpPr>
        <xdr:cNvPr id="307" name="テキスト ボックス 306"/>
        <xdr:cNvSpPr txBox="1"/>
      </xdr:nvSpPr>
      <xdr:spPr>
        <a:xfrm>
          <a:off x="8450795" y="584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150613</xdr:rowOff>
    </xdr:from>
    <xdr:to>
      <xdr:col>41</xdr:col>
      <xdr:colOff>101600</xdr:colOff>
      <xdr:row>37</xdr:row>
      <xdr:rowOff>80763</xdr:rowOff>
    </xdr:to>
    <xdr:sp macro="" textlink="">
      <xdr:nvSpPr>
        <xdr:cNvPr id="308" name="楕円 307"/>
        <xdr:cNvSpPr/>
      </xdr:nvSpPr>
      <xdr:spPr>
        <a:xfrm>
          <a:off x="7810500" y="63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71890</xdr:rowOff>
    </xdr:from>
    <xdr:ext cx="534377" cy="259045"/>
    <xdr:sp macro="" textlink="">
      <xdr:nvSpPr>
        <xdr:cNvPr id="309" name="テキスト ボックス 308"/>
        <xdr:cNvSpPr txBox="1"/>
      </xdr:nvSpPr>
      <xdr:spPr>
        <a:xfrm>
          <a:off x="7594111" y="64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157736</xdr:rowOff>
    </xdr:from>
    <xdr:to>
      <xdr:col>36</xdr:col>
      <xdr:colOff>165100</xdr:colOff>
      <xdr:row>37</xdr:row>
      <xdr:rowOff>87886</xdr:rowOff>
    </xdr:to>
    <xdr:sp macro="" textlink="">
      <xdr:nvSpPr>
        <xdr:cNvPr id="310" name="楕円 309"/>
        <xdr:cNvSpPr/>
      </xdr:nvSpPr>
      <xdr:spPr>
        <a:xfrm>
          <a:off x="6921500" y="632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79013</xdr:rowOff>
    </xdr:from>
    <xdr:ext cx="534377" cy="259045"/>
    <xdr:sp macro="" textlink="">
      <xdr:nvSpPr>
        <xdr:cNvPr id="311" name="テキスト ボックス 310"/>
        <xdr:cNvSpPr txBox="1"/>
      </xdr:nvSpPr>
      <xdr:spPr>
        <a:xfrm>
          <a:off x="6705111" y="64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101076</xdr:rowOff>
    </xdr:from>
    <xdr:to>
      <xdr:col>55</xdr:col>
      <xdr:colOff>0</xdr:colOff>
      <xdr:row>57</xdr:row>
      <xdr:rowOff>49736</xdr:rowOff>
    </xdr:to>
    <xdr:cxnSp macro="">
      <xdr:nvCxnSpPr>
        <xdr:cNvPr id="338" name="直線コネクタ 337"/>
        <xdr:cNvCxnSpPr/>
      </xdr:nvCxnSpPr>
      <xdr:spPr>
        <a:xfrm>
          <a:off x="9639300" y="9359376"/>
          <a:ext cx="838200" cy="4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101076</xdr:rowOff>
    </xdr:from>
    <xdr:to>
      <xdr:col>50</xdr:col>
      <xdr:colOff>114300</xdr:colOff>
      <xdr:row>55</xdr:row>
      <xdr:rowOff>162094</xdr:rowOff>
    </xdr:to>
    <xdr:cxnSp macro="">
      <xdr:nvCxnSpPr>
        <xdr:cNvPr id="341" name="直線コネクタ 340"/>
        <xdr:cNvCxnSpPr/>
      </xdr:nvCxnSpPr>
      <xdr:spPr>
        <a:xfrm flipV="1">
          <a:off x="8750300" y="9359376"/>
          <a:ext cx="889000" cy="2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162094</xdr:rowOff>
    </xdr:from>
    <xdr:to>
      <xdr:col>45</xdr:col>
      <xdr:colOff>177800</xdr:colOff>
      <xdr:row>57</xdr:row>
      <xdr:rowOff>12557</xdr:rowOff>
    </xdr:to>
    <xdr:cxnSp macro="">
      <xdr:nvCxnSpPr>
        <xdr:cNvPr id="344" name="直線コネクタ 343"/>
        <xdr:cNvCxnSpPr/>
      </xdr:nvCxnSpPr>
      <xdr:spPr>
        <a:xfrm flipV="1">
          <a:off x="7861300" y="9591844"/>
          <a:ext cx="889000" cy="19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12557</xdr:rowOff>
    </xdr:from>
    <xdr:to>
      <xdr:col>41</xdr:col>
      <xdr:colOff>50800</xdr:colOff>
      <xdr:row>57</xdr:row>
      <xdr:rowOff>67801</xdr:rowOff>
    </xdr:to>
    <xdr:cxnSp macro="">
      <xdr:nvCxnSpPr>
        <xdr:cNvPr id="347" name="直線コネクタ 346"/>
        <xdr:cNvCxnSpPr/>
      </xdr:nvCxnSpPr>
      <xdr:spPr>
        <a:xfrm flipV="1">
          <a:off x="6972300" y="9785207"/>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170386</xdr:rowOff>
    </xdr:from>
    <xdr:to>
      <xdr:col>55</xdr:col>
      <xdr:colOff>50800</xdr:colOff>
      <xdr:row>57</xdr:row>
      <xdr:rowOff>100536</xdr:rowOff>
    </xdr:to>
    <xdr:sp macro="" textlink="">
      <xdr:nvSpPr>
        <xdr:cNvPr id="357" name="楕円 356"/>
        <xdr:cNvSpPr/>
      </xdr:nvSpPr>
      <xdr:spPr>
        <a:xfrm>
          <a:off x="10426700" y="97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148813</xdr:rowOff>
    </xdr:from>
    <xdr:ext cx="534377" cy="259045"/>
    <xdr:sp macro="" textlink="">
      <xdr:nvSpPr>
        <xdr:cNvPr id="358" name="普通建設事業費該当値テキスト"/>
        <xdr:cNvSpPr txBox="1"/>
      </xdr:nvSpPr>
      <xdr:spPr>
        <a:xfrm>
          <a:off x="10528300" y="975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50276</xdr:rowOff>
    </xdr:from>
    <xdr:to>
      <xdr:col>50</xdr:col>
      <xdr:colOff>165100</xdr:colOff>
      <xdr:row>54</xdr:row>
      <xdr:rowOff>151876</xdr:rowOff>
    </xdr:to>
    <xdr:sp macro="" textlink="">
      <xdr:nvSpPr>
        <xdr:cNvPr id="359" name="楕円 358"/>
        <xdr:cNvSpPr/>
      </xdr:nvSpPr>
      <xdr:spPr>
        <a:xfrm>
          <a:off x="9588500" y="93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168403</xdr:rowOff>
    </xdr:from>
    <xdr:ext cx="599010" cy="259045"/>
    <xdr:sp macro="" textlink="">
      <xdr:nvSpPr>
        <xdr:cNvPr id="360" name="テキスト ボックス 359"/>
        <xdr:cNvSpPr txBox="1"/>
      </xdr:nvSpPr>
      <xdr:spPr>
        <a:xfrm>
          <a:off x="9339795" y="908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111294</xdr:rowOff>
    </xdr:from>
    <xdr:to>
      <xdr:col>46</xdr:col>
      <xdr:colOff>38100</xdr:colOff>
      <xdr:row>56</xdr:row>
      <xdr:rowOff>41444</xdr:rowOff>
    </xdr:to>
    <xdr:sp macro="" textlink="">
      <xdr:nvSpPr>
        <xdr:cNvPr id="361" name="楕円 360"/>
        <xdr:cNvSpPr/>
      </xdr:nvSpPr>
      <xdr:spPr>
        <a:xfrm>
          <a:off x="8699500" y="95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57971</xdr:rowOff>
    </xdr:from>
    <xdr:ext cx="599010" cy="259045"/>
    <xdr:sp macro="" textlink="">
      <xdr:nvSpPr>
        <xdr:cNvPr id="362" name="テキスト ボックス 361"/>
        <xdr:cNvSpPr txBox="1"/>
      </xdr:nvSpPr>
      <xdr:spPr>
        <a:xfrm>
          <a:off x="8450795" y="931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133207</xdr:rowOff>
    </xdr:from>
    <xdr:to>
      <xdr:col>41</xdr:col>
      <xdr:colOff>101600</xdr:colOff>
      <xdr:row>57</xdr:row>
      <xdr:rowOff>63357</xdr:rowOff>
    </xdr:to>
    <xdr:sp macro="" textlink="">
      <xdr:nvSpPr>
        <xdr:cNvPr id="363" name="楕円 362"/>
        <xdr:cNvSpPr/>
      </xdr:nvSpPr>
      <xdr:spPr>
        <a:xfrm>
          <a:off x="7810500" y="97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54484</xdr:rowOff>
    </xdr:from>
    <xdr:ext cx="534377" cy="259045"/>
    <xdr:sp macro="" textlink="">
      <xdr:nvSpPr>
        <xdr:cNvPr id="364" name="テキスト ボックス 363"/>
        <xdr:cNvSpPr txBox="1"/>
      </xdr:nvSpPr>
      <xdr:spPr>
        <a:xfrm>
          <a:off x="7594111" y="98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17001</xdr:rowOff>
    </xdr:from>
    <xdr:to>
      <xdr:col>36</xdr:col>
      <xdr:colOff>165100</xdr:colOff>
      <xdr:row>57</xdr:row>
      <xdr:rowOff>118601</xdr:rowOff>
    </xdr:to>
    <xdr:sp macro="" textlink="">
      <xdr:nvSpPr>
        <xdr:cNvPr id="365" name="楕円 364"/>
        <xdr:cNvSpPr/>
      </xdr:nvSpPr>
      <xdr:spPr>
        <a:xfrm>
          <a:off x="6921500" y="97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109728</xdr:rowOff>
    </xdr:from>
    <xdr:ext cx="534377" cy="259045"/>
    <xdr:sp macro="" textlink="">
      <xdr:nvSpPr>
        <xdr:cNvPr id="366" name="テキスト ボックス 365"/>
        <xdr:cNvSpPr txBox="1"/>
      </xdr:nvSpPr>
      <xdr:spPr>
        <a:xfrm>
          <a:off x="6705111" y="98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167117</xdr:rowOff>
    </xdr:from>
    <xdr:to>
      <xdr:col>55</xdr:col>
      <xdr:colOff>0</xdr:colOff>
      <xdr:row>79</xdr:row>
      <xdr:rowOff>27983</xdr:rowOff>
    </xdr:to>
    <xdr:cxnSp macro="">
      <xdr:nvCxnSpPr>
        <xdr:cNvPr id="395" name="直線コネクタ 394"/>
        <xdr:cNvCxnSpPr/>
      </xdr:nvCxnSpPr>
      <xdr:spPr>
        <a:xfrm flipV="1">
          <a:off x="9639300" y="13540217"/>
          <a:ext cx="8382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11523</xdr:rowOff>
    </xdr:from>
    <xdr:to>
      <xdr:col>50</xdr:col>
      <xdr:colOff>114300</xdr:colOff>
      <xdr:row>79</xdr:row>
      <xdr:rowOff>27983</xdr:rowOff>
    </xdr:to>
    <xdr:cxnSp macro="">
      <xdr:nvCxnSpPr>
        <xdr:cNvPr id="398" name="直線コネクタ 397"/>
        <xdr:cNvCxnSpPr/>
      </xdr:nvCxnSpPr>
      <xdr:spPr>
        <a:xfrm>
          <a:off x="8750300" y="1355607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116253</xdr:rowOff>
    </xdr:from>
    <xdr:to>
      <xdr:col>45</xdr:col>
      <xdr:colOff>177800</xdr:colOff>
      <xdr:row>79</xdr:row>
      <xdr:rowOff>11523</xdr:rowOff>
    </xdr:to>
    <xdr:cxnSp macro="">
      <xdr:nvCxnSpPr>
        <xdr:cNvPr id="401" name="直線コネクタ 400"/>
        <xdr:cNvCxnSpPr/>
      </xdr:nvCxnSpPr>
      <xdr:spPr>
        <a:xfrm>
          <a:off x="7861300" y="13489353"/>
          <a:ext cx="889000" cy="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116253</xdr:rowOff>
    </xdr:from>
    <xdr:to>
      <xdr:col>41</xdr:col>
      <xdr:colOff>50800</xdr:colOff>
      <xdr:row>79</xdr:row>
      <xdr:rowOff>10830</xdr:rowOff>
    </xdr:to>
    <xdr:cxnSp macro="">
      <xdr:nvCxnSpPr>
        <xdr:cNvPr id="404" name="直線コネクタ 403"/>
        <xdr:cNvCxnSpPr/>
      </xdr:nvCxnSpPr>
      <xdr:spPr>
        <a:xfrm flipV="1">
          <a:off x="6972300" y="13489353"/>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116317</xdr:rowOff>
    </xdr:from>
    <xdr:to>
      <xdr:col>55</xdr:col>
      <xdr:colOff>50800</xdr:colOff>
      <xdr:row>79</xdr:row>
      <xdr:rowOff>46467</xdr:rowOff>
    </xdr:to>
    <xdr:sp macro="" textlink="">
      <xdr:nvSpPr>
        <xdr:cNvPr id="414" name="楕円 413"/>
        <xdr:cNvSpPr/>
      </xdr:nvSpPr>
      <xdr:spPr>
        <a:xfrm>
          <a:off x="10426700" y="134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31244</xdr:rowOff>
    </xdr:from>
    <xdr:ext cx="469744" cy="259045"/>
    <xdr:sp macro="" textlink="">
      <xdr:nvSpPr>
        <xdr:cNvPr id="415" name="普通建設事業費 （ うち新規整備　）該当値テキスト"/>
        <xdr:cNvSpPr txBox="1"/>
      </xdr:nvSpPr>
      <xdr:spPr>
        <a:xfrm>
          <a:off x="10528300" y="1340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148633</xdr:rowOff>
    </xdr:from>
    <xdr:to>
      <xdr:col>50</xdr:col>
      <xdr:colOff>165100</xdr:colOff>
      <xdr:row>79</xdr:row>
      <xdr:rowOff>78783</xdr:rowOff>
    </xdr:to>
    <xdr:sp macro="" textlink="">
      <xdr:nvSpPr>
        <xdr:cNvPr id="416" name="楕円 415"/>
        <xdr:cNvSpPr/>
      </xdr:nvSpPr>
      <xdr:spPr>
        <a:xfrm>
          <a:off x="9588500" y="135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69910</xdr:rowOff>
    </xdr:from>
    <xdr:ext cx="469744" cy="259045"/>
    <xdr:sp macro="" textlink="">
      <xdr:nvSpPr>
        <xdr:cNvPr id="417" name="テキスト ボックス 416"/>
        <xdr:cNvSpPr txBox="1"/>
      </xdr:nvSpPr>
      <xdr:spPr>
        <a:xfrm>
          <a:off x="9404428" y="1361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132173</xdr:rowOff>
    </xdr:from>
    <xdr:to>
      <xdr:col>46</xdr:col>
      <xdr:colOff>38100</xdr:colOff>
      <xdr:row>79</xdr:row>
      <xdr:rowOff>62323</xdr:rowOff>
    </xdr:to>
    <xdr:sp macro="" textlink="">
      <xdr:nvSpPr>
        <xdr:cNvPr id="418" name="楕円 417"/>
        <xdr:cNvSpPr/>
      </xdr:nvSpPr>
      <xdr:spPr>
        <a:xfrm>
          <a:off x="8699500" y="135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53450</xdr:rowOff>
    </xdr:from>
    <xdr:ext cx="469744" cy="259045"/>
    <xdr:sp macro="" textlink="">
      <xdr:nvSpPr>
        <xdr:cNvPr id="419" name="テキスト ボックス 418"/>
        <xdr:cNvSpPr txBox="1"/>
      </xdr:nvSpPr>
      <xdr:spPr>
        <a:xfrm>
          <a:off x="8515428" y="1359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65453</xdr:rowOff>
    </xdr:from>
    <xdr:to>
      <xdr:col>41</xdr:col>
      <xdr:colOff>101600</xdr:colOff>
      <xdr:row>78</xdr:row>
      <xdr:rowOff>167053</xdr:rowOff>
    </xdr:to>
    <xdr:sp macro="" textlink="">
      <xdr:nvSpPr>
        <xdr:cNvPr id="420" name="楕円 419"/>
        <xdr:cNvSpPr/>
      </xdr:nvSpPr>
      <xdr:spPr>
        <a:xfrm>
          <a:off x="7810500" y="1343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158180</xdr:rowOff>
    </xdr:from>
    <xdr:ext cx="534377" cy="259045"/>
    <xdr:sp macro="" textlink="">
      <xdr:nvSpPr>
        <xdr:cNvPr id="421" name="テキスト ボックス 420"/>
        <xdr:cNvSpPr txBox="1"/>
      </xdr:nvSpPr>
      <xdr:spPr>
        <a:xfrm>
          <a:off x="7594111" y="1353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131480</xdr:rowOff>
    </xdr:from>
    <xdr:to>
      <xdr:col>36</xdr:col>
      <xdr:colOff>165100</xdr:colOff>
      <xdr:row>79</xdr:row>
      <xdr:rowOff>61630</xdr:rowOff>
    </xdr:to>
    <xdr:sp macro="" textlink="">
      <xdr:nvSpPr>
        <xdr:cNvPr id="422" name="楕円 421"/>
        <xdr:cNvSpPr/>
      </xdr:nvSpPr>
      <xdr:spPr>
        <a:xfrm>
          <a:off x="6921500" y="135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52757</xdr:rowOff>
    </xdr:from>
    <xdr:ext cx="469744" cy="259045"/>
    <xdr:sp macro="" textlink="">
      <xdr:nvSpPr>
        <xdr:cNvPr id="423" name="テキスト ボックス 422"/>
        <xdr:cNvSpPr txBox="1"/>
      </xdr:nvSpPr>
      <xdr:spPr>
        <a:xfrm>
          <a:off x="6737428" y="1359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124219</xdr:rowOff>
    </xdr:from>
    <xdr:to>
      <xdr:col>55</xdr:col>
      <xdr:colOff>0</xdr:colOff>
      <xdr:row>97</xdr:row>
      <xdr:rowOff>140441</xdr:rowOff>
    </xdr:to>
    <xdr:cxnSp macro="">
      <xdr:nvCxnSpPr>
        <xdr:cNvPr id="450" name="直線コネクタ 449"/>
        <xdr:cNvCxnSpPr/>
      </xdr:nvCxnSpPr>
      <xdr:spPr>
        <a:xfrm>
          <a:off x="9639300" y="16240519"/>
          <a:ext cx="838200" cy="5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124219</xdr:rowOff>
    </xdr:from>
    <xdr:to>
      <xdr:col>50</xdr:col>
      <xdr:colOff>114300</xdr:colOff>
      <xdr:row>96</xdr:row>
      <xdr:rowOff>30657</xdr:rowOff>
    </xdr:to>
    <xdr:cxnSp macro="">
      <xdr:nvCxnSpPr>
        <xdr:cNvPr id="453" name="直線コネクタ 452"/>
        <xdr:cNvCxnSpPr/>
      </xdr:nvCxnSpPr>
      <xdr:spPr>
        <a:xfrm flipV="1">
          <a:off x="8750300" y="16240519"/>
          <a:ext cx="889000" cy="2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30657</xdr:rowOff>
    </xdr:from>
    <xdr:to>
      <xdr:col>45</xdr:col>
      <xdr:colOff>177800</xdr:colOff>
      <xdr:row>97</xdr:row>
      <xdr:rowOff>79592</xdr:rowOff>
    </xdr:to>
    <xdr:cxnSp macro="">
      <xdr:nvCxnSpPr>
        <xdr:cNvPr id="456" name="直線コネクタ 455"/>
        <xdr:cNvCxnSpPr/>
      </xdr:nvCxnSpPr>
      <xdr:spPr>
        <a:xfrm flipV="1">
          <a:off x="7861300" y="16489857"/>
          <a:ext cx="889000" cy="2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79592</xdr:rowOff>
    </xdr:from>
    <xdr:to>
      <xdr:col>41</xdr:col>
      <xdr:colOff>50800</xdr:colOff>
      <xdr:row>97</xdr:row>
      <xdr:rowOff>103713</xdr:rowOff>
    </xdr:to>
    <xdr:cxnSp macro="">
      <xdr:nvCxnSpPr>
        <xdr:cNvPr id="459" name="直線コネクタ 458"/>
        <xdr:cNvCxnSpPr/>
      </xdr:nvCxnSpPr>
      <xdr:spPr>
        <a:xfrm flipV="1">
          <a:off x="6972300" y="16710242"/>
          <a:ext cx="889000" cy="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89641</xdr:rowOff>
    </xdr:from>
    <xdr:to>
      <xdr:col>55</xdr:col>
      <xdr:colOff>50800</xdr:colOff>
      <xdr:row>98</xdr:row>
      <xdr:rowOff>19791</xdr:rowOff>
    </xdr:to>
    <xdr:sp macro="" textlink="">
      <xdr:nvSpPr>
        <xdr:cNvPr id="469" name="楕円 468"/>
        <xdr:cNvSpPr/>
      </xdr:nvSpPr>
      <xdr:spPr>
        <a:xfrm>
          <a:off x="10426700" y="167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68068</xdr:rowOff>
    </xdr:from>
    <xdr:ext cx="534377" cy="259045"/>
    <xdr:sp macro="" textlink="">
      <xdr:nvSpPr>
        <xdr:cNvPr id="470" name="普通建設事業費 （ うち更新整備　）該当値テキスト"/>
        <xdr:cNvSpPr txBox="1"/>
      </xdr:nvSpPr>
      <xdr:spPr>
        <a:xfrm>
          <a:off x="10528300" y="166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73419</xdr:rowOff>
    </xdr:from>
    <xdr:to>
      <xdr:col>50</xdr:col>
      <xdr:colOff>165100</xdr:colOff>
      <xdr:row>95</xdr:row>
      <xdr:rowOff>3569</xdr:rowOff>
    </xdr:to>
    <xdr:sp macro="" textlink="">
      <xdr:nvSpPr>
        <xdr:cNvPr id="471" name="楕円 470"/>
        <xdr:cNvSpPr/>
      </xdr:nvSpPr>
      <xdr:spPr>
        <a:xfrm>
          <a:off x="9588500" y="161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20096</xdr:rowOff>
    </xdr:from>
    <xdr:ext cx="599010" cy="259045"/>
    <xdr:sp macro="" textlink="">
      <xdr:nvSpPr>
        <xdr:cNvPr id="472" name="テキスト ボックス 471"/>
        <xdr:cNvSpPr txBox="1"/>
      </xdr:nvSpPr>
      <xdr:spPr>
        <a:xfrm>
          <a:off x="9339795" y="1596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151307</xdr:rowOff>
    </xdr:from>
    <xdr:to>
      <xdr:col>46</xdr:col>
      <xdr:colOff>38100</xdr:colOff>
      <xdr:row>96</xdr:row>
      <xdr:rowOff>81457</xdr:rowOff>
    </xdr:to>
    <xdr:sp macro="" textlink="">
      <xdr:nvSpPr>
        <xdr:cNvPr id="473" name="楕円 472"/>
        <xdr:cNvSpPr/>
      </xdr:nvSpPr>
      <xdr:spPr>
        <a:xfrm>
          <a:off x="8699500" y="164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97984</xdr:rowOff>
    </xdr:from>
    <xdr:ext cx="534377" cy="259045"/>
    <xdr:sp macro="" textlink="">
      <xdr:nvSpPr>
        <xdr:cNvPr id="474" name="テキスト ボックス 473"/>
        <xdr:cNvSpPr txBox="1"/>
      </xdr:nvSpPr>
      <xdr:spPr>
        <a:xfrm>
          <a:off x="8483111" y="162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28792</xdr:rowOff>
    </xdr:from>
    <xdr:to>
      <xdr:col>41</xdr:col>
      <xdr:colOff>101600</xdr:colOff>
      <xdr:row>97</xdr:row>
      <xdr:rowOff>130392</xdr:rowOff>
    </xdr:to>
    <xdr:sp macro="" textlink="">
      <xdr:nvSpPr>
        <xdr:cNvPr id="475" name="楕円 474"/>
        <xdr:cNvSpPr/>
      </xdr:nvSpPr>
      <xdr:spPr>
        <a:xfrm>
          <a:off x="7810500" y="166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146919</xdr:rowOff>
    </xdr:from>
    <xdr:ext cx="534377" cy="259045"/>
    <xdr:sp macro="" textlink="">
      <xdr:nvSpPr>
        <xdr:cNvPr id="476" name="テキスト ボックス 475"/>
        <xdr:cNvSpPr txBox="1"/>
      </xdr:nvSpPr>
      <xdr:spPr>
        <a:xfrm>
          <a:off x="7594111" y="164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52913</xdr:rowOff>
    </xdr:from>
    <xdr:to>
      <xdr:col>36</xdr:col>
      <xdr:colOff>165100</xdr:colOff>
      <xdr:row>97</xdr:row>
      <xdr:rowOff>154513</xdr:rowOff>
    </xdr:to>
    <xdr:sp macro="" textlink="">
      <xdr:nvSpPr>
        <xdr:cNvPr id="477" name="楕円 476"/>
        <xdr:cNvSpPr/>
      </xdr:nvSpPr>
      <xdr:spPr>
        <a:xfrm>
          <a:off x="6921500" y="166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171040</xdr:rowOff>
    </xdr:from>
    <xdr:ext cx="534377" cy="259045"/>
    <xdr:sp macro="" textlink="">
      <xdr:nvSpPr>
        <xdr:cNvPr id="478" name="テキスト ボックス 477"/>
        <xdr:cNvSpPr txBox="1"/>
      </xdr:nvSpPr>
      <xdr:spPr>
        <a:xfrm>
          <a:off x="6705111" y="164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33954</xdr:rowOff>
    </xdr:from>
    <xdr:to>
      <xdr:col>85</xdr:col>
      <xdr:colOff>127000</xdr:colOff>
      <xdr:row>39</xdr:row>
      <xdr:rowOff>44450</xdr:rowOff>
    </xdr:to>
    <xdr:cxnSp macro="">
      <xdr:nvCxnSpPr>
        <xdr:cNvPr id="507" name="直線コネクタ 506"/>
        <xdr:cNvCxnSpPr/>
      </xdr:nvCxnSpPr>
      <xdr:spPr>
        <a:xfrm flipV="1">
          <a:off x="15481300" y="6720504"/>
          <a:ext cx="8382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153092</xdr:rowOff>
    </xdr:from>
    <xdr:to>
      <xdr:col>81</xdr:col>
      <xdr:colOff>50800</xdr:colOff>
      <xdr:row>39</xdr:row>
      <xdr:rowOff>44450</xdr:rowOff>
    </xdr:to>
    <xdr:cxnSp macro="">
      <xdr:nvCxnSpPr>
        <xdr:cNvPr id="510" name="直線コネクタ 509"/>
        <xdr:cNvCxnSpPr/>
      </xdr:nvCxnSpPr>
      <xdr:spPr>
        <a:xfrm>
          <a:off x="14592300" y="6668192"/>
          <a:ext cx="889000" cy="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113240</xdr:rowOff>
    </xdr:from>
    <xdr:to>
      <xdr:col>76</xdr:col>
      <xdr:colOff>114300</xdr:colOff>
      <xdr:row>38</xdr:row>
      <xdr:rowOff>153092</xdr:rowOff>
    </xdr:to>
    <xdr:cxnSp macro="">
      <xdr:nvCxnSpPr>
        <xdr:cNvPr id="513" name="直線コネクタ 512"/>
        <xdr:cNvCxnSpPr/>
      </xdr:nvCxnSpPr>
      <xdr:spPr>
        <a:xfrm>
          <a:off x="13703300" y="6628340"/>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111925</xdr:rowOff>
    </xdr:from>
    <xdr:to>
      <xdr:col>71</xdr:col>
      <xdr:colOff>177800</xdr:colOff>
      <xdr:row>38</xdr:row>
      <xdr:rowOff>113240</xdr:rowOff>
    </xdr:to>
    <xdr:cxnSp macro="">
      <xdr:nvCxnSpPr>
        <xdr:cNvPr id="516" name="直線コネクタ 515"/>
        <xdr:cNvCxnSpPr/>
      </xdr:nvCxnSpPr>
      <xdr:spPr>
        <a:xfrm>
          <a:off x="12814300" y="662702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154604</xdr:rowOff>
    </xdr:from>
    <xdr:to>
      <xdr:col>85</xdr:col>
      <xdr:colOff>177800</xdr:colOff>
      <xdr:row>39</xdr:row>
      <xdr:rowOff>84754</xdr:rowOff>
    </xdr:to>
    <xdr:sp macro="" textlink="">
      <xdr:nvSpPr>
        <xdr:cNvPr id="526" name="楕円 525"/>
        <xdr:cNvSpPr/>
      </xdr:nvSpPr>
      <xdr:spPr>
        <a:xfrm>
          <a:off x="16268700" y="66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69531</xdr:rowOff>
    </xdr:from>
    <xdr:ext cx="378565" cy="259045"/>
    <xdr:sp macro="" textlink="">
      <xdr:nvSpPr>
        <xdr:cNvPr id="527" name="災害復旧事業費該当値テキスト"/>
        <xdr:cNvSpPr txBox="1"/>
      </xdr:nvSpPr>
      <xdr:spPr>
        <a:xfrm>
          <a:off x="16370300" y="658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102292</xdr:rowOff>
    </xdr:from>
    <xdr:to>
      <xdr:col>76</xdr:col>
      <xdr:colOff>165100</xdr:colOff>
      <xdr:row>39</xdr:row>
      <xdr:rowOff>32442</xdr:rowOff>
    </xdr:to>
    <xdr:sp macro="" textlink="">
      <xdr:nvSpPr>
        <xdr:cNvPr id="530" name="楕円 529"/>
        <xdr:cNvSpPr/>
      </xdr:nvSpPr>
      <xdr:spPr>
        <a:xfrm>
          <a:off x="14541500" y="6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23569</xdr:rowOff>
    </xdr:from>
    <xdr:ext cx="469744" cy="259045"/>
    <xdr:sp macro="" textlink="">
      <xdr:nvSpPr>
        <xdr:cNvPr id="531" name="テキスト ボックス 530"/>
        <xdr:cNvSpPr txBox="1"/>
      </xdr:nvSpPr>
      <xdr:spPr>
        <a:xfrm>
          <a:off x="14357428" y="671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62440</xdr:rowOff>
    </xdr:from>
    <xdr:to>
      <xdr:col>72</xdr:col>
      <xdr:colOff>38100</xdr:colOff>
      <xdr:row>38</xdr:row>
      <xdr:rowOff>164040</xdr:rowOff>
    </xdr:to>
    <xdr:sp macro="" textlink="">
      <xdr:nvSpPr>
        <xdr:cNvPr id="532" name="楕円 531"/>
        <xdr:cNvSpPr/>
      </xdr:nvSpPr>
      <xdr:spPr>
        <a:xfrm>
          <a:off x="13652500" y="65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155167</xdr:rowOff>
    </xdr:from>
    <xdr:ext cx="469744" cy="259045"/>
    <xdr:sp macro="" textlink="">
      <xdr:nvSpPr>
        <xdr:cNvPr id="533" name="テキスト ボックス 532"/>
        <xdr:cNvSpPr txBox="1"/>
      </xdr:nvSpPr>
      <xdr:spPr>
        <a:xfrm>
          <a:off x="13468428" y="667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61125</xdr:rowOff>
    </xdr:from>
    <xdr:to>
      <xdr:col>67</xdr:col>
      <xdr:colOff>101600</xdr:colOff>
      <xdr:row>38</xdr:row>
      <xdr:rowOff>162725</xdr:rowOff>
    </xdr:to>
    <xdr:sp macro="" textlink="">
      <xdr:nvSpPr>
        <xdr:cNvPr id="534" name="楕円 533"/>
        <xdr:cNvSpPr/>
      </xdr:nvSpPr>
      <xdr:spPr>
        <a:xfrm>
          <a:off x="12763500" y="6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153852</xdr:rowOff>
    </xdr:from>
    <xdr:ext cx="469744" cy="259045"/>
    <xdr:sp macro="" textlink="">
      <xdr:nvSpPr>
        <xdr:cNvPr id="535" name="テキスト ボックス 534"/>
        <xdr:cNvSpPr txBox="1"/>
      </xdr:nvSpPr>
      <xdr:spPr>
        <a:xfrm>
          <a:off x="12579428" y="66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42861</xdr:rowOff>
    </xdr:from>
    <xdr:to>
      <xdr:col>85</xdr:col>
      <xdr:colOff>127000</xdr:colOff>
      <xdr:row>74</xdr:row>
      <xdr:rowOff>104278</xdr:rowOff>
    </xdr:to>
    <xdr:cxnSp macro="">
      <xdr:nvCxnSpPr>
        <xdr:cNvPr id="616" name="直線コネクタ 615"/>
        <xdr:cNvCxnSpPr/>
      </xdr:nvCxnSpPr>
      <xdr:spPr>
        <a:xfrm flipV="1">
          <a:off x="15481300" y="12730161"/>
          <a:ext cx="8382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104278</xdr:rowOff>
    </xdr:from>
    <xdr:to>
      <xdr:col>81</xdr:col>
      <xdr:colOff>50800</xdr:colOff>
      <xdr:row>76</xdr:row>
      <xdr:rowOff>9604</xdr:rowOff>
    </xdr:to>
    <xdr:cxnSp macro="">
      <xdr:nvCxnSpPr>
        <xdr:cNvPr id="619" name="直線コネクタ 618"/>
        <xdr:cNvCxnSpPr/>
      </xdr:nvCxnSpPr>
      <xdr:spPr>
        <a:xfrm flipV="1">
          <a:off x="14592300" y="12791578"/>
          <a:ext cx="889000" cy="24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9604</xdr:rowOff>
    </xdr:from>
    <xdr:to>
      <xdr:col>76</xdr:col>
      <xdr:colOff>114300</xdr:colOff>
      <xdr:row>76</xdr:row>
      <xdr:rowOff>33739</xdr:rowOff>
    </xdr:to>
    <xdr:cxnSp macro="">
      <xdr:nvCxnSpPr>
        <xdr:cNvPr id="622" name="直線コネクタ 621"/>
        <xdr:cNvCxnSpPr/>
      </xdr:nvCxnSpPr>
      <xdr:spPr>
        <a:xfrm flipV="1">
          <a:off x="13703300" y="13039804"/>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84564</xdr:rowOff>
    </xdr:from>
    <xdr:to>
      <xdr:col>71</xdr:col>
      <xdr:colOff>177800</xdr:colOff>
      <xdr:row>76</xdr:row>
      <xdr:rowOff>33739</xdr:rowOff>
    </xdr:to>
    <xdr:cxnSp macro="">
      <xdr:nvCxnSpPr>
        <xdr:cNvPr id="625" name="直線コネクタ 624"/>
        <xdr:cNvCxnSpPr/>
      </xdr:nvCxnSpPr>
      <xdr:spPr>
        <a:xfrm>
          <a:off x="12814300" y="12771864"/>
          <a:ext cx="889000" cy="2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163511</xdr:rowOff>
    </xdr:from>
    <xdr:to>
      <xdr:col>85</xdr:col>
      <xdr:colOff>177800</xdr:colOff>
      <xdr:row>74</xdr:row>
      <xdr:rowOff>93661</xdr:rowOff>
    </xdr:to>
    <xdr:sp macro="" textlink="">
      <xdr:nvSpPr>
        <xdr:cNvPr id="635" name="楕円 634"/>
        <xdr:cNvSpPr/>
      </xdr:nvSpPr>
      <xdr:spPr>
        <a:xfrm>
          <a:off x="16268700" y="1267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14938</xdr:rowOff>
    </xdr:from>
    <xdr:ext cx="599010" cy="259045"/>
    <xdr:sp macro="" textlink="">
      <xdr:nvSpPr>
        <xdr:cNvPr id="636" name="公債費該当値テキスト"/>
        <xdr:cNvSpPr txBox="1"/>
      </xdr:nvSpPr>
      <xdr:spPr>
        <a:xfrm>
          <a:off x="16370300" y="1253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53478</xdr:rowOff>
    </xdr:from>
    <xdr:to>
      <xdr:col>81</xdr:col>
      <xdr:colOff>101600</xdr:colOff>
      <xdr:row>74</xdr:row>
      <xdr:rowOff>155078</xdr:rowOff>
    </xdr:to>
    <xdr:sp macro="" textlink="">
      <xdr:nvSpPr>
        <xdr:cNvPr id="637" name="楕円 636"/>
        <xdr:cNvSpPr/>
      </xdr:nvSpPr>
      <xdr:spPr>
        <a:xfrm>
          <a:off x="15430500" y="127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155</xdr:rowOff>
    </xdr:from>
    <xdr:ext cx="599010" cy="259045"/>
    <xdr:sp macro="" textlink="">
      <xdr:nvSpPr>
        <xdr:cNvPr id="638" name="テキスト ボックス 637"/>
        <xdr:cNvSpPr txBox="1"/>
      </xdr:nvSpPr>
      <xdr:spPr>
        <a:xfrm>
          <a:off x="15181795" y="1251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130255</xdr:rowOff>
    </xdr:from>
    <xdr:to>
      <xdr:col>76</xdr:col>
      <xdr:colOff>165100</xdr:colOff>
      <xdr:row>76</xdr:row>
      <xdr:rowOff>60406</xdr:rowOff>
    </xdr:to>
    <xdr:sp macro="" textlink="">
      <xdr:nvSpPr>
        <xdr:cNvPr id="639" name="楕円 638"/>
        <xdr:cNvSpPr/>
      </xdr:nvSpPr>
      <xdr:spPr>
        <a:xfrm>
          <a:off x="14541500" y="129890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76932</xdr:rowOff>
    </xdr:from>
    <xdr:ext cx="534377" cy="259045"/>
    <xdr:sp macro="" textlink="">
      <xdr:nvSpPr>
        <xdr:cNvPr id="640" name="テキスト ボックス 639"/>
        <xdr:cNvSpPr txBox="1"/>
      </xdr:nvSpPr>
      <xdr:spPr>
        <a:xfrm>
          <a:off x="14325111" y="1276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154389</xdr:rowOff>
    </xdr:from>
    <xdr:to>
      <xdr:col>72</xdr:col>
      <xdr:colOff>38100</xdr:colOff>
      <xdr:row>76</xdr:row>
      <xdr:rowOff>84539</xdr:rowOff>
    </xdr:to>
    <xdr:sp macro="" textlink="">
      <xdr:nvSpPr>
        <xdr:cNvPr id="641" name="楕円 640"/>
        <xdr:cNvSpPr/>
      </xdr:nvSpPr>
      <xdr:spPr>
        <a:xfrm>
          <a:off x="13652500" y="130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101065</xdr:rowOff>
    </xdr:from>
    <xdr:ext cx="534377" cy="259045"/>
    <xdr:sp macro="" textlink="">
      <xdr:nvSpPr>
        <xdr:cNvPr id="642" name="テキスト ボックス 641"/>
        <xdr:cNvSpPr txBox="1"/>
      </xdr:nvSpPr>
      <xdr:spPr>
        <a:xfrm>
          <a:off x="13436111" y="127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33764</xdr:rowOff>
    </xdr:from>
    <xdr:to>
      <xdr:col>67</xdr:col>
      <xdr:colOff>101600</xdr:colOff>
      <xdr:row>74</xdr:row>
      <xdr:rowOff>135364</xdr:rowOff>
    </xdr:to>
    <xdr:sp macro="" textlink="">
      <xdr:nvSpPr>
        <xdr:cNvPr id="643" name="楕円 642"/>
        <xdr:cNvSpPr/>
      </xdr:nvSpPr>
      <xdr:spPr>
        <a:xfrm>
          <a:off x="12763500" y="127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151891</xdr:rowOff>
    </xdr:from>
    <xdr:ext cx="599010" cy="259045"/>
    <xdr:sp macro="" textlink="">
      <xdr:nvSpPr>
        <xdr:cNvPr id="644" name="テキスト ボックス 643"/>
        <xdr:cNvSpPr txBox="1"/>
      </xdr:nvSpPr>
      <xdr:spPr>
        <a:xfrm>
          <a:off x="12514795" y="1249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29435</xdr:rowOff>
    </xdr:from>
    <xdr:to>
      <xdr:col>85</xdr:col>
      <xdr:colOff>127000</xdr:colOff>
      <xdr:row>98</xdr:row>
      <xdr:rowOff>54806</xdr:rowOff>
    </xdr:to>
    <xdr:cxnSp macro="">
      <xdr:nvCxnSpPr>
        <xdr:cNvPr id="673" name="直線コネクタ 672"/>
        <xdr:cNvCxnSpPr/>
      </xdr:nvCxnSpPr>
      <xdr:spPr>
        <a:xfrm>
          <a:off x="15481300" y="16831535"/>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29435</xdr:rowOff>
    </xdr:from>
    <xdr:to>
      <xdr:col>81</xdr:col>
      <xdr:colOff>50800</xdr:colOff>
      <xdr:row>98</xdr:row>
      <xdr:rowOff>78065</xdr:rowOff>
    </xdr:to>
    <xdr:cxnSp macro="">
      <xdr:nvCxnSpPr>
        <xdr:cNvPr id="676" name="直線コネクタ 675"/>
        <xdr:cNvCxnSpPr/>
      </xdr:nvCxnSpPr>
      <xdr:spPr>
        <a:xfrm flipV="1">
          <a:off x="14592300" y="16831535"/>
          <a:ext cx="889000" cy="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78065</xdr:rowOff>
    </xdr:from>
    <xdr:to>
      <xdr:col>76</xdr:col>
      <xdr:colOff>114300</xdr:colOff>
      <xdr:row>98</xdr:row>
      <xdr:rowOff>157843</xdr:rowOff>
    </xdr:to>
    <xdr:cxnSp macro="">
      <xdr:nvCxnSpPr>
        <xdr:cNvPr id="679" name="直線コネクタ 678"/>
        <xdr:cNvCxnSpPr/>
      </xdr:nvCxnSpPr>
      <xdr:spPr>
        <a:xfrm flipV="1">
          <a:off x="13703300" y="16880165"/>
          <a:ext cx="889000" cy="7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157843</xdr:rowOff>
    </xdr:from>
    <xdr:to>
      <xdr:col>71</xdr:col>
      <xdr:colOff>177800</xdr:colOff>
      <xdr:row>98</xdr:row>
      <xdr:rowOff>158986</xdr:rowOff>
    </xdr:to>
    <xdr:cxnSp macro="">
      <xdr:nvCxnSpPr>
        <xdr:cNvPr id="682" name="直線コネクタ 681"/>
        <xdr:cNvCxnSpPr/>
      </xdr:nvCxnSpPr>
      <xdr:spPr>
        <a:xfrm flipV="1">
          <a:off x="12814300" y="169599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4006</xdr:rowOff>
    </xdr:from>
    <xdr:to>
      <xdr:col>85</xdr:col>
      <xdr:colOff>177800</xdr:colOff>
      <xdr:row>98</xdr:row>
      <xdr:rowOff>105606</xdr:rowOff>
    </xdr:to>
    <xdr:sp macro="" textlink="">
      <xdr:nvSpPr>
        <xdr:cNvPr id="692" name="楕円 691"/>
        <xdr:cNvSpPr/>
      </xdr:nvSpPr>
      <xdr:spPr>
        <a:xfrm>
          <a:off x="16268700" y="16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26883</xdr:rowOff>
    </xdr:from>
    <xdr:ext cx="534377" cy="259045"/>
    <xdr:sp macro="" textlink="">
      <xdr:nvSpPr>
        <xdr:cNvPr id="693" name="積立金該当値テキスト"/>
        <xdr:cNvSpPr txBox="1"/>
      </xdr:nvSpPr>
      <xdr:spPr>
        <a:xfrm>
          <a:off x="16370300" y="1665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150085</xdr:rowOff>
    </xdr:from>
    <xdr:to>
      <xdr:col>81</xdr:col>
      <xdr:colOff>101600</xdr:colOff>
      <xdr:row>98</xdr:row>
      <xdr:rowOff>80235</xdr:rowOff>
    </xdr:to>
    <xdr:sp macro="" textlink="">
      <xdr:nvSpPr>
        <xdr:cNvPr id="694" name="楕円 693"/>
        <xdr:cNvSpPr/>
      </xdr:nvSpPr>
      <xdr:spPr>
        <a:xfrm>
          <a:off x="15430500" y="167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96762</xdr:rowOff>
    </xdr:from>
    <xdr:ext cx="534377" cy="259045"/>
    <xdr:sp macro="" textlink="">
      <xdr:nvSpPr>
        <xdr:cNvPr id="695" name="テキスト ボックス 694"/>
        <xdr:cNvSpPr txBox="1"/>
      </xdr:nvSpPr>
      <xdr:spPr>
        <a:xfrm>
          <a:off x="15214111" y="165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27265</xdr:rowOff>
    </xdr:from>
    <xdr:to>
      <xdr:col>76</xdr:col>
      <xdr:colOff>165100</xdr:colOff>
      <xdr:row>98</xdr:row>
      <xdr:rowOff>128865</xdr:rowOff>
    </xdr:to>
    <xdr:sp macro="" textlink="">
      <xdr:nvSpPr>
        <xdr:cNvPr id="696" name="楕円 695"/>
        <xdr:cNvSpPr/>
      </xdr:nvSpPr>
      <xdr:spPr>
        <a:xfrm>
          <a:off x="14541500" y="168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145392</xdr:rowOff>
    </xdr:from>
    <xdr:ext cx="534377" cy="259045"/>
    <xdr:sp macro="" textlink="">
      <xdr:nvSpPr>
        <xdr:cNvPr id="697" name="テキスト ボックス 696"/>
        <xdr:cNvSpPr txBox="1"/>
      </xdr:nvSpPr>
      <xdr:spPr>
        <a:xfrm>
          <a:off x="14325111" y="1660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107043</xdr:rowOff>
    </xdr:from>
    <xdr:to>
      <xdr:col>72</xdr:col>
      <xdr:colOff>38100</xdr:colOff>
      <xdr:row>99</xdr:row>
      <xdr:rowOff>37193</xdr:rowOff>
    </xdr:to>
    <xdr:sp macro="" textlink="">
      <xdr:nvSpPr>
        <xdr:cNvPr id="698" name="楕円 697"/>
        <xdr:cNvSpPr/>
      </xdr:nvSpPr>
      <xdr:spPr>
        <a:xfrm>
          <a:off x="13652500" y="169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28320</xdr:rowOff>
    </xdr:from>
    <xdr:ext cx="534377" cy="259045"/>
    <xdr:sp macro="" textlink="">
      <xdr:nvSpPr>
        <xdr:cNvPr id="699" name="テキスト ボックス 698"/>
        <xdr:cNvSpPr txBox="1"/>
      </xdr:nvSpPr>
      <xdr:spPr>
        <a:xfrm>
          <a:off x="13436111" y="170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108186</xdr:rowOff>
    </xdr:from>
    <xdr:to>
      <xdr:col>67</xdr:col>
      <xdr:colOff>101600</xdr:colOff>
      <xdr:row>99</xdr:row>
      <xdr:rowOff>38336</xdr:rowOff>
    </xdr:to>
    <xdr:sp macro="" textlink="">
      <xdr:nvSpPr>
        <xdr:cNvPr id="700" name="楕円 699"/>
        <xdr:cNvSpPr/>
      </xdr:nvSpPr>
      <xdr:spPr>
        <a:xfrm>
          <a:off x="12763500" y="169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29463</xdr:rowOff>
    </xdr:from>
    <xdr:ext cx="534377" cy="259045"/>
    <xdr:sp macro="" textlink="">
      <xdr:nvSpPr>
        <xdr:cNvPr id="701" name="テキスト ボックス 700"/>
        <xdr:cNvSpPr txBox="1"/>
      </xdr:nvSpPr>
      <xdr:spPr>
        <a:xfrm>
          <a:off x="12547111" y="170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133985</xdr:rowOff>
    </xdr:from>
    <xdr:to>
      <xdr:col>116</xdr:col>
      <xdr:colOff>63500</xdr:colOff>
      <xdr:row>39</xdr:row>
      <xdr:rowOff>44450</xdr:rowOff>
    </xdr:to>
    <xdr:cxnSp macro="">
      <xdr:nvCxnSpPr>
        <xdr:cNvPr id="730" name="直線コネクタ 729"/>
        <xdr:cNvCxnSpPr/>
      </xdr:nvCxnSpPr>
      <xdr:spPr>
        <a:xfrm flipV="1">
          <a:off x="21323300" y="664908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楕円 748"/>
        <xdr:cNvSpPr/>
      </xdr:nvSpPr>
      <xdr:spPr>
        <a:xfrm>
          <a:off x="22110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169562</xdr:rowOff>
    </xdr:from>
    <xdr:ext cx="469744" cy="259045"/>
    <xdr:sp macro="" textlink="">
      <xdr:nvSpPr>
        <xdr:cNvPr id="750" name="投資及び出資金該当値テキスト"/>
        <xdr:cNvSpPr txBox="1"/>
      </xdr:nvSpPr>
      <xdr:spPr>
        <a:xfrm>
          <a:off x="22212300"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42373</xdr:rowOff>
    </xdr:from>
    <xdr:to>
      <xdr:col>116</xdr:col>
      <xdr:colOff>63500</xdr:colOff>
      <xdr:row>59</xdr:row>
      <xdr:rowOff>44450</xdr:rowOff>
    </xdr:to>
    <xdr:cxnSp macro="">
      <xdr:nvCxnSpPr>
        <xdr:cNvPr id="787" name="直線コネクタ 786"/>
        <xdr:cNvCxnSpPr/>
      </xdr:nvCxnSpPr>
      <xdr:spPr>
        <a:xfrm>
          <a:off x="21323300" y="10157923"/>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42373</xdr:rowOff>
    </xdr:from>
    <xdr:to>
      <xdr:col>111</xdr:col>
      <xdr:colOff>177800</xdr:colOff>
      <xdr:row>59</xdr:row>
      <xdr:rowOff>42393</xdr:rowOff>
    </xdr:to>
    <xdr:cxnSp macro="">
      <xdr:nvCxnSpPr>
        <xdr:cNvPr id="790" name="直線コネクタ 789"/>
        <xdr:cNvCxnSpPr/>
      </xdr:nvCxnSpPr>
      <xdr:spPr>
        <a:xfrm flipV="1">
          <a:off x="20434300" y="10157923"/>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42393</xdr:rowOff>
    </xdr:from>
    <xdr:to>
      <xdr:col>107</xdr:col>
      <xdr:colOff>50800</xdr:colOff>
      <xdr:row>59</xdr:row>
      <xdr:rowOff>42431</xdr:rowOff>
    </xdr:to>
    <xdr:cxnSp macro="">
      <xdr:nvCxnSpPr>
        <xdr:cNvPr id="793" name="直線コネクタ 792"/>
        <xdr:cNvCxnSpPr/>
      </xdr:nvCxnSpPr>
      <xdr:spPr>
        <a:xfrm flipV="1">
          <a:off x="19545300" y="101579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42431</xdr:rowOff>
    </xdr:from>
    <xdr:to>
      <xdr:col>102</xdr:col>
      <xdr:colOff>114300</xdr:colOff>
      <xdr:row>59</xdr:row>
      <xdr:rowOff>42469</xdr:rowOff>
    </xdr:to>
    <xdr:cxnSp macro="">
      <xdr:nvCxnSpPr>
        <xdr:cNvPr id="796" name="直線コネクタ 795"/>
        <xdr:cNvCxnSpPr/>
      </xdr:nvCxnSpPr>
      <xdr:spPr>
        <a:xfrm flipV="1">
          <a:off x="18656300" y="101579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163023</xdr:rowOff>
    </xdr:from>
    <xdr:to>
      <xdr:col>112</xdr:col>
      <xdr:colOff>38100</xdr:colOff>
      <xdr:row>59</xdr:row>
      <xdr:rowOff>93173</xdr:rowOff>
    </xdr:to>
    <xdr:sp macro="" textlink="">
      <xdr:nvSpPr>
        <xdr:cNvPr id="808" name="楕円 807"/>
        <xdr:cNvSpPr/>
      </xdr:nvSpPr>
      <xdr:spPr>
        <a:xfrm>
          <a:off x="212725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84300</xdr:rowOff>
    </xdr:from>
    <xdr:ext cx="378565" cy="259045"/>
    <xdr:sp macro="" textlink="">
      <xdr:nvSpPr>
        <xdr:cNvPr id="809" name="テキスト ボックス 808"/>
        <xdr:cNvSpPr txBox="1"/>
      </xdr:nvSpPr>
      <xdr:spPr>
        <a:xfrm>
          <a:off x="21134017" y="10199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163043</xdr:rowOff>
    </xdr:from>
    <xdr:to>
      <xdr:col>107</xdr:col>
      <xdr:colOff>101600</xdr:colOff>
      <xdr:row>59</xdr:row>
      <xdr:rowOff>93193</xdr:rowOff>
    </xdr:to>
    <xdr:sp macro="" textlink="">
      <xdr:nvSpPr>
        <xdr:cNvPr id="810" name="楕円 809"/>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84320</xdr:rowOff>
    </xdr:from>
    <xdr:ext cx="378565" cy="259045"/>
    <xdr:sp macro="" textlink="">
      <xdr:nvSpPr>
        <xdr:cNvPr id="811" name="テキスト ボックス 810"/>
        <xdr:cNvSpPr txBox="1"/>
      </xdr:nvSpPr>
      <xdr:spPr>
        <a:xfrm>
          <a:off x="20245017" y="101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163081</xdr:rowOff>
    </xdr:from>
    <xdr:to>
      <xdr:col>102</xdr:col>
      <xdr:colOff>165100</xdr:colOff>
      <xdr:row>59</xdr:row>
      <xdr:rowOff>93231</xdr:rowOff>
    </xdr:to>
    <xdr:sp macro="" textlink="">
      <xdr:nvSpPr>
        <xdr:cNvPr id="812" name="楕円 811"/>
        <xdr:cNvSpPr/>
      </xdr:nvSpPr>
      <xdr:spPr>
        <a:xfrm>
          <a:off x="19494500" y="101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84358</xdr:rowOff>
    </xdr:from>
    <xdr:ext cx="378565" cy="259045"/>
    <xdr:sp macro="" textlink="">
      <xdr:nvSpPr>
        <xdr:cNvPr id="813" name="テキスト ボックス 812"/>
        <xdr:cNvSpPr txBox="1"/>
      </xdr:nvSpPr>
      <xdr:spPr>
        <a:xfrm>
          <a:off x="19356017" y="1019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163119</xdr:rowOff>
    </xdr:from>
    <xdr:to>
      <xdr:col>98</xdr:col>
      <xdr:colOff>38100</xdr:colOff>
      <xdr:row>59</xdr:row>
      <xdr:rowOff>93269</xdr:rowOff>
    </xdr:to>
    <xdr:sp macro="" textlink="">
      <xdr:nvSpPr>
        <xdr:cNvPr id="814" name="楕円 813"/>
        <xdr:cNvSpPr/>
      </xdr:nvSpPr>
      <xdr:spPr>
        <a:xfrm>
          <a:off x="18605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84396</xdr:rowOff>
    </xdr:from>
    <xdr:ext cx="378565" cy="259045"/>
    <xdr:sp macro="" textlink="">
      <xdr:nvSpPr>
        <xdr:cNvPr id="815" name="テキスト ボックス 814"/>
        <xdr:cNvSpPr txBox="1"/>
      </xdr:nvSpPr>
      <xdr:spPr>
        <a:xfrm>
          <a:off x="18467017" y="1019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23837</xdr:rowOff>
    </xdr:from>
    <xdr:to>
      <xdr:col>116</xdr:col>
      <xdr:colOff>63500</xdr:colOff>
      <xdr:row>77</xdr:row>
      <xdr:rowOff>31432</xdr:rowOff>
    </xdr:to>
    <xdr:cxnSp macro="">
      <xdr:nvCxnSpPr>
        <xdr:cNvPr id="845" name="直線コネクタ 844"/>
        <xdr:cNvCxnSpPr/>
      </xdr:nvCxnSpPr>
      <xdr:spPr>
        <a:xfrm flipV="1">
          <a:off x="21323300" y="13225487"/>
          <a:ext cx="8382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31432</xdr:rowOff>
    </xdr:from>
    <xdr:to>
      <xdr:col>111</xdr:col>
      <xdr:colOff>177800</xdr:colOff>
      <xdr:row>77</xdr:row>
      <xdr:rowOff>34189</xdr:rowOff>
    </xdr:to>
    <xdr:cxnSp macro="">
      <xdr:nvCxnSpPr>
        <xdr:cNvPr id="848" name="直線コネクタ 847"/>
        <xdr:cNvCxnSpPr/>
      </xdr:nvCxnSpPr>
      <xdr:spPr>
        <a:xfrm flipV="1">
          <a:off x="20434300" y="13233082"/>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34189</xdr:rowOff>
    </xdr:from>
    <xdr:to>
      <xdr:col>107</xdr:col>
      <xdr:colOff>50800</xdr:colOff>
      <xdr:row>77</xdr:row>
      <xdr:rowOff>87807</xdr:rowOff>
    </xdr:to>
    <xdr:cxnSp macro="">
      <xdr:nvCxnSpPr>
        <xdr:cNvPr id="851" name="直線コネクタ 850"/>
        <xdr:cNvCxnSpPr/>
      </xdr:nvCxnSpPr>
      <xdr:spPr>
        <a:xfrm flipV="1">
          <a:off x="19545300" y="13235839"/>
          <a:ext cx="889000" cy="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87807</xdr:rowOff>
    </xdr:from>
    <xdr:to>
      <xdr:col>102</xdr:col>
      <xdr:colOff>114300</xdr:colOff>
      <xdr:row>77</xdr:row>
      <xdr:rowOff>111646</xdr:rowOff>
    </xdr:to>
    <xdr:cxnSp macro="">
      <xdr:nvCxnSpPr>
        <xdr:cNvPr id="854" name="直線コネクタ 853"/>
        <xdr:cNvCxnSpPr/>
      </xdr:nvCxnSpPr>
      <xdr:spPr>
        <a:xfrm flipV="1">
          <a:off x="18656300" y="13289457"/>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144487</xdr:rowOff>
    </xdr:from>
    <xdr:to>
      <xdr:col>116</xdr:col>
      <xdr:colOff>114300</xdr:colOff>
      <xdr:row>77</xdr:row>
      <xdr:rowOff>74637</xdr:rowOff>
    </xdr:to>
    <xdr:sp macro="" textlink="">
      <xdr:nvSpPr>
        <xdr:cNvPr id="864" name="楕円 863"/>
        <xdr:cNvSpPr/>
      </xdr:nvSpPr>
      <xdr:spPr>
        <a:xfrm>
          <a:off x="22110700" y="131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167364</xdr:rowOff>
    </xdr:from>
    <xdr:ext cx="534377" cy="259045"/>
    <xdr:sp macro="" textlink="">
      <xdr:nvSpPr>
        <xdr:cNvPr id="865" name="繰出金該当値テキスト"/>
        <xdr:cNvSpPr txBox="1"/>
      </xdr:nvSpPr>
      <xdr:spPr>
        <a:xfrm>
          <a:off x="22212300" y="130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152082</xdr:rowOff>
    </xdr:from>
    <xdr:to>
      <xdr:col>112</xdr:col>
      <xdr:colOff>38100</xdr:colOff>
      <xdr:row>77</xdr:row>
      <xdr:rowOff>82232</xdr:rowOff>
    </xdr:to>
    <xdr:sp macro="" textlink="">
      <xdr:nvSpPr>
        <xdr:cNvPr id="866" name="楕円 865"/>
        <xdr:cNvSpPr/>
      </xdr:nvSpPr>
      <xdr:spPr>
        <a:xfrm>
          <a:off x="21272500" y="131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98759</xdr:rowOff>
    </xdr:from>
    <xdr:ext cx="534377" cy="259045"/>
    <xdr:sp macro="" textlink="">
      <xdr:nvSpPr>
        <xdr:cNvPr id="867" name="テキスト ボックス 866"/>
        <xdr:cNvSpPr txBox="1"/>
      </xdr:nvSpPr>
      <xdr:spPr>
        <a:xfrm>
          <a:off x="21056111" y="129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154839</xdr:rowOff>
    </xdr:from>
    <xdr:to>
      <xdr:col>107</xdr:col>
      <xdr:colOff>101600</xdr:colOff>
      <xdr:row>77</xdr:row>
      <xdr:rowOff>84989</xdr:rowOff>
    </xdr:to>
    <xdr:sp macro="" textlink="">
      <xdr:nvSpPr>
        <xdr:cNvPr id="868" name="楕円 867"/>
        <xdr:cNvSpPr/>
      </xdr:nvSpPr>
      <xdr:spPr>
        <a:xfrm>
          <a:off x="20383500" y="131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101516</xdr:rowOff>
    </xdr:from>
    <xdr:ext cx="534377" cy="259045"/>
    <xdr:sp macro="" textlink="">
      <xdr:nvSpPr>
        <xdr:cNvPr id="869" name="テキスト ボックス 868"/>
        <xdr:cNvSpPr txBox="1"/>
      </xdr:nvSpPr>
      <xdr:spPr>
        <a:xfrm>
          <a:off x="20167111" y="12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37007</xdr:rowOff>
    </xdr:from>
    <xdr:to>
      <xdr:col>102</xdr:col>
      <xdr:colOff>165100</xdr:colOff>
      <xdr:row>77</xdr:row>
      <xdr:rowOff>138607</xdr:rowOff>
    </xdr:to>
    <xdr:sp macro="" textlink="">
      <xdr:nvSpPr>
        <xdr:cNvPr id="870" name="楕円 869"/>
        <xdr:cNvSpPr/>
      </xdr:nvSpPr>
      <xdr:spPr>
        <a:xfrm>
          <a:off x="19494500" y="132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129734</xdr:rowOff>
    </xdr:from>
    <xdr:ext cx="534377" cy="259045"/>
    <xdr:sp macro="" textlink="">
      <xdr:nvSpPr>
        <xdr:cNvPr id="871" name="テキスト ボックス 870"/>
        <xdr:cNvSpPr txBox="1"/>
      </xdr:nvSpPr>
      <xdr:spPr>
        <a:xfrm>
          <a:off x="19278111" y="133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60846</xdr:rowOff>
    </xdr:from>
    <xdr:to>
      <xdr:col>98</xdr:col>
      <xdr:colOff>38100</xdr:colOff>
      <xdr:row>77</xdr:row>
      <xdr:rowOff>162446</xdr:rowOff>
    </xdr:to>
    <xdr:sp macro="" textlink="">
      <xdr:nvSpPr>
        <xdr:cNvPr id="872" name="楕円 871"/>
        <xdr:cNvSpPr/>
      </xdr:nvSpPr>
      <xdr:spPr>
        <a:xfrm>
          <a:off x="18605500" y="132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153573</xdr:rowOff>
    </xdr:from>
    <xdr:ext cx="534377" cy="259045"/>
    <xdr:sp macro="" textlink="">
      <xdr:nvSpPr>
        <xdr:cNvPr id="873" name="テキスト ボックス 872"/>
        <xdr:cNvSpPr txBox="1"/>
      </xdr:nvSpPr>
      <xdr:spPr>
        <a:xfrm>
          <a:off x="18389111" y="133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人件費については、定員管理計画に基づき、必要最小限の職員数を見極めながら継続した職員数の管理を実施しているが、令和４年度は、会計年度任用職員の処遇改善等により増となった。物件費は、光熱水費の高騰による増等により増となった。補助費等は、新型コロナウイルス対策関連で住民税非課税世帯等臨時特別給付金や新宮市生活支援給付金の減等により、大幅減となった。扶助費では、国の子育て世帯臨時特別給付金給付事業の減等により、減となった。生活保護も含め扶助費の性質上、容易に削減することなどが難しいことから、今後も大幅な減少は見込みにくい。</a:t>
          </a:r>
        </a:p>
        <a:p>
          <a:r>
            <a:rPr kumimoji="1" lang="ja-JP" altLang="en-US" sz="1300">
              <a:latin typeface="ＭＳ Ｐゴシック" panose="020B0600070205080204" pitchFamily="50" charset="-128"/>
              <a:ea typeface="ＭＳ Ｐゴシック" panose="020B0600070205080204" pitchFamily="50" charset="-128"/>
            </a:rPr>
            <a:t>　公債費は、平成２４年に借り入れた第三セクター等改革推進債などの償還完了となる一方で、平成２８年に新庁舎建設のために借り入れた合併特例業債等が償還開始により、住民一人当たり６千円増となった。今後も公債費は高水準での推移が予想されることから、事業の優先順位付け等絞り込みを徹底し、国費等の財源確保を第一に、地方債を活用する際は財政措置の有利な地方債の活用を行うなど、公債費増負担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和歌山県新宮市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26,924
26,708
255.23
20,632,797
19,060,712
1,538,201
9,824,033
21,763,700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128422</xdr:rowOff>
    </xdr:from>
    <xdr:to>
      <xdr:col>24</xdr:col>
      <xdr:colOff>63500</xdr:colOff>
      <xdr:row>36</xdr:row>
      <xdr:rowOff>154331</xdr:rowOff>
    </xdr:to>
    <xdr:cxnSp macro="">
      <xdr:nvCxnSpPr>
        <xdr:cNvPr id="60" name="直線コネクタ 59"/>
        <xdr:cNvCxnSpPr/>
      </xdr:nvCxnSpPr>
      <xdr:spPr>
        <a:xfrm>
          <a:off x="3797300" y="6300622"/>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119888</xdr:rowOff>
    </xdr:from>
    <xdr:to>
      <xdr:col>19</xdr:col>
      <xdr:colOff>177800</xdr:colOff>
      <xdr:row>36</xdr:row>
      <xdr:rowOff>128422</xdr:rowOff>
    </xdr:to>
    <xdr:cxnSp macro="">
      <xdr:nvCxnSpPr>
        <xdr:cNvPr id="63" name="直線コネクタ 62"/>
        <xdr:cNvCxnSpPr/>
      </xdr:nvCxnSpPr>
      <xdr:spPr>
        <a:xfrm>
          <a:off x="2908300" y="6292088"/>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119888</xdr:rowOff>
    </xdr:from>
    <xdr:to>
      <xdr:col>15</xdr:col>
      <xdr:colOff>50800</xdr:colOff>
      <xdr:row>36</xdr:row>
      <xdr:rowOff>120650</xdr:rowOff>
    </xdr:to>
    <xdr:cxnSp macro="">
      <xdr:nvCxnSpPr>
        <xdr:cNvPr id="66" name="直線コネクタ 65"/>
        <xdr:cNvCxnSpPr/>
      </xdr:nvCxnSpPr>
      <xdr:spPr>
        <a:xfrm flipV="1">
          <a:off x="2019300" y="629208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101600</xdr:rowOff>
    </xdr:from>
    <xdr:to>
      <xdr:col>10</xdr:col>
      <xdr:colOff>114300</xdr:colOff>
      <xdr:row>36</xdr:row>
      <xdr:rowOff>120650</xdr:rowOff>
    </xdr:to>
    <xdr:cxnSp macro="">
      <xdr:nvCxnSpPr>
        <xdr:cNvPr id="69" name="直線コネクタ 68"/>
        <xdr:cNvCxnSpPr/>
      </xdr:nvCxnSpPr>
      <xdr:spPr>
        <a:xfrm>
          <a:off x="1130300" y="6273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103531</xdr:rowOff>
    </xdr:from>
    <xdr:to>
      <xdr:col>24</xdr:col>
      <xdr:colOff>114300</xdr:colOff>
      <xdr:row>37</xdr:row>
      <xdr:rowOff>33681</xdr:rowOff>
    </xdr:to>
    <xdr:sp macro="" textlink="">
      <xdr:nvSpPr>
        <xdr:cNvPr id="79" name="楕円 78"/>
        <xdr:cNvSpPr/>
      </xdr:nvSpPr>
      <xdr:spPr>
        <a:xfrm>
          <a:off x="45847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126408</xdr:rowOff>
    </xdr:from>
    <xdr:ext cx="469744" cy="259045"/>
    <xdr:sp macro="" textlink="">
      <xdr:nvSpPr>
        <xdr:cNvPr id="80" name="議会費該当値テキスト"/>
        <xdr:cNvSpPr txBox="1"/>
      </xdr:nvSpPr>
      <xdr:spPr>
        <a:xfrm>
          <a:off x="4686300" y="61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77622</xdr:rowOff>
    </xdr:from>
    <xdr:to>
      <xdr:col>20</xdr:col>
      <xdr:colOff>38100</xdr:colOff>
      <xdr:row>37</xdr:row>
      <xdr:rowOff>7772</xdr:rowOff>
    </xdr:to>
    <xdr:sp macro="" textlink="">
      <xdr:nvSpPr>
        <xdr:cNvPr id="81" name="楕円 80"/>
        <xdr:cNvSpPr/>
      </xdr:nvSpPr>
      <xdr:spPr>
        <a:xfrm>
          <a:off x="3746500" y="62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24299</xdr:rowOff>
    </xdr:from>
    <xdr:ext cx="469744" cy="259045"/>
    <xdr:sp macro="" textlink="">
      <xdr:nvSpPr>
        <xdr:cNvPr id="82" name="テキスト ボックス 81"/>
        <xdr:cNvSpPr txBox="1"/>
      </xdr:nvSpPr>
      <xdr:spPr>
        <a:xfrm>
          <a:off x="3562428" y="60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69088</xdr:rowOff>
    </xdr:from>
    <xdr:to>
      <xdr:col>15</xdr:col>
      <xdr:colOff>101600</xdr:colOff>
      <xdr:row>36</xdr:row>
      <xdr:rowOff>170688</xdr:rowOff>
    </xdr:to>
    <xdr:sp macro="" textlink="">
      <xdr:nvSpPr>
        <xdr:cNvPr id="83" name="楕円 82"/>
        <xdr:cNvSpPr/>
      </xdr:nvSpPr>
      <xdr:spPr>
        <a:xfrm>
          <a:off x="2857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15765</xdr:rowOff>
    </xdr:from>
    <xdr:ext cx="469744" cy="259045"/>
    <xdr:sp macro="" textlink="">
      <xdr:nvSpPr>
        <xdr:cNvPr id="84" name="テキスト ボックス 83"/>
        <xdr:cNvSpPr txBox="1"/>
      </xdr:nvSpPr>
      <xdr:spPr>
        <a:xfrm>
          <a:off x="2673428" y="60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69850</xdr:rowOff>
    </xdr:from>
    <xdr:to>
      <xdr:col>10</xdr:col>
      <xdr:colOff>165100</xdr:colOff>
      <xdr:row>37</xdr:row>
      <xdr:rowOff>0</xdr:rowOff>
    </xdr:to>
    <xdr:sp macro="" textlink="">
      <xdr:nvSpPr>
        <xdr:cNvPr id="85" name="楕円 84"/>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16527</xdr:rowOff>
    </xdr:from>
    <xdr:ext cx="469744" cy="259045"/>
    <xdr:sp macro="" textlink="">
      <xdr:nvSpPr>
        <xdr:cNvPr id="86" name="テキスト ボックス 85"/>
        <xdr:cNvSpPr txBox="1"/>
      </xdr:nvSpPr>
      <xdr:spPr>
        <a:xfrm>
          <a:off x="1784428"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50800</xdr:rowOff>
    </xdr:from>
    <xdr:to>
      <xdr:col>6</xdr:col>
      <xdr:colOff>38100</xdr:colOff>
      <xdr:row>36</xdr:row>
      <xdr:rowOff>152400</xdr:rowOff>
    </xdr:to>
    <xdr:sp macro="" textlink="">
      <xdr:nvSpPr>
        <xdr:cNvPr id="87" name="楕円 86"/>
        <xdr:cNvSpPr/>
      </xdr:nvSpPr>
      <xdr:spPr>
        <a:xfrm>
          <a:off x="107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168927</xdr:rowOff>
    </xdr:from>
    <xdr:ext cx="469744" cy="259045"/>
    <xdr:sp macro="" textlink="">
      <xdr:nvSpPr>
        <xdr:cNvPr id="88" name="テキスト ボックス 87"/>
        <xdr:cNvSpPr txBox="1"/>
      </xdr:nvSpPr>
      <xdr:spPr>
        <a:xfrm>
          <a:off x="895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5677</xdr:rowOff>
    </xdr:from>
    <xdr:to>
      <xdr:col>24</xdr:col>
      <xdr:colOff>63500</xdr:colOff>
      <xdr:row>58</xdr:row>
      <xdr:rowOff>12520</xdr:rowOff>
    </xdr:to>
    <xdr:cxnSp macro="">
      <xdr:nvCxnSpPr>
        <xdr:cNvPr id="117" name="直線コネクタ 116"/>
        <xdr:cNvCxnSpPr/>
      </xdr:nvCxnSpPr>
      <xdr:spPr>
        <a:xfrm>
          <a:off x="3797300" y="9949777"/>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22897</xdr:rowOff>
    </xdr:from>
    <xdr:to>
      <xdr:col>19</xdr:col>
      <xdr:colOff>177800</xdr:colOff>
      <xdr:row>58</xdr:row>
      <xdr:rowOff>5677</xdr:rowOff>
    </xdr:to>
    <xdr:cxnSp macro="">
      <xdr:nvCxnSpPr>
        <xdr:cNvPr id="120" name="直線コネクタ 119"/>
        <xdr:cNvCxnSpPr/>
      </xdr:nvCxnSpPr>
      <xdr:spPr>
        <a:xfrm>
          <a:off x="2908300" y="9795547"/>
          <a:ext cx="889000" cy="15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22897</xdr:rowOff>
    </xdr:from>
    <xdr:to>
      <xdr:col>15</xdr:col>
      <xdr:colOff>50800</xdr:colOff>
      <xdr:row>58</xdr:row>
      <xdr:rowOff>86458</xdr:rowOff>
    </xdr:to>
    <xdr:cxnSp macro="">
      <xdr:nvCxnSpPr>
        <xdr:cNvPr id="123" name="直線コネクタ 122"/>
        <xdr:cNvCxnSpPr/>
      </xdr:nvCxnSpPr>
      <xdr:spPr>
        <a:xfrm flipV="1">
          <a:off x="2019300" y="9795547"/>
          <a:ext cx="889000" cy="2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78245</xdr:rowOff>
    </xdr:from>
    <xdr:to>
      <xdr:col>10</xdr:col>
      <xdr:colOff>114300</xdr:colOff>
      <xdr:row>58</xdr:row>
      <xdr:rowOff>86458</xdr:rowOff>
    </xdr:to>
    <xdr:cxnSp macro="">
      <xdr:nvCxnSpPr>
        <xdr:cNvPr id="126" name="直線コネクタ 125"/>
        <xdr:cNvCxnSpPr/>
      </xdr:nvCxnSpPr>
      <xdr:spPr>
        <a:xfrm>
          <a:off x="1130300" y="10022345"/>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119860</xdr:rowOff>
    </xdr:from>
    <xdr:ext cx="534377" cy="259045"/>
    <xdr:sp macro="" textlink="">
      <xdr:nvSpPr>
        <xdr:cNvPr id="128" name="テキスト ボックス 127"/>
        <xdr:cNvSpPr txBox="1"/>
      </xdr:nvSpPr>
      <xdr:spPr>
        <a:xfrm>
          <a:off x="1752111" y="97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128617</xdr:rowOff>
    </xdr:from>
    <xdr:ext cx="534377" cy="259045"/>
    <xdr:sp macro="" textlink="">
      <xdr:nvSpPr>
        <xdr:cNvPr id="130" name="テキスト ボックス 129"/>
        <xdr:cNvSpPr txBox="1"/>
      </xdr:nvSpPr>
      <xdr:spPr>
        <a:xfrm>
          <a:off x="863111" y="97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133170</xdr:rowOff>
    </xdr:from>
    <xdr:to>
      <xdr:col>24</xdr:col>
      <xdr:colOff>114300</xdr:colOff>
      <xdr:row>58</xdr:row>
      <xdr:rowOff>63320</xdr:rowOff>
    </xdr:to>
    <xdr:sp macro="" textlink="">
      <xdr:nvSpPr>
        <xdr:cNvPr id="136" name="楕円 135"/>
        <xdr:cNvSpPr/>
      </xdr:nvSpPr>
      <xdr:spPr>
        <a:xfrm>
          <a:off x="4584700" y="99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92547</xdr:rowOff>
    </xdr:from>
    <xdr:ext cx="599010" cy="259045"/>
    <xdr:sp macro="" textlink="">
      <xdr:nvSpPr>
        <xdr:cNvPr id="137" name="総務費該当値テキスト"/>
        <xdr:cNvSpPr txBox="1"/>
      </xdr:nvSpPr>
      <xdr:spPr>
        <a:xfrm>
          <a:off x="4686300" y="96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126327</xdr:rowOff>
    </xdr:from>
    <xdr:to>
      <xdr:col>20</xdr:col>
      <xdr:colOff>38100</xdr:colOff>
      <xdr:row>58</xdr:row>
      <xdr:rowOff>56477</xdr:rowOff>
    </xdr:to>
    <xdr:sp macro="" textlink="">
      <xdr:nvSpPr>
        <xdr:cNvPr id="138" name="楕円 137"/>
        <xdr:cNvSpPr/>
      </xdr:nvSpPr>
      <xdr:spPr>
        <a:xfrm>
          <a:off x="3746500" y="989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73004</xdr:rowOff>
    </xdr:from>
    <xdr:ext cx="599010" cy="259045"/>
    <xdr:sp macro="" textlink="">
      <xdr:nvSpPr>
        <xdr:cNvPr id="139" name="テキスト ボックス 138"/>
        <xdr:cNvSpPr txBox="1"/>
      </xdr:nvSpPr>
      <xdr:spPr>
        <a:xfrm>
          <a:off x="3497795" y="967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143547</xdr:rowOff>
    </xdr:from>
    <xdr:to>
      <xdr:col>15</xdr:col>
      <xdr:colOff>101600</xdr:colOff>
      <xdr:row>57</xdr:row>
      <xdr:rowOff>73697</xdr:rowOff>
    </xdr:to>
    <xdr:sp macro="" textlink="">
      <xdr:nvSpPr>
        <xdr:cNvPr id="140" name="楕円 139"/>
        <xdr:cNvSpPr/>
      </xdr:nvSpPr>
      <xdr:spPr>
        <a:xfrm>
          <a:off x="2857500" y="97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64824</xdr:rowOff>
    </xdr:from>
    <xdr:ext cx="599010" cy="259045"/>
    <xdr:sp macro="" textlink="">
      <xdr:nvSpPr>
        <xdr:cNvPr id="141" name="テキスト ボックス 140"/>
        <xdr:cNvSpPr txBox="1"/>
      </xdr:nvSpPr>
      <xdr:spPr>
        <a:xfrm>
          <a:off x="2608795" y="983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35658</xdr:rowOff>
    </xdr:from>
    <xdr:to>
      <xdr:col>10</xdr:col>
      <xdr:colOff>165100</xdr:colOff>
      <xdr:row>58</xdr:row>
      <xdr:rowOff>137258</xdr:rowOff>
    </xdr:to>
    <xdr:sp macro="" textlink="">
      <xdr:nvSpPr>
        <xdr:cNvPr id="142" name="楕円 141"/>
        <xdr:cNvSpPr/>
      </xdr:nvSpPr>
      <xdr:spPr>
        <a:xfrm>
          <a:off x="1968500" y="99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128385</xdr:rowOff>
    </xdr:from>
    <xdr:ext cx="534377" cy="259045"/>
    <xdr:sp macro="" textlink="">
      <xdr:nvSpPr>
        <xdr:cNvPr id="143" name="テキスト ボックス 142"/>
        <xdr:cNvSpPr txBox="1"/>
      </xdr:nvSpPr>
      <xdr:spPr>
        <a:xfrm>
          <a:off x="1752111" y="100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27445</xdr:rowOff>
    </xdr:from>
    <xdr:to>
      <xdr:col>6</xdr:col>
      <xdr:colOff>38100</xdr:colOff>
      <xdr:row>58</xdr:row>
      <xdr:rowOff>129045</xdr:rowOff>
    </xdr:to>
    <xdr:sp macro="" textlink="">
      <xdr:nvSpPr>
        <xdr:cNvPr id="144" name="楕円 143"/>
        <xdr:cNvSpPr/>
      </xdr:nvSpPr>
      <xdr:spPr>
        <a:xfrm>
          <a:off x="1079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120172</xdr:rowOff>
    </xdr:from>
    <xdr:ext cx="534377" cy="259045"/>
    <xdr:sp macro="" textlink="">
      <xdr:nvSpPr>
        <xdr:cNvPr id="145" name="テキスト ボックス 144"/>
        <xdr:cNvSpPr txBox="1"/>
      </xdr:nvSpPr>
      <xdr:spPr>
        <a:xfrm>
          <a:off x="863111" y="100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160982</xdr:rowOff>
    </xdr:from>
    <xdr:to>
      <xdr:col>24</xdr:col>
      <xdr:colOff>63500</xdr:colOff>
      <xdr:row>74</xdr:row>
      <xdr:rowOff>167937</xdr:rowOff>
    </xdr:to>
    <xdr:cxnSp macro="">
      <xdr:nvCxnSpPr>
        <xdr:cNvPr id="173" name="直線コネクタ 172"/>
        <xdr:cNvCxnSpPr/>
      </xdr:nvCxnSpPr>
      <xdr:spPr>
        <a:xfrm>
          <a:off x="3797300" y="12848282"/>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160982</xdr:rowOff>
    </xdr:from>
    <xdr:to>
      <xdr:col>19</xdr:col>
      <xdr:colOff>177800</xdr:colOff>
      <xdr:row>75</xdr:row>
      <xdr:rowOff>122971</xdr:rowOff>
    </xdr:to>
    <xdr:cxnSp macro="">
      <xdr:nvCxnSpPr>
        <xdr:cNvPr id="176" name="直線コネクタ 175"/>
        <xdr:cNvCxnSpPr/>
      </xdr:nvCxnSpPr>
      <xdr:spPr>
        <a:xfrm flipV="1">
          <a:off x="2908300" y="12848282"/>
          <a:ext cx="889000" cy="13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122971</xdr:rowOff>
    </xdr:from>
    <xdr:to>
      <xdr:col>15</xdr:col>
      <xdr:colOff>50800</xdr:colOff>
      <xdr:row>75</xdr:row>
      <xdr:rowOff>148721</xdr:rowOff>
    </xdr:to>
    <xdr:cxnSp macro="">
      <xdr:nvCxnSpPr>
        <xdr:cNvPr id="179" name="直線コネクタ 178"/>
        <xdr:cNvCxnSpPr/>
      </xdr:nvCxnSpPr>
      <xdr:spPr>
        <a:xfrm flipV="1">
          <a:off x="2019300" y="12981721"/>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148721</xdr:rowOff>
    </xdr:from>
    <xdr:to>
      <xdr:col>10</xdr:col>
      <xdr:colOff>114300</xdr:colOff>
      <xdr:row>76</xdr:row>
      <xdr:rowOff>56581</xdr:rowOff>
    </xdr:to>
    <xdr:cxnSp macro="">
      <xdr:nvCxnSpPr>
        <xdr:cNvPr id="182" name="直線コネクタ 181"/>
        <xdr:cNvCxnSpPr/>
      </xdr:nvCxnSpPr>
      <xdr:spPr>
        <a:xfrm flipV="1">
          <a:off x="1130300" y="13007471"/>
          <a:ext cx="889000" cy="7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117137</xdr:rowOff>
    </xdr:from>
    <xdr:to>
      <xdr:col>24</xdr:col>
      <xdr:colOff>114300</xdr:colOff>
      <xdr:row>75</xdr:row>
      <xdr:rowOff>47287</xdr:rowOff>
    </xdr:to>
    <xdr:sp macro="" textlink="">
      <xdr:nvSpPr>
        <xdr:cNvPr id="192" name="楕円 191"/>
        <xdr:cNvSpPr/>
      </xdr:nvSpPr>
      <xdr:spPr>
        <a:xfrm>
          <a:off x="4584700" y="128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140014</xdr:rowOff>
    </xdr:from>
    <xdr:ext cx="599010" cy="259045"/>
    <xdr:sp macro="" textlink="">
      <xdr:nvSpPr>
        <xdr:cNvPr id="193" name="民生費該当値テキスト"/>
        <xdr:cNvSpPr txBox="1"/>
      </xdr:nvSpPr>
      <xdr:spPr>
        <a:xfrm>
          <a:off x="4686300" y="126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110182</xdr:rowOff>
    </xdr:from>
    <xdr:to>
      <xdr:col>20</xdr:col>
      <xdr:colOff>38100</xdr:colOff>
      <xdr:row>75</xdr:row>
      <xdr:rowOff>40332</xdr:rowOff>
    </xdr:to>
    <xdr:sp macro="" textlink="">
      <xdr:nvSpPr>
        <xdr:cNvPr id="194" name="楕円 193"/>
        <xdr:cNvSpPr/>
      </xdr:nvSpPr>
      <xdr:spPr>
        <a:xfrm>
          <a:off x="3746500" y="127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56859</xdr:rowOff>
    </xdr:from>
    <xdr:ext cx="599010" cy="259045"/>
    <xdr:sp macro="" textlink="">
      <xdr:nvSpPr>
        <xdr:cNvPr id="195" name="テキスト ボックス 194"/>
        <xdr:cNvSpPr txBox="1"/>
      </xdr:nvSpPr>
      <xdr:spPr>
        <a:xfrm>
          <a:off x="3497795" y="1257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72171</xdr:rowOff>
    </xdr:from>
    <xdr:to>
      <xdr:col>15</xdr:col>
      <xdr:colOff>101600</xdr:colOff>
      <xdr:row>76</xdr:row>
      <xdr:rowOff>2321</xdr:rowOff>
    </xdr:to>
    <xdr:sp macro="" textlink="">
      <xdr:nvSpPr>
        <xdr:cNvPr id="196" name="楕円 195"/>
        <xdr:cNvSpPr/>
      </xdr:nvSpPr>
      <xdr:spPr>
        <a:xfrm>
          <a:off x="2857500" y="129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18848</xdr:rowOff>
    </xdr:from>
    <xdr:ext cx="599010" cy="259045"/>
    <xdr:sp macro="" textlink="">
      <xdr:nvSpPr>
        <xdr:cNvPr id="197" name="テキスト ボックス 196"/>
        <xdr:cNvSpPr txBox="1"/>
      </xdr:nvSpPr>
      <xdr:spPr>
        <a:xfrm>
          <a:off x="2608795" y="1270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97920</xdr:rowOff>
    </xdr:from>
    <xdr:to>
      <xdr:col>10</xdr:col>
      <xdr:colOff>165100</xdr:colOff>
      <xdr:row>76</xdr:row>
      <xdr:rowOff>28070</xdr:rowOff>
    </xdr:to>
    <xdr:sp macro="" textlink="">
      <xdr:nvSpPr>
        <xdr:cNvPr id="198" name="楕円 197"/>
        <xdr:cNvSpPr/>
      </xdr:nvSpPr>
      <xdr:spPr>
        <a:xfrm>
          <a:off x="1968500" y="129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44597</xdr:rowOff>
    </xdr:from>
    <xdr:ext cx="599010" cy="259045"/>
    <xdr:sp macro="" textlink="">
      <xdr:nvSpPr>
        <xdr:cNvPr id="199" name="テキスト ボックス 198"/>
        <xdr:cNvSpPr txBox="1"/>
      </xdr:nvSpPr>
      <xdr:spPr>
        <a:xfrm>
          <a:off x="1719795" y="1273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5781</xdr:rowOff>
    </xdr:from>
    <xdr:to>
      <xdr:col>6</xdr:col>
      <xdr:colOff>38100</xdr:colOff>
      <xdr:row>76</xdr:row>
      <xdr:rowOff>107381</xdr:rowOff>
    </xdr:to>
    <xdr:sp macro="" textlink="">
      <xdr:nvSpPr>
        <xdr:cNvPr id="200" name="楕円 199"/>
        <xdr:cNvSpPr/>
      </xdr:nvSpPr>
      <xdr:spPr>
        <a:xfrm>
          <a:off x="1079500" y="130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123908</xdr:rowOff>
    </xdr:from>
    <xdr:ext cx="599010" cy="259045"/>
    <xdr:sp macro="" textlink="">
      <xdr:nvSpPr>
        <xdr:cNvPr id="201" name="テキスト ボックス 200"/>
        <xdr:cNvSpPr txBox="1"/>
      </xdr:nvSpPr>
      <xdr:spPr>
        <a:xfrm>
          <a:off x="830795" y="1281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46535</xdr:rowOff>
    </xdr:from>
    <xdr:to>
      <xdr:col>24</xdr:col>
      <xdr:colOff>63500</xdr:colOff>
      <xdr:row>96</xdr:row>
      <xdr:rowOff>56764</xdr:rowOff>
    </xdr:to>
    <xdr:cxnSp macro="">
      <xdr:nvCxnSpPr>
        <xdr:cNvPr id="232" name="直線コネクタ 231"/>
        <xdr:cNvCxnSpPr/>
      </xdr:nvCxnSpPr>
      <xdr:spPr>
        <a:xfrm>
          <a:off x="3797300" y="16505735"/>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31553</xdr:rowOff>
    </xdr:from>
    <xdr:to>
      <xdr:col>19</xdr:col>
      <xdr:colOff>177800</xdr:colOff>
      <xdr:row>96</xdr:row>
      <xdr:rowOff>46535</xdr:rowOff>
    </xdr:to>
    <xdr:cxnSp macro="">
      <xdr:nvCxnSpPr>
        <xdr:cNvPr id="235" name="直線コネクタ 234"/>
        <xdr:cNvCxnSpPr/>
      </xdr:nvCxnSpPr>
      <xdr:spPr>
        <a:xfrm>
          <a:off x="2908300" y="16490753"/>
          <a:ext cx="88900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31553</xdr:rowOff>
    </xdr:from>
    <xdr:to>
      <xdr:col>15</xdr:col>
      <xdr:colOff>50800</xdr:colOff>
      <xdr:row>96</xdr:row>
      <xdr:rowOff>111785</xdr:rowOff>
    </xdr:to>
    <xdr:cxnSp macro="">
      <xdr:nvCxnSpPr>
        <xdr:cNvPr id="238" name="直線コネクタ 237"/>
        <xdr:cNvCxnSpPr/>
      </xdr:nvCxnSpPr>
      <xdr:spPr>
        <a:xfrm flipV="1">
          <a:off x="2019300" y="16490753"/>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103085</xdr:rowOff>
    </xdr:from>
    <xdr:to>
      <xdr:col>10</xdr:col>
      <xdr:colOff>114300</xdr:colOff>
      <xdr:row>96</xdr:row>
      <xdr:rowOff>111785</xdr:rowOff>
    </xdr:to>
    <xdr:cxnSp macro="">
      <xdr:nvCxnSpPr>
        <xdr:cNvPr id="241" name="直線コネクタ 240"/>
        <xdr:cNvCxnSpPr/>
      </xdr:nvCxnSpPr>
      <xdr:spPr>
        <a:xfrm>
          <a:off x="1130300" y="1656228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124888</xdr:rowOff>
    </xdr:from>
    <xdr:ext cx="534377" cy="259045"/>
    <xdr:sp macro="" textlink="">
      <xdr:nvSpPr>
        <xdr:cNvPr id="243" name="テキスト ボックス 242"/>
        <xdr:cNvSpPr txBox="1"/>
      </xdr:nvSpPr>
      <xdr:spPr>
        <a:xfrm>
          <a:off x="1752111" y="1675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5964</xdr:rowOff>
    </xdr:from>
    <xdr:to>
      <xdr:col>24</xdr:col>
      <xdr:colOff>114300</xdr:colOff>
      <xdr:row>96</xdr:row>
      <xdr:rowOff>107564</xdr:rowOff>
    </xdr:to>
    <xdr:sp macro="" textlink="">
      <xdr:nvSpPr>
        <xdr:cNvPr id="251" name="楕円 250"/>
        <xdr:cNvSpPr/>
      </xdr:nvSpPr>
      <xdr:spPr>
        <a:xfrm>
          <a:off x="4584700" y="164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28841</xdr:rowOff>
    </xdr:from>
    <xdr:ext cx="534377" cy="259045"/>
    <xdr:sp macro="" textlink="">
      <xdr:nvSpPr>
        <xdr:cNvPr id="252" name="衛生費該当値テキスト"/>
        <xdr:cNvSpPr txBox="1"/>
      </xdr:nvSpPr>
      <xdr:spPr>
        <a:xfrm>
          <a:off x="4686300" y="163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167185</xdr:rowOff>
    </xdr:from>
    <xdr:to>
      <xdr:col>20</xdr:col>
      <xdr:colOff>38100</xdr:colOff>
      <xdr:row>96</xdr:row>
      <xdr:rowOff>97335</xdr:rowOff>
    </xdr:to>
    <xdr:sp macro="" textlink="">
      <xdr:nvSpPr>
        <xdr:cNvPr id="253" name="楕円 252"/>
        <xdr:cNvSpPr/>
      </xdr:nvSpPr>
      <xdr:spPr>
        <a:xfrm>
          <a:off x="3746500" y="164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113862</xdr:rowOff>
    </xdr:from>
    <xdr:ext cx="534377" cy="259045"/>
    <xdr:sp macro="" textlink="">
      <xdr:nvSpPr>
        <xdr:cNvPr id="254" name="テキスト ボックス 253"/>
        <xdr:cNvSpPr txBox="1"/>
      </xdr:nvSpPr>
      <xdr:spPr>
        <a:xfrm>
          <a:off x="3530111" y="162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152203</xdr:rowOff>
    </xdr:from>
    <xdr:to>
      <xdr:col>15</xdr:col>
      <xdr:colOff>101600</xdr:colOff>
      <xdr:row>96</xdr:row>
      <xdr:rowOff>82353</xdr:rowOff>
    </xdr:to>
    <xdr:sp macro="" textlink="">
      <xdr:nvSpPr>
        <xdr:cNvPr id="255" name="楕円 254"/>
        <xdr:cNvSpPr/>
      </xdr:nvSpPr>
      <xdr:spPr>
        <a:xfrm>
          <a:off x="2857500" y="164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98880</xdr:rowOff>
    </xdr:from>
    <xdr:ext cx="534377" cy="259045"/>
    <xdr:sp macro="" textlink="">
      <xdr:nvSpPr>
        <xdr:cNvPr id="256" name="テキスト ボックス 255"/>
        <xdr:cNvSpPr txBox="1"/>
      </xdr:nvSpPr>
      <xdr:spPr>
        <a:xfrm>
          <a:off x="2641111" y="162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60985</xdr:rowOff>
    </xdr:from>
    <xdr:to>
      <xdr:col>10</xdr:col>
      <xdr:colOff>165100</xdr:colOff>
      <xdr:row>96</xdr:row>
      <xdr:rowOff>162585</xdr:rowOff>
    </xdr:to>
    <xdr:sp macro="" textlink="">
      <xdr:nvSpPr>
        <xdr:cNvPr id="257" name="楕円 256"/>
        <xdr:cNvSpPr/>
      </xdr:nvSpPr>
      <xdr:spPr>
        <a:xfrm>
          <a:off x="1968500" y="165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7662</xdr:rowOff>
    </xdr:from>
    <xdr:ext cx="534377" cy="259045"/>
    <xdr:sp macro="" textlink="">
      <xdr:nvSpPr>
        <xdr:cNvPr id="258" name="テキスト ボックス 257"/>
        <xdr:cNvSpPr txBox="1"/>
      </xdr:nvSpPr>
      <xdr:spPr>
        <a:xfrm>
          <a:off x="1752111" y="1629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52285</xdr:rowOff>
    </xdr:from>
    <xdr:to>
      <xdr:col>6</xdr:col>
      <xdr:colOff>38100</xdr:colOff>
      <xdr:row>96</xdr:row>
      <xdr:rowOff>153885</xdr:rowOff>
    </xdr:to>
    <xdr:sp macro="" textlink="">
      <xdr:nvSpPr>
        <xdr:cNvPr id="259" name="楕円 258"/>
        <xdr:cNvSpPr/>
      </xdr:nvSpPr>
      <xdr:spPr>
        <a:xfrm>
          <a:off x="1079500" y="165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170412</xdr:rowOff>
    </xdr:from>
    <xdr:ext cx="534377" cy="259045"/>
    <xdr:sp macro="" textlink="">
      <xdr:nvSpPr>
        <xdr:cNvPr id="260" name="テキスト ボックス 259"/>
        <xdr:cNvSpPr txBox="1"/>
      </xdr:nvSpPr>
      <xdr:spPr>
        <a:xfrm>
          <a:off x="863111" y="162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141605</xdr:rowOff>
    </xdr:from>
    <xdr:to>
      <xdr:col>55</xdr:col>
      <xdr:colOff>0</xdr:colOff>
      <xdr:row>39</xdr:row>
      <xdr:rowOff>20066</xdr:rowOff>
    </xdr:to>
    <xdr:cxnSp macro="">
      <xdr:nvCxnSpPr>
        <xdr:cNvPr id="289" name="直線コネクタ 288"/>
        <xdr:cNvCxnSpPr/>
      </xdr:nvCxnSpPr>
      <xdr:spPr>
        <a:xfrm>
          <a:off x="9639300" y="6656705"/>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140462</xdr:rowOff>
    </xdr:from>
    <xdr:to>
      <xdr:col>50</xdr:col>
      <xdr:colOff>114300</xdr:colOff>
      <xdr:row>38</xdr:row>
      <xdr:rowOff>141605</xdr:rowOff>
    </xdr:to>
    <xdr:cxnSp macro="">
      <xdr:nvCxnSpPr>
        <xdr:cNvPr id="292" name="直線コネクタ 291"/>
        <xdr:cNvCxnSpPr/>
      </xdr:nvCxnSpPr>
      <xdr:spPr>
        <a:xfrm>
          <a:off x="8750300" y="66555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136271</xdr:rowOff>
    </xdr:from>
    <xdr:to>
      <xdr:col>45</xdr:col>
      <xdr:colOff>177800</xdr:colOff>
      <xdr:row>38</xdr:row>
      <xdr:rowOff>140462</xdr:rowOff>
    </xdr:to>
    <xdr:cxnSp macro="">
      <xdr:nvCxnSpPr>
        <xdr:cNvPr id="295" name="直線コネクタ 294"/>
        <xdr:cNvCxnSpPr/>
      </xdr:nvCxnSpPr>
      <xdr:spPr>
        <a:xfrm>
          <a:off x="7861300" y="665137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136271</xdr:rowOff>
    </xdr:from>
    <xdr:to>
      <xdr:col>41</xdr:col>
      <xdr:colOff>50800</xdr:colOff>
      <xdr:row>39</xdr:row>
      <xdr:rowOff>18732</xdr:rowOff>
    </xdr:to>
    <xdr:cxnSp macro="">
      <xdr:nvCxnSpPr>
        <xdr:cNvPr id="298" name="直線コネクタ 297"/>
        <xdr:cNvCxnSpPr/>
      </xdr:nvCxnSpPr>
      <xdr:spPr>
        <a:xfrm flipV="1">
          <a:off x="6972300" y="6651371"/>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140716</xdr:rowOff>
    </xdr:from>
    <xdr:to>
      <xdr:col>55</xdr:col>
      <xdr:colOff>50800</xdr:colOff>
      <xdr:row>39</xdr:row>
      <xdr:rowOff>70866</xdr:rowOff>
    </xdr:to>
    <xdr:sp macro="" textlink="">
      <xdr:nvSpPr>
        <xdr:cNvPr id="308" name="楕円 307"/>
        <xdr:cNvSpPr/>
      </xdr:nvSpPr>
      <xdr:spPr>
        <a:xfrm>
          <a:off x="104267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55643</xdr:rowOff>
    </xdr:from>
    <xdr:ext cx="378565" cy="259045"/>
    <xdr:sp macro="" textlink="">
      <xdr:nvSpPr>
        <xdr:cNvPr id="309" name="労働費該当値テキスト"/>
        <xdr:cNvSpPr txBox="1"/>
      </xdr:nvSpPr>
      <xdr:spPr>
        <a:xfrm>
          <a:off x="10528300" y="65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90805</xdr:rowOff>
    </xdr:from>
    <xdr:to>
      <xdr:col>50</xdr:col>
      <xdr:colOff>165100</xdr:colOff>
      <xdr:row>39</xdr:row>
      <xdr:rowOff>20955</xdr:rowOff>
    </xdr:to>
    <xdr:sp macro="" textlink="">
      <xdr:nvSpPr>
        <xdr:cNvPr id="310" name="楕円 309"/>
        <xdr:cNvSpPr/>
      </xdr:nvSpPr>
      <xdr:spPr>
        <a:xfrm>
          <a:off x="9588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12082</xdr:rowOff>
    </xdr:from>
    <xdr:ext cx="378565" cy="259045"/>
    <xdr:sp macro="" textlink="">
      <xdr:nvSpPr>
        <xdr:cNvPr id="311" name="テキスト ボックス 310"/>
        <xdr:cNvSpPr txBox="1"/>
      </xdr:nvSpPr>
      <xdr:spPr>
        <a:xfrm>
          <a:off x="9450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89662</xdr:rowOff>
    </xdr:from>
    <xdr:to>
      <xdr:col>46</xdr:col>
      <xdr:colOff>38100</xdr:colOff>
      <xdr:row>39</xdr:row>
      <xdr:rowOff>19812</xdr:rowOff>
    </xdr:to>
    <xdr:sp macro="" textlink="">
      <xdr:nvSpPr>
        <xdr:cNvPr id="312" name="楕円 311"/>
        <xdr:cNvSpPr/>
      </xdr:nvSpPr>
      <xdr:spPr>
        <a:xfrm>
          <a:off x="8699500" y="66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10939</xdr:rowOff>
    </xdr:from>
    <xdr:ext cx="378565" cy="259045"/>
    <xdr:sp macro="" textlink="">
      <xdr:nvSpPr>
        <xdr:cNvPr id="313" name="テキスト ボックス 312"/>
        <xdr:cNvSpPr txBox="1"/>
      </xdr:nvSpPr>
      <xdr:spPr>
        <a:xfrm>
          <a:off x="8561017" y="66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85471</xdr:rowOff>
    </xdr:from>
    <xdr:to>
      <xdr:col>41</xdr:col>
      <xdr:colOff>101600</xdr:colOff>
      <xdr:row>39</xdr:row>
      <xdr:rowOff>15621</xdr:rowOff>
    </xdr:to>
    <xdr:sp macro="" textlink="">
      <xdr:nvSpPr>
        <xdr:cNvPr id="314" name="楕円 313"/>
        <xdr:cNvSpPr/>
      </xdr:nvSpPr>
      <xdr:spPr>
        <a:xfrm>
          <a:off x="781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6748</xdr:rowOff>
    </xdr:from>
    <xdr:ext cx="378565" cy="259045"/>
    <xdr:sp macro="" textlink="">
      <xdr:nvSpPr>
        <xdr:cNvPr id="315" name="テキスト ボックス 314"/>
        <xdr:cNvSpPr txBox="1"/>
      </xdr:nvSpPr>
      <xdr:spPr>
        <a:xfrm>
          <a:off x="7672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139382</xdr:rowOff>
    </xdr:from>
    <xdr:to>
      <xdr:col>36</xdr:col>
      <xdr:colOff>165100</xdr:colOff>
      <xdr:row>39</xdr:row>
      <xdr:rowOff>69532</xdr:rowOff>
    </xdr:to>
    <xdr:sp macro="" textlink="">
      <xdr:nvSpPr>
        <xdr:cNvPr id="316" name="楕円 315"/>
        <xdr:cNvSpPr/>
      </xdr:nvSpPr>
      <xdr:spPr>
        <a:xfrm>
          <a:off x="6921500" y="66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60659</xdr:rowOff>
    </xdr:from>
    <xdr:ext cx="378565" cy="259045"/>
    <xdr:sp macro="" textlink="">
      <xdr:nvSpPr>
        <xdr:cNvPr id="317" name="テキスト ボックス 316"/>
        <xdr:cNvSpPr txBox="1"/>
      </xdr:nvSpPr>
      <xdr:spPr>
        <a:xfrm>
          <a:off x="6783017" y="674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2236</xdr:rowOff>
    </xdr:from>
    <xdr:to>
      <xdr:col>55</xdr:col>
      <xdr:colOff>0</xdr:colOff>
      <xdr:row>58</xdr:row>
      <xdr:rowOff>20866</xdr:rowOff>
    </xdr:to>
    <xdr:cxnSp macro="">
      <xdr:nvCxnSpPr>
        <xdr:cNvPr id="346" name="直線コネクタ 345"/>
        <xdr:cNvCxnSpPr/>
      </xdr:nvCxnSpPr>
      <xdr:spPr>
        <a:xfrm flipV="1">
          <a:off x="9639300" y="9946336"/>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4064</xdr:rowOff>
    </xdr:from>
    <xdr:to>
      <xdr:col>50</xdr:col>
      <xdr:colOff>114300</xdr:colOff>
      <xdr:row>58</xdr:row>
      <xdr:rowOff>20866</xdr:rowOff>
    </xdr:to>
    <xdr:cxnSp macro="">
      <xdr:nvCxnSpPr>
        <xdr:cNvPr id="349" name="直線コネクタ 348"/>
        <xdr:cNvCxnSpPr/>
      </xdr:nvCxnSpPr>
      <xdr:spPr>
        <a:xfrm>
          <a:off x="8750300" y="9948164"/>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4064</xdr:rowOff>
    </xdr:from>
    <xdr:to>
      <xdr:col>45</xdr:col>
      <xdr:colOff>177800</xdr:colOff>
      <xdr:row>58</xdr:row>
      <xdr:rowOff>25457</xdr:rowOff>
    </xdr:to>
    <xdr:cxnSp macro="">
      <xdr:nvCxnSpPr>
        <xdr:cNvPr id="352" name="直線コネクタ 351"/>
        <xdr:cNvCxnSpPr/>
      </xdr:nvCxnSpPr>
      <xdr:spPr>
        <a:xfrm flipV="1">
          <a:off x="7861300" y="9948164"/>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25457</xdr:rowOff>
    </xdr:from>
    <xdr:to>
      <xdr:col>41</xdr:col>
      <xdr:colOff>50800</xdr:colOff>
      <xdr:row>58</xdr:row>
      <xdr:rowOff>38506</xdr:rowOff>
    </xdr:to>
    <xdr:cxnSp macro="">
      <xdr:nvCxnSpPr>
        <xdr:cNvPr id="355" name="直線コネクタ 354"/>
        <xdr:cNvCxnSpPr/>
      </xdr:nvCxnSpPr>
      <xdr:spPr>
        <a:xfrm flipV="1">
          <a:off x="6972300" y="9969557"/>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122886</xdr:rowOff>
    </xdr:from>
    <xdr:to>
      <xdr:col>55</xdr:col>
      <xdr:colOff>50800</xdr:colOff>
      <xdr:row>58</xdr:row>
      <xdr:rowOff>53036</xdr:rowOff>
    </xdr:to>
    <xdr:sp macro="" textlink="">
      <xdr:nvSpPr>
        <xdr:cNvPr id="365" name="楕円 364"/>
        <xdr:cNvSpPr/>
      </xdr:nvSpPr>
      <xdr:spPr>
        <a:xfrm>
          <a:off x="104267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101313</xdr:rowOff>
    </xdr:from>
    <xdr:ext cx="534377" cy="259045"/>
    <xdr:sp macro="" textlink="">
      <xdr:nvSpPr>
        <xdr:cNvPr id="366" name="農林水産業費該当値テキスト"/>
        <xdr:cNvSpPr txBox="1"/>
      </xdr:nvSpPr>
      <xdr:spPr>
        <a:xfrm>
          <a:off x="10528300" y="98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141516</xdr:rowOff>
    </xdr:from>
    <xdr:to>
      <xdr:col>50</xdr:col>
      <xdr:colOff>165100</xdr:colOff>
      <xdr:row>58</xdr:row>
      <xdr:rowOff>71666</xdr:rowOff>
    </xdr:to>
    <xdr:sp macro="" textlink="">
      <xdr:nvSpPr>
        <xdr:cNvPr id="367" name="楕円 366"/>
        <xdr:cNvSpPr/>
      </xdr:nvSpPr>
      <xdr:spPr>
        <a:xfrm>
          <a:off x="9588500" y="99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62793</xdr:rowOff>
    </xdr:from>
    <xdr:ext cx="534377" cy="259045"/>
    <xdr:sp macro="" textlink="">
      <xdr:nvSpPr>
        <xdr:cNvPr id="368" name="テキスト ボックス 367"/>
        <xdr:cNvSpPr txBox="1"/>
      </xdr:nvSpPr>
      <xdr:spPr>
        <a:xfrm>
          <a:off x="9372111" y="100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124714</xdr:rowOff>
    </xdr:from>
    <xdr:to>
      <xdr:col>46</xdr:col>
      <xdr:colOff>38100</xdr:colOff>
      <xdr:row>58</xdr:row>
      <xdr:rowOff>54864</xdr:rowOff>
    </xdr:to>
    <xdr:sp macro="" textlink="">
      <xdr:nvSpPr>
        <xdr:cNvPr id="369" name="楕円 368"/>
        <xdr:cNvSpPr/>
      </xdr:nvSpPr>
      <xdr:spPr>
        <a:xfrm>
          <a:off x="8699500" y="98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45991</xdr:rowOff>
    </xdr:from>
    <xdr:ext cx="534377" cy="259045"/>
    <xdr:sp macro="" textlink="">
      <xdr:nvSpPr>
        <xdr:cNvPr id="370" name="テキスト ボックス 369"/>
        <xdr:cNvSpPr txBox="1"/>
      </xdr:nvSpPr>
      <xdr:spPr>
        <a:xfrm>
          <a:off x="8483111" y="99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146107</xdr:rowOff>
    </xdr:from>
    <xdr:to>
      <xdr:col>41</xdr:col>
      <xdr:colOff>101600</xdr:colOff>
      <xdr:row>58</xdr:row>
      <xdr:rowOff>76257</xdr:rowOff>
    </xdr:to>
    <xdr:sp macro="" textlink="">
      <xdr:nvSpPr>
        <xdr:cNvPr id="371" name="楕円 370"/>
        <xdr:cNvSpPr/>
      </xdr:nvSpPr>
      <xdr:spPr>
        <a:xfrm>
          <a:off x="7810500" y="99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67384</xdr:rowOff>
    </xdr:from>
    <xdr:ext cx="469744" cy="259045"/>
    <xdr:sp macro="" textlink="">
      <xdr:nvSpPr>
        <xdr:cNvPr id="372" name="テキスト ボックス 371"/>
        <xdr:cNvSpPr txBox="1"/>
      </xdr:nvSpPr>
      <xdr:spPr>
        <a:xfrm>
          <a:off x="7626428" y="1001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159156</xdr:rowOff>
    </xdr:from>
    <xdr:to>
      <xdr:col>36</xdr:col>
      <xdr:colOff>165100</xdr:colOff>
      <xdr:row>58</xdr:row>
      <xdr:rowOff>89306</xdr:rowOff>
    </xdr:to>
    <xdr:sp macro="" textlink="">
      <xdr:nvSpPr>
        <xdr:cNvPr id="373" name="楕円 372"/>
        <xdr:cNvSpPr/>
      </xdr:nvSpPr>
      <xdr:spPr>
        <a:xfrm>
          <a:off x="6921500" y="99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80433</xdr:rowOff>
    </xdr:from>
    <xdr:ext cx="469744" cy="259045"/>
    <xdr:sp macro="" textlink="">
      <xdr:nvSpPr>
        <xdr:cNvPr id="374" name="テキスト ボックス 373"/>
        <xdr:cNvSpPr txBox="1"/>
      </xdr:nvSpPr>
      <xdr:spPr>
        <a:xfrm>
          <a:off x="6737428" y="100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8821</xdr:rowOff>
    </xdr:from>
    <xdr:to>
      <xdr:col>55</xdr:col>
      <xdr:colOff>0</xdr:colOff>
      <xdr:row>78</xdr:row>
      <xdr:rowOff>20385</xdr:rowOff>
    </xdr:to>
    <xdr:cxnSp macro="">
      <xdr:nvCxnSpPr>
        <xdr:cNvPr id="401" name="直線コネクタ 400"/>
        <xdr:cNvCxnSpPr/>
      </xdr:nvCxnSpPr>
      <xdr:spPr>
        <a:xfrm flipV="1">
          <a:off x="9639300" y="13381921"/>
          <a:ext cx="838200" cy="1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20385</xdr:rowOff>
    </xdr:from>
    <xdr:to>
      <xdr:col>50</xdr:col>
      <xdr:colOff>114300</xdr:colOff>
      <xdr:row>78</xdr:row>
      <xdr:rowOff>68007</xdr:rowOff>
    </xdr:to>
    <xdr:cxnSp macro="">
      <xdr:nvCxnSpPr>
        <xdr:cNvPr id="404" name="直線コネクタ 403"/>
        <xdr:cNvCxnSpPr/>
      </xdr:nvCxnSpPr>
      <xdr:spPr>
        <a:xfrm flipV="1">
          <a:off x="8750300" y="13393485"/>
          <a:ext cx="889000" cy="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68007</xdr:rowOff>
    </xdr:from>
    <xdr:to>
      <xdr:col>45</xdr:col>
      <xdr:colOff>177800</xdr:colOff>
      <xdr:row>78</xdr:row>
      <xdr:rowOff>71176</xdr:rowOff>
    </xdr:to>
    <xdr:cxnSp macro="">
      <xdr:nvCxnSpPr>
        <xdr:cNvPr id="407" name="直線コネクタ 406"/>
        <xdr:cNvCxnSpPr/>
      </xdr:nvCxnSpPr>
      <xdr:spPr>
        <a:xfrm flipV="1">
          <a:off x="7861300" y="13441107"/>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68582</xdr:rowOff>
    </xdr:from>
    <xdr:to>
      <xdr:col>41</xdr:col>
      <xdr:colOff>50800</xdr:colOff>
      <xdr:row>78</xdr:row>
      <xdr:rowOff>71176</xdr:rowOff>
    </xdr:to>
    <xdr:cxnSp macro="">
      <xdr:nvCxnSpPr>
        <xdr:cNvPr id="410" name="直線コネクタ 409"/>
        <xdr:cNvCxnSpPr/>
      </xdr:nvCxnSpPr>
      <xdr:spPr>
        <a:xfrm>
          <a:off x="6972300" y="13441682"/>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129471</xdr:rowOff>
    </xdr:from>
    <xdr:to>
      <xdr:col>55</xdr:col>
      <xdr:colOff>50800</xdr:colOff>
      <xdr:row>78</xdr:row>
      <xdr:rowOff>59621</xdr:rowOff>
    </xdr:to>
    <xdr:sp macro="" textlink="">
      <xdr:nvSpPr>
        <xdr:cNvPr id="420" name="楕円 419"/>
        <xdr:cNvSpPr/>
      </xdr:nvSpPr>
      <xdr:spPr>
        <a:xfrm>
          <a:off x="10426700" y="133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88848</xdr:rowOff>
    </xdr:from>
    <xdr:ext cx="534377" cy="259045"/>
    <xdr:sp macro="" textlink="">
      <xdr:nvSpPr>
        <xdr:cNvPr id="421" name="商工費該当値テキスト"/>
        <xdr:cNvSpPr txBox="1"/>
      </xdr:nvSpPr>
      <xdr:spPr>
        <a:xfrm>
          <a:off x="10528300" y="131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141035</xdr:rowOff>
    </xdr:from>
    <xdr:to>
      <xdr:col>50</xdr:col>
      <xdr:colOff>165100</xdr:colOff>
      <xdr:row>78</xdr:row>
      <xdr:rowOff>71185</xdr:rowOff>
    </xdr:to>
    <xdr:sp macro="" textlink="">
      <xdr:nvSpPr>
        <xdr:cNvPr id="422" name="楕円 421"/>
        <xdr:cNvSpPr/>
      </xdr:nvSpPr>
      <xdr:spPr>
        <a:xfrm>
          <a:off x="9588500" y="133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87712</xdr:rowOff>
    </xdr:from>
    <xdr:ext cx="534377" cy="259045"/>
    <xdr:sp macro="" textlink="">
      <xdr:nvSpPr>
        <xdr:cNvPr id="423" name="テキスト ボックス 422"/>
        <xdr:cNvSpPr txBox="1"/>
      </xdr:nvSpPr>
      <xdr:spPr>
        <a:xfrm>
          <a:off x="9372111" y="131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17207</xdr:rowOff>
    </xdr:from>
    <xdr:to>
      <xdr:col>46</xdr:col>
      <xdr:colOff>38100</xdr:colOff>
      <xdr:row>78</xdr:row>
      <xdr:rowOff>118807</xdr:rowOff>
    </xdr:to>
    <xdr:sp macro="" textlink="">
      <xdr:nvSpPr>
        <xdr:cNvPr id="424" name="楕円 423"/>
        <xdr:cNvSpPr/>
      </xdr:nvSpPr>
      <xdr:spPr>
        <a:xfrm>
          <a:off x="8699500" y="133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109934</xdr:rowOff>
    </xdr:from>
    <xdr:ext cx="534377" cy="259045"/>
    <xdr:sp macro="" textlink="">
      <xdr:nvSpPr>
        <xdr:cNvPr id="425" name="テキスト ボックス 424"/>
        <xdr:cNvSpPr txBox="1"/>
      </xdr:nvSpPr>
      <xdr:spPr>
        <a:xfrm>
          <a:off x="8483111" y="1348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20376</xdr:rowOff>
    </xdr:from>
    <xdr:to>
      <xdr:col>41</xdr:col>
      <xdr:colOff>101600</xdr:colOff>
      <xdr:row>78</xdr:row>
      <xdr:rowOff>121976</xdr:rowOff>
    </xdr:to>
    <xdr:sp macro="" textlink="">
      <xdr:nvSpPr>
        <xdr:cNvPr id="426" name="楕円 425"/>
        <xdr:cNvSpPr/>
      </xdr:nvSpPr>
      <xdr:spPr>
        <a:xfrm>
          <a:off x="7810500" y="133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113103</xdr:rowOff>
    </xdr:from>
    <xdr:ext cx="534377" cy="259045"/>
    <xdr:sp macro="" textlink="">
      <xdr:nvSpPr>
        <xdr:cNvPr id="427" name="テキスト ボックス 426"/>
        <xdr:cNvSpPr txBox="1"/>
      </xdr:nvSpPr>
      <xdr:spPr>
        <a:xfrm>
          <a:off x="7594111" y="134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17782</xdr:rowOff>
    </xdr:from>
    <xdr:to>
      <xdr:col>36</xdr:col>
      <xdr:colOff>165100</xdr:colOff>
      <xdr:row>78</xdr:row>
      <xdr:rowOff>119382</xdr:rowOff>
    </xdr:to>
    <xdr:sp macro="" textlink="">
      <xdr:nvSpPr>
        <xdr:cNvPr id="428" name="楕円 427"/>
        <xdr:cNvSpPr/>
      </xdr:nvSpPr>
      <xdr:spPr>
        <a:xfrm>
          <a:off x="6921500" y="133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135909</xdr:rowOff>
    </xdr:from>
    <xdr:ext cx="534377" cy="259045"/>
    <xdr:sp macro="" textlink="">
      <xdr:nvSpPr>
        <xdr:cNvPr id="429" name="テキスト ボックス 428"/>
        <xdr:cNvSpPr txBox="1"/>
      </xdr:nvSpPr>
      <xdr:spPr>
        <a:xfrm>
          <a:off x="6705111" y="131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15035</xdr:rowOff>
    </xdr:from>
    <xdr:to>
      <xdr:col>55</xdr:col>
      <xdr:colOff>0</xdr:colOff>
      <xdr:row>98</xdr:row>
      <xdr:rowOff>50938</xdr:rowOff>
    </xdr:to>
    <xdr:cxnSp macro="">
      <xdr:nvCxnSpPr>
        <xdr:cNvPr id="460" name="直線コネクタ 459"/>
        <xdr:cNvCxnSpPr/>
      </xdr:nvCxnSpPr>
      <xdr:spPr>
        <a:xfrm flipV="1">
          <a:off x="9639300" y="16817135"/>
          <a:ext cx="838200" cy="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50938</xdr:rowOff>
    </xdr:from>
    <xdr:to>
      <xdr:col>50</xdr:col>
      <xdr:colOff>114300</xdr:colOff>
      <xdr:row>98</xdr:row>
      <xdr:rowOff>98056</xdr:rowOff>
    </xdr:to>
    <xdr:cxnSp macro="">
      <xdr:nvCxnSpPr>
        <xdr:cNvPr id="463" name="直線コネクタ 462"/>
        <xdr:cNvCxnSpPr/>
      </xdr:nvCxnSpPr>
      <xdr:spPr>
        <a:xfrm flipV="1">
          <a:off x="8750300" y="16853038"/>
          <a:ext cx="889000" cy="4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98056</xdr:rowOff>
    </xdr:from>
    <xdr:to>
      <xdr:col>45</xdr:col>
      <xdr:colOff>177800</xdr:colOff>
      <xdr:row>98</xdr:row>
      <xdr:rowOff>102484</xdr:rowOff>
    </xdr:to>
    <xdr:cxnSp macro="">
      <xdr:nvCxnSpPr>
        <xdr:cNvPr id="466" name="直線コネクタ 465"/>
        <xdr:cNvCxnSpPr/>
      </xdr:nvCxnSpPr>
      <xdr:spPr>
        <a:xfrm flipV="1">
          <a:off x="7861300" y="16900156"/>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71780</xdr:rowOff>
    </xdr:from>
    <xdr:to>
      <xdr:col>41</xdr:col>
      <xdr:colOff>50800</xdr:colOff>
      <xdr:row>98</xdr:row>
      <xdr:rowOff>102484</xdr:rowOff>
    </xdr:to>
    <xdr:cxnSp macro="">
      <xdr:nvCxnSpPr>
        <xdr:cNvPr id="469" name="直線コネクタ 468"/>
        <xdr:cNvCxnSpPr/>
      </xdr:nvCxnSpPr>
      <xdr:spPr>
        <a:xfrm>
          <a:off x="6972300" y="16873880"/>
          <a:ext cx="889000" cy="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135685</xdr:rowOff>
    </xdr:from>
    <xdr:to>
      <xdr:col>55</xdr:col>
      <xdr:colOff>50800</xdr:colOff>
      <xdr:row>98</xdr:row>
      <xdr:rowOff>65835</xdr:rowOff>
    </xdr:to>
    <xdr:sp macro="" textlink="">
      <xdr:nvSpPr>
        <xdr:cNvPr id="479" name="楕円 478"/>
        <xdr:cNvSpPr/>
      </xdr:nvSpPr>
      <xdr:spPr>
        <a:xfrm>
          <a:off x="10426700" y="167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50612</xdr:rowOff>
    </xdr:from>
    <xdr:ext cx="534377" cy="259045"/>
    <xdr:sp macro="" textlink="">
      <xdr:nvSpPr>
        <xdr:cNvPr id="480" name="土木費該当値テキスト"/>
        <xdr:cNvSpPr txBox="1"/>
      </xdr:nvSpPr>
      <xdr:spPr>
        <a:xfrm>
          <a:off x="10528300" y="166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xdr:rowOff>
    </xdr:from>
    <xdr:to>
      <xdr:col>50</xdr:col>
      <xdr:colOff>165100</xdr:colOff>
      <xdr:row>98</xdr:row>
      <xdr:rowOff>101738</xdr:rowOff>
    </xdr:to>
    <xdr:sp macro="" textlink="">
      <xdr:nvSpPr>
        <xdr:cNvPr id="481" name="楕円 480"/>
        <xdr:cNvSpPr/>
      </xdr:nvSpPr>
      <xdr:spPr>
        <a:xfrm>
          <a:off x="9588500" y="168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92865</xdr:rowOff>
    </xdr:from>
    <xdr:ext cx="534377" cy="259045"/>
    <xdr:sp macro="" textlink="">
      <xdr:nvSpPr>
        <xdr:cNvPr id="482" name="テキスト ボックス 481"/>
        <xdr:cNvSpPr txBox="1"/>
      </xdr:nvSpPr>
      <xdr:spPr>
        <a:xfrm>
          <a:off x="9372111" y="168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47256</xdr:rowOff>
    </xdr:from>
    <xdr:to>
      <xdr:col>46</xdr:col>
      <xdr:colOff>38100</xdr:colOff>
      <xdr:row>98</xdr:row>
      <xdr:rowOff>148856</xdr:rowOff>
    </xdr:to>
    <xdr:sp macro="" textlink="">
      <xdr:nvSpPr>
        <xdr:cNvPr id="483" name="楕円 482"/>
        <xdr:cNvSpPr/>
      </xdr:nvSpPr>
      <xdr:spPr>
        <a:xfrm>
          <a:off x="8699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139983</xdr:rowOff>
    </xdr:from>
    <xdr:ext cx="534377" cy="259045"/>
    <xdr:sp macro="" textlink="">
      <xdr:nvSpPr>
        <xdr:cNvPr id="484" name="テキスト ボックス 483"/>
        <xdr:cNvSpPr txBox="1"/>
      </xdr:nvSpPr>
      <xdr:spPr>
        <a:xfrm>
          <a:off x="8483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51684</xdr:rowOff>
    </xdr:from>
    <xdr:to>
      <xdr:col>41</xdr:col>
      <xdr:colOff>101600</xdr:colOff>
      <xdr:row>98</xdr:row>
      <xdr:rowOff>153284</xdr:rowOff>
    </xdr:to>
    <xdr:sp macro="" textlink="">
      <xdr:nvSpPr>
        <xdr:cNvPr id="485" name="楕円 484"/>
        <xdr:cNvSpPr/>
      </xdr:nvSpPr>
      <xdr:spPr>
        <a:xfrm>
          <a:off x="7810500" y="168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144411</xdr:rowOff>
    </xdr:from>
    <xdr:ext cx="534377" cy="259045"/>
    <xdr:sp macro="" textlink="">
      <xdr:nvSpPr>
        <xdr:cNvPr id="486" name="テキスト ボックス 485"/>
        <xdr:cNvSpPr txBox="1"/>
      </xdr:nvSpPr>
      <xdr:spPr>
        <a:xfrm>
          <a:off x="7594111" y="169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20980</xdr:rowOff>
    </xdr:from>
    <xdr:to>
      <xdr:col>36</xdr:col>
      <xdr:colOff>165100</xdr:colOff>
      <xdr:row>98</xdr:row>
      <xdr:rowOff>122580</xdr:rowOff>
    </xdr:to>
    <xdr:sp macro="" textlink="">
      <xdr:nvSpPr>
        <xdr:cNvPr id="487" name="楕円 486"/>
        <xdr:cNvSpPr/>
      </xdr:nvSpPr>
      <xdr:spPr>
        <a:xfrm>
          <a:off x="6921500" y="16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113707</xdr:rowOff>
    </xdr:from>
    <xdr:ext cx="534377" cy="259045"/>
    <xdr:sp macro="" textlink="">
      <xdr:nvSpPr>
        <xdr:cNvPr id="488" name="テキスト ボックス 487"/>
        <xdr:cNvSpPr txBox="1"/>
      </xdr:nvSpPr>
      <xdr:spPr>
        <a:xfrm>
          <a:off x="6705111" y="169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100514</xdr:rowOff>
    </xdr:from>
    <xdr:to>
      <xdr:col>85</xdr:col>
      <xdr:colOff>127000</xdr:colOff>
      <xdr:row>36</xdr:row>
      <xdr:rowOff>145453</xdr:rowOff>
    </xdr:to>
    <xdr:cxnSp macro="">
      <xdr:nvCxnSpPr>
        <xdr:cNvPr id="517" name="直線コネクタ 516"/>
        <xdr:cNvCxnSpPr/>
      </xdr:nvCxnSpPr>
      <xdr:spPr>
        <a:xfrm flipV="1">
          <a:off x="15481300" y="6272714"/>
          <a:ext cx="8382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145453</xdr:rowOff>
    </xdr:from>
    <xdr:to>
      <xdr:col>81</xdr:col>
      <xdr:colOff>50800</xdr:colOff>
      <xdr:row>37</xdr:row>
      <xdr:rowOff>1569</xdr:rowOff>
    </xdr:to>
    <xdr:cxnSp macro="">
      <xdr:nvCxnSpPr>
        <xdr:cNvPr id="520" name="直線コネクタ 519"/>
        <xdr:cNvCxnSpPr/>
      </xdr:nvCxnSpPr>
      <xdr:spPr>
        <a:xfrm flipV="1">
          <a:off x="14592300" y="6317653"/>
          <a:ext cx="889000" cy="2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167703</xdr:rowOff>
    </xdr:from>
    <xdr:to>
      <xdr:col>76</xdr:col>
      <xdr:colOff>114300</xdr:colOff>
      <xdr:row>37</xdr:row>
      <xdr:rowOff>1569</xdr:rowOff>
    </xdr:to>
    <xdr:cxnSp macro="">
      <xdr:nvCxnSpPr>
        <xdr:cNvPr id="523" name="直線コネクタ 522"/>
        <xdr:cNvCxnSpPr/>
      </xdr:nvCxnSpPr>
      <xdr:spPr>
        <a:xfrm>
          <a:off x="13703300" y="6339903"/>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143072</xdr:rowOff>
    </xdr:from>
    <xdr:to>
      <xdr:col>71</xdr:col>
      <xdr:colOff>177800</xdr:colOff>
      <xdr:row>36</xdr:row>
      <xdr:rowOff>167703</xdr:rowOff>
    </xdr:to>
    <xdr:cxnSp macro="">
      <xdr:nvCxnSpPr>
        <xdr:cNvPr id="526" name="直線コネクタ 525"/>
        <xdr:cNvCxnSpPr/>
      </xdr:nvCxnSpPr>
      <xdr:spPr>
        <a:xfrm>
          <a:off x="12814300" y="6315272"/>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49714</xdr:rowOff>
    </xdr:from>
    <xdr:to>
      <xdr:col>85</xdr:col>
      <xdr:colOff>177800</xdr:colOff>
      <xdr:row>36</xdr:row>
      <xdr:rowOff>151314</xdr:rowOff>
    </xdr:to>
    <xdr:sp macro="" textlink="">
      <xdr:nvSpPr>
        <xdr:cNvPr id="536" name="楕円 535"/>
        <xdr:cNvSpPr/>
      </xdr:nvSpPr>
      <xdr:spPr>
        <a:xfrm>
          <a:off x="16268700" y="62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72591</xdr:rowOff>
    </xdr:from>
    <xdr:ext cx="534377" cy="259045"/>
    <xdr:sp macro="" textlink="">
      <xdr:nvSpPr>
        <xdr:cNvPr id="537" name="消防費該当値テキスト"/>
        <xdr:cNvSpPr txBox="1"/>
      </xdr:nvSpPr>
      <xdr:spPr>
        <a:xfrm>
          <a:off x="16370300" y="60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94653</xdr:rowOff>
    </xdr:from>
    <xdr:to>
      <xdr:col>81</xdr:col>
      <xdr:colOff>101600</xdr:colOff>
      <xdr:row>37</xdr:row>
      <xdr:rowOff>24803</xdr:rowOff>
    </xdr:to>
    <xdr:sp macro="" textlink="">
      <xdr:nvSpPr>
        <xdr:cNvPr id="538" name="楕円 537"/>
        <xdr:cNvSpPr/>
      </xdr:nvSpPr>
      <xdr:spPr>
        <a:xfrm>
          <a:off x="15430500" y="62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15930</xdr:rowOff>
    </xdr:from>
    <xdr:ext cx="534377" cy="259045"/>
    <xdr:sp macro="" textlink="">
      <xdr:nvSpPr>
        <xdr:cNvPr id="539" name="テキスト ボックス 538"/>
        <xdr:cNvSpPr txBox="1"/>
      </xdr:nvSpPr>
      <xdr:spPr>
        <a:xfrm>
          <a:off x="15214111" y="63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122219</xdr:rowOff>
    </xdr:from>
    <xdr:to>
      <xdr:col>76</xdr:col>
      <xdr:colOff>165100</xdr:colOff>
      <xdr:row>37</xdr:row>
      <xdr:rowOff>52369</xdr:rowOff>
    </xdr:to>
    <xdr:sp macro="" textlink="">
      <xdr:nvSpPr>
        <xdr:cNvPr id="540" name="楕円 539"/>
        <xdr:cNvSpPr/>
      </xdr:nvSpPr>
      <xdr:spPr>
        <a:xfrm>
          <a:off x="14541500" y="62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43496</xdr:rowOff>
    </xdr:from>
    <xdr:ext cx="534377" cy="259045"/>
    <xdr:sp macro="" textlink="">
      <xdr:nvSpPr>
        <xdr:cNvPr id="541" name="テキスト ボックス 540"/>
        <xdr:cNvSpPr txBox="1"/>
      </xdr:nvSpPr>
      <xdr:spPr>
        <a:xfrm>
          <a:off x="14325111" y="638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116903</xdr:rowOff>
    </xdr:from>
    <xdr:to>
      <xdr:col>72</xdr:col>
      <xdr:colOff>38100</xdr:colOff>
      <xdr:row>37</xdr:row>
      <xdr:rowOff>47053</xdr:rowOff>
    </xdr:to>
    <xdr:sp macro="" textlink="">
      <xdr:nvSpPr>
        <xdr:cNvPr id="542" name="楕円 541"/>
        <xdr:cNvSpPr/>
      </xdr:nvSpPr>
      <xdr:spPr>
        <a:xfrm>
          <a:off x="13652500" y="628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38180</xdr:rowOff>
    </xdr:from>
    <xdr:ext cx="534377" cy="259045"/>
    <xdr:sp macro="" textlink="">
      <xdr:nvSpPr>
        <xdr:cNvPr id="543" name="テキスト ボックス 542"/>
        <xdr:cNvSpPr txBox="1"/>
      </xdr:nvSpPr>
      <xdr:spPr>
        <a:xfrm>
          <a:off x="13436111" y="63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92272</xdr:rowOff>
    </xdr:from>
    <xdr:to>
      <xdr:col>67</xdr:col>
      <xdr:colOff>101600</xdr:colOff>
      <xdr:row>37</xdr:row>
      <xdr:rowOff>22422</xdr:rowOff>
    </xdr:to>
    <xdr:sp macro="" textlink="">
      <xdr:nvSpPr>
        <xdr:cNvPr id="544" name="楕円 543"/>
        <xdr:cNvSpPr/>
      </xdr:nvSpPr>
      <xdr:spPr>
        <a:xfrm>
          <a:off x="12763500" y="62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13549</xdr:rowOff>
    </xdr:from>
    <xdr:ext cx="534377" cy="259045"/>
    <xdr:sp macro="" textlink="">
      <xdr:nvSpPr>
        <xdr:cNvPr id="545" name="テキスト ボックス 544"/>
        <xdr:cNvSpPr txBox="1"/>
      </xdr:nvSpPr>
      <xdr:spPr>
        <a:xfrm>
          <a:off x="12547111" y="63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79125</xdr:rowOff>
    </xdr:from>
    <xdr:to>
      <xdr:col>85</xdr:col>
      <xdr:colOff>127000</xdr:colOff>
      <xdr:row>57</xdr:row>
      <xdr:rowOff>85782</xdr:rowOff>
    </xdr:to>
    <xdr:cxnSp macro="">
      <xdr:nvCxnSpPr>
        <xdr:cNvPr id="572" name="直線コネクタ 571"/>
        <xdr:cNvCxnSpPr/>
      </xdr:nvCxnSpPr>
      <xdr:spPr>
        <a:xfrm>
          <a:off x="15481300" y="9337425"/>
          <a:ext cx="838200" cy="52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79125</xdr:rowOff>
    </xdr:from>
    <xdr:to>
      <xdr:col>81</xdr:col>
      <xdr:colOff>50800</xdr:colOff>
      <xdr:row>55</xdr:row>
      <xdr:rowOff>100911</xdr:rowOff>
    </xdr:to>
    <xdr:cxnSp macro="">
      <xdr:nvCxnSpPr>
        <xdr:cNvPr id="575" name="直線コネクタ 574"/>
        <xdr:cNvCxnSpPr/>
      </xdr:nvCxnSpPr>
      <xdr:spPr>
        <a:xfrm flipV="1">
          <a:off x="14592300" y="9337425"/>
          <a:ext cx="889000" cy="1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100911</xdr:rowOff>
    </xdr:from>
    <xdr:to>
      <xdr:col>76</xdr:col>
      <xdr:colOff>114300</xdr:colOff>
      <xdr:row>57</xdr:row>
      <xdr:rowOff>12649</xdr:rowOff>
    </xdr:to>
    <xdr:cxnSp macro="">
      <xdr:nvCxnSpPr>
        <xdr:cNvPr id="578" name="直線コネクタ 577"/>
        <xdr:cNvCxnSpPr/>
      </xdr:nvCxnSpPr>
      <xdr:spPr>
        <a:xfrm flipV="1">
          <a:off x="13703300" y="9530661"/>
          <a:ext cx="889000" cy="25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12649</xdr:rowOff>
    </xdr:from>
    <xdr:to>
      <xdr:col>71</xdr:col>
      <xdr:colOff>177800</xdr:colOff>
      <xdr:row>57</xdr:row>
      <xdr:rowOff>67458</xdr:rowOff>
    </xdr:to>
    <xdr:cxnSp macro="">
      <xdr:nvCxnSpPr>
        <xdr:cNvPr id="581" name="直線コネクタ 580"/>
        <xdr:cNvCxnSpPr/>
      </xdr:nvCxnSpPr>
      <xdr:spPr>
        <a:xfrm flipV="1">
          <a:off x="12814300" y="9785299"/>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34982</xdr:rowOff>
    </xdr:from>
    <xdr:to>
      <xdr:col>85</xdr:col>
      <xdr:colOff>177800</xdr:colOff>
      <xdr:row>57</xdr:row>
      <xdr:rowOff>136582</xdr:rowOff>
    </xdr:to>
    <xdr:sp macro="" textlink="">
      <xdr:nvSpPr>
        <xdr:cNvPr id="591" name="楕円 590"/>
        <xdr:cNvSpPr/>
      </xdr:nvSpPr>
      <xdr:spPr>
        <a:xfrm>
          <a:off x="16268700" y="98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121359</xdr:rowOff>
    </xdr:from>
    <xdr:ext cx="534377" cy="259045"/>
    <xdr:sp macro="" textlink="">
      <xdr:nvSpPr>
        <xdr:cNvPr id="592" name="教育費該当値テキスト"/>
        <xdr:cNvSpPr txBox="1"/>
      </xdr:nvSpPr>
      <xdr:spPr>
        <a:xfrm>
          <a:off x="16370300" y="972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28325</xdr:rowOff>
    </xdr:from>
    <xdr:to>
      <xdr:col>81</xdr:col>
      <xdr:colOff>101600</xdr:colOff>
      <xdr:row>54</xdr:row>
      <xdr:rowOff>129925</xdr:rowOff>
    </xdr:to>
    <xdr:sp macro="" textlink="">
      <xdr:nvSpPr>
        <xdr:cNvPr id="593" name="楕円 592"/>
        <xdr:cNvSpPr/>
      </xdr:nvSpPr>
      <xdr:spPr>
        <a:xfrm>
          <a:off x="15430500" y="928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146452</xdr:rowOff>
    </xdr:from>
    <xdr:ext cx="599010" cy="259045"/>
    <xdr:sp macro="" textlink="">
      <xdr:nvSpPr>
        <xdr:cNvPr id="594" name="テキスト ボックス 593"/>
        <xdr:cNvSpPr txBox="1"/>
      </xdr:nvSpPr>
      <xdr:spPr>
        <a:xfrm>
          <a:off x="15181795" y="906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50111</xdr:rowOff>
    </xdr:from>
    <xdr:to>
      <xdr:col>76</xdr:col>
      <xdr:colOff>165100</xdr:colOff>
      <xdr:row>55</xdr:row>
      <xdr:rowOff>151711</xdr:rowOff>
    </xdr:to>
    <xdr:sp macro="" textlink="">
      <xdr:nvSpPr>
        <xdr:cNvPr id="595" name="楕円 594"/>
        <xdr:cNvSpPr/>
      </xdr:nvSpPr>
      <xdr:spPr>
        <a:xfrm>
          <a:off x="14541500" y="947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168238</xdr:rowOff>
    </xdr:from>
    <xdr:ext cx="599010" cy="259045"/>
    <xdr:sp macro="" textlink="">
      <xdr:nvSpPr>
        <xdr:cNvPr id="596" name="テキスト ボックス 595"/>
        <xdr:cNvSpPr txBox="1"/>
      </xdr:nvSpPr>
      <xdr:spPr>
        <a:xfrm>
          <a:off x="14292795" y="925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133299</xdr:rowOff>
    </xdr:from>
    <xdr:to>
      <xdr:col>72</xdr:col>
      <xdr:colOff>38100</xdr:colOff>
      <xdr:row>57</xdr:row>
      <xdr:rowOff>63449</xdr:rowOff>
    </xdr:to>
    <xdr:sp macro="" textlink="">
      <xdr:nvSpPr>
        <xdr:cNvPr id="597" name="楕円 596"/>
        <xdr:cNvSpPr/>
      </xdr:nvSpPr>
      <xdr:spPr>
        <a:xfrm>
          <a:off x="13652500" y="97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79976</xdr:rowOff>
    </xdr:from>
    <xdr:ext cx="534377" cy="259045"/>
    <xdr:sp macro="" textlink="">
      <xdr:nvSpPr>
        <xdr:cNvPr id="598" name="テキスト ボックス 597"/>
        <xdr:cNvSpPr txBox="1"/>
      </xdr:nvSpPr>
      <xdr:spPr>
        <a:xfrm>
          <a:off x="13436111" y="950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16658</xdr:rowOff>
    </xdr:from>
    <xdr:to>
      <xdr:col>67</xdr:col>
      <xdr:colOff>101600</xdr:colOff>
      <xdr:row>57</xdr:row>
      <xdr:rowOff>118258</xdr:rowOff>
    </xdr:to>
    <xdr:sp macro="" textlink="">
      <xdr:nvSpPr>
        <xdr:cNvPr id="599" name="楕円 598"/>
        <xdr:cNvSpPr/>
      </xdr:nvSpPr>
      <xdr:spPr>
        <a:xfrm>
          <a:off x="12763500" y="978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134785</xdr:rowOff>
    </xdr:from>
    <xdr:ext cx="534377" cy="259045"/>
    <xdr:sp macro="" textlink="">
      <xdr:nvSpPr>
        <xdr:cNvPr id="600" name="テキスト ボックス 599"/>
        <xdr:cNvSpPr txBox="1"/>
      </xdr:nvSpPr>
      <xdr:spPr>
        <a:xfrm>
          <a:off x="12547111" y="95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33953</xdr:rowOff>
    </xdr:from>
    <xdr:to>
      <xdr:col>85</xdr:col>
      <xdr:colOff>127000</xdr:colOff>
      <xdr:row>79</xdr:row>
      <xdr:rowOff>44450</xdr:rowOff>
    </xdr:to>
    <xdr:cxnSp macro="">
      <xdr:nvCxnSpPr>
        <xdr:cNvPr id="629" name="直線コネクタ 628"/>
        <xdr:cNvCxnSpPr/>
      </xdr:nvCxnSpPr>
      <xdr:spPr>
        <a:xfrm flipV="1">
          <a:off x="15481300" y="13578503"/>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153091</xdr:rowOff>
    </xdr:from>
    <xdr:to>
      <xdr:col>81</xdr:col>
      <xdr:colOff>50800</xdr:colOff>
      <xdr:row>79</xdr:row>
      <xdr:rowOff>44450</xdr:rowOff>
    </xdr:to>
    <xdr:cxnSp macro="">
      <xdr:nvCxnSpPr>
        <xdr:cNvPr id="632" name="直線コネクタ 631"/>
        <xdr:cNvCxnSpPr/>
      </xdr:nvCxnSpPr>
      <xdr:spPr>
        <a:xfrm>
          <a:off x="14592300" y="13526191"/>
          <a:ext cx="889000" cy="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113240</xdr:rowOff>
    </xdr:from>
    <xdr:to>
      <xdr:col>76</xdr:col>
      <xdr:colOff>114300</xdr:colOff>
      <xdr:row>78</xdr:row>
      <xdr:rowOff>153091</xdr:rowOff>
    </xdr:to>
    <xdr:cxnSp macro="">
      <xdr:nvCxnSpPr>
        <xdr:cNvPr id="635" name="直線コネクタ 634"/>
        <xdr:cNvCxnSpPr/>
      </xdr:nvCxnSpPr>
      <xdr:spPr>
        <a:xfrm>
          <a:off x="13703300" y="13486340"/>
          <a:ext cx="889000" cy="3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111925</xdr:rowOff>
    </xdr:from>
    <xdr:to>
      <xdr:col>71</xdr:col>
      <xdr:colOff>177800</xdr:colOff>
      <xdr:row>78</xdr:row>
      <xdr:rowOff>113240</xdr:rowOff>
    </xdr:to>
    <xdr:cxnSp macro="">
      <xdr:nvCxnSpPr>
        <xdr:cNvPr id="638" name="直線コネクタ 637"/>
        <xdr:cNvCxnSpPr/>
      </xdr:nvCxnSpPr>
      <xdr:spPr>
        <a:xfrm>
          <a:off x="12814300" y="1348502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154603</xdr:rowOff>
    </xdr:from>
    <xdr:to>
      <xdr:col>85</xdr:col>
      <xdr:colOff>177800</xdr:colOff>
      <xdr:row>79</xdr:row>
      <xdr:rowOff>84753</xdr:rowOff>
    </xdr:to>
    <xdr:sp macro="" textlink="">
      <xdr:nvSpPr>
        <xdr:cNvPr id="648" name="楕円 647"/>
        <xdr:cNvSpPr/>
      </xdr:nvSpPr>
      <xdr:spPr>
        <a:xfrm>
          <a:off x="16268700" y="135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69530</xdr:rowOff>
    </xdr:from>
    <xdr:ext cx="378565" cy="259045"/>
    <xdr:sp macro="" textlink="">
      <xdr:nvSpPr>
        <xdr:cNvPr id="649" name="災害復旧費該当値テキスト"/>
        <xdr:cNvSpPr txBox="1"/>
      </xdr:nvSpPr>
      <xdr:spPr>
        <a:xfrm>
          <a:off x="16370300" y="1344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102291</xdr:rowOff>
    </xdr:from>
    <xdr:to>
      <xdr:col>76</xdr:col>
      <xdr:colOff>165100</xdr:colOff>
      <xdr:row>79</xdr:row>
      <xdr:rowOff>32441</xdr:rowOff>
    </xdr:to>
    <xdr:sp macro="" textlink="">
      <xdr:nvSpPr>
        <xdr:cNvPr id="652" name="楕円 651"/>
        <xdr:cNvSpPr/>
      </xdr:nvSpPr>
      <xdr:spPr>
        <a:xfrm>
          <a:off x="14541500" y="134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23568</xdr:rowOff>
    </xdr:from>
    <xdr:ext cx="469744" cy="259045"/>
    <xdr:sp macro="" textlink="">
      <xdr:nvSpPr>
        <xdr:cNvPr id="653" name="テキスト ボックス 652"/>
        <xdr:cNvSpPr txBox="1"/>
      </xdr:nvSpPr>
      <xdr:spPr>
        <a:xfrm>
          <a:off x="14357428" y="1356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62440</xdr:rowOff>
    </xdr:from>
    <xdr:to>
      <xdr:col>72</xdr:col>
      <xdr:colOff>38100</xdr:colOff>
      <xdr:row>78</xdr:row>
      <xdr:rowOff>164040</xdr:rowOff>
    </xdr:to>
    <xdr:sp macro="" textlink="">
      <xdr:nvSpPr>
        <xdr:cNvPr id="654" name="楕円 653"/>
        <xdr:cNvSpPr/>
      </xdr:nvSpPr>
      <xdr:spPr>
        <a:xfrm>
          <a:off x="13652500" y="134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155167</xdr:rowOff>
    </xdr:from>
    <xdr:ext cx="469744" cy="259045"/>
    <xdr:sp macro="" textlink="">
      <xdr:nvSpPr>
        <xdr:cNvPr id="655" name="テキスト ボックス 654"/>
        <xdr:cNvSpPr txBox="1"/>
      </xdr:nvSpPr>
      <xdr:spPr>
        <a:xfrm>
          <a:off x="13468428" y="135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61125</xdr:rowOff>
    </xdr:from>
    <xdr:to>
      <xdr:col>67</xdr:col>
      <xdr:colOff>101600</xdr:colOff>
      <xdr:row>78</xdr:row>
      <xdr:rowOff>162725</xdr:rowOff>
    </xdr:to>
    <xdr:sp macro="" textlink="">
      <xdr:nvSpPr>
        <xdr:cNvPr id="656" name="楕円 655"/>
        <xdr:cNvSpPr/>
      </xdr:nvSpPr>
      <xdr:spPr>
        <a:xfrm>
          <a:off x="12763500" y="134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153852</xdr:rowOff>
    </xdr:from>
    <xdr:ext cx="469744" cy="259045"/>
    <xdr:sp macro="" textlink="">
      <xdr:nvSpPr>
        <xdr:cNvPr id="657" name="テキスト ボックス 656"/>
        <xdr:cNvSpPr txBox="1"/>
      </xdr:nvSpPr>
      <xdr:spPr>
        <a:xfrm>
          <a:off x="12579428" y="1352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42861</xdr:rowOff>
    </xdr:from>
    <xdr:to>
      <xdr:col>85</xdr:col>
      <xdr:colOff>127000</xdr:colOff>
      <xdr:row>94</xdr:row>
      <xdr:rowOff>104277</xdr:rowOff>
    </xdr:to>
    <xdr:cxnSp macro="">
      <xdr:nvCxnSpPr>
        <xdr:cNvPr id="689" name="直線コネクタ 688"/>
        <xdr:cNvCxnSpPr/>
      </xdr:nvCxnSpPr>
      <xdr:spPr>
        <a:xfrm flipV="1">
          <a:off x="15481300" y="16159161"/>
          <a:ext cx="838200" cy="6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104277</xdr:rowOff>
    </xdr:from>
    <xdr:to>
      <xdr:col>81</xdr:col>
      <xdr:colOff>50800</xdr:colOff>
      <xdr:row>96</xdr:row>
      <xdr:rowOff>9604</xdr:rowOff>
    </xdr:to>
    <xdr:cxnSp macro="">
      <xdr:nvCxnSpPr>
        <xdr:cNvPr id="692" name="直線コネクタ 691"/>
        <xdr:cNvCxnSpPr/>
      </xdr:nvCxnSpPr>
      <xdr:spPr>
        <a:xfrm flipV="1">
          <a:off x="14592300" y="16220577"/>
          <a:ext cx="889000" cy="2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9604</xdr:rowOff>
    </xdr:from>
    <xdr:to>
      <xdr:col>76</xdr:col>
      <xdr:colOff>114300</xdr:colOff>
      <xdr:row>96</xdr:row>
      <xdr:rowOff>33739</xdr:rowOff>
    </xdr:to>
    <xdr:cxnSp macro="">
      <xdr:nvCxnSpPr>
        <xdr:cNvPr id="695" name="直線コネクタ 694"/>
        <xdr:cNvCxnSpPr/>
      </xdr:nvCxnSpPr>
      <xdr:spPr>
        <a:xfrm flipV="1">
          <a:off x="13703300" y="16468804"/>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84564</xdr:rowOff>
    </xdr:from>
    <xdr:to>
      <xdr:col>71</xdr:col>
      <xdr:colOff>177800</xdr:colOff>
      <xdr:row>96</xdr:row>
      <xdr:rowOff>33739</xdr:rowOff>
    </xdr:to>
    <xdr:cxnSp macro="">
      <xdr:nvCxnSpPr>
        <xdr:cNvPr id="698" name="直線コネクタ 697"/>
        <xdr:cNvCxnSpPr/>
      </xdr:nvCxnSpPr>
      <xdr:spPr>
        <a:xfrm>
          <a:off x="12814300" y="16200864"/>
          <a:ext cx="889000" cy="2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163511</xdr:rowOff>
    </xdr:from>
    <xdr:to>
      <xdr:col>85</xdr:col>
      <xdr:colOff>177800</xdr:colOff>
      <xdr:row>94</xdr:row>
      <xdr:rowOff>93661</xdr:rowOff>
    </xdr:to>
    <xdr:sp macro="" textlink="">
      <xdr:nvSpPr>
        <xdr:cNvPr id="708" name="楕円 707"/>
        <xdr:cNvSpPr/>
      </xdr:nvSpPr>
      <xdr:spPr>
        <a:xfrm>
          <a:off x="16268700" y="161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14938</xdr:rowOff>
    </xdr:from>
    <xdr:ext cx="599010" cy="259045"/>
    <xdr:sp macro="" textlink="">
      <xdr:nvSpPr>
        <xdr:cNvPr id="709" name="公債費該当値テキスト"/>
        <xdr:cNvSpPr txBox="1"/>
      </xdr:nvSpPr>
      <xdr:spPr>
        <a:xfrm>
          <a:off x="16370300" y="1595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53477</xdr:rowOff>
    </xdr:from>
    <xdr:to>
      <xdr:col>81</xdr:col>
      <xdr:colOff>101600</xdr:colOff>
      <xdr:row>94</xdr:row>
      <xdr:rowOff>155077</xdr:rowOff>
    </xdr:to>
    <xdr:sp macro="" textlink="">
      <xdr:nvSpPr>
        <xdr:cNvPr id="710" name="楕円 709"/>
        <xdr:cNvSpPr/>
      </xdr:nvSpPr>
      <xdr:spPr>
        <a:xfrm>
          <a:off x="15430500" y="161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154</xdr:rowOff>
    </xdr:from>
    <xdr:ext cx="599010" cy="259045"/>
    <xdr:sp macro="" textlink="">
      <xdr:nvSpPr>
        <xdr:cNvPr id="711" name="テキスト ボックス 710"/>
        <xdr:cNvSpPr txBox="1"/>
      </xdr:nvSpPr>
      <xdr:spPr>
        <a:xfrm>
          <a:off x="15181795" y="1594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130254</xdr:rowOff>
    </xdr:from>
    <xdr:to>
      <xdr:col>76</xdr:col>
      <xdr:colOff>165100</xdr:colOff>
      <xdr:row>96</xdr:row>
      <xdr:rowOff>60404</xdr:rowOff>
    </xdr:to>
    <xdr:sp macro="" textlink="">
      <xdr:nvSpPr>
        <xdr:cNvPr id="712" name="楕円 711"/>
        <xdr:cNvSpPr/>
      </xdr:nvSpPr>
      <xdr:spPr>
        <a:xfrm>
          <a:off x="145415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76931</xdr:rowOff>
    </xdr:from>
    <xdr:ext cx="534377" cy="259045"/>
    <xdr:sp macro="" textlink="">
      <xdr:nvSpPr>
        <xdr:cNvPr id="713" name="テキスト ボックス 712"/>
        <xdr:cNvSpPr txBox="1"/>
      </xdr:nvSpPr>
      <xdr:spPr>
        <a:xfrm>
          <a:off x="14325111" y="1619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154389</xdr:rowOff>
    </xdr:from>
    <xdr:to>
      <xdr:col>72</xdr:col>
      <xdr:colOff>38100</xdr:colOff>
      <xdr:row>96</xdr:row>
      <xdr:rowOff>84539</xdr:rowOff>
    </xdr:to>
    <xdr:sp macro="" textlink="">
      <xdr:nvSpPr>
        <xdr:cNvPr id="714" name="楕円 713"/>
        <xdr:cNvSpPr/>
      </xdr:nvSpPr>
      <xdr:spPr>
        <a:xfrm>
          <a:off x="13652500" y="164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101066</xdr:rowOff>
    </xdr:from>
    <xdr:ext cx="534377" cy="259045"/>
    <xdr:sp macro="" textlink="">
      <xdr:nvSpPr>
        <xdr:cNvPr id="715" name="テキスト ボックス 714"/>
        <xdr:cNvSpPr txBox="1"/>
      </xdr:nvSpPr>
      <xdr:spPr>
        <a:xfrm>
          <a:off x="13436111" y="162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33764</xdr:rowOff>
    </xdr:from>
    <xdr:to>
      <xdr:col>67</xdr:col>
      <xdr:colOff>101600</xdr:colOff>
      <xdr:row>94</xdr:row>
      <xdr:rowOff>135364</xdr:rowOff>
    </xdr:to>
    <xdr:sp macro="" textlink="">
      <xdr:nvSpPr>
        <xdr:cNvPr id="716" name="楕円 715"/>
        <xdr:cNvSpPr/>
      </xdr:nvSpPr>
      <xdr:spPr>
        <a:xfrm>
          <a:off x="12763500" y="161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151891</xdr:rowOff>
    </xdr:from>
    <xdr:ext cx="599010" cy="259045"/>
    <xdr:sp macro="" textlink="">
      <xdr:nvSpPr>
        <xdr:cNvPr id="717" name="テキスト ボックス 716"/>
        <xdr:cNvSpPr txBox="1"/>
      </xdr:nvSpPr>
      <xdr:spPr>
        <a:xfrm>
          <a:off x="12514795" y="1592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公債費の住民一人当たりの額は、類似団体、県平均と比べて高くなっている。これは、土地開発公社解散に伴う第三セクター等改革推進債、統合小学校建設や台風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号災害に伴う災害復旧事業などで借入れた過疎対策事業債や災害復旧事業債等の元利償還が要因と考えられるが、本年度は、第三セクター等改革推進債の一部繰上償還を行い、今後の公債費抑制を図った。</a:t>
          </a:r>
        </a:p>
        <a:p>
          <a:r>
            <a:rPr kumimoji="1" lang="ja-JP" altLang="en-US" sz="1300">
              <a:latin typeface="ＭＳ Ｐゴシック" panose="020B0600070205080204" pitchFamily="50" charset="-128"/>
              <a:ea typeface="ＭＳ Ｐゴシック" panose="020B0600070205080204" pitchFamily="50" charset="-128"/>
            </a:rPr>
            <a:t>　公債費以外では、総務費で、繰上償還の財源となる減債基金積立金や退職者の減少に伴う退職手当基金積立金の減となったことなどから減となった。教育費では、文化複合施設整備事業や新図書館整備事業の大幅減等により減少している。衛生費は、医療センター事業会計繰出金が皆減となったことなどから減となり、農林水産業費では林道上地平瀬線整備事業が増となったことなどから増となった。商工費では、新宮市地域応援商品券交付事業が皆増となったことなどから増となった。民生費は、住民税非課税世帯等臨時特別給付金給付事業が減となったほか、子育て世帯臨時特別給付金給付事業や児童手当が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型事業に伴う公債費の増加、人口減少等を見据えた余剰金の優先的な積立を行っており、本年度は２００百万円を積み立て、前年度に比べ２．４０増となった。今後についても、収支見込みによる適切な事業計画を立て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和歌山県新宮市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宮市医療センター病院事業会計については、本年度は、医業収益が新型コロナウイルス感染症の流行に伴う患者数の減やコロナ病床の確保、院内クラスターの発生による病床の使用不可等により、入院収益が減収となり、医業外収益も国・県からのコロナ対策の各種補助金の皆減等により減収となった。費用では、給与費や薬品等の材料費が減となったものの、光熱水費の高騰による燃料費の増により増加となったことなどから、前年度比１．７０ポイント増加した。</a:t>
          </a:r>
        </a:p>
        <a:p>
          <a:r>
            <a:rPr kumimoji="1" lang="ja-JP" altLang="en-US" sz="1400">
              <a:latin typeface="ＭＳ ゴシック" pitchFamily="49" charset="-128"/>
              <a:ea typeface="ＭＳ ゴシック" pitchFamily="49" charset="-128"/>
            </a:rPr>
            <a:t>　一般会計は地方税や地方特例交付金が減となる一方で、文化複合施設整備事業の減等により投資的経費が大幅減となったことなどにより黒字となっている。</a:t>
          </a:r>
        </a:p>
        <a:p>
          <a:r>
            <a:rPr kumimoji="1" lang="ja-JP" altLang="en-US" sz="1400">
              <a:latin typeface="ＭＳ ゴシック" pitchFamily="49" charset="-128"/>
              <a:ea typeface="ＭＳ ゴシック" pitchFamily="49" charset="-128"/>
            </a:rPr>
            <a:t>　水道事業会計については、給水収益は、給水人口の減少や節水機器の普及により減少しており、今後も給水人口の減少や節水意識の侵透による使用水量の減少が予想されることから、財政の健全化を維持しながら、事業計画の見直しや事業の優先付けなどを行い、安全で安心な安定した経営を維持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20632797</v>
      </c>
      <c r="BO4" s="371"/>
      <c r="BP4" s="371"/>
      <c r="BQ4" s="371"/>
      <c r="BR4" s="371"/>
      <c r="BS4" s="371"/>
      <c r="BT4" s="371"/>
      <c r="BU4" s="372"/>
      <c r="BV4" s="370">
        <v>23846020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15.7</v>
      </c>
      <c r="CU4" s="377"/>
      <c r="CV4" s="377"/>
      <c r="CW4" s="377"/>
      <c r="CX4" s="377"/>
      <c r="CY4" s="377"/>
      <c r="CZ4" s="377"/>
      <c r="DA4" s="378"/>
      <c r="DB4" s="376">
        <v>15.3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19060712</v>
      </c>
      <c r="BO5" s="408"/>
      <c r="BP5" s="408"/>
      <c r="BQ5" s="408"/>
      <c r="BR5" s="408"/>
      <c r="BS5" s="408"/>
      <c r="BT5" s="408"/>
      <c r="BU5" s="409"/>
      <c r="BV5" s="407">
        <v>22254792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95.1</v>
      </c>
      <c r="CU5" s="405"/>
      <c r="CV5" s="405"/>
      <c r="CW5" s="405"/>
      <c r="CX5" s="405"/>
      <c r="CY5" s="405"/>
      <c r="CZ5" s="405"/>
      <c r="DA5" s="406"/>
      <c r="DB5" s="404">
        <v>91.4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1572085</v>
      </c>
      <c r="BO6" s="408"/>
      <c r="BP6" s="408"/>
      <c r="BQ6" s="408"/>
      <c r="BR6" s="408"/>
      <c r="BS6" s="408"/>
      <c r="BT6" s="408"/>
      <c r="BU6" s="409"/>
      <c r="BV6" s="407">
        <v>1591228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96.2</v>
      </c>
      <c r="CU6" s="445"/>
      <c r="CV6" s="445"/>
      <c r="CW6" s="445"/>
      <c r="CX6" s="445"/>
      <c r="CY6" s="445"/>
      <c r="CZ6" s="445"/>
      <c r="DA6" s="446"/>
      <c r="DB6" s="444">
        <v>95.3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33884</v>
      </c>
      <c r="BO7" s="408"/>
      <c r="BP7" s="408"/>
      <c r="BQ7" s="408"/>
      <c r="BR7" s="408"/>
      <c r="BS7" s="408"/>
      <c r="BT7" s="408"/>
      <c r="BU7" s="409"/>
      <c r="BV7" s="407">
        <v>68257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9824033</v>
      </c>
      <c r="CU7" s="408"/>
      <c r="CV7" s="408"/>
      <c r="CW7" s="408"/>
      <c r="CX7" s="408"/>
      <c r="CY7" s="408"/>
      <c r="CZ7" s="408"/>
      <c r="DA7" s="409"/>
      <c r="DB7" s="407">
        <v>9960290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1538201</v>
      </c>
      <c r="BO8" s="408"/>
      <c r="BP8" s="408"/>
      <c r="BQ8" s="408"/>
      <c r="BR8" s="408"/>
      <c r="BS8" s="408"/>
      <c r="BT8" s="408"/>
      <c r="BU8" s="409"/>
      <c r="BV8" s="407">
        <v>1522971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27171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15230</v>
      </c>
      <c r="BO9" s="408"/>
      <c r="BP9" s="408"/>
      <c r="BQ9" s="408"/>
      <c r="BR9" s="408"/>
      <c r="BS9" s="408"/>
      <c r="BT9" s="408"/>
      <c r="BU9" s="409"/>
      <c r="BV9" s="407">
        <v>118723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20.6</v>
      </c>
      <c r="CU9" s="405"/>
      <c r="CV9" s="405"/>
      <c r="CW9" s="405"/>
      <c r="CX9" s="405"/>
      <c r="CY9" s="405"/>
      <c r="CZ9" s="405"/>
      <c r="DA9" s="406"/>
      <c r="DB9" s="404">
        <v>20.100000000000001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29331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200000</v>
      </c>
      <c r="BO10" s="408"/>
      <c r="BP10" s="408"/>
      <c r="BQ10" s="408"/>
      <c r="BR10" s="408"/>
      <c r="BS10" s="408"/>
      <c r="BT10" s="408"/>
      <c r="BU10" s="409"/>
      <c r="BV10" s="407">
        <v>100000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110</v>
      </c>
      <c r="AV11" s="440"/>
      <c r="AW11" s="440"/>
      <c r="AX11" s="440"/>
      <c r="AY11" s="441" t="s">
        <v>128</v>
      </c>
      <c r="AZ11" s="442"/>
      <c r="BA11" s="442"/>
      <c r="BB11" s="442"/>
      <c r="BC11" s="442"/>
      <c r="BD11" s="442"/>
      <c r="BE11" s="442"/>
      <c r="BF11" s="442"/>
      <c r="BG11" s="442"/>
      <c r="BH11" s="442"/>
      <c r="BI11" s="442"/>
      <c r="BJ11" s="442"/>
      <c r="BK11" s="442"/>
      <c r="BL11" s="442"/>
      <c r="BM11" s="443"/>
      <c r="BN11" s="407">
        <v>722426</v>
      </c>
      <c r="BO11" s="408"/>
      <c r="BP11" s="408"/>
      <c r="BQ11" s="408"/>
      <c r="BR11" s="408"/>
      <c r="BS11" s="408"/>
      <c r="BT11" s="408"/>
      <c r="BU11" s="409"/>
      <c r="BV11" s="407">
        <v>490000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26924</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26708</v>
      </c>
      <c r="S13" s="492"/>
      <c r="T13" s="492"/>
      <c r="U13" s="492"/>
      <c r="V13" s="493"/>
      <c r="W13" s="423" t="s">
        <v>141</v>
      </c>
      <c r="X13" s="424"/>
      <c r="Y13" s="424"/>
      <c r="Z13" s="424"/>
      <c r="AA13" s="424"/>
      <c r="AB13" s="414"/>
      <c r="AC13" s="458">
        <v>251</v>
      </c>
      <c r="AD13" s="459"/>
      <c r="AE13" s="459"/>
      <c r="AF13" s="459"/>
      <c r="AG13" s="501"/>
      <c r="AH13" s="458">
        <v>252</v>
      </c>
      <c r="AI13" s="459"/>
      <c r="AJ13" s="459"/>
      <c r="AK13" s="459"/>
      <c r="AL13" s="460"/>
      <c r="AM13" s="436" t="s">
        <v>142</v>
      </c>
      <c r="AN13" s="437"/>
      <c r="AO13" s="437"/>
      <c r="AP13" s="437"/>
      <c r="AQ13" s="437"/>
      <c r="AR13" s="437"/>
      <c r="AS13" s="437"/>
      <c r="AT13" s="438"/>
      <c r="AU13" s="439" t="s">
        <v>136</v>
      </c>
      <c r="AV13" s="440"/>
      <c r="AW13" s="440"/>
      <c r="AX13" s="440"/>
      <c r="AY13" s="441" t="s">
        <v>143</v>
      </c>
      <c r="AZ13" s="442"/>
      <c r="BA13" s="442"/>
      <c r="BB13" s="442"/>
      <c r="BC13" s="442"/>
      <c r="BD13" s="442"/>
      <c r="BE13" s="442"/>
      <c r="BF13" s="442"/>
      <c r="BG13" s="442"/>
      <c r="BH13" s="442"/>
      <c r="BI13" s="442"/>
      <c r="BJ13" s="442"/>
      <c r="BK13" s="442"/>
      <c r="BL13" s="442"/>
      <c r="BM13" s="443"/>
      <c r="BN13" s="407">
        <v>937656</v>
      </c>
      <c r="BO13" s="408"/>
      <c r="BP13" s="408"/>
      <c r="BQ13" s="408"/>
      <c r="BR13" s="408"/>
      <c r="BS13" s="408"/>
      <c r="BT13" s="408"/>
      <c r="BU13" s="409"/>
      <c r="BV13" s="407">
        <v>708723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12.5</v>
      </c>
      <c r="CU13" s="405"/>
      <c r="CV13" s="405"/>
      <c r="CW13" s="405"/>
      <c r="CX13" s="405"/>
      <c r="CY13" s="405"/>
      <c r="CZ13" s="405"/>
      <c r="DA13" s="406"/>
      <c r="DB13" s="404">
        <v>13.3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27420</v>
      </c>
      <c r="S14" s="492"/>
      <c r="T14" s="492"/>
      <c r="U14" s="492"/>
      <c r="V14" s="493"/>
      <c r="W14" s="397"/>
      <c r="X14" s="398"/>
      <c r="Y14" s="398"/>
      <c r="Z14" s="398"/>
      <c r="AA14" s="398"/>
      <c r="AB14" s="387"/>
      <c r="AC14" s="494">
        <v>2.2000000000000002</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v>15.8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27213</v>
      </c>
      <c r="S15" s="492"/>
      <c r="T15" s="492"/>
      <c r="U15" s="492"/>
      <c r="V15" s="493"/>
      <c r="W15" s="423" t="s">
        <v>147</v>
      </c>
      <c r="X15" s="424"/>
      <c r="Y15" s="424"/>
      <c r="Z15" s="424"/>
      <c r="AA15" s="424"/>
      <c r="AB15" s="414"/>
      <c r="AC15" s="458">
        <v>1797</v>
      </c>
      <c r="AD15" s="459"/>
      <c r="AE15" s="459"/>
      <c r="AF15" s="459"/>
      <c r="AG15" s="501"/>
      <c r="AH15" s="458">
        <v>2023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3194548</v>
      </c>
      <c r="BO15" s="371"/>
      <c r="BP15" s="371"/>
      <c r="BQ15" s="371"/>
      <c r="BR15" s="371"/>
      <c r="BS15" s="371"/>
      <c r="BT15" s="371"/>
      <c r="BU15" s="372"/>
      <c r="BV15" s="370">
        <v>3032237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15.8</v>
      </c>
      <c r="AD16" s="495"/>
      <c r="AE16" s="495"/>
      <c r="AF16" s="495"/>
      <c r="AG16" s="496"/>
      <c r="AH16" s="494">
        <v>16.7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8870210</v>
      </c>
      <c r="BO16" s="408"/>
      <c r="BP16" s="408"/>
      <c r="BQ16" s="408"/>
      <c r="BR16" s="408"/>
      <c r="BS16" s="408"/>
      <c r="BT16" s="408"/>
      <c r="BU16" s="409"/>
      <c r="BV16" s="407">
        <v>8750824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9321</v>
      </c>
      <c r="AD17" s="459"/>
      <c r="AE17" s="459"/>
      <c r="AF17" s="459"/>
      <c r="AG17" s="501"/>
      <c r="AH17" s="458">
        <v>9845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4028261</v>
      </c>
      <c r="BO17" s="408"/>
      <c r="BP17" s="408"/>
      <c r="BQ17" s="408"/>
      <c r="BR17" s="408"/>
      <c r="BS17" s="408"/>
      <c r="BT17" s="408"/>
      <c r="BU17" s="409"/>
      <c r="BV17" s="407">
        <v>3816881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255.23</v>
      </c>
      <c r="M18" s="531"/>
      <c r="N18" s="531"/>
      <c r="O18" s="531"/>
      <c r="P18" s="531"/>
      <c r="Q18" s="531"/>
      <c r="R18" s="532"/>
      <c r="S18" s="532"/>
      <c r="T18" s="532"/>
      <c r="U18" s="532"/>
      <c r="V18" s="533"/>
      <c r="W18" s="425"/>
      <c r="X18" s="426"/>
      <c r="Y18" s="426"/>
      <c r="Z18" s="426"/>
      <c r="AA18" s="426"/>
      <c r="AB18" s="417"/>
      <c r="AC18" s="534">
        <v>82</v>
      </c>
      <c r="AD18" s="535"/>
      <c r="AE18" s="535"/>
      <c r="AF18" s="535"/>
      <c r="AG18" s="536"/>
      <c r="AH18" s="534">
        <v>81.2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9543454</v>
      </c>
      <c r="BO18" s="408"/>
      <c r="BP18" s="408"/>
      <c r="BQ18" s="408"/>
      <c r="BR18" s="408"/>
      <c r="BS18" s="408"/>
      <c r="BT18" s="408"/>
      <c r="BU18" s="409"/>
      <c r="BV18" s="407">
        <v>9503980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106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14599812</v>
      </c>
      <c r="BO19" s="408"/>
      <c r="BP19" s="408"/>
      <c r="BQ19" s="408"/>
      <c r="BR19" s="408"/>
      <c r="BS19" s="408"/>
      <c r="BT19" s="408"/>
      <c r="BU19" s="409"/>
      <c r="BV19" s="407">
        <v>14412996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13123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21763700</v>
      </c>
      <c r="BO22" s="371"/>
      <c r="BP22" s="371"/>
      <c r="BQ22" s="371"/>
      <c r="BR22" s="371"/>
      <c r="BS22" s="371"/>
      <c r="BT22" s="371"/>
      <c r="BU22" s="372"/>
      <c r="BV22" s="370">
        <v>23469910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19947928</v>
      </c>
      <c r="BO23" s="408"/>
      <c r="BP23" s="408"/>
      <c r="BQ23" s="408"/>
      <c r="BR23" s="408"/>
      <c r="BS23" s="408"/>
      <c r="BT23" s="408"/>
      <c r="BU23" s="409"/>
      <c r="BV23" s="407">
        <v>20643667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7000</v>
      </c>
      <c r="R24" s="459"/>
      <c r="S24" s="459"/>
      <c r="T24" s="459"/>
      <c r="U24" s="459"/>
      <c r="V24" s="501"/>
      <c r="W24" s="553"/>
      <c r="X24" s="554"/>
      <c r="Y24" s="555"/>
      <c r="Z24" s="457" t="s">
        <v>172</v>
      </c>
      <c r="AA24" s="437"/>
      <c r="AB24" s="437"/>
      <c r="AC24" s="437"/>
      <c r="AD24" s="437"/>
      <c r="AE24" s="437"/>
      <c r="AF24" s="437"/>
      <c r="AG24" s="438"/>
      <c r="AH24" s="458">
        <v>292</v>
      </c>
      <c r="AI24" s="459"/>
      <c r="AJ24" s="459"/>
      <c r="AK24" s="459"/>
      <c r="AL24" s="501"/>
      <c r="AM24" s="458">
        <v>867824</v>
      </c>
      <c r="AN24" s="459"/>
      <c r="AO24" s="459"/>
      <c r="AP24" s="459"/>
      <c r="AQ24" s="459"/>
      <c r="AR24" s="501"/>
      <c r="AS24" s="458">
        <v>2972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16490622</v>
      </c>
      <c r="BO24" s="408"/>
      <c r="BP24" s="408"/>
      <c r="BQ24" s="408"/>
      <c r="BR24" s="408"/>
      <c r="BS24" s="408"/>
      <c r="BT24" s="408"/>
      <c r="BU24" s="409"/>
      <c r="BV24" s="407">
        <v>17785292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5940</v>
      </c>
      <c r="R25" s="459"/>
      <c r="S25" s="459"/>
      <c r="T25" s="459"/>
      <c r="U25" s="459"/>
      <c r="V25" s="501"/>
      <c r="W25" s="553"/>
      <c r="X25" s="554"/>
      <c r="Y25" s="555"/>
      <c r="Z25" s="457" t="s">
        <v>175</v>
      </c>
      <c r="AA25" s="437"/>
      <c r="AB25" s="437"/>
      <c r="AC25" s="437"/>
      <c r="AD25" s="437"/>
      <c r="AE25" s="437"/>
      <c r="AF25" s="437"/>
      <c r="AG25" s="438"/>
      <c r="AH25" s="458">
        <v>56</v>
      </c>
      <c r="AI25" s="459"/>
      <c r="AJ25" s="459"/>
      <c r="AK25" s="459"/>
      <c r="AL25" s="501"/>
      <c r="AM25" s="458">
        <v>170632</v>
      </c>
      <c r="AN25" s="459"/>
      <c r="AO25" s="459"/>
      <c r="AP25" s="459"/>
      <c r="AQ25" s="459"/>
      <c r="AR25" s="501"/>
      <c r="AS25" s="458">
        <v>3047</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782348</v>
      </c>
      <c r="BO25" s="371"/>
      <c r="BP25" s="371"/>
      <c r="BQ25" s="371"/>
      <c r="BR25" s="371"/>
      <c r="BS25" s="371"/>
      <c r="BT25" s="371"/>
      <c r="BU25" s="372"/>
      <c r="BV25" s="370">
        <v>506361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5350</v>
      </c>
      <c r="R26" s="459"/>
      <c r="S26" s="459"/>
      <c r="T26" s="459"/>
      <c r="U26" s="459"/>
      <c r="V26" s="501"/>
      <c r="W26" s="553"/>
      <c r="X26" s="554"/>
      <c r="Y26" s="555"/>
      <c r="Z26" s="457" t="s">
        <v>178</v>
      </c>
      <c r="AA26" s="559"/>
      <c r="AB26" s="559"/>
      <c r="AC26" s="559"/>
      <c r="AD26" s="559"/>
      <c r="AE26" s="559"/>
      <c r="AF26" s="559"/>
      <c r="AG26" s="560"/>
      <c r="AH26" s="458" t="s">
        <v>139</v>
      </c>
      <c r="AI26" s="459"/>
      <c r="AJ26" s="459"/>
      <c r="AK26" s="459"/>
      <c r="AL26" s="501"/>
      <c r="AM26" s="458" t="s">
        <v>179</v>
      </c>
      <c r="AN26" s="459"/>
      <c r="AO26" s="459"/>
      <c r="AP26" s="459"/>
      <c r="AQ26" s="459"/>
      <c r="AR26" s="501"/>
      <c r="AS26" s="458" t="s">
        <v>179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4070</v>
      </c>
      <c r="R27" s="459"/>
      <c r="S27" s="459"/>
      <c r="T27" s="459"/>
      <c r="U27" s="459"/>
      <c r="V27" s="501"/>
      <c r="W27" s="553"/>
      <c r="X27" s="554"/>
      <c r="Y27" s="555"/>
      <c r="Z27" s="457" t="s">
        <v>182</v>
      </c>
      <c r="AA27" s="437"/>
      <c r="AB27" s="437"/>
      <c r="AC27" s="437"/>
      <c r="AD27" s="437"/>
      <c r="AE27" s="437"/>
      <c r="AF27" s="437"/>
      <c r="AG27" s="438"/>
      <c r="AH27" s="458">
        <v>5</v>
      </c>
      <c r="AI27" s="459"/>
      <c r="AJ27" s="459"/>
      <c r="AK27" s="459"/>
      <c r="AL27" s="501"/>
      <c r="AM27" s="458">
        <v>12505</v>
      </c>
      <c r="AN27" s="459"/>
      <c r="AO27" s="459"/>
      <c r="AP27" s="459"/>
      <c r="AQ27" s="459"/>
      <c r="AR27" s="501"/>
      <c r="AS27" s="458">
        <v>2501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3740</v>
      </c>
      <c r="R28" s="459"/>
      <c r="S28" s="459"/>
      <c r="T28" s="459"/>
      <c r="U28" s="459"/>
      <c r="V28" s="501"/>
      <c r="W28" s="553"/>
      <c r="X28" s="554"/>
      <c r="Y28" s="555"/>
      <c r="Z28" s="457" t="s">
        <v>186</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2800000</v>
      </c>
      <c r="BO28" s="371"/>
      <c r="BP28" s="371"/>
      <c r="BQ28" s="371"/>
      <c r="BR28" s="371"/>
      <c r="BS28" s="371"/>
      <c r="BT28" s="371"/>
      <c r="BU28" s="372"/>
      <c r="BV28" s="370">
        <v>2600000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13</v>
      </c>
      <c r="M29" s="459"/>
      <c r="N29" s="459"/>
      <c r="O29" s="459"/>
      <c r="P29" s="501"/>
      <c r="Q29" s="458">
        <v>3520</v>
      </c>
      <c r="R29" s="459"/>
      <c r="S29" s="459"/>
      <c r="T29" s="459"/>
      <c r="U29" s="459"/>
      <c r="V29" s="501"/>
      <c r="W29" s="556"/>
      <c r="X29" s="557"/>
      <c r="Y29" s="558"/>
      <c r="Z29" s="457" t="s">
        <v>189</v>
      </c>
      <c r="AA29" s="437"/>
      <c r="AB29" s="437"/>
      <c r="AC29" s="437"/>
      <c r="AD29" s="437"/>
      <c r="AE29" s="437"/>
      <c r="AF29" s="437"/>
      <c r="AG29" s="438"/>
      <c r="AH29" s="458">
        <v>297</v>
      </c>
      <c r="AI29" s="459"/>
      <c r="AJ29" s="459"/>
      <c r="AK29" s="459"/>
      <c r="AL29" s="501"/>
      <c r="AM29" s="458">
        <v>880329</v>
      </c>
      <c r="AN29" s="459"/>
      <c r="AO29" s="459"/>
      <c r="AP29" s="459"/>
      <c r="AQ29" s="459"/>
      <c r="AR29" s="501"/>
      <c r="AS29" s="458">
        <v>2964</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3050000</v>
      </c>
      <c r="BO29" s="408"/>
      <c r="BP29" s="408"/>
      <c r="BQ29" s="408"/>
      <c r="BR29" s="408"/>
      <c r="BS29" s="408"/>
      <c r="BT29" s="408"/>
      <c r="BU29" s="409"/>
      <c r="BV29" s="407">
        <v>3000000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3632059</v>
      </c>
      <c r="BO30" s="527"/>
      <c r="BP30" s="527"/>
      <c r="BQ30" s="527"/>
      <c r="BR30" s="527"/>
      <c r="BS30" s="527"/>
      <c r="BT30" s="527"/>
      <c r="BU30" s="528"/>
      <c r="BV30" s="526">
        <v>3524731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5</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IF('各会計、関係団体の財政状況及び健全化判断比率'!B33="","",'各会計、関係団体の財政状況及び健全化判断比率'!B33)</f>
        <v>新宮市立医療センター病院事業会計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IF('各会計、関係団体の財政状況及び健全化判断比率'!B36="","",'各会計、関係団体の財政状況及び健全化判断比率'!B36)</f>
        <v>と畜場特別会計</v>
      </c>
      <c r="BH34" s="598"/>
      <c r="BI34" s="598"/>
      <c r="BJ34" s="598"/>
      <c r="BK34" s="598"/>
      <c r="BL34" s="598"/>
      <c r="BM34" s="598"/>
      <c r="BN34" s="598"/>
      <c r="BO34" s="598"/>
      <c r="BP34" s="598"/>
      <c r="BQ34" s="598"/>
      <c r="BR34" s="598"/>
      <c r="BS34" s="598"/>
      <c r="BT34" s="598"/>
      <c r="BU34" s="598"/>
      <c r="BV34" s="181"/>
      <c r="BW34" s="597">
        <f>IF(BY34="","",MAX(C34:D43,U34:V43,AM34:AN43,BE34:BF43)+1)</f>
        <v>14</v>
      </c>
      <c r="BX34" s="597"/>
      <c r="BY34" s="598" t="str">
        <f>IF('各会計、関係団体の財政状況及び健全化判断比率'!B68="","",'各会計、関係団体の財政状況及び健全化判断比率'!B68)</f>
        <v>和歌山県市町村総合事務組合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24</v>
      </c>
      <c r="CP34" s="597"/>
      <c r="CQ34" s="598" t="str">
        <f>IF('各会計、関係団体の財政状況及び健全化判断比率'!BS7="","",'各会計、関係団体の財政状況及び健全化判断比率'!BS7)</f>
        <v>(財)新宮徐福協会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住宅資金貸付事業特別会計</v>
      </c>
      <c r="F35" s="598"/>
      <c r="G35" s="598"/>
      <c r="H35" s="598"/>
      <c r="I35" s="598"/>
      <c r="J35" s="598"/>
      <c r="K35" s="598"/>
      <c r="L35" s="598"/>
      <c r="M35" s="598"/>
      <c r="N35" s="598"/>
      <c r="O35" s="598"/>
      <c r="P35" s="598"/>
      <c r="Q35" s="598"/>
      <c r="R35" s="598"/>
      <c r="S35" s="598"/>
      <c r="T35" s="181"/>
      <c r="U35" s="597">
        <f>IF(W35="","",U34+1)</f>
        <v>6</v>
      </c>
      <c r="V35" s="597"/>
      <c r="W35" s="598" t="str">
        <f>IF('各会計、関係団体の財政状況及び健全化判断比率'!B29="","",'各会計、関係団体の財政状況及び健全化判断比率'!B29)</f>
        <v>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IF('各会計、関係団体の財政状況及び健全化判断比率'!B34="","",'各会計、関係団体の財政状況及び健全化判断比率'!B34)</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15</v>
      </c>
      <c r="BX35" s="597"/>
      <c r="BY35" s="598" t="str">
        <f>IF('各会計、関係団体の財政状況及び健全化判断比率'!B69="","",'各会計、関係団体の財政状況及び健全化判断比率'!B69)</f>
        <v>紀南学園事務組合</v>
      </c>
      <c r="BZ35" s="598"/>
      <c r="CA35" s="598"/>
      <c r="CB35" s="598"/>
      <c r="CC35" s="598"/>
      <c r="CD35" s="598"/>
      <c r="CE35" s="598"/>
      <c r="CF35" s="598"/>
      <c r="CG35" s="598"/>
      <c r="CH35" s="598"/>
      <c r="CI35" s="598"/>
      <c r="CJ35" s="598"/>
      <c r="CK35" s="598"/>
      <c r="CL35" s="598"/>
      <c r="CM35" s="598"/>
      <c r="CN35" s="181"/>
      <c r="CO35" s="597">
        <f t="shared" ref="CO35:CO43" si="3">IF(CQ35="","",CO34+1)</f>
        <v>25</v>
      </c>
      <c r="CP35" s="597"/>
      <c r="CQ35" s="598" t="str">
        <f>IF('各会計、関係団体の財政状況及び健全化判断比率'!BS8="","",'各会計、関係団体の財政状況及び健全化判断比率'!BS8)</f>
        <v>(財)新熊野体験研修協会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土地取得特別会計</v>
      </c>
      <c r="F36" s="598"/>
      <c r="G36" s="598"/>
      <c r="H36" s="598"/>
      <c r="I36" s="598"/>
      <c r="J36" s="598"/>
      <c r="K36" s="598"/>
      <c r="L36" s="598"/>
      <c r="M36" s="598"/>
      <c r="N36" s="598"/>
      <c r="O36" s="598"/>
      <c r="P36" s="598"/>
      <c r="Q36" s="598"/>
      <c r="R36" s="598"/>
      <c r="S36" s="598"/>
      <c r="T36" s="181"/>
      <c r="U36" s="597">
        <f t="shared" ref="U36:U43" si="4">IF(W36="","",U35+1)</f>
        <v>7</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12</v>
      </c>
      <c r="AN36" s="597"/>
      <c r="AO36" s="598" t="str">
        <f>IF('各会計、関係団体の財政状況及び健全化判断比率'!B35="","",'各会計、関係団体の財政状況及び健全化判断比率'!B35)</f>
        <v>簡易水道事業会計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16</v>
      </c>
      <c r="BX36" s="597"/>
      <c r="BY36" s="598" t="str">
        <f>IF('各会計、関係団体の財政状況及び健全化判断比率'!B70="","",'各会計、関係団体の財政状況及び健全化判断比率'!B70)</f>
        <v>紀南環境衛生施設事務組合</v>
      </c>
      <c r="BZ36" s="598"/>
      <c r="CA36" s="598"/>
      <c r="CB36" s="598"/>
      <c r="CC36" s="598"/>
      <c r="CD36" s="598"/>
      <c r="CE36" s="598"/>
      <c r="CF36" s="598"/>
      <c r="CG36" s="598"/>
      <c r="CH36" s="598"/>
      <c r="CI36" s="598"/>
      <c r="CJ36" s="598"/>
      <c r="CK36" s="598"/>
      <c r="CL36" s="598"/>
      <c r="CM36" s="598"/>
      <c r="CN36" s="181"/>
      <c r="CO36" s="597">
        <f t="shared" si="3"/>
        <v>26</v>
      </c>
      <c r="CP36" s="597"/>
      <c r="CQ36" s="598" t="str">
        <f>IF('各会計、関係団体の財政状況及び健全化判断比率'!BS9="","",'各会計、関係団体の財政状況及び健全化判断比率'!BS9)</f>
        <v>(財)佐藤春夫記念会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蜂伏団地共同汚水処理施設事業特別会計</v>
      </c>
      <c r="F37" s="598"/>
      <c r="G37" s="598"/>
      <c r="H37" s="598"/>
      <c r="I37" s="598"/>
      <c r="J37" s="598"/>
      <c r="K37" s="598"/>
      <c r="L37" s="598"/>
      <c r="M37" s="598"/>
      <c r="N37" s="598"/>
      <c r="O37" s="598"/>
      <c r="P37" s="598"/>
      <c r="Q37" s="598"/>
      <c r="R37" s="598"/>
      <c r="S37" s="598"/>
      <c r="T37" s="181"/>
      <c r="U37" s="597">
        <f t="shared" si="4"/>
        <v>8</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17</v>
      </c>
      <c r="BX37" s="597"/>
      <c r="BY37" s="598" t="str">
        <f>IF('各会計、関係団体の財政状況及び健全化判断比率'!B71="","",'各会計、関係団体の財政状況及び健全化判断比率'!B71)</f>
        <v>東牟婁郡町村新宮市老人福祉施設事務組合（普通会計）</v>
      </c>
      <c r="BZ37" s="598"/>
      <c r="CA37" s="598"/>
      <c r="CB37" s="598"/>
      <c r="CC37" s="598"/>
      <c r="CD37" s="598"/>
      <c r="CE37" s="598"/>
      <c r="CF37" s="598"/>
      <c r="CG37" s="598"/>
      <c r="CH37" s="598"/>
      <c r="CI37" s="598"/>
      <c r="CJ37" s="598"/>
      <c r="CK37" s="598"/>
      <c r="CL37" s="598"/>
      <c r="CM37" s="598"/>
      <c r="CN37" s="181"/>
      <c r="CO37" s="597">
        <f t="shared" si="3"/>
        <v>27</v>
      </c>
      <c r="CP37" s="597"/>
      <c r="CQ37" s="598" t="str">
        <f>IF('各会計、関係団体の財政状況及び健全化判断比率'!BS10="","",'各会計、関係団体の財政状況及び健全化判断比率'!BS10)</f>
        <v>新宮港埠頭(株)</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9</v>
      </c>
      <c r="V38" s="597"/>
      <c r="W38" s="598" t="str">
        <f>IF('各会計、関係団体の財政状況及び健全化判断比率'!B32="","",'各会計、関係団体の財政状況及び健全化判断比率'!B32)</f>
        <v>駐車場事業特別会計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18</v>
      </c>
      <c r="BX38" s="597"/>
      <c r="BY38" s="598" t="str">
        <f>IF('各会計、関係団体の財政状況及び健全化判断比率'!B72="","",'各会計、関係団体の財政状況及び健全化判断比率'!B72)</f>
        <v>東牟婁郡町村新宮市老人福祉施設事務組合（公営企業会計）</v>
      </c>
      <c r="BZ38" s="598"/>
      <c r="CA38" s="598"/>
      <c r="CB38" s="598"/>
      <c r="CC38" s="598"/>
      <c r="CD38" s="598"/>
      <c r="CE38" s="598"/>
      <c r="CF38" s="598"/>
      <c r="CG38" s="598"/>
      <c r="CH38" s="598"/>
      <c r="CI38" s="598"/>
      <c r="CJ38" s="598"/>
      <c r="CK38" s="598"/>
      <c r="CL38" s="598"/>
      <c r="CM38" s="598"/>
      <c r="CN38" s="181"/>
      <c r="CO38" s="597">
        <f t="shared" si="3"/>
        <v>28</v>
      </c>
      <c r="CP38" s="597"/>
      <c r="CQ38" s="598" t="str">
        <f>IF('各会計、関係団体の財政状況及び健全化判断比率'!BS11="","",'各会計、関係団体の財政状況及び健全化判断比率'!BS11)</f>
        <v>(財)熊野川町ふれあい公社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19</v>
      </c>
      <c r="BX39" s="597"/>
      <c r="BY39" s="598" t="str">
        <f>IF('各会計、関係団体の財政状況及び健全化判断比率'!B73="","",'各会計、関係団体の財政状況及び健全化判断比率'!B73)</f>
        <v>新宮周辺広域市町村圏事務組合（普通会計）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20</v>
      </c>
      <c r="BX40" s="597"/>
      <c r="BY40" s="598" t="str">
        <f>IF('各会計、関係団体の財政状況及び健全化判断比率'!B74="","",'各会計、関係団体の財政状況及び健全化判断比率'!B74)</f>
        <v>新宮周辺広域市町村圏事務組合（公営企業会計）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21</v>
      </c>
      <c r="BX41" s="597"/>
      <c r="BY41" s="598" t="str">
        <f>IF('各会計、関係団体の財政状況及び健全化判断比率'!B75="","",'各会計、関係団体の財政状況及び健全化判断比率'!B75)</f>
        <v>和歌山県地方税回収機構</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22</v>
      </c>
      <c r="BX42" s="597"/>
      <c r="BY42" s="598" t="str">
        <f>IF('各会計、関係団体の財政状況及び健全化判断比率'!B76="","",'各会計、関係団体の財政状況及び健全化判断比率'!B76)</f>
        <v>和歌山県後期高齢者医療広域連合（普通会計）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23</v>
      </c>
      <c r="BX43" s="597"/>
      <c r="BY43" s="598" t="str">
        <f>IF('各会計、関係団体の財政状況及び健全化判断比率'!B77="","",'各会計、関係団体の財政状況及び健全化判断比率'!B77)</f>
        <v>和歌山県後期高齢者医療広域連合（特別会計）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GOYjbzrtb6OLFM616bRhVIH/ndJXKwnKJGSMQpo2eg03J+6zvgf9317WbFMosgqx0TVstUUihRcTyEvp+knyVg==" saltValue="taxZCSGVS2VNkzpHpDPy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571</v>
      </c>
      <c r="D34" s="1151"/>
      <c r="E34" s="1152"/>
      <c r="F34" s="32">
        <v>23.37</v>
      </c>
      <c r="G34" s="33">
        <v>22.38</v>
      </c>
      <c r="H34" s="33">
        <v>22.92</v>
      </c>
      <c r="I34" s="33">
        <v>24.87</v>
      </c>
      <c r="J34" s="34">
        <v>26.57</v>
      </c>
      <c r="K34" s="22"/>
      <c r="L34" s="22"/>
      <c r="M34" s="22"/>
      <c r="N34" s="22"/>
      <c r="O34" s="22"/>
      <c r="P34" s="22"/>
    </row>
    <row r="35" spans="1:16" ht="39" customHeight="1" x14ac:dyDescent="0.15">
      <c r="A35" s="22"/>
      <c r="B35" s="35"/>
      <c r="C35" s="1145" t="s">
        <v>572</v>
      </c>
      <c r="D35" s="1146"/>
      <c r="E35" s="1147"/>
      <c r="F35" s="36">
        <v>7.46</v>
      </c>
      <c r="G35" s="37">
        <v>8.52</v>
      </c>
      <c r="H35" s="37">
        <v>13.98</v>
      </c>
      <c r="I35" s="37">
        <v>14.43</v>
      </c>
      <c r="J35" s="38">
        <v>14.76</v>
      </c>
      <c r="K35" s="22"/>
      <c r="L35" s="22"/>
      <c r="M35" s="22"/>
      <c r="N35" s="22"/>
      <c r="O35" s="22"/>
      <c r="P35" s="22"/>
    </row>
    <row r="36" spans="1:16" ht="39" customHeight="1" x14ac:dyDescent="0.15">
      <c r="A36" s="22"/>
      <c r="B36" s="35"/>
      <c r="C36" s="1145" t="s">
        <v>573</v>
      </c>
      <c r="D36" s="1146"/>
      <c r="E36" s="1147"/>
      <c r="F36" s="36">
        <v>9.7799999999999994</v>
      </c>
      <c r="G36" s="37">
        <v>9.3699999999999992</v>
      </c>
      <c r="H36" s="37">
        <v>9.44</v>
      </c>
      <c r="I36" s="37">
        <v>8.67</v>
      </c>
      <c r="J36" s="38">
        <v>8.2899999999999991</v>
      </c>
      <c r="K36" s="22"/>
      <c r="L36" s="22"/>
      <c r="M36" s="22"/>
      <c r="N36" s="22"/>
      <c r="O36" s="22"/>
      <c r="P36" s="22"/>
    </row>
    <row r="37" spans="1:16" ht="39" customHeight="1" x14ac:dyDescent="0.15">
      <c r="A37" s="22"/>
      <c r="B37" s="35"/>
      <c r="C37" s="1145" t="s">
        <v>574</v>
      </c>
      <c r="D37" s="1146"/>
      <c r="E37" s="1147"/>
      <c r="F37" s="36">
        <v>1.34</v>
      </c>
      <c r="G37" s="37">
        <v>1.04</v>
      </c>
      <c r="H37" s="37">
        <v>0.7</v>
      </c>
      <c r="I37" s="37">
        <v>0.34</v>
      </c>
      <c r="J37" s="38">
        <v>1.0900000000000001</v>
      </c>
      <c r="K37" s="22"/>
      <c r="L37" s="22"/>
      <c r="M37" s="22"/>
      <c r="N37" s="22"/>
      <c r="O37" s="22"/>
      <c r="P37" s="22"/>
    </row>
    <row r="38" spans="1:16" ht="39" customHeight="1" x14ac:dyDescent="0.15">
      <c r="A38" s="22"/>
      <c r="B38" s="35"/>
      <c r="C38" s="1145" t="s">
        <v>575</v>
      </c>
      <c r="D38" s="1146"/>
      <c r="E38" s="1147"/>
      <c r="F38" s="36">
        <v>0.43</v>
      </c>
      <c r="G38" s="37">
        <v>0.45</v>
      </c>
      <c r="H38" s="37">
        <v>0.51</v>
      </c>
      <c r="I38" s="37">
        <v>0.56000000000000005</v>
      </c>
      <c r="J38" s="38">
        <v>0.59</v>
      </c>
      <c r="K38" s="22"/>
      <c r="L38" s="22"/>
      <c r="M38" s="22"/>
      <c r="N38" s="22"/>
      <c r="O38" s="22"/>
      <c r="P38" s="22"/>
    </row>
    <row r="39" spans="1:16" ht="39" customHeight="1" x14ac:dyDescent="0.15">
      <c r="A39" s="22"/>
      <c r="B39" s="35"/>
      <c r="C39" s="1145" t="s">
        <v>576</v>
      </c>
      <c r="D39" s="1146"/>
      <c r="E39" s="1147"/>
      <c r="F39" s="36">
        <v>1.31</v>
      </c>
      <c r="G39" s="37">
        <v>0.86</v>
      </c>
      <c r="H39" s="37">
        <v>0.87</v>
      </c>
      <c r="I39" s="37">
        <v>0.55000000000000004</v>
      </c>
      <c r="J39" s="38">
        <v>0.35</v>
      </c>
      <c r="K39" s="22"/>
      <c r="L39" s="22"/>
      <c r="M39" s="22"/>
      <c r="N39" s="22"/>
      <c r="O39" s="22"/>
      <c r="P39" s="22"/>
    </row>
    <row r="40" spans="1:16" ht="39" customHeight="1" x14ac:dyDescent="0.15">
      <c r="A40" s="22"/>
      <c r="B40" s="35"/>
      <c r="C40" s="1145" t="s">
        <v>577</v>
      </c>
      <c r="D40" s="1146"/>
      <c r="E40" s="1147"/>
      <c r="F40" s="36">
        <v>0.03</v>
      </c>
      <c r="G40" s="37">
        <v>0.03</v>
      </c>
      <c r="H40" s="37">
        <v>0.28999999999999998</v>
      </c>
      <c r="I40" s="37">
        <v>0.28000000000000003</v>
      </c>
      <c r="J40" s="38">
        <v>0.28000000000000003</v>
      </c>
      <c r="K40" s="22"/>
      <c r="L40" s="22"/>
      <c r="M40" s="22"/>
      <c r="N40" s="22"/>
      <c r="O40" s="22"/>
      <c r="P40" s="22"/>
    </row>
    <row r="41" spans="1:16" ht="39" customHeight="1" x14ac:dyDescent="0.15">
      <c r="A41" s="22"/>
      <c r="B41" s="35"/>
      <c r="C41" s="1145" t="s">
        <v>578</v>
      </c>
      <c r="D41" s="1146"/>
      <c r="E41" s="1147"/>
      <c r="F41" s="36">
        <v>0.1</v>
      </c>
      <c r="G41" s="37">
        <v>0.11</v>
      </c>
      <c r="H41" s="37">
        <v>0.12</v>
      </c>
      <c r="I41" s="37">
        <v>0.13</v>
      </c>
      <c r="J41" s="38">
        <v>0.14000000000000001</v>
      </c>
      <c r="K41" s="22"/>
      <c r="L41" s="22"/>
      <c r="M41" s="22"/>
      <c r="N41" s="22"/>
      <c r="O41" s="22"/>
      <c r="P41" s="22"/>
    </row>
    <row r="42" spans="1:16" ht="39" customHeight="1" x14ac:dyDescent="0.15">
      <c r="A42" s="22"/>
      <c r="B42" s="39"/>
      <c r="C42" s="1145" t="s">
        <v>579</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580</v>
      </c>
      <c r="D43" s="1149"/>
      <c r="E43" s="1150"/>
      <c r="F43" s="41">
        <v>0.13</v>
      </c>
      <c r="G43" s="42">
        <v>0.14000000000000001</v>
      </c>
      <c r="H43" s="42">
        <v>0.17</v>
      </c>
      <c r="I43" s="42">
        <v>0.23</v>
      </c>
      <c r="J43" s="43">
        <v>0.15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7i0VPI1Q1thHz1pZ5yNngoUooWsvDuNTOiC8gyh2xX1oFoJmZpIJudJtjl1Nd8PznzfxD3n1kq8sI88Ufdp2Q==" saltValue="F6etqZsiBbU8PcZ45tFE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G47" zoomScale="82" zoomScaleNormal="82" zoomScaleSheetLayoutView="55" workbookViewId="0">
      <selection activeCell="M61" sqref="L60:M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2378</v>
      </c>
      <c r="L45" s="60">
        <v>2358</v>
      </c>
      <c r="M45" s="60">
        <v>2379</v>
      </c>
      <c r="N45" s="60">
        <v>2478</v>
      </c>
      <c r="O45" s="61">
        <v>2344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618</v>
      </c>
      <c r="L48" s="64">
        <v>600</v>
      </c>
      <c r="M48" s="64">
        <v>590</v>
      </c>
      <c r="N48" s="64">
        <v>614</v>
      </c>
      <c r="O48" s="65">
        <v>547</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524</v>
      </c>
      <c r="L49" s="64" t="s">
        <v>524</v>
      </c>
      <c r="M49" s="64" t="s">
        <v>524</v>
      </c>
      <c r="N49" s="64" t="s">
        <v>524</v>
      </c>
      <c r="O49" s="65" t="s">
        <v>524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1950</v>
      </c>
      <c r="L52" s="64">
        <v>1968</v>
      </c>
      <c r="M52" s="64">
        <v>1980</v>
      </c>
      <c r="N52" s="64">
        <v>2002</v>
      </c>
      <c r="O52" s="65">
        <v>2025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1046</v>
      </c>
      <c r="L53" s="69">
        <v>990</v>
      </c>
      <c r="M53" s="69">
        <v>989</v>
      </c>
      <c r="N53" s="69">
        <v>1090</v>
      </c>
      <c r="O53" s="70">
        <v>866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Mli1jg77dTZtt1Mq/NPJ9OVnVmrxSmz1wJSd1MsU1Fu9BGgC37L7HCX3aH0JLMjcBsIIf68t9LmENGvLYu2sQ==" saltValue="q+1p0Df7PEGBvcKgfsBE5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1048576" zoomScale="77" zoomScaleNormal="7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24091</v>
      </c>
      <c r="J41" s="356">
        <v>23462</v>
      </c>
      <c r="K41" s="356">
        <v>23229</v>
      </c>
      <c r="L41" s="356">
        <v>23470</v>
      </c>
      <c r="M41" s="357">
        <v>21764</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4793</v>
      </c>
      <c r="J43" s="359">
        <v>4378</v>
      </c>
      <c r="K43" s="359">
        <v>4052</v>
      </c>
      <c r="L43" s="359">
        <v>3852</v>
      </c>
      <c r="M43" s="360">
        <v>3986</v>
      </c>
    </row>
    <row r="44" spans="2:13" ht="27.75" customHeight="1" x14ac:dyDescent="0.15">
      <c r="B44" s="1186"/>
      <c r="C44" s="1187"/>
      <c r="D44" s="106"/>
      <c r="E44" s="1192" t="s">
        <v>36</v>
      </c>
      <c r="F44" s="1192"/>
      <c r="G44" s="1192"/>
      <c r="H44" s="1193"/>
      <c r="I44" s="358">
        <v>220</v>
      </c>
      <c r="J44" s="359">
        <v>212</v>
      </c>
      <c r="K44" s="359">
        <v>203</v>
      </c>
      <c r="L44" s="359">
        <v>195</v>
      </c>
      <c r="M44" s="360">
        <v>187</v>
      </c>
    </row>
    <row r="45" spans="2:13" ht="27.75" customHeight="1" x14ac:dyDescent="0.15">
      <c r="B45" s="1186"/>
      <c r="C45" s="1187"/>
      <c r="D45" s="106"/>
      <c r="E45" s="1192" t="s">
        <v>37</v>
      </c>
      <c r="F45" s="1192"/>
      <c r="G45" s="1192"/>
      <c r="H45" s="1193"/>
      <c r="I45" s="358">
        <v>2180</v>
      </c>
      <c r="J45" s="359">
        <v>2025</v>
      </c>
      <c r="K45" s="359">
        <v>2061</v>
      </c>
      <c r="L45" s="359">
        <v>1922</v>
      </c>
      <c r="M45" s="360">
        <v>2097</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7124</v>
      </c>
      <c r="J50" s="359">
        <v>7306</v>
      </c>
      <c r="K50" s="359">
        <v>8194</v>
      </c>
      <c r="L50" s="359">
        <v>8838</v>
      </c>
      <c r="M50" s="360">
        <v>9180</v>
      </c>
    </row>
    <row r="51" spans="2:13" ht="27.75" customHeight="1" x14ac:dyDescent="0.15">
      <c r="B51" s="1186"/>
      <c r="C51" s="1187"/>
      <c r="D51" s="106"/>
      <c r="E51" s="1192" t="s">
        <v>44</v>
      </c>
      <c r="F51" s="1192"/>
      <c r="G51" s="1192"/>
      <c r="H51" s="1193"/>
      <c r="I51" s="358">
        <v>938</v>
      </c>
      <c r="J51" s="359">
        <v>877</v>
      </c>
      <c r="K51" s="359">
        <v>814</v>
      </c>
      <c r="L51" s="359">
        <v>732</v>
      </c>
      <c r="M51" s="360">
        <v>658</v>
      </c>
    </row>
    <row r="52" spans="2:13" ht="27.75" customHeight="1" x14ac:dyDescent="0.15">
      <c r="B52" s="1188"/>
      <c r="C52" s="1189"/>
      <c r="D52" s="106"/>
      <c r="E52" s="1192" t="s">
        <v>45</v>
      </c>
      <c r="F52" s="1192"/>
      <c r="G52" s="1192"/>
      <c r="H52" s="1193"/>
      <c r="I52" s="358">
        <v>18957</v>
      </c>
      <c r="J52" s="359">
        <v>18399</v>
      </c>
      <c r="K52" s="359">
        <v>18365</v>
      </c>
      <c r="L52" s="359">
        <v>18592</v>
      </c>
      <c r="M52" s="360">
        <v>18310</v>
      </c>
    </row>
    <row r="53" spans="2:13" ht="27.75" customHeight="1" thickBot="1" x14ac:dyDescent="0.2">
      <c r="B53" s="1199" t="s">
        <v>46</v>
      </c>
      <c r="C53" s="1200"/>
      <c r="D53" s="110"/>
      <c r="E53" s="1201" t="s">
        <v>47</v>
      </c>
      <c r="F53" s="1201"/>
      <c r="G53" s="1201"/>
      <c r="H53" s="1202"/>
      <c r="I53" s="361">
        <v>4264</v>
      </c>
      <c r="J53" s="362">
        <v>3495</v>
      </c>
      <c r="K53" s="362">
        <v>2172</v>
      </c>
      <c r="L53" s="362">
        <v>1277</v>
      </c>
      <c r="M53" s="363">
        <v>-115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HgU0gxgZ4P17I82SwZJICH2IHaUHXwX1pIJuWTwOkUbIV5vbbtB8owfDpQkyZ2h9LFloSyeHtVegtQ9lEDjBw==" saltValue="bYKnRF7/cWfcagWCK92t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55" zoomScale="57" zoomScaleNormal="57"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2500</v>
      </c>
      <c r="G55" s="122">
        <v>2600</v>
      </c>
      <c r="H55" s="123">
        <v>2800</v>
      </c>
    </row>
    <row r="56" spans="2:8" ht="52.5" customHeight="1" x14ac:dyDescent="0.15">
      <c r="B56" s="124"/>
      <c r="C56" s="1213" t="s">
        <v>51</v>
      </c>
      <c r="D56" s="1213"/>
      <c r="E56" s="1214"/>
      <c r="F56" s="125">
        <v>2500</v>
      </c>
      <c r="G56" s="125">
        <v>3000</v>
      </c>
      <c r="H56" s="126">
        <v>3050</v>
      </c>
    </row>
    <row r="57" spans="2:8" ht="53.25" customHeight="1" x14ac:dyDescent="0.15">
      <c r="B57" s="124"/>
      <c r="C57" s="1215" t="s">
        <v>52</v>
      </c>
      <c r="D57" s="1215"/>
      <c r="E57" s="1216"/>
      <c r="F57" s="127">
        <v>3656</v>
      </c>
      <c r="G57" s="127">
        <v>3525</v>
      </c>
      <c r="H57" s="128">
        <v>3632</v>
      </c>
    </row>
    <row r="58" spans="2:8" ht="45.75" customHeight="1" x14ac:dyDescent="0.15">
      <c r="B58" s="129"/>
      <c r="C58" s="1203" t="s">
        <v>606</v>
      </c>
      <c r="D58" s="1204"/>
      <c r="E58" s="1205"/>
      <c r="F58" s="130">
        <v>1030</v>
      </c>
      <c r="G58" s="130">
        <v>1040</v>
      </c>
      <c r="H58" s="131">
        <v>1000</v>
      </c>
    </row>
    <row r="59" spans="2:8" ht="45.75" customHeight="1" x14ac:dyDescent="0.15">
      <c r="B59" s="129"/>
      <c r="C59" s="1203" t="s">
        <v>607</v>
      </c>
      <c r="D59" s="1204"/>
      <c r="E59" s="1205"/>
      <c r="F59" s="130">
        <v>991</v>
      </c>
      <c r="G59" s="130">
        <v>921</v>
      </c>
      <c r="H59" s="131">
        <v>922</v>
      </c>
    </row>
    <row r="60" spans="2:8" ht="45.75" customHeight="1" x14ac:dyDescent="0.15">
      <c r="B60" s="129"/>
      <c r="C60" s="1203" t="s">
        <v>608</v>
      </c>
      <c r="D60" s="1204"/>
      <c r="E60" s="1205"/>
      <c r="F60" s="130">
        <v>290</v>
      </c>
      <c r="G60" s="130">
        <v>291</v>
      </c>
      <c r="H60" s="131">
        <v>286</v>
      </c>
    </row>
    <row r="61" spans="2:8" ht="45.75" customHeight="1" x14ac:dyDescent="0.15">
      <c r="B61" s="129"/>
      <c r="C61" s="1203" t="s">
        <v>609</v>
      </c>
      <c r="D61" s="1204"/>
      <c r="E61" s="1205"/>
      <c r="F61" s="130">
        <v>246</v>
      </c>
      <c r="G61" s="130">
        <v>246</v>
      </c>
      <c r="H61" s="131">
        <v>246</v>
      </c>
    </row>
    <row r="62" spans="2:8" ht="45.75" customHeight="1" thickBot="1" x14ac:dyDescent="0.2">
      <c r="B62" s="132"/>
      <c r="C62" s="1206" t="s">
        <v>610</v>
      </c>
      <c r="D62" s="1207"/>
      <c r="E62" s="1208"/>
      <c r="F62" s="133">
        <v>141</v>
      </c>
      <c r="G62" s="133">
        <v>141</v>
      </c>
      <c r="H62" s="134">
        <v>151</v>
      </c>
    </row>
    <row r="63" spans="2:8" ht="52.5" customHeight="1" thickBot="1" x14ac:dyDescent="0.2">
      <c r="B63" s="135"/>
      <c r="C63" s="1209" t="s">
        <v>53</v>
      </c>
      <c r="D63" s="1209"/>
      <c r="E63" s="1210"/>
      <c r="F63" s="136">
        <v>8656</v>
      </c>
      <c r="G63" s="136">
        <v>9125</v>
      </c>
      <c r="H63" s="137">
        <v>9482</v>
      </c>
    </row>
    <row r="64" spans="2:8" x14ac:dyDescent="0.15"/>
  </sheetData>
  <sheetProtection algorithmName="SHA-512" hashValue="TQeGioW+NRR+80w7Y7JpASqm0Vz0yQNrkkjkQhH9OolNrDeXNdUIsderTdTz4Uhv4Fab1kTe9Vt5ZDAag8I3rg==" saltValue="ySsN2x3mES5G7ihT74U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53226</v>
      </c>
      <c r="E3" s="156"/>
      <c r="F3" s="157">
        <v>65080</v>
      </c>
      <c r="G3" s="158"/>
      <c r="H3" s="159"/>
    </row>
    <row r="4" spans="1:8" x14ac:dyDescent="0.15">
      <c r="A4" s="160"/>
      <c r="B4" s="161"/>
      <c r="C4" s="162"/>
      <c r="D4" s="163">
        <v>30985</v>
      </c>
      <c r="E4" s="164"/>
      <c r="F4" s="165">
        <v>38201</v>
      </c>
      <c r="G4" s="166"/>
      <c r="H4" s="167"/>
    </row>
    <row r="5" spans="1:8" x14ac:dyDescent="0.15">
      <c r="A5" s="148" t="s">
        <v>558</v>
      </c>
      <c r="B5" s="153"/>
      <c r="C5" s="154"/>
      <c r="D5" s="155">
        <v>65309</v>
      </c>
      <c r="E5" s="156"/>
      <c r="F5" s="157">
        <v>79288</v>
      </c>
      <c r="G5" s="158"/>
      <c r="H5" s="159"/>
    </row>
    <row r="6" spans="1:8" x14ac:dyDescent="0.15">
      <c r="A6" s="160"/>
      <c r="B6" s="161"/>
      <c r="C6" s="162"/>
      <c r="D6" s="163">
        <v>18951</v>
      </c>
      <c r="E6" s="164"/>
      <c r="F6" s="165">
        <v>41870</v>
      </c>
      <c r="G6" s="166"/>
      <c r="H6" s="167"/>
    </row>
    <row r="7" spans="1:8" x14ac:dyDescent="0.15">
      <c r="A7" s="148" t="s">
        <v>559</v>
      </c>
      <c r="B7" s="153"/>
      <c r="C7" s="154"/>
      <c r="D7" s="155">
        <v>107602</v>
      </c>
      <c r="E7" s="156"/>
      <c r="F7" s="157">
        <v>84962</v>
      </c>
      <c r="G7" s="158"/>
      <c r="H7" s="159"/>
    </row>
    <row r="8" spans="1:8" x14ac:dyDescent="0.15">
      <c r="A8" s="160"/>
      <c r="B8" s="161"/>
      <c r="C8" s="162"/>
      <c r="D8" s="163">
        <v>27293</v>
      </c>
      <c r="E8" s="164"/>
      <c r="F8" s="165">
        <v>42793</v>
      </c>
      <c r="G8" s="166"/>
      <c r="H8" s="167"/>
    </row>
    <row r="9" spans="1:8" x14ac:dyDescent="0.15">
      <c r="A9" s="148" t="s">
        <v>560</v>
      </c>
      <c r="B9" s="153"/>
      <c r="C9" s="154"/>
      <c r="D9" s="155">
        <v>158448</v>
      </c>
      <c r="E9" s="156"/>
      <c r="F9" s="157">
        <v>71279</v>
      </c>
      <c r="G9" s="158"/>
      <c r="H9" s="159"/>
    </row>
    <row r="10" spans="1:8" x14ac:dyDescent="0.15">
      <c r="A10" s="160"/>
      <c r="B10" s="161"/>
      <c r="C10" s="162"/>
      <c r="D10" s="163">
        <v>33468</v>
      </c>
      <c r="E10" s="164"/>
      <c r="F10" s="165">
        <v>36731</v>
      </c>
      <c r="G10" s="166"/>
      <c r="H10" s="167"/>
    </row>
    <row r="11" spans="1:8" x14ac:dyDescent="0.15">
      <c r="A11" s="148" t="s">
        <v>561</v>
      </c>
      <c r="B11" s="153"/>
      <c r="C11" s="154"/>
      <c r="D11" s="155">
        <v>57177</v>
      </c>
      <c r="E11" s="156"/>
      <c r="F11" s="157">
        <v>74994</v>
      </c>
      <c r="G11" s="158"/>
      <c r="H11" s="159"/>
    </row>
    <row r="12" spans="1:8" x14ac:dyDescent="0.15">
      <c r="A12" s="160"/>
      <c r="B12" s="161"/>
      <c r="C12" s="168"/>
      <c r="D12" s="163">
        <v>32891</v>
      </c>
      <c r="E12" s="164"/>
      <c r="F12" s="165">
        <v>36188</v>
      </c>
      <c r="G12" s="166"/>
      <c r="H12" s="167"/>
    </row>
    <row r="13" spans="1:8" x14ac:dyDescent="0.15">
      <c r="A13" s="148"/>
      <c r="B13" s="153"/>
      <c r="C13" s="169"/>
      <c r="D13" s="170">
        <v>88352</v>
      </c>
      <c r="E13" s="171"/>
      <c r="F13" s="172">
        <v>75121</v>
      </c>
      <c r="G13" s="173"/>
      <c r="H13" s="159"/>
    </row>
    <row r="14" spans="1:8" x14ac:dyDescent="0.15">
      <c r="A14" s="160"/>
      <c r="B14" s="161"/>
      <c r="C14" s="162"/>
      <c r="D14" s="163">
        <v>28718</v>
      </c>
      <c r="E14" s="164"/>
      <c r="F14" s="165">
        <v>39157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7.95</v>
      </c>
      <c r="C19" s="174">
        <f>ROUND(VALUE(SUBSTITUTE(実質収支比率等に係る経年分析!G$48,"▲","-")),2)</f>
        <v>9.0399999999999991</v>
      </c>
      <c r="D19" s="174">
        <f>ROUND(VALUE(SUBSTITUTE(実質収支比率等に係る経年分析!H$48,"▲","-")),2)</f>
        <v>14.85</v>
      </c>
      <c r="E19" s="174">
        <f>ROUND(VALUE(SUBSTITUTE(実質収支比率等に係る経年分析!I$48,"▲","-")),2)</f>
        <v>15.29</v>
      </c>
      <c r="F19" s="174">
        <f>ROUND(VALUE(SUBSTITUTE(実質収支比率等に係る経年分析!J$48,"▲","-")),2)</f>
        <v>15.66</v>
      </c>
    </row>
    <row r="20" spans="1:11" x14ac:dyDescent="0.15">
      <c r="A20" s="174" t="s">
        <v>57</v>
      </c>
      <c r="B20" s="174">
        <f>ROUND(VALUE(SUBSTITUTE(実質収支比率等に係る経年分析!F$47,"▲","-")),2)</f>
        <v>24.05</v>
      </c>
      <c r="C20" s="174">
        <f>ROUND(VALUE(SUBSTITUTE(実質収支比率等に係る経年分析!G$47,"▲","-")),2)</f>
        <v>26.03</v>
      </c>
      <c r="D20" s="174">
        <f>ROUND(VALUE(SUBSTITUTE(実質収支比率等に係る経年分析!H$47,"▲","-")),2)</f>
        <v>26.44</v>
      </c>
      <c r="E20" s="174">
        <f>ROUND(VALUE(SUBSTITUTE(実質収支比率等に係る経年分析!I$47,"▲","-")),2)</f>
        <v>26.1</v>
      </c>
      <c r="F20" s="174">
        <f>ROUND(VALUE(SUBSTITUTE(実質収支比率等に係る経年分析!J$47,"▲","-")),2)</f>
        <v>28.5</v>
      </c>
    </row>
    <row r="21" spans="1:11" x14ac:dyDescent="0.15">
      <c r="A21" s="174" t="s">
        <v>58</v>
      </c>
      <c r="B21" s="174">
        <f>IF(ISNUMBER(VALUE(SUBSTITUTE(実質収支比率等に係る経年分析!F$49,"▲","-"))),ROUND(VALUE(SUBSTITUTE(実質収支比率等に係る経年分析!F$49,"▲","-")),2),NA())</f>
        <v>9.99</v>
      </c>
      <c r="C21" s="174">
        <f>IF(ISNUMBER(VALUE(SUBSTITUTE(実質収支比率等に係る経年分析!G$49,"▲","-"))),ROUND(VALUE(SUBSTITUTE(実質収支比率等に係る経年分析!G$49,"▲","-")),2),NA())</f>
        <v>3.03</v>
      </c>
      <c r="D21" s="174">
        <f>IF(ISNUMBER(VALUE(SUBSTITUTE(実質収支比率等に係る経年分析!H$49,"▲","-"))),ROUND(VALUE(SUBSTITUTE(実質収支比率等に係る経年分析!H$49,"▲","-")),2),NA())</f>
        <v>7.09</v>
      </c>
      <c r="E21" s="174">
        <f>IF(ISNUMBER(VALUE(SUBSTITUTE(実質収支比率等に係る経年分析!I$49,"▲","-"))),ROUND(VALUE(SUBSTITUTE(実質収支比率等に係る経年分析!I$49,"▲","-")),2),NA())</f>
        <v>7.12</v>
      </c>
      <c r="F21" s="174">
        <f>IF(ISNUMBER(VALUE(SUBSTITUTE(実質収支比率等に係る経年分析!J$49,"▲","-"))),ROUND(VALUE(SUBSTITUTE(実質収支比率等に係る経年分析!J$49,"▲","-")),2),NA())</f>
        <v>9.5399999999999991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0.28999999999999998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0.28000000000000003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0.28000000000000003</v>
      </c>
    </row>
    <row r="31" spans="1:11" x14ac:dyDescent="0.15">
      <c r="A31" s="175" t="str">
        <f>IF(連結実質赤字比率に係る赤字・黒字の構成分析!C$39="",NA(),連結実質赤字比率に係る赤字・黒字の構成分析!C$39)</f>
        <v>国民健康保険特別会計（事業勘定）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0.55000000000000004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15">
      <c r="A32" s="175" t="str">
        <f>IF(連結実質赤字比率に係る赤字・黒字の構成分析!C$38="",NA(),連結実質赤字比率に係る赤字・黒字の構成分析!C$38)</f>
        <v>住宅資金貸付事業特別会計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0.56000000000000005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9.7799999999999994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9.3699999999999992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8.2899999999999991</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14.76</v>
      </c>
    </row>
    <row r="36" spans="1:16" x14ac:dyDescent="0.15">
      <c r="A36" s="175" t="str">
        <f>IF(連結実質赤字比率に係る赤字・黒字の構成分析!C$34="",NA(),連結実質赤字比率に係る赤字・黒字の構成分析!C$34)</f>
        <v>新宮市立医療センター病院事業会計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23.37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22.92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24.87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26.57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1950</v>
      </c>
      <c r="E42" s="176"/>
      <c r="F42" s="176"/>
      <c r="G42" s="176">
        <f>'実質公債費比率（分子）の構造'!L$52</f>
        <v>1968</v>
      </c>
      <c r="H42" s="176"/>
      <c r="I42" s="176"/>
      <c r="J42" s="176">
        <f>'実質公債費比率（分子）の構造'!M$52</f>
        <v>1980</v>
      </c>
      <c r="K42" s="176"/>
      <c r="L42" s="176"/>
      <c r="M42" s="176">
        <f>'実質公債費比率（分子）の構造'!N$52</f>
        <v>2002</v>
      </c>
      <c r="N42" s="176"/>
      <c r="O42" s="176"/>
      <c r="P42" s="176">
        <f>'実質公債費比率（分子）の構造'!O$52</f>
        <v>2025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618</v>
      </c>
      <c r="C46" s="176"/>
      <c r="D46" s="176"/>
      <c r="E46" s="176">
        <f>'実質公債費比率（分子）の構造'!L$48</f>
        <v>600</v>
      </c>
      <c r="F46" s="176"/>
      <c r="G46" s="176"/>
      <c r="H46" s="176">
        <f>'実質公債費比率（分子）の構造'!M$48</f>
        <v>590</v>
      </c>
      <c r="I46" s="176"/>
      <c r="J46" s="176"/>
      <c r="K46" s="176">
        <f>'実質公債費比率（分子）の構造'!N$48</f>
        <v>614</v>
      </c>
      <c r="L46" s="176"/>
      <c r="M46" s="176"/>
      <c r="N46" s="176">
        <f>'実質公債費比率（分子）の構造'!O$48</f>
        <v>547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2378</v>
      </c>
      <c r="C49" s="176"/>
      <c r="D49" s="176"/>
      <c r="E49" s="176">
        <f>'実質公債費比率（分子）の構造'!L$45</f>
        <v>2358</v>
      </c>
      <c r="F49" s="176"/>
      <c r="G49" s="176"/>
      <c r="H49" s="176">
        <f>'実質公債費比率（分子）の構造'!M$45</f>
        <v>2379</v>
      </c>
      <c r="I49" s="176"/>
      <c r="J49" s="176"/>
      <c r="K49" s="176">
        <f>'実質公債費比率（分子）の構造'!N$45</f>
        <v>2478</v>
      </c>
      <c r="L49" s="176"/>
      <c r="M49" s="176"/>
      <c r="N49" s="176">
        <f>'実質公債費比率（分子）の構造'!O$45</f>
        <v>2344</v>
      </c>
      <c r="O49" s="176"/>
      <c r="P49" s="176"/>
    </row>
    <row r="50" spans="1:16" x14ac:dyDescent="0.15">
      <c r="A50" s="176" t="s">
        <v>73</v>
      </c>
      <c r="B50" s="176" t="e">
        <f>NA()</f>
        <v>#N/A</v>
      </c>
      <c r="C50" s="176">
        <f>IF(ISNUMBER('実質公債費比率（分子）の構造'!K$53),'実質公債費比率（分子）の構造'!K$53,NA())</f>
        <v>1046</v>
      </c>
      <c r="D50" s="176" t="e">
        <f>NA()</f>
        <v>#N/A</v>
      </c>
      <c r="E50" s="176" t="e">
        <f>NA()</f>
        <v>#N/A</v>
      </c>
      <c r="F50" s="176">
        <f>IF(ISNUMBER('実質公債費比率（分子）の構造'!L$53),'実質公債費比率（分子）の構造'!L$53,NA())</f>
        <v>990</v>
      </c>
      <c r="G50" s="176" t="e">
        <f>NA()</f>
        <v>#N/A</v>
      </c>
      <c r="H50" s="176" t="e">
        <f>NA()</f>
        <v>#N/A</v>
      </c>
      <c r="I50" s="176">
        <f>IF(ISNUMBER('実質公債費比率（分子）の構造'!M$53),'実質公債費比率（分子）の構造'!M$53,NA())</f>
        <v>989</v>
      </c>
      <c r="J50" s="176" t="e">
        <f>NA()</f>
        <v>#N/A</v>
      </c>
      <c r="K50" s="176" t="e">
        <f>NA()</f>
        <v>#N/A</v>
      </c>
      <c r="L50" s="176">
        <f>IF(ISNUMBER('実質公債費比率（分子）の構造'!N$53),'実質公債費比率（分子）の構造'!N$53,NA())</f>
        <v>1090</v>
      </c>
      <c r="M50" s="176" t="e">
        <f>NA()</f>
        <v>#N/A</v>
      </c>
      <c r="N50" s="176" t="e">
        <f>NA()</f>
        <v>#N/A</v>
      </c>
      <c r="O50" s="176">
        <f>IF(ISNUMBER('実質公債費比率（分子）の構造'!O$53),'実質公債費比率（分子）の構造'!O$53,NA())</f>
        <v>866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18957</v>
      </c>
      <c r="E56" s="175"/>
      <c r="F56" s="175"/>
      <c r="G56" s="175">
        <f>'将来負担比率（分子）の構造'!J$52</f>
        <v>18399</v>
      </c>
      <c r="H56" s="175"/>
      <c r="I56" s="175"/>
      <c r="J56" s="175">
        <f>'将来負担比率（分子）の構造'!K$52</f>
        <v>18365</v>
      </c>
      <c r="K56" s="175"/>
      <c r="L56" s="175"/>
      <c r="M56" s="175">
        <f>'将来負担比率（分子）の構造'!L$52</f>
        <v>18592</v>
      </c>
      <c r="N56" s="175"/>
      <c r="O56" s="175"/>
      <c r="P56" s="175">
        <f>'将来負担比率（分子）の構造'!M$52</f>
        <v>18310</v>
      </c>
    </row>
    <row r="57" spans="1:16" x14ac:dyDescent="0.15">
      <c r="A57" s="175" t="s">
        <v>44</v>
      </c>
      <c r="B57" s="175"/>
      <c r="C57" s="175"/>
      <c r="D57" s="175">
        <f>'将来負担比率（分子）の構造'!I$51</f>
        <v>938</v>
      </c>
      <c r="E57" s="175"/>
      <c r="F57" s="175"/>
      <c r="G57" s="175">
        <f>'将来負担比率（分子）の構造'!J$51</f>
        <v>877</v>
      </c>
      <c r="H57" s="175"/>
      <c r="I57" s="175"/>
      <c r="J57" s="175">
        <f>'将来負担比率（分子）の構造'!K$51</f>
        <v>814</v>
      </c>
      <c r="K57" s="175"/>
      <c r="L57" s="175"/>
      <c r="M57" s="175">
        <f>'将来負担比率（分子）の構造'!L$51</f>
        <v>732</v>
      </c>
      <c r="N57" s="175"/>
      <c r="O57" s="175"/>
      <c r="P57" s="175">
        <f>'将来負担比率（分子）の構造'!M$51</f>
        <v>658</v>
      </c>
    </row>
    <row r="58" spans="1:16" x14ac:dyDescent="0.15">
      <c r="A58" s="175" t="s">
        <v>43</v>
      </c>
      <c r="B58" s="175"/>
      <c r="C58" s="175"/>
      <c r="D58" s="175">
        <f>'将来負担比率（分子）の構造'!I$50</f>
        <v>7124</v>
      </c>
      <c r="E58" s="175"/>
      <c r="F58" s="175"/>
      <c r="G58" s="175">
        <f>'将来負担比率（分子）の構造'!J$50</f>
        <v>7306</v>
      </c>
      <c r="H58" s="175"/>
      <c r="I58" s="175"/>
      <c r="J58" s="175">
        <f>'将来負担比率（分子）の構造'!K$50</f>
        <v>8194</v>
      </c>
      <c r="K58" s="175"/>
      <c r="L58" s="175"/>
      <c r="M58" s="175">
        <f>'将来負担比率（分子）の構造'!L$50</f>
        <v>8838</v>
      </c>
      <c r="N58" s="175"/>
      <c r="O58" s="175"/>
      <c r="P58" s="175">
        <f>'将来負担比率（分子）の構造'!M$50</f>
        <v>9180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2180</v>
      </c>
      <c r="C62" s="175"/>
      <c r="D62" s="175"/>
      <c r="E62" s="175">
        <f>'将来負担比率（分子）の構造'!J$45</f>
        <v>2025</v>
      </c>
      <c r="F62" s="175"/>
      <c r="G62" s="175"/>
      <c r="H62" s="175">
        <f>'将来負担比率（分子）の構造'!K$45</f>
        <v>2061</v>
      </c>
      <c r="I62" s="175"/>
      <c r="J62" s="175"/>
      <c r="K62" s="175">
        <f>'将来負担比率（分子）の構造'!L$45</f>
        <v>1922</v>
      </c>
      <c r="L62" s="175"/>
      <c r="M62" s="175"/>
      <c r="N62" s="175">
        <f>'将来負担比率（分子）の構造'!M$45</f>
        <v>2097</v>
      </c>
      <c r="O62" s="175"/>
      <c r="P62" s="175"/>
    </row>
    <row r="63" spans="1:16" x14ac:dyDescent="0.15">
      <c r="A63" s="175" t="s">
        <v>36</v>
      </c>
      <c r="B63" s="175">
        <f>'将来負担比率（分子）の構造'!I$44</f>
        <v>220</v>
      </c>
      <c r="C63" s="175"/>
      <c r="D63" s="175"/>
      <c r="E63" s="175">
        <f>'将来負担比率（分子）の構造'!J$44</f>
        <v>212</v>
      </c>
      <c r="F63" s="175"/>
      <c r="G63" s="175"/>
      <c r="H63" s="175">
        <f>'将来負担比率（分子）の構造'!K$44</f>
        <v>203</v>
      </c>
      <c r="I63" s="175"/>
      <c r="J63" s="175"/>
      <c r="K63" s="175">
        <f>'将来負担比率（分子）の構造'!L$44</f>
        <v>195</v>
      </c>
      <c r="L63" s="175"/>
      <c r="M63" s="175"/>
      <c r="N63" s="175">
        <f>'将来負担比率（分子）の構造'!M$44</f>
        <v>187</v>
      </c>
      <c r="O63" s="175"/>
      <c r="P63" s="175"/>
    </row>
    <row r="64" spans="1:16" x14ac:dyDescent="0.15">
      <c r="A64" s="175" t="s">
        <v>35</v>
      </c>
      <c r="B64" s="175">
        <f>'将来負担比率（分子）の構造'!I$43</f>
        <v>4793</v>
      </c>
      <c r="C64" s="175"/>
      <c r="D64" s="175"/>
      <c r="E64" s="175">
        <f>'将来負担比率（分子）の構造'!J$43</f>
        <v>4378</v>
      </c>
      <c r="F64" s="175"/>
      <c r="G64" s="175"/>
      <c r="H64" s="175">
        <f>'将来負担比率（分子）の構造'!K$43</f>
        <v>4052</v>
      </c>
      <c r="I64" s="175"/>
      <c r="J64" s="175"/>
      <c r="K64" s="175">
        <f>'将来負担比率（分子）の構造'!L$43</f>
        <v>3852</v>
      </c>
      <c r="L64" s="175"/>
      <c r="M64" s="175"/>
      <c r="N64" s="175">
        <f>'将来負担比率（分子）の構造'!M$43</f>
        <v>3986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24091</v>
      </c>
      <c r="C66" s="175"/>
      <c r="D66" s="175"/>
      <c r="E66" s="175">
        <f>'将来負担比率（分子）の構造'!J$41</f>
        <v>23462</v>
      </c>
      <c r="F66" s="175"/>
      <c r="G66" s="175"/>
      <c r="H66" s="175">
        <f>'将来負担比率（分子）の構造'!K$41</f>
        <v>23229</v>
      </c>
      <c r="I66" s="175"/>
      <c r="J66" s="175"/>
      <c r="K66" s="175">
        <f>'将来負担比率（分子）の構造'!L$41</f>
        <v>23470</v>
      </c>
      <c r="L66" s="175"/>
      <c r="M66" s="175"/>
      <c r="N66" s="175">
        <f>'将来負担比率（分子）の構造'!M$41</f>
        <v>21764</v>
      </c>
      <c r="O66" s="175"/>
      <c r="P66" s="175"/>
    </row>
    <row r="67" spans="1:16" x14ac:dyDescent="0.15">
      <c r="A67" s="175" t="s">
        <v>77</v>
      </c>
      <c r="B67" s="175" t="e">
        <f>NA()</f>
        <v>#N/A</v>
      </c>
      <c r="C67" s="175">
        <f>IF(ISNUMBER('将来負担比率（分子）の構造'!I$53), IF('将来負担比率（分子）の構造'!I$53 &lt; 0, 0, '将来負担比率（分子）の構造'!I$53), NA())</f>
        <v>4264</v>
      </c>
      <c r="D67" s="175" t="e">
        <f>NA()</f>
        <v>#N/A</v>
      </c>
      <c r="E67" s="175" t="e">
        <f>NA()</f>
        <v>#N/A</v>
      </c>
      <c r="F67" s="175">
        <f>IF(ISNUMBER('将来負担比率（分子）の構造'!J$53), IF('将来負担比率（分子）の構造'!J$53 &lt; 0, 0, '将来負担比率（分子）の構造'!J$53), NA())</f>
        <v>3495</v>
      </c>
      <c r="G67" s="175" t="e">
        <f>NA()</f>
        <v>#N/A</v>
      </c>
      <c r="H67" s="175" t="e">
        <f>NA()</f>
        <v>#N/A</v>
      </c>
      <c r="I67" s="175">
        <f>IF(ISNUMBER('将来負担比率（分子）の構造'!K$53), IF('将来負担比率（分子）の構造'!K$53 &lt; 0, 0, '将来負担比率（分子）の構造'!K$53), NA())</f>
        <v>2172</v>
      </c>
      <c r="J67" s="175" t="e">
        <f>NA()</f>
        <v>#N/A</v>
      </c>
      <c r="K67" s="175" t="e">
        <f>NA()</f>
        <v>#N/A</v>
      </c>
      <c r="L67" s="175">
        <f>IF(ISNUMBER('将来負担比率（分子）の構造'!L$53), IF('将来負担比率（分子）の構造'!L$53 &lt; 0, 0, '将来負担比率（分子）の構造'!L$53), NA())</f>
        <v>1277</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2500</v>
      </c>
      <c r="C72" s="179">
        <f>基金残高に係る経年分析!G55</f>
        <v>2600</v>
      </c>
      <c r="D72" s="179">
        <f>基金残高に係る経年分析!H55</f>
        <v>2800</v>
      </c>
    </row>
    <row r="73" spans="1:16" x14ac:dyDescent="0.15">
      <c r="A73" s="178" t="s">
        <v>80</v>
      </c>
      <c r="B73" s="179">
        <f>基金残高に係る経年分析!F56</f>
        <v>2500</v>
      </c>
      <c r="C73" s="179">
        <f>基金残高に係る経年分析!G56</f>
        <v>3000</v>
      </c>
      <c r="D73" s="179">
        <f>基金残高に係る経年分析!H56</f>
        <v>3050</v>
      </c>
    </row>
    <row r="74" spans="1:16" x14ac:dyDescent="0.15">
      <c r="A74" s="178" t="s">
        <v>81</v>
      </c>
      <c r="B74" s="179">
        <f>基金残高に係る経年分析!F57</f>
        <v>3656</v>
      </c>
      <c r="C74" s="179">
        <f>基金残高に係る経年分析!G57</f>
        <v>3525</v>
      </c>
      <c r="D74" s="179">
        <f>基金残高に係る経年分析!H57</f>
        <v>3632</v>
      </c>
    </row>
  </sheetData>
  <sheetProtection algorithmName="SHA-512" hashValue="j4cjTBOHEntC+J9U623Zew8mm71gGiL/c0bjme7xIZeUhVNYAAAoCSVS/yV2Pqe+1T1OuNfqozN189x0VCJ1iw==" saltValue="NGiWHcHxfoEREM4jdpo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31"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3198487</v>
      </c>
      <c r="S5" s="613"/>
      <c r="T5" s="613"/>
      <c r="U5" s="613"/>
      <c r="V5" s="613"/>
      <c r="W5" s="613"/>
      <c r="X5" s="613"/>
      <c r="Y5" s="614"/>
      <c r="Z5" s="615">
        <v>15.5</v>
      </c>
      <c r="AA5" s="615"/>
      <c r="AB5" s="615"/>
      <c r="AC5" s="615"/>
      <c r="AD5" s="616">
        <v>3198487</v>
      </c>
      <c r="AE5" s="616"/>
      <c r="AF5" s="616"/>
      <c r="AG5" s="616"/>
      <c r="AH5" s="616"/>
      <c r="AI5" s="616"/>
      <c r="AJ5" s="616"/>
      <c r="AK5" s="616"/>
      <c r="AL5" s="617">
        <v>32.200000000000003</v>
      </c>
      <c r="AM5" s="618"/>
      <c r="AN5" s="618"/>
      <c r="AO5" s="619"/>
      <c r="AP5" s="609" t="s">
        <v>231</v>
      </c>
      <c r="AQ5" s="610"/>
      <c r="AR5" s="610"/>
      <c r="AS5" s="610"/>
      <c r="AT5" s="610"/>
      <c r="AU5" s="610"/>
      <c r="AV5" s="610"/>
      <c r="AW5" s="610"/>
      <c r="AX5" s="610"/>
      <c r="AY5" s="610"/>
      <c r="AZ5" s="610"/>
      <c r="BA5" s="610"/>
      <c r="BB5" s="610"/>
      <c r="BC5" s="610"/>
      <c r="BD5" s="610"/>
      <c r="BE5" s="610"/>
      <c r="BF5" s="611"/>
      <c r="BG5" s="623">
        <v>3194039</v>
      </c>
      <c r="BH5" s="624"/>
      <c r="BI5" s="624"/>
      <c r="BJ5" s="624"/>
      <c r="BK5" s="624"/>
      <c r="BL5" s="624"/>
      <c r="BM5" s="624"/>
      <c r="BN5" s="625"/>
      <c r="BO5" s="626">
        <v>99.9</v>
      </c>
      <c r="BP5" s="626"/>
      <c r="BQ5" s="626"/>
      <c r="BR5" s="626"/>
      <c r="BS5" s="627">
        <v>139058</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164725</v>
      </c>
      <c r="S6" s="624"/>
      <c r="T6" s="624"/>
      <c r="U6" s="624"/>
      <c r="V6" s="624"/>
      <c r="W6" s="624"/>
      <c r="X6" s="624"/>
      <c r="Y6" s="625"/>
      <c r="Z6" s="626">
        <v>0.8</v>
      </c>
      <c r="AA6" s="626"/>
      <c r="AB6" s="626"/>
      <c r="AC6" s="626"/>
      <c r="AD6" s="627">
        <v>164725</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3194039</v>
      </c>
      <c r="BH6" s="624"/>
      <c r="BI6" s="624"/>
      <c r="BJ6" s="624"/>
      <c r="BK6" s="624"/>
      <c r="BL6" s="624"/>
      <c r="BM6" s="624"/>
      <c r="BN6" s="625"/>
      <c r="BO6" s="626">
        <v>99.9</v>
      </c>
      <c r="BP6" s="626"/>
      <c r="BQ6" s="626"/>
      <c r="BR6" s="626"/>
      <c r="BS6" s="627">
        <v>139058</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142915</v>
      </c>
      <c r="CS6" s="624"/>
      <c r="CT6" s="624"/>
      <c r="CU6" s="624"/>
      <c r="CV6" s="624"/>
      <c r="CW6" s="624"/>
      <c r="CX6" s="624"/>
      <c r="CY6" s="625"/>
      <c r="CZ6" s="617">
        <v>0.7</v>
      </c>
      <c r="DA6" s="618"/>
      <c r="DB6" s="618"/>
      <c r="DC6" s="634"/>
      <c r="DD6" s="632" t="s">
        <v>179</v>
      </c>
      <c r="DE6" s="624"/>
      <c r="DF6" s="624"/>
      <c r="DG6" s="624"/>
      <c r="DH6" s="624"/>
      <c r="DI6" s="624"/>
      <c r="DJ6" s="624"/>
      <c r="DK6" s="624"/>
      <c r="DL6" s="624"/>
      <c r="DM6" s="624"/>
      <c r="DN6" s="624"/>
      <c r="DO6" s="624"/>
      <c r="DP6" s="625"/>
      <c r="DQ6" s="632">
        <v>142915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1611</v>
      </c>
      <c r="S7" s="624"/>
      <c r="T7" s="624"/>
      <c r="U7" s="624"/>
      <c r="V7" s="624"/>
      <c r="W7" s="624"/>
      <c r="X7" s="624"/>
      <c r="Y7" s="625"/>
      <c r="Z7" s="626">
        <v>0</v>
      </c>
      <c r="AA7" s="626"/>
      <c r="AB7" s="626"/>
      <c r="AC7" s="626"/>
      <c r="AD7" s="627">
        <v>1611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1380532</v>
      </c>
      <c r="BH7" s="624"/>
      <c r="BI7" s="624"/>
      <c r="BJ7" s="624"/>
      <c r="BK7" s="624"/>
      <c r="BL7" s="624"/>
      <c r="BM7" s="624"/>
      <c r="BN7" s="625"/>
      <c r="BO7" s="626">
        <v>43.2</v>
      </c>
      <c r="BP7" s="626"/>
      <c r="BQ7" s="626"/>
      <c r="BR7" s="626"/>
      <c r="BS7" s="627">
        <v>33761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2874436</v>
      </c>
      <c r="CS7" s="624"/>
      <c r="CT7" s="624"/>
      <c r="CU7" s="624"/>
      <c r="CV7" s="624"/>
      <c r="CW7" s="624"/>
      <c r="CX7" s="624"/>
      <c r="CY7" s="625"/>
      <c r="CZ7" s="626">
        <v>15.1</v>
      </c>
      <c r="DA7" s="626"/>
      <c r="DB7" s="626"/>
      <c r="DC7" s="626"/>
      <c r="DD7" s="632">
        <v>278384</v>
      </c>
      <c r="DE7" s="624"/>
      <c r="DF7" s="624"/>
      <c r="DG7" s="624"/>
      <c r="DH7" s="624"/>
      <c r="DI7" s="624"/>
      <c r="DJ7" s="624"/>
      <c r="DK7" s="624"/>
      <c r="DL7" s="624"/>
      <c r="DM7" s="624"/>
      <c r="DN7" s="624"/>
      <c r="DO7" s="624"/>
      <c r="DP7" s="625"/>
      <c r="DQ7" s="632">
        <v>2265904</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23049</v>
      </c>
      <c r="S8" s="624"/>
      <c r="T8" s="624"/>
      <c r="U8" s="624"/>
      <c r="V8" s="624"/>
      <c r="W8" s="624"/>
      <c r="X8" s="624"/>
      <c r="Y8" s="625"/>
      <c r="Z8" s="626">
        <v>0.1</v>
      </c>
      <c r="AA8" s="626"/>
      <c r="AB8" s="626"/>
      <c r="AC8" s="626"/>
      <c r="AD8" s="627">
        <v>23049</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43854</v>
      </c>
      <c r="BH8" s="624"/>
      <c r="BI8" s="624"/>
      <c r="BJ8" s="624"/>
      <c r="BK8" s="624"/>
      <c r="BL8" s="624"/>
      <c r="BM8" s="624"/>
      <c r="BN8" s="625"/>
      <c r="BO8" s="626">
        <v>1.4</v>
      </c>
      <c r="BP8" s="626"/>
      <c r="BQ8" s="626"/>
      <c r="BR8" s="626"/>
      <c r="BS8" s="627" t="s">
        <v>179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6564709</v>
      </c>
      <c r="CS8" s="624"/>
      <c r="CT8" s="624"/>
      <c r="CU8" s="624"/>
      <c r="CV8" s="624"/>
      <c r="CW8" s="624"/>
      <c r="CX8" s="624"/>
      <c r="CY8" s="625"/>
      <c r="CZ8" s="626">
        <v>34.4</v>
      </c>
      <c r="DA8" s="626"/>
      <c r="DB8" s="626"/>
      <c r="DC8" s="626"/>
      <c r="DD8" s="632">
        <v>76243</v>
      </c>
      <c r="DE8" s="624"/>
      <c r="DF8" s="624"/>
      <c r="DG8" s="624"/>
      <c r="DH8" s="624"/>
      <c r="DI8" s="624"/>
      <c r="DJ8" s="624"/>
      <c r="DK8" s="624"/>
      <c r="DL8" s="624"/>
      <c r="DM8" s="624"/>
      <c r="DN8" s="624"/>
      <c r="DO8" s="624"/>
      <c r="DP8" s="625"/>
      <c r="DQ8" s="632">
        <v>3104067</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16462</v>
      </c>
      <c r="S9" s="624"/>
      <c r="T9" s="624"/>
      <c r="U9" s="624"/>
      <c r="V9" s="624"/>
      <c r="W9" s="624"/>
      <c r="X9" s="624"/>
      <c r="Y9" s="625"/>
      <c r="Z9" s="626">
        <v>0.1</v>
      </c>
      <c r="AA9" s="626"/>
      <c r="AB9" s="626"/>
      <c r="AC9" s="626"/>
      <c r="AD9" s="627">
        <v>16462</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1098054</v>
      </c>
      <c r="BH9" s="624"/>
      <c r="BI9" s="624"/>
      <c r="BJ9" s="624"/>
      <c r="BK9" s="624"/>
      <c r="BL9" s="624"/>
      <c r="BM9" s="624"/>
      <c r="BN9" s="625"/>
      <c r="BO9" s="626">
        <v>34.299999999999997</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2293868</v>
      </c>
      <c r="CS9" s="624"/>
      <c r="CT9" s="624"/>
      <c r="CU9" s="624"/>
      <c r="CV9" s="624"/>
      <c r="CW9" s="624"/>
      <c r="CX9" s="624"/>
      <c r="CY9" s="625"/>
      <c r="CZ9" s="626">
        <v>12</v>
      </c>
      <c r="DA9" s="626"/>
      <c r="DB9" s="626"/>
      <c r="DC9" s="626"/>
      <c r="DD9" s="632">
        <v>137329</v>
      </c>
      <c r="DE9" s="624"/>
      <c r="DF9" s="624"/>
      <c r="DG9" s="624"/>
      <c r="DH9" s="624"/>
      <c r="DI9" s="624"/>
      <c r="DJ9" s="624"/>
      <c r="DK9" s="624"/>
      <c r="DL9" s="624"/>
      <c r="DM9" s="624"/>
      <c r="DN9" s="624"/>
      <c r="DO9" s="624"/>
      <c r="DP9" s="625"/>
      <c r="DQ9" s="632">
        <v>1876005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139</v>
      </c>
      <c r="S10" s="624"/>
      <c r="T10" s="624"/>
      <c r="U10" s="624"/>
      <c r="V10" s="624"/>
      <c r="W10" s="624"/>
      <c r="X10" s="624"/>
      <c r="Y10" s="625"/>
      <c r="Z10" s="626" t="s">
        <v>246</v>
      </c>
      <c r="AA10" s="626"/>
      <c r="AB10" s="626"/>
      <c r="AC10" s="626"/>
      <c r="AD10" s="627" t="s">
        <v>246</v>
      </c>
      <c r="AE10" s="627"/>
      <c r="AF10" s="627"/>
      <c r="AG10" s="627"/>
      <c r="AH10" s="627"/>
      <c r="AI10" s="627"/>
      <c r="AJ10" s="627"/>
      <c r="AK10" s="627"/>
      <c r="AL10" s="628" t="s">
        <v>179</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110123</v>
      </c>
      <c r="BH10" s="624"/>
      <c r="BI10" s="624"/>
      <c r="BJ10" s="624"/>
      <c r="BK10" s="624"/>
      <c r="BL10" s="624"/>
      <c r="BM10" s="624"/>
      <c r="BN10" s="625"/>
      <c r="BO10" s="626">
        <v>3.4</v>
      </c>
      <c r="BP10" s="626"/>
      <c r="BQ10" s="626"/>
      <c r="BR10" s="626"/>
      <c r="BS10" s="627" t="s">
        <v>179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3451</v>
      </c>
      <c r="CS10" s="624"/>
      <c r="CT10" s="624"/>
      <c r="CU10" s="624"/>
      <c r="CV10" s="624"/>
      <c r="CW10" s="624"/>
      <c r="CX10" s="624"/>
      <c r="CY10" s="625"/>
      <c r="CZ10" s="626">
        <v>0</v>
      </c>
      <c r="DA10" s="626"/>
      <c r="DB10" s="626"/>
      <c r="DC10" s="626"/>
      <c r="DD10" s="632" t="s">
        <v>246</v>
      </c>
      <c r="DE10" s="624"/>
      <c r="DF10" s="624"/>
      <c r="DG10" s="624"/>
      <c r="DH10" s="624"/>
      <c r="DI10" s="624"/>
      <c r="DJ10" s="624"/>
      <c r="DK10" s="624"/>
      <c r="DL10" s="624"/>
      <c r="DM10" s="624"/>
      <c r="DN10" s="624"/>
      <c r="DO10" s="624"/>
      <c r="DP10" s="625"/>
      <c r="DQ10" s="632">
        <v>2651</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711274</v>
      </c>
      <c r="S11" s="624"/>
      <c r="T11" s="624"/>
      <c r="U11" s="624"/>
      <c r="V11" s="624"/>
      <c r="W11" s="624"/>
      <c r="X11" s="624"/>
      <c r="Y11" s="625"/>
      <c r="Z11" s="628">
        <v>3.4</v>
      </c>
      <c r="AA11" s="629"/>
      <c r="AB11" s="629"/>
      <c r="AC11" s="635"/>
      <c r="AD11" s="632">
        <v>711274</v>
      </c>
      <c r="AE11" s="624"/>
      <c r="AF11" s="624"/>
      <c r="AG11" s="624"/>
      <c r="AH11" s="624"/>
      <c r="AI11" s="624"/>
      <c r="AJ11" s="624"/>
      <c r="AK11" s="625"/>
      <c r="AL11" s="628">
        <v>7.2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128501</v>
      </c>
      <c r="BH11" s="624"/>
      <c r="BI11" s="624"/>
      <c r="BJ11" s="624"/>
      <c r="BK11" s="624"/>
      <c r="BL11" s="624"/>
      <c r="BM11" s="624"/>
      <c r="BN11" s="625"/>
      <c r="BO11" s="626">
        <v>4</v>
      </c>
      <c r="BP11" s="626"/>
      <c r="BQ11" s="626"/>
      <c r="BR11" s="626"/>
      <c r="BS11" s="627">
        <v>33761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301972</v>
      </c>
      <c r="CS11" s="624"/>
      <c r="CT11" s="624"/>
      <c r="CU11" s="624"/>
      <c r="CV11" s="624"/>
      <c r="CW11" s="624"/>
      <c r="CX11" s="624"/>
      <c r="CY11" s="625"/>
      <c r="CZ11" s="626">
        <v>1.6</v>
      </c>
      <c r="DA11" s="626"/>
      <c r="DB11" s="626"/>
      <c r="DC11" s="626"/>
      <c r="DD11" s="632">
        <v>101550</v>
      </c>
      <c r="DE11" s="624"/>
      <c r="DF11" s="624"/>
      <c r="DG11" s="624"/>
      <c r="DH11" s="624"/>
      <c r="DI11" s="624"/>
      <c r="DJ11" s="624"/>
      <c r="DK11" s="624"/>
      <c r="DL11" s="624"/>
      <c r="DM11" s="624"/>
      <c r="DN11" s="624"/>
      <c r="DO11" s="624"/>
      <c r="DP11" s="625"/>
      <c r="DQ11" s="632">
        <v>204119</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179</v>
      </c>
      <c r="AA12" s="626"/>
      <c r="AB12" s="626"/>
      <c r="AC12" s="626"/>
      <c r="AD12" s="627" t="s">
        <v>246</v>
      </c>
      <c r="AE12" s="627"/>
      <c r="AF12" s="627"/>
      <c r="AG12" s="627"/>
      <c r="AH12" s="627"/>
      <c r="AI12" s="627"/>
      <c r="AJ12" s="627"/>
      <c r="AK12" s="627"/>
      <c r="AL12" s="628" t="s">
        <v>179</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1466523</v>
      </c>
      <c r="BH12" s="624"/>
      <c r="BI12" s="624"/>
      <c r="BJ12" s="624"/>
      <c r="BK12" s="624"/>
      <c r="BL12" s="624"/>
      <c r="BM12" s="624"/>
      <c r="BN12" s="625"/>
      <c r="BO12" s="626">
        <v>45.9</v>
      </c>
      <c r="BP12" s="626"/>
      <c r="BQ12" s="626"/>
      <c r="BR12" s="626"/>
      <c r="BS12" s="627">
        <v>105297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770718</v>
      </c>
      <c r="CS12" s="624"/>
      <c r="CT12" s="624"/>
      <c r="CU12" s="624"/>
      <c r="CV12" s="624"/>
      <c r="CW12" s="624"/>
      <c r="CX12" s="624"/>
      <c r="CY12" s="625"/>
      <c r="CZ12" s="626">
        <v>4</v>
      </c>
      <c r="DA12" s="626"/>
      <c r="DB12" s="626"/>
      <c r="DC12" s="626"/>
      <c r="DD12" s="632">
        <v>1489</v>
      </c>
      <c r="DE12" s="624"/>
      <c r="DF12" s="624"/>
      <c r="DG12" s="624"/>
      <c r="DH12" s="624"/>
      <c r="DI12" s="624"/>
      <c r="DJ12" s="624"/>
      <c r="DK12" s="624"/>
      <c r="DL12" s="624"/>
      <c r="DM12" s="624"/>
      <c r="DN12" s="624"/>
      <c r="DO12" s="624"/>
      <c r="DP12" s="625"/>
      <c r="DQ12" s="632">
        <v>574486</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246</v>
      </c>
      <c r="AA13" s="626"/>
      <c r="AB13" s="626"/>
      <c r="AC13" s="626"/>
      <c r="AD13" s="627" t="s">
        <v>246</v>
      </c>
      <c r="AE13" s="627"/>
      <c r="AF13" s="627"/>
      <c r="AG13" s="627"/>
      <c r="AH13" s="627"/>
      <c r="AI13" s="627"/>
      <c r="AJ13" s="627"/>
      <c r="AK13" s="627"/>
      <c r="AL13" s="628" t="s">
        <v>246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1448839</v>
      </c>
      <c r="BH13" s="624"/>
      <c r="BI13" s="624"/>
      <c r="BJ13" s="624"/>
      <c r="BK13" s="624"/>
      <c r="BL13" s="624"/>
      <c r="BM13" s="624"/>
      <c r="BN13" s="625"/>
      <c r="BO13" s="626">
        <v>45.3</v>
      </c>
      <c r="BP13" s="626"/>
      <c r="BQ13" s="626"/>
      <c r="BR13" s="626"/>
      <c r="BS13" s="627">
        <v>105297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1052366</v>
      </c>
      <c r="CS13" s="624"/>
      <c r="CT13" s="624"/>
      <c r="CU13" s="624"/>
      <c r="CV13" s="624"/>
      <c r="CW13" s="624"/>
      <c r="CX13" s="624"/>
      <c r="CY13" s="625"/>
      <c r="CZ13" s="626">
        <v>5.5</v>
      </c>
      <c r="DA13" s="626"/>
      <c r="DB13" s="626"/>
      <c r="DC13" s="626"/>
      <c r="DD13" s="632">
        <v>675172</v>
      </c>
      <c r="DE13" s="624"/>
      <c r="DF13" s="624"/>
      <c r="DG13" s="624"/>
      <c r="DH13" s="624"/>
      <c r="DI13" s="624"/>
      <c r="DJ13" s="624"/>
      <c r="DK13" s="624"/>
      <c r="DL13" s="624"/>
      <c r="DM13" s="624"/>
      <c r="DN13" s="624"/>
      <c r="DO13" s="624"/>
      <c r="DP13" s="625"/>
      <c r="DQ13" s="632">
        <v>295188</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314</v>
      </c>
      <c r="S14" s="624"/>
      <c r="T14" s="624"/>
      <c r="U14" s="624"/>
      <c r="V14" s="624"/>
      <c r="W14" s="624"/>
      <c r="X14" s="624"/>
      <c r="Y14" s="625"/>
      <c r="Z14" s="626">
        <v>0</v>
      </c>
      <c r="AA14" s="626"/>
      <c r="AB14" s="626"/>
      <c r="AC14" s="626"/>
      <c r="AD14" s="627">
        <v>314</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106706</v>
      </c>
      <c r="BH14" s="624"/>
      <c r="BI14" s="624"/>
      <c r="BJ14" s="624"/>
      <c r="BK14" s="624"/>
      <c r="BL14" s="624"/>
      <c r="BM14" s="624"/>
      <c r="BN14" s="625"/>
      <c r="BO14" s="626">
        <v>3.3</v>
      </c>
      <c r="BP14" s="626"/>
      <c r="BQ14" s="626"/>
      <c r="BR14" s="626"/>
      <c r="BS14" s="627" t="s">
        <v>139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647716</v>
      </c>
      <c r="CS14" s="624"/>
      <c r="CT14" s="624"/>
      <c r="CU14" s="624"/>
      <c r="CV14" s="624"/>
      <c r="CW14" s="624"/>
      <c r="CX14" s="624"/>
      <c r="CY14" s="625"/>
      <c r="CZ14" s="626">
        <v>3.4</v>
      </c>
      <c r="DA14" s="626"/>
      <c r="DB14" s="626"/>
      <c r="DC14" s="626"/>
      <c r="DD14" s="632">
        <v>109410</v>
      </c>
      <c r="DE14" s="624"/>
      <c r="DF14" s="624"/>
      <c r="DG14" s="624"/>
      <c r="DH14" s="624"/>
      <c r="DI14" s="624"/>
      <c r="DJ14" s="624"/>
      <c r="DK14" s="624"/>
      <c r="DL14" s="624"/>
      <c r="DM14" s="624"/>
      <c r="DN14" s="624"/>
      <c r="DO14" s="624"/>
      <c r="DP14" s="625"/>
      <c r="DQ14" s="632">
        <v>502282</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246</v>
      </c>
      <c r="AA15" s="626"/>
      <c r="AB15" s="626"/>
      <c r="AC15" s="626"/>
      <c r="AD15" s="627" t="s">
        <v>246</v>
      </c>
      <c r="AE15" s="627"/>
      <c r="AF15" s="627"/>
      <c r="AG15" s="627"/>
      <c r="AH15" s="627"/>
      <c r="AI15" s="627"/>
      <c r="AJ15" s="627"/>
      <c r="AK15" s="627"/>
      <c r="AL15" s="628" t="s">
        <v>246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240278</v>
      </c>
      <c r="BH15" s="624"/>
      <c r="BI15" s="624"/>
      <c r="BJ15" s="624"/>
      <c r="BK15" s="624"/>
      <c r="BL15" s="624"/>
      <c r="BM15" s="624"/>
      <c r="BN15" s="625"/>
      <c r="BO15" s="626">
        <v>7.5</v>
      </c>
      <c r="BP15" s="626"/>
      <c r="BQ15" s="626"/>
      <c r="BR15" s="626"/>
      <c r="BS15" s="627" t="s">
        <v>179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1327175</v>
      </c>
      <c r="CS15" s="624"/>
      <c r="CT15" s="624"/>
      <c r="CU15" s="624"/>
      <c r="CV15" s="624"/>
      <c r="CW15" s="624"/>
      <c r="CX15" s="624"/>
      <c r="CY15" s="625"/>
      <c r="CZ15" s="626">
        <v>7</v>
      </c>
      <c r="DA15" s="626"/>
      <c r="DB15" s="626"/>
      <c r="DC15" s="626"/>
      <c r="DD15" s="632">
        <v>159859</v>
      </c>
      <c r="DE15" s="624"/>
      <c r="DF15" s="624"/>
      <c r="DG15" s="624"/>
      <c r="DH15" s="624"/>
      <c r="DI15" s="624"/>
      <c r="DJ15" s="624"/>
      <c r="DK15" s="624"/>
      <c r="DL15" s="624"/>
      <c r="DM15" s="624"/>
      <c r="DN15" s="624"/>
      <c r="DO15" s="624"/>
      <c r="DP15" s="625"/>
      <c r="DQ15" s="632">
        <v>1050473</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9058</v>
      </c>
      <c r="S16" s="624"/>
      <c r="T16" s="624"/>
      <c r="U16" s="624"/>
      <c r="V16" s="624"/>
      <c r="W16" s="624"/>
      <c r="X16" s="624"/>
      <c r="Y16" s="625"/>
      <c r="Z16" s="626">
        <v>0</v>
      </c>
      <c r="AA16" s="626"/>
      <c r="AB16" s="626"/>
      <c r="AC16" s="626"/>
      <c r="AD16" s="627">
        <v>9058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179</v>
      </c>
      <c r="BP16" s="626"/>
      <c r="BQ16" s="626"/>
      <c r="BR16" s="626"/>
      <c r="BS16" s="627" t="s">
        <v>246</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14844</v>
      </c>
      <c r="CS16" s="624"/>
      <c r="CT16" s="624"/>
      <c r="CU16" s="624"/>
      <c r="CV16" s="624"/>
      <c r="CW16" s="624"/>
      <c r="CX16" s="624"/>
      <c r="CY16" s="625"/>
      <c r="CZ16" s="626">
        <v>0.1</v>
      </c>
      <c r="DA16" s="626"/>
      <c r="DB16" s="626"/>
      <c r="DC16" s="626"/>
      <c r="DD16" s="632" t="s">
        <v>246</v>
      </c>
      <c r="DE16" s="624"/>
      <c r="DF16" s="624"/>
      <c r="DG16" s="624"/>
      <c r="DH16" s="624"/>
      <c r="DI16" s="624"/>
      <c r="DJ16" s="624"/>
      <c r="DK16" s="624"/>
      <c r="DL16" s="624"/>
      <c r="DM16" s="624"/>
      <c r="DN16" s="624"/>
      <c r="DO16" s="624"/>
      <c r="DP16" s="625"/>
      <c r="DQ16" s="632">
        <v>6747</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55370</v>
      </c>
      <c r="S17" s="624"/>
      <c r="T17" s="624"/>
      <c r="U17" s="624"/>
      <c r="V17" s="624"/>
      <c r="W17" s="624"/>
      <c r="X17" s="624"/>
      <c r="Y17" s="625"/>
      <c r="Z17" s="626">
        <v>0.3</v>
      </c>
      <c r="AA17" s="626"/>
      <c r="AB17" s="626"/>
      <c r="AC17" s="626"/>
      <c r="AD17" s="627">
        <v>55370</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246</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3066542</v>
      </c>
      <c r="CS17" s="624"/>
      <c r="CT17" s="624"/>
      <c r="CU17" s="624"/>
      <c r="CV17" s="624"/>
      <c r="CW17" s="624"/>
      <c r="CX17" s="624"/>
      <c r="CY17" s="625"/>
      <c r="CZ17" s="626">
        <v>16.100000000000001</v>
      </c>
      <c r="DA17" s="626"/>
      <c r="DB17" s="626"/>
      <c r="DC17" s="626"/>
      <c r="DD17" s="632" t="s">
        <v>179</v>
      </c>
      <c r="DE17" s="624"/>
      <c r="DF17" s="624"/>
      <c r="DG17" s="624"/>
      <c r="DH17" s="624"/>
      <c r="DI17" s="624"/>
      <c r="DJ17" s="624"/>
      <c r="DK17" s="624"/>
      <c r="DL17" s="624"/>
      <c r="DM17" s="624"/>
      <c r="DN17" s="624"/>
      <c r="DO17" s="624"/>
      <c r="DP17" s="625"/>
      <c r="DQ17" s="632">
        <v>3002890</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18264</v>
      </c>
      <c r="S18" s="624"/>
      <c r="T18" s="624"/>
      <c r="U18" s="624"/>
      <c r="V18" s="624"/>
      <c r="W18" s="624"/>
      <c r="X18" s="624"/>
      <c r="Y18" s="625"/>
      <c r="Z18" s="626">
        <v>0.1</v>
      </c>
      <c r="AA18" s="626"/>
      <c r="AB18" s="626"/>
      <c r="AC18" s="626"/>
      <c r="AD18" s="627">
        <v>18264</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246</v>
      </c>
      <c r="BP18" s="626"/>
      <c r="BQ18" s="626"/>
      <c r="BR18" s="626"/>
      <c r="BS18" s="627" t="s">
        <v>246</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246</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18122</v>
      </c>
      <c r="S19" s="624"/>
      <c r="T19" s="624"/>
      <c r="U19" s="624"/>
      <c r="V19" s="624"/>
      <c r="W19" s="624"/>
      <c r="X19" s="624"/>
      <c r="Y19" s="625"/>
      <c r="Z19" s="626">
        <v>0.1</v>
      </c>
      <c r="AA19" s="626"/>
      <c r="AB19" s="626"/>
      <c r="AC19" s="626"/>
      <c r="AD19" s="627">
        <v>18122</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4448</v>
      </c>
      <c r="BH19" s="624"/>
      <c r="BI19" s="624"/>
      <c r="BJ19" s="624"/>
      <c r="BK19" s="624"/>
      <c r="BL19" s="624"/>
      <c r="BM19" s="624"/>
      <c r="BN19" s="625"/>
      <c r="BO19" s="626">
        <v>0.1</v>
      </c>
      <c r="BP19" s="626"/>
      <c r="BQ19" s="626"/>
      <c r="BR19" s="626"/>
      <c r="BS19" s="627" t="s">
        <v>179</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142</v>
      </c>
      <c r="S20" s="624"/>
      <c r="T20" s="624"/>
      <c r="U20" s="624"/>
      <c r="V20" s="624"/>
      <c r="W20" s="624"/>
      <c r="X20" s="624"/>
      <c r="Y20" s="625"/>
      <c r="Z20" s="626">
        <v>0</v>
      </c>
      <c r="AA20" s="626"/>
      <c r="AB20" s="626"/>
      <c r="AC20" s="626"/>
      <c r="AD20" s="627">
        <v>142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4448</v>
      </c>
      <c r="BH20" s="624"/>
      <c r="BI20" s="624"/>
      <c r="BJ20" s="624"/>
      <c r="BK20" s="624"/>
      <c r="BL20" s="624"/>
      <c r="BM20" s="624"/>
      <c r="BN20" s="625"/>
      <c r="BO20" s="626">
        <v>0.1</v>
      </c>
      <c r="BP20" s="626"/>
      <c r="BQ20" s="626"/>
      <c r="BR20" s="626"/>
      <c r="BS20" s="627" t="s">
        <v>246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19060712</v>
      </c>
      <c r="CS20" s="624"/>
      <c r="CT20" s="624"/>
      <c r="CU20" s="624"/>
      <c r="CV20" s="624"/>
      <c r="CW20" s="624"/>
      <c r="CX20" s="624"/>
      <c r="CY20" s="625"/>
      <c r="CZ20" s="626">
        <v>100</v>
      </c>
      <c r="DA20" s="626"/>
      <c r="DB20" s="626"/>
      <c r="DC20" s="626"/>
      <c r="DD20" s="632">
        <v>1539436</v>
      </c>
      <c r="DE20" s="624"/>
      <c r="DF20" s="624"/>
      <c r="DG20" s="624"/>
      <c r="DH20" s="624"/>
      <c r="DI20" s="624"/>
      <c r="DJ20" s="624"/>
      <c r="DK20" s="624"/>
      <c r="DL20" s="624"/>
      <c r="DM20" s="624"/>
      <c r="DN20" s="624"/>
      <c r="DO20" s="624"/>
      <c r="DP20" s="625"/>
      <c r="DQ20" s="632">
        <v>13027727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7008819</v>
      </c>
      <c r="S21" s="624"/>
      <c r="T21" s="624"/>
      <c r="U21" s="624"/>
      <c r="V21" s="624"/>
      <c r="W21" s="624"/>
      <c r="X21" s="624"/>
      <c r="Y21" s="625"/>
      <c r="Z21" s="626">
        <v>34</v>
      </c>
      <c r="AA21" s="626"/>
      <c r="AB21" s="626"/>
      <c r="AC21" s="626"/>
      <c r="AD21" s="627">
        <v>5682472</v>
      </c>
      <c r="AE21" s="627"/>
      <c r="AF21" s="627"/>
      <c r="AG21" s="627"/>
      <c r="AH21" s="627"/>
      <c r="AI21" s="627"/>
      <c r="AJ21" s="627"/>
      <c r="AK21" s="627"/>
      <c r="AL21" s="628">
        <v>57.3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4448</v>
      </c>
      <c r="BH21" s="624"/>
      <c r="BI21" s="624"/>
      <c r="BJ21" s="624"/>
      <c r="BK21" s="624"/>
      <c r="BL21" s="624"/>
      <c r="BM21" s="624"/>
      <c r="BN21" s="625"/>
      <c r="BO21" s="626">
        <v>0.1</v>
      </c>
      <c r="BP21" s="626"/>
      <c r="BQ21" s="626"/>
      <c r="BR21" s="626"/>
      <c r="BS21" s="627" t="s">
        <v>246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5682472</v>
      </c>
      <c r="S22" s="624"/>
      <c r="T22" s="624"/>
      <c r="U22" s="624"/>
      <c r="V22" s="624"/>
      <c r="W22" s="624"/>
      <c r="X22" s="624"/>
      <c r="Y22" s="625"/>
      <c r="Z22" s="626">
        <v>27.5</v>
      </c>
      <c r="AA22" s="626"/>
      <c r="AB22" s="626"/>
      <c r="AC22" s="626"/>
      <c r="AD22" s="627">
        <v>5682472</v>
      </c>
      <c r="AE22" s="627"/>
      <c r="AF22" s="627"/>
      <c r="AG22" s="627"/>
      <c r="AH22" s="627"/>
      <c r="AI22" s="627"/>
      <c r="AJ22" s="627"/>
      <c r="AK22" s="627"/>
      <c r="AL22" s="628">
        <v>57.3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246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1326347</v>
      </c>
      <c r="S23" s="624"/>
      <c r="T23" s="624"/>
      <c r="U23" s="624"/>
      <c r="V23" s="624"/>
      <c r="W23" s="624"/>
      <c r="X23" s="624"/>
      <c r="Y23" s="625"/>
      <c r="Z23" s="626">
        <v>6.4</v>
      </c>
      <c r="AA23" s="626"/>
      <c r="AB23" s="626"/>
      <c r="AC23" s="626"/>
      <c r="AD23" s="627" t="s">
        <v>179</v>
      </c>
      <c r="AE23" s="627"/>
      <c r="AF23" s="627"/>
      <c r="AG23" s="627"/>
      <c r="AH23" s="627"/>
      <c r="AI23" s="627"/>
      <c r="AJ23" s="627"/>
      <c r="AK23" s="627"/>
      <c r="AL23" s="628" t="s">
        <v>246</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246</v>
      </c>
      <c r="BH23" s="624"/>
      <c r="BI23" s="624"/>
      <c r="BJ23" s="624"/>
      <c r="BK23" s="624"/>
      <c r="BL23" s="624"/>
      <c r="BM23" s="624"/>
      <c r="BN23" s="625"/>
      <c r="BO23" s="626" t="s">
        <v>246</v>
      </c>
      <c r="BP23" s="626"/>
      <c r="BQ23" s="626"/>
      <c r="BR23" s="626"/>
      <c r="BS23" s="627" t="s">
        <v>246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179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9564691</v>
      </c>
      <c r="CS24" s="613"/>
      <c r="CT24" s="613"/>
      <c r="CU24" s="613"/>
      <c r="CV24" s="613"/>
      <c r="CW24" s="613"/>
      <c r="CX24" s="613"/>
      <c r="CY24" s="614"/>
      <c r="CZ24" s="617">
        <v>50.2</v>
      </c>
      <c r="DA24" s="618"/>
      <c r="DB24" s="618"/>
      <c r="DC24" s="634"/>
      <c r="DD24" s="653">
        <v>6434402</v>
      </c>
      <c r="DE24" s="613"/>
      <c r="DF24" s="613"/>
      <c r="DG24" s="613"/>
      <c r="DH24" s="613"/>
      <c r="DI24" s="613"/>
      <c r="DJ24" s="613"/>
      <c r="DK24" s="614"/>
      <c r="DL24" s="653">
        <v>5620059</v>
      </c>
      <c r="DM24" s="613"/>
      <c r="DN24" s="613"/>
      <c r="DO24" s="613"/>
      <c r="DP24" s="613"/>
      <c r="DQ24" s="613"/>
      <c r="DR24" s="613"/>
      <c r="DS24" s="613"/>
      <c r="DT24" s="613"/>
      <c r="DU24" s="613"/>
      <c r="DV24" s="614"/>
      <c r="DW24" s="617">
        <v>56</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11207433</v>
      </c>
      <c r="S25" s="624"/>
      <c r="T25" s="624"/>
      <c r="U25" s="624"/>
      <c r="V25" s="624"/>
      <c r="W25" s="624"/>
      <c r="X25" s="624"/>
      <c r="Y25" s="625"/>
      <c r="Z25" s="626">
        <v>54.3</v>
      </c>
      <c r="AA25" s="626"/>
      <c r="AB25" s="626"/>
      <c r="AC25" s="626"/>
      <c r="AD25" s="627">
        <v>9881086</v>
      </c>
      <c r="AE25" s="627"/>
      <c r="AF25" s="627"/>
      <c r="AG25" s="627"/>
      <c r="AH25" s="627"/>
      <c r="AI25" s="627"/>
      <c r="AJ25" s="627"/>
      <c r="AK25" s="627"/>
      <c r="AL25" s="628">
        <v>99.6</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246</v>
      </c>
      <c r="BP25" s="626"/>
      <c r="BQ25" s="626"/>
      <c r="BR25" s="626"/>
      <c r="BS25" s="627" t="s">
        <v>179</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2850805</v>
      </c>
      <c r="CS25" s="656"/>
      <c r="CT25" s="656"/>
      <c r="CU25" s="656"/>
      <c r="CV25" s="656"/>
      <c r="CW25" s="656"/>
      <c r="CX25" s="656"/>
      <c r="CY25" s="657"/>
      <c r="CZ25" s="628">
        <v>15</v>
      </c>
      <c r="DA25" s="654"/>
      <c r="DB25" s="654"/>
      <c r="DC25" s="658"/>
      <c r="DD25" s="632">
        <v>2341881</v>
      </c>
      <c r="DE25" s="656"/>
      <c r="DF25" s="656"/>
      <c r="DG25" s="656"/>
      <c r="DH25" s="656"/>
      <c r="DI25" s="656"/>
      <c r="DJ25" s="656"/>
      <c r="DK25" s="657"/>
      <c r="DL25" s="632">
        <v>2329346</v>
      </c>
      <c r="DM25" s="656"/>
      <c r="DN25" s="656"/>
      <c r="DO25" s="656"/>
      <c r="DP25" s="656"/>
      <c r="DQ25" s="656"/>
      <c r="DR25" s="656"/>
      <c r="DS25" s="656"/>
      <c r="DT25" s="656"/>
      <c r="DU25" s="656"/>
      <c r="DV25" s="657"/>
      <c r="DW25" s="628">
        <v>23.2</v>
      </c>
      <c r="DX25" s="654"/>
      <c r="DY25" s="654"/>
      <c r="DZ25" s="654"/>
      <c r="EA25" s="654"/>
      <c r="EB25" s="654"/>
      <c r="EC25" s="655"/>
    </row>
    <row r="26" spans="2:133" ht="11.25" customHeight="1" x14ac:dyDescent="0.15">
      <c r="B26" s="620" t="s">
        <v>299</v>
      </c>
      <c r="C26" s="621"/>
      <c r="D26" s="621"/>
      <c r="E26" s="621"/>
      <c r="F26" s="621"/>
      <c r="G26" s="621"/>
      <c r="H26" s="621"/>
      <c r="I26" s="621"/>
      <c r="J26" s="621"/>
      <c r="K26" s="621"/>
      <c r="L26" s="621"/>
      <c r="M26" s="621"/>
      <c r="N26" s="621"/>
      <c r="O26" s="621"/>
      <c r="P26" s="621"/>
      <c r="Q26" s="622"/>
      <c r="R26" s="623">
        <v>2532</v>
      </c>
      <c r="S26" s="624"/>
      <c r="T26" s="624"/>
      <c r="U26" s="624"/>
      <c r="V26" s="624"/>
      <c r="W26" s="624"/>
      <c r="X26" s="624"/>
      <c r="Y26" s="625"/>
      <c r="Z26" s="626">
        <v>0</v>
      </c>
      <c r="AA26" s="626"/>
      <c r="AB26" s="626"/>
      <c r="AC26" s="626"/>
      <c r="AD26" s="627">
        <v>2532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246</v>
      </c>
      <c r="BP26" s="626"/>
      <c r="BQ26" s="626"/>
      <c r="BR26" s="626"/>
      <c r="BS26" s="627" t="s">
        <v>246</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1561428</v>
      </c>
      <c r="CS26" s="624"/>
      <c r="CT26" s="624"/>
      <c r="CU26" s="624"/>
      <c r="CV26" s="624"/>
      <c r="CW26" s="624"/>
      <c r="CX26" s="624"/>
      <c r="CY26" s="625"/>
      <c r="CZ26" s="628">
        <v>8.1999999999999993</v>
      </c>
      <c r="DA26" s="654"/>
      <c r="DB26" s="654"/>
      <c r="DC26" s="658"/>
      <c r="DD26" s="632">
        <v>1356628</v>
      </c>
      <c r="DE26" s="624"/>
      <c r="DF26" s="624"/>
      <c r="DG26" s="624"/>
      <c r="DH26" s="624"/>
      <c r="DI26" s="624"/>
      <c r="DJ26" s="624"/>
      <c r="DK26" s="625"/>
      <c r="DL26" s="632" t="s">
        <v>246</v>
      </c>
      <c r="DM26" s="624"/>
      <c r="DN26" s="624"/>
      <c r="DO26" s="624"/>
      <c r="DP26" s="624"/>
      <c r="DQ26" s="624"/>
      <c r="DR26" s="624"/>
      <c r="DS26" s="624"/>
      <c r="DT26" s="624"/>
      <c r="DU26" s="624"/>
      <c r="DV26" s="625"/>
      <c r="DW26" s="628" t="s">
        <v>179</v>
      </c>
      <c r="DX26" s="654"/>
      <c r="DY26" s="654"/>
      <c r="DZ26" s="654"/>
      <c r="EA26" s="654"/>
      <c r="EB26" s="654"/>
      <c r="EC26" s="655"/>
    </row>
    <row r="27" spans="2:133" ht="11.25" customHeight="1" x14ac:dyDescent="0.15">
      <c r="B27" s="620" t="s">
        <v>302</v>
      </c>
      <c r="C27" s="621"/>
      <c r="D27" s="621"/>
      <c r="E27" s="621"/>
      <c r="F27" s="621"/>
      <c r="G27" s="621"/>
      <c r="H27" s="621"/>
      <c r="I27" s="621"/>
      <c r="J27" s="621"/>
      <c r="K27" s="621"/>
      <c r="L27" s="621"/>
      <c r="M27" s="621"/>
      <c r="N27" s="621"/>
      <c r="O27" s="621"/>
      <c r="P27" s="621"/>
      <c r="Q27" s="622"/>
      <c r="R27" s="623">
        <v>23321</v>
      </c>
      <c r="S27" s="624"/>
      <c r="T27" s="624"/>
      <c r="U27" s="624"/>
      <c r="V27" s="624"/>
      <c r="W27" s="624"/>
      <c r="X27" s="624"/>
      <c r="Y27" s="625"/>
      <c r="Z27" s="626">
        <v>0.1</v>
      </c>
      <c r="AA27" s="626"/>
      <c r="AB27" s="626"/>
      <c r="AC27" s="626"/>
      <c r="AD27" s="627" t="s">
        <v>246</v>
      </c>
      <c r="AE27" s="627"/>
      <c r="AF27" s="627"/>
      <c r="AG27" s="627"/>
      <c r="AH27" s="627"/>
      <c r="AI27" s="627"/>
      <c r="AJ27" s="627"/>
      <c r="AK27" s="627"/>
      <c r="AL27" s="628" t="s">
        <v>179</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3198487</v>
      </c>
      <c r="BH27" s="624"/>
      <c r="BI27" s="624"/>
      <c r="BJ27" s="624"/>
      <c r="BK27" s="624"/>
      <c r="BL27" s="624"/>
      <c r="BM27" s="624"/>
      <c r="BN27" s="625"/>
      <c r="BO27" s="626">
        <v>100</v>
      </c>
      <c r="BP27" s="626"/>
      <c r="BQ27" s="626"/>
      <c r="BR27" s="626"/>
      <c r="BS27" s="627">
        <v>139058</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3647344</v>
      </c>
      <c r="CS27" s="656"/>
      <c r="CT27" s="656"/>
      <c r="CU27" s="656"/>
      <c r="CV27" s="656"/>
      <c r="CW27" s="656"/>
      <c r="CX27" s="656"/>
      <c r="CY27" s="657"/>
      <c r="CZ27" s="628">
        <v>19.100000000000001</v>
      </c>
      <c r="DA27" s="654"/>
      <c r="DB27" s="654"/>
      <c r="DC27" s="658"/>
      <c r="DD27" s="632">
        <v>1089631</v>
      </c>
      <c r="DE27" s="656"/>
      <c r="DF27" s="656"/>
      <c r="DG27" s="656"/>
      <c r="DH27" s="656"/>
      <c r="DI27" s="656"/>
      <c r="DJ27" s="656"/>
      <c r="DK27" s="657"/>
      <c r="DL27" s="632">
        <v>1010249</v>
      </c>
      <c r="DM27" s="656"/>
      <c r="DN27" s="656"/>
      <c r="DO27" s="656"/>
      <c r="DP27" s="656"/>
      <c r="DQ27" s="656"/>
      <c r="DR27" s="656"/>
      <c r="DS27" s="656"/>
      <c r="DT27" s="656"/>
      <c r="DU27" s="656"/>
      <c r="DV27" s="657"/>
      <c r="DW27" s="628">
        <v>10.1</v>
      </c>
      <c r="DX27" s="654"/>
      <c r="DY27" s="654"/>
      <c r="DZ27" s="654"/>
      <c r="EA27" s="654"/>
      <c r="EB27" s="654"/>
      <c r="EC27" s="655"/>
    </row>
    <row r="28" spans="2:133" ht="11.25" customHeight="1" x14ac:dyDescent="0.15">
      <c r="B28" s="620" t="s">
        <v>305</v>
      </c>
      <c r="C28" s="621"/>
      <c r="D28" s="621"/>
      <c r="E28" s="621"/>
      <c r="F28" s="621"/>
      <c r="G28" s="621"/>
      <c r="H28" s="621"/>
      <c r="I28" s="621"/>
      <c r="J28" s="621"/>
      <c r="K28" s="621"/>
      <c r="L28" s="621"/>
      <c r="M28" s="621"/>
      <c r="N28" s="621"/>
      <c r="O28" s="621"/>
      <c r="P28" s="621"/>
      <c r="Q28" s="622"/>
      <c r="R28" s="623">
        <v>195305</v>
      </c>
      <c r="S28" s="624"/>
      <c r="T28" s="624"/>
      <c r="U28" s="624"/>
      <c r="V28" s="624"/>
      <c r="W28" s="624"/>
      <c r="X28" s="624"/>
      <c r="Y28" s="625"/>
      <c r="Z28" s="626">
        <v>0.9</v>
      </c>
      <c r="AA28" s="626"/>
      <c r="AB28" s="626"/>
      <c r="AC28" s="626"/>
      <c r="AD28" s="627">
        <v>10386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3066542</v>
      </c>
      <c r="CS28" s="624"/>
      <c r="CT28" s="624"/>
      <c r="CU28" s="624"/>
      <c r="CV28" s="624"/>
      <c r="CW28" s="624"/>
      <c r="CX28" s="624"/>
      <c r="CY28" s="625"/>
      <c r="CZ28" s="628">
        <v>16.100000000000001</v>
      </c>
      <c r="DA28" s="654"/>
      <c r="DB28" s="654"/>
      <c r="DC28" s="658"/>
      <c r="DD28" s="632">
        <v>3002890</v>
      </c>
      <c r="DE28" s="624"/>
      <c r="DF28" s="624"/>
      <c r="DG28" s="624"/>
      <c r="DH28" s="624"/>
      <c r="DI28" s="624"/>
      <c r="DJ28" s="624"/>
      <c r="DK28" s="625"/>
      <c r="DL28" s="632">
        <v>2280464</v>
      </c>
      <c r="DM28" s="624"/>
      <c r="DN28" s="624"/>
      <c r="DO28" s="624"/>
      <c r="DP28" s="624"/>
      <c r="DQ28" s="624"/>
      <c r="DR28" s="624"/>
      <c r="DS28" s="624"/>
      <c r="DT28" s="624"/>
      <c r="DU28" s="624"/>
      <c r="DV28" s="625"/>
      <c r="DW28" s="628">
        <v>22.7</v>
      </c>
      <c r="DX28" s="654"/>
      <c r="DY28" s="654"/>
      <c r="DZ28" s="654"/>
      <c r="EA28" s="654"/>
      <c r="EB28" s="654"/>
      <c r="EC28" s="655"/>
    </row>
    <row r="29" spans="2:133" ht="11.25" customHeight="1" x14ac:dyDescent="0.15">
      <c r="B29" s="620" t="s">
        <v>307</v>
      </c>
      <c r="C29" s="621"/>
      <c r="D29" s="621"/>
      <c r="E29" s="621"/>
      <c r="F29" s="621"/>
      <c r="G29" s="621"/>
      <c r="H29" s="621"/>
      <c r="I29" s="621"/>
      <c r="J29" s="621"/>
      <c r="K29" s="621"/>
      <c r="L29" s="621"/>
      <c r="M29" s="621"/>
      <c r="N29" s="621"/>
      <c r="O29" s="621"/>
      <c r="P29" s="621"/>
      <c r="Q29" s="622"/>
      <c r="R29" s="623">
        <v>77690</v>
      </c>
      <c r="S29" s="624"/>
      <c r="T29" s="624"/>
      <c r="U29" s="624"/>
      <c r="V29" s="624"/>
      <c r="W29" s="624"/>
      <c r="X29" s="624"/>
      <c r="Y29" s="625"/>
      <c r="Z29" s="626">
        <v>0.4</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3066542</v>
      </c>
      <c r="CS29" s="656"/>
      <c r="CT29" s="656"/>
      <c r="CU29" s="656"/>
      <c r="CV29" s="656"/>
      <c r="CW29" s="656"/>
      <c r="CX29" s="656"/>
      <c r="CY29" s="657"/>
      <c r="CZ29" s="628">
        <v>16.100000000000001</v>
      </c>
      <c r="DA29" s="654"/>
      <c r="DB29" s="654"/>
      <c r="DC29" s="658"/>
      <c r="DD29" s="632">
        <v>3002890</v>
      </c>
      <c r="DE29" s="656"/>
      <c r="DF29" s="656"/>
      <c r="DG29" s="656"/>
      <c r="DH29" s="656"/>
      <c r="DI29" s="656"/>
      <c r="DJ29" s="656"/>
      <c r="DK29" s="657"/>
      <c r="DL29" s="632">
        <v>2280464</v>
      </c>
      <c r="DM29" s="656"/>
      <c r="DN29" s="656"/>
      <c r="DO29" s="656"/>
      <c r="DP29" s="656"/>
      <c r="DQ29" s="656"/>
      <c r="DR29" s="656"/>
      <c r="DS29" s="656"/>
      <c r="DT29" s="656"/>
      <c r="DU29" s="656"/>
      <c r="DV29" s="657"/>
      <c r="DW29" s="628">
        <v>22.7</v>
      </c>
      <c r="DX29" s="654"/>
      <c r="DY29" s="654"/>
      <c r="DZ29" s="654"/>
      <c r="EA29" s="654"/>
      <c r="EB29" s="654"/>
      <c r="EC29" s="655"/>
    </row>
    <row r="30" spans="2:133" ht="11.25" customHeight="1" x14ac:dyDescent="0.15">
      <c r="B30" s="620" t="s">
        <v>310</v>
      </c>
      <c r="C30" s="621"/>
      <c r="D30" s="621"/>
      <c r="E30" s="621"/>
      <c r="F30" s="621"/>
      <c r="G30" s="621"/>
      <c r="H30" s="621"/>
      <c r="I30" s="621"/>
      <c r="J30" s="621"/>
      <c r="K30" s="621"/>
      <c r="L30" s="621"/>
      <c r="M30" s="621"/>
      <c r="N30" s="621"/>
      <c r="O30" s="621"/>
      <c r="P30" s="621"/>
      <c r="Q30" s="622"/>
      <c r="R30" s="623">
        <v>3304315</v>
      </c>
      <c r="S30" s="624"/>
      <c r="T30" s="624"/>
      <c r="U30" s="624"/>
      <c r="V30" s="624"/>
      <c r="W30" s="624"/>
      <c r="X30" s="624"/>
      <c r="Y30" s="625"/>
      <c r="Z30" s="626">
        <v>16</v>
      </c>
      <c r="AA30" s="626"/>
      <c r="AB30" s="626"/>
      <c r="AC30" s="626"/>
      <c r="AD30" s="627" t="s">
        <v>246</v>
      </c>
      <c r="AE30" s="627"/>
      <c r="AF30" s="627"/>
      <c r="AG30" s="627"/>
      <c r="AH30" s="627"/>
      <c r="AI30" s="627"/>
      <c r="AJ30" s="627"/>
      <c r="AK30" s="627"/>
      <c r="AL30" s="628" t="s">
        <v>246</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2999210</v>
      </c>
      <c r="CS30" s="624"/>
      <c r="CT30" s="624"/>
      <c r="CU30" s="624"/>
      <c r="CV30" s="624"/>
      <c r="CW30" s="624"/>
      <c r="CX30" s="624"/>
      <c r="CY30" s="625"/>
      <c r="CZ30" s="628">
        <v>15.7</v>
      </c>
      <c r="DA30" s="654"/>
      <c r="DB30" s="654"/>
      <c r="DC30" s="658"/>
      <c r="DD30" s="632">
        <v>2936755</v>
      </c>
      <c r="DE30" s="624"/>
      <c r="DF30" s="624"/>
      <c r="DG30" s="624"/>
      <c r="DH30" s="624"/>
      <c r="DI30" s="624"/>
      <c r="DJ30" s="624"/>
      <c r="DK30" s="625"/>
      <c r="DL30" s="632">
        <v>2214329</v>
      </c>
      <c r="DM30" s="624"/>
      <c r="DN30" s="624"/>
      <c r="DO30" s="624"/>
      <c r="DP30" s="624"/>
      <c r="DQ30" s="624"/>
      <c r="DR30" s="624"/>
      <c r="DS30" s="624"/>
      <c r="DT30" s="624"/>
      <c r="DU30" s="624"/>
      <c r="DV30" s="625"/>
      <c r="DW30" s="628">
        <v>22.1</v>
      </c>
      <c r="DX30" s="654"/>
      <c r="DY30" s="654"/>
      <c r="DZ30" s="654"/>
      <c r="EA30" s="654"/>
      <c r="EB30" s="654"/>
      <c r="EC30" s="655"/>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246</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246</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99.1</v>
      </c>
      <c r="BH31" s="667"/>
      <c r="BI31" s="667"/>
      <c r="BJ31" s="667"/>
      <c r="BK31" s="667"/>
      <c r="BL31" s="667"/>
      <c r="BM31" s="618">
        <v>94.4</v>
      </c>
      <c r="BN31" s="667"/>
      <c r="BO31" s="667"/>
      <c r="BP31" s="667"/>
      <c r="BQ31" s="668"/>
      <c r="BR31" s="679">
        <v>99.2</v>
      </c>
      <c r="BS31" s="667"/>
      <c r="BT31" s="667"/>
      <c r="BU31" s="667"/>
      <c r="BV31" s="667"/>
      <c r="BW31" s="667"/>
      <c r="BX31" s="618">
        <v>94.5</v>
      </c>
      <c r="BY31" s="667"/>
      <c r="BZ31" s="667"/>
      <c r="CA31" s="667"/>
      <c r="CB31" s="668"/>
      <c r="CD31" s="661"/>
      <c r="CE31" s="662"/>
      <c r="CF31" s="620" t="s">
        <v>317</v>
      </c>
      <c r="CG31" s="621"/>
      <c r="CH31" s="621"/>
      <c r="CI31" s="621"/>
      <c r="CJ31" s="621"/>
      <c r="CK31" s="621"/>
      <c r="CL31" s="621"/>
      <c r="CM31" s="621"/>
      <c r="CN31" s="621"/>
      <c r="CO31" s="621"/>
      <c r="CP31" s="621"/>
      <c r="CQ31" s="622"/>
      <c r="CR31" s="623">
        <v>67332</v>
      </c>
      <c r="CS31" s="656"/>
      <c r="CT31" s="656"/>
      <c r="CU31" s="656"/>
      <c r="CV31" s="656"/>
      <c r="CW31" s="656"/>
      <c r="CX31" s="656"/>
      <c r="CY31" s="657"/>
      <c r="CZ31" s="628">
        <v>0.4</v>
      </c>
      <c r="DA31" s="654"/>
      <c r="DB31" s="654"/>
      <c r="DC31" s="658"/>
      <c r="DD31" s="632">
        <v>66135</v>
      </c>
      <c r="DE31" s="656"/>
      <c r="DF31" s="656"/>
      <c r="DG31" s="656"/>
      <c r="DH31" s="656"/>
      <c r="DI31" s="656"/>
      <c r="DJ31" s="656"/>
      <c r="DK31" s="657"/>
      <c r="DL31" s="632">
        <v>66135</v>
      </c>
      <c r="DM31" s="656"/>
      <c r="DN31" s="656"/>
      <c r="DO31" s="656"/>
      <c r="DP31" s="656"/>
      <c r="DQ31" s="656"/>
      <c r="DR31" s="656"/>
      <c r="DS31" s="656"/>
      <c r="DT31" s="656"/>
      <c r="DU31" s="656"/>
      <c r="DV31" s="657"/>
      <c r="DW31" s="628">
        <v>0.7</v>
      </c>
      <c r="DX31" s="654"/>
      <c r="DY31" s="654"/>
      <c r="DZ31" s="654"/>
      <c r="EA31" s="654"/>
      <c r="EB31" s="654"/>
      <c r="EC31" s="655"/>
    </row>
    <row r="32" spans="2:133" ht="11.25" customHeight="1" x14ac:dyDescent="0.15">
      <c r="B32" s="620" t="s">
        <v>318</v>
      </c>
      <c r="C32" s="621"/>
      <c r="D32" s="621"/>
      <c r="E32" s="621"/>
      <c r="F32" s="621"/>
      <c r="G32" s="621"/>
      <c r="H32" s="621"/>
      <c r="I32" s="621"/>
      <c r="J32" s="621"/>
      <c r="K32" s="621"/>
      <c r="L32" s="621"/>
      <c r="M32" s="621"/>
      <c r="N32" s="621"/>
      <c r="O32" s="621"/>
      <c r="P32" s="621"/>
      <c r="Q32" s="622"/>
      <c r="R32" s="623">
        <v>1150579</v>
      </c>
      <c r="S32" s="624"/>
      <c r="T32" s="624"/>
      <c r="U32" s="624"/>
      <c r="V32" s="624"/>
      <c r="W32" s="624"/>
      <c r="X32" s="624"/>
      <c r="Y32" s="625"/>
      <c r="Z32" s="626">
        <v>5.6</v>
      </c>
      <c r="AA32" s="626"/>
      <c r="AB32" s="626"/>
      <c r="AC32" s="626"/>
      <c r="AD32" s="627" t="s">
        <v>246</v>
      </c>
      <c r="AE32" s="627"/>
      <c r="AF32" s="627"/>
      <c r="AG32" s="627"/>
      <c r="AH32" s="627"/>
      <c r="AI32" s="627"/>
      <c r="AJ32" s="627"/>
      <c r="AK32" s="627"/>
      <c r="AL32" s="628" t="s">
        <v>246</v>
      </c>
      <c r="AM32" s="629"/>
      <c r="AN32" s="629"/>
      <c r="AO32" s="630"/>
      <c r="AP32" s="671"/>
      <c r="AQ32" s="672"/>
      <c r="AR32" s="672"/>
      <c r="AS32" s="672"/>
      <c r="AT32" s="676"/>
      <c r="AU32" s="214" t="s">
        <v>319</v>
      </c>
      <c r="AX32" s="620" t="s">
        <v>320</v>
      </c>
      <c r="AY32" s="621"/>
      <c r="AZ32" s="621"/>
      <c r="BA32" s="621"/>
      <c r="BB32" s="621"/>
      <c r="BC32" s="621"/>
      <c r="BD32" s="621"/>
      <c r="BE32" s="621"/>
      <c r="BF32" s="622"/>
      <c r="BG32" s="680">
        <v>99.2</v>
      </c>
      <c r="BH32" s="656"/>
      <c r="BI32" s="656"/>
      <c r="BJ32" s="656"/>
      <c r="BK32" s="656"/>
      <c r="BL32" s="656"/>
      <c r="BM32" s="629">
        <v>97.2</v>
      </c>
      <c r="BN32" s="656"/>
      <c r="BO32" s="656"/>
      <c r="BP32" s="656"/>
      <c r="BQ32" s="678"/>
      <c r="BR32" s="680">
        <v>99.2</v>
      </c>
      <c r="BS32" s="656"/>
      <c r="BT32" s="656"/>
      <c r="BU32" s="656"/>
      <c r="BV32" s="656"/>
      <c r="BW32" s="656"/>
      <c r="BX32" s="629">
        <v>97.3</v>
      </c>
      <c r="BY32" s="656"/>
      <c r="BZ32" s="656"/>
      <c r="CA32" s="656"/>
      <c r="CB32" s="678"/>
      <c r="CD32" s="663"/>
      <c r="CE32" s="664"/>
      <c r="CF32" s="620" t="s">
        <v>321</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246</v>
      </c>
      <c r="DA32" s="654"/>
      <c r="DB32" s="654"/>
      <c r="DC32" s="658"/>
      <c r="DD32" s="632" t="s">
        <v>246</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4"/>
      <c r="DY32" s="654"/>
      <c r="DZ32" s="654"/>
      <c r="EA32" s="654"/>
      <c r="EB32" s="654"/>
      <c r="EC32" s="655"/>
    </row>
    <row r="33" spans="2:133" ht="11.25" customHeight="1" x14ac:dyDescent="0.15">
      <c r="B33" s="620" t="s">
        <v>322</v>
      </c>
      <c r="C33" s="621"/>
      <c r="D33" s="621"/>
      <c r="E33" s="621"/>
      <c r="F33" s="621"/>
      <c r="G33" s="621"/>
      <c r="H33" s="621"/>
      <c r="I33" s="621"/>
      <c r="J33" s="621"/>
      <c r="K33" s="621"/>
      <c r="L33" s="621"/>
      <c r="M33" s="621"/>
      <c r="N33" s="621"/>
      <c r="O33" s="621"/>
      <c r="P33" s="621"/>
      <c r="Q33" s="622"/>
      <c r="R33" s="623">
        <v>83935</v>
      </c>
      <c r="S33" s="624"/>
      <c r="T33" s="624"/>
      <c r="U33" s="624"/>
      <c r="V33" s="624"/>
      <c r="W33" s="624"/>
      <c r="X33" s="624"/>
      <c r="Y33" s="625"/>
      <c r="Z33" s="626">
        <v>0.4</v>
      </c>
      <c r="AA33" s="626"/>
      <c r="AB33" s="626"/>
      <c r="AC33" s="626"/>
      <c r="AD33" s="627">
        <v>24901</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v>
      </c>
      <c r="BH33" s="682"/>
      <c r="BI33" s="682"/>
      <c r="BJ33" s="682"/>
      <c r="BK33" s="682"/>
      <c r="BL33" s="682"/>
      <c r="BM33" s="683">
        <v>90.8</v>
      </c>
      <c r="BN33" s="682"/>
      <c r="BO33" s="682"/>
      <c r="BP33" s="682"/>
      <c r="BQ33" s="684"/>
      <c r="BR33" s="681">
        <v>99.1</v>
      </c>
      <c r="BS33" s="682"/>
      <c r="BT33" s="682"/>
      <c r="BU33" s="682"/>
      <c r="BV33" s="682"/>
      <c r="BW33" s="682"/>
      <c r="BX33" s="683">
        <v>91</v>
      </c>
      <c r="BY33" s="682"/>
      <c r="BZ33" s="682"/>
      <c r="CA33" s="682"/>
      <c r="CB33" s="684"/>
      <c r="CD33" s="620" t="s">
        <v>324</v>
      </c>
      <c r="CE33" s="621"/>
      <c r="CF33" s="621"/>
      <c r="CG33" s="621"/>
      <c r="CH33" s="621"/>
      <c r="CI33" s="621"/>
      <c r="CJ33" s="621"/>
      <c r="CK33" s="621"/>
      <c r="CL33" s="621"/>
      <c r="CM33" s="621"/>
      <c r="CN33" s="621"/>
      <c r="CO33" s="621"/>
      <c r="CP33" s="621"/>
      <c r="CQ33" s="622"/>
      <c r="CR33" s="623">
        <v>7941741</v>
      </c>
      <c r="CS33" s="656"/>
      <c r="CT33" s="656"/>
      <c r="CU33" s="656"/>
      <c r="CV33" s="656"/>
      <c r="CW33" s="656"/>
      <c r="CX33" s="656"/>
      <c r="CY33" s="657"/>
      <c r="CZ33" s="628">
        <v>41.7</v>
      </c>
      <c r="DA33" s="654"/>
      <c r="DB33" s="654"/>
      <c r="DC33" s="658"/>
      <c r="DD33" s="632">
        <v>6339001</v>
      </c>
      <c r="DE33" s="656"/>
      <c r="DF33" s="656"/>
      <c r="DG33" s="656"/>
      <c r="DH33" s="656"/>
      <c r="DI33" s="656"/>
      <c r="DJ33" s="656"/>
      <c r="DK33" s="657"/>
      <c r="DL33" s="632">
        <v>3923395</v>
      </c>
      <c r="DM33" s="656"/>
      <c r="DN33" s="656"/>
      <c r="DO33" s="656"/>
      <c r="DP33" s="656"/>
      <c r="DQ33" s="656"/>
      <c r="DR33" s="656"/>
      <c r="DS33" s="656"/>
      <c r="DT33" s="656"/>
      <c r="DU33" s="656"/>
      <c r="DV33" s="657"/>
      <c r="DW33" s="628">
        <v>39.1</v>
      </c>
      <c r="DX33" s="654"/>
      <c r="DY33" s="654"/>
      <c r="DZ33" s="654"/>
      <c r="EA33" s="654"/>
      <c r="EB33" s="654"/>
      <c r="EC33" s="655"/>
    </row>
    <row r="34" spans="2:133" ht="11.25" customHeight="1" x14ac:dyDescent="0.15">
      <c r="B34" s="620" t="s">
        <v>325</v>
      </c>
      <c r="C34" s="621"/>
      <c r="D34" s="621"/>
      <c r="E34" s="621"/>
      <c r="F34" s="621"/>
      <c r="G34" s="621"/>
      <c r="H34" s="621"/>
      <c r="I34" s="621"/>
      <c r="J34" s="621"/>
      <c r="K34" s="621"/>
      <c r="L34" s="621"/>
      <c r="M34" s="621"/>
      <c r="N34" s="621"/>
      <c r="O34" s="621"/>
      <c r="P34" s="621"/>
      <c r="Q34" s="622"/>
      <c r="R34" s="623">
        <v>212155</v>
      </c>
      <c r="S34" s="624"/>
      <c r="T34" s="624"/>
      <c r="U34" s="624"/>
      <c r="V34" s="624"/>
      <c r="W34" s="624"/>
      <c r="X34" s="624"/>
      <c r="Y34" s="625"/>
      <c r="Z34" s="626">
        <v>1</v>
      </c>
      <c r="AA34" s="626"/>
      <c r="AB34" s="626"/>
      <c r="AC34" s="626"/>
      <c r="AD34" s="627" t="s">
        <v>246</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2423597</v>
      </c>
      <c r="CS34" s="624"/>
      <c r="CT34" s="624"/>
      <c r="CU34" s="624"/>
      <c r="CV34" s="624"/>
      <c r="CW34" s="624"/>
      <c r="CX34" s="624"/>
      <c r="CY34" s="625"/>
      <c r="CZ34" s="628">
        <v>12.7</v>
      </c>
      <c r="DA34" s="654"/>
      <c r="DB34" s="654"/>
      <c r="DC34" s="658"/>
      <c r="DD34" s="632">
        <v>1893944</v>
      </c>
      <c r="DE34" s="624"/>
      <c r="DF34" s="624"/>
      <c r="DG34" s="624"/>
      <c r="DH34" s="624"/>
      <c r="DI34" s="624"/>
      <c r="DJ34" s="624"/>
      <c r="DK34" s="625"/>
      <c r="DL34" s="632">
        <v>1586316</v>
      </c>
      <c r="DM34" s="624"/>
      <c r="DN34" s="624"/>
      <c r="DO34" s="624"/>
      <c r="DP34" s="624"/>
      <c r="DQ34" s="624"/>
      <c r="DR34" s="624"/>
      <c r="DS34" s="624"/>
      <c r="DT34" s="624"/>
      <c r="DU34" s="624"/>
      <c r="DV34" s="625"/>
      <c r="DW34" s="628">
        <v>15.8</v>
      </c>
      <c r="DX34" s="654"/>
      <c r="DY34" s="654"/>
      <c r="DZ34" s="654"/>
      <c r="EA34" s="654"/>
      <c r="EB34" s="654"/>
      <c r="EC34" s="655"/>
    </row>
    <row r="35" spans="2:133" ht="11.25" customHeight="1" x14ac:dyDescent="0.15">
      <c r="B35" s="620" t="s">
        <v>327</v>
      </c>
      <c r="C35" s="621"/>
      <c r="D35" s="621"/>
      <c r="E35" s="621"/>
      <c r="F35" s="621"/>
      <c r="G35" s="621"/>
      <c r="H35" s="621"/>
      <c r="I35" s="621"/>
      <c r="J35" s="621"/>
      <c r="K35" s="621"/>
      <c r="L35" s="621"/>
      <c r="M35" s="621"/>
      <c r="N35" s="621"/>
      <c r="O35" s="621"/>
      <c r="P35" s="621"/>
      <c r="Q35" s="622"/>
      <c r="R35" s="623">
        <v>815642</v>
      </c>
      <c r="S35" s="624"/>
      <c r="T35" s="624"/>
      <c r="U35" s="624"/>
      <c r="V35" s="624"/>
      <c r="W35" s="624"/>
      <c r="X35" s="624"/>
      <c r="Y35" s="625"/>
      <c r="Z35" s="626">
        <v>4</v>
      </c>
      <c r="AA35" s="626"/>
      <c r="AB35" s="626"/>
      <c r="AC35" s="626"/>
      <c r="AD35" s="627" t="s">
        <v>179</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135629</v>
      </c>
      <c r="CS35" s="656"/>
      <c r="CT35" s="656"/>
      <c r="CU35" s="656"/>
      <c r="CV35" s="656"/>
      <c r="CW35" s="656"/>
      <c r="CX35" s="656"/>
      <c r="CY35" s="657"/>
      <c r="CZ35" s="628">
        <v>0.7</v>
      </c>
      <c r="DA35" s="654"/>
      <c r="DB35" s="654"/>
      <c r="DC35" s="658"/>
      <c r="DD35" s="632">
        <v>104492</v>
      </c>
      <c r="DE35" s="656"/>
      <c r="DF35" s="656"/>
      <c r="DG35" s="656"/>
      <c r="DH35" s="656"/>
      <c r="DI35" s="656"/>
      <c r="DJ35" s="656"/>
      <c r="DK35" s="657"/>
      <c r="DL35" s="632">
        <v>102585</v>
      </c>
      <c r="DM35" s="656"/>
      <c r="DN35" s="656"/>
      <c r="DO35" s="656"/>
      <c r="DP35" s="656"/>
      <c r="DQ35" s="656"/>
      <c r="DR35" s="656"/>
      <c r="DS35" s="656"/>
      <c r="DT35" s="656"/>
      <c r="DU35" s="656"/>
      <c r="DV35" s="657"/>
      <c r="DW35" s="628">
        <v>1</v>
      </c>
      <c r="DX35" s="654"/>
      <c r="DY35" s="654"/>
      <c r="DZ35" s="654"/>
      <c r="EA35" s="654"/>
      <c r="EB35" s="654"/>
      <c r="EC35" s="655"/>
    </row>
    <row r="36" spans="2:133" ht="11.25" customHeight="1" x14ac:dyDescent="0.15">
      <c r="B36" s="620" t="s">
        <v>331</v>
      </c>
      <c r="C36" s="621"/>
      <c r="D36" s="621"/>
      <c r="E36" s="621"/>
      <c r="F36" s="621"/>
      <c r="G36" s="621"/>
      <c r="H36" s="621"/>
      <c r="I36" s="621"/>
      <c r="J36" s="621"/>
      <c r="K36" s="621"/>
      <c r="L36" s="621"/>
      <c r="M36" s="621"/>
      <c r="N36" s="621"/>
      <c r="O36" s="621"/>
      <c r="P36" s="621"/>
      <c r="Q36" s="622"/>
      <c r="R36" s="623">
        <v>1591228</v>
      </c>
      <c r="S36" s="624"/>
      <c r="T36" s="624"/>
      <c r="U36" s="624"/>
      <c r="V36" s="624"/>
      <c r="W36" s="624"/>
      <c r="X36" s="624"/>
      <c r="Y36" s="625"/>
      <c r="Z36" s="626">
        <v>7.7</v>
      </c>
      <c r="AA36" s="626"/>
      <c r="AB36" s="626"/>
      <c r="AC36" s="626"/>
      <c r="AD36" s="627" t="s">
        <v>179</v>
      </c>
      <c r="AE36" s="627"/>
      <c r="AF36" s="627"/>
      <c r="AG36" s="627"/>
      <c r="AH36" s="627"/>
      <c r="AI36" s="627"/>
      <c r="AJ36" s="627"/>
      <c r="AK36" s="627"/>
      <c r="AL36" s="628" t="s">
        <v>246</v>
      </c>
      <c r="AM36" s="629"/>
      <c r="AN36" s="629"/>
      <c r="AO36" s="630"/>
      <c r="AP36" s="222"/>
      <c r="AQ36" s="689" t="s">
        <v>332</v>
      </c>
      <c r="AR36" s="690"/>
      <c r="AS36" s="690"/>
      <c r="AT36" s="690"/>
      <c r="AU36" s="690"/>
      <c r="AV36" s="690"/>
      <c r="AW36" s="690"/>
      <c r="AX36" s="690"/>
      <c r="AY36" s="691"/>
      <c r="AZ36" s="612">
        <v>2487938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34586</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2607865</v>
      </c>
      <c r="CS36" s="624"/>
      <c r="CT36" s="624"/>
      <c r="CU36" s="624"/>
      <c r="CV36" s="624"/>
      <c r="CW36" s="624"/>
      <c r="CX36" s="624"/>
      <c r="CY36" s="625"/>
      <c r="CZ36" s="628">
        <v>13.7</v>
      </c>
      <c r="DA36" s="654"/>
      <c r="DB36" s="654"/>
      <c r="DC36" s="658"/>
      <c r="DD36" s="632">
        <v>1893055</v>
      </c>
      <c r="DE36" s="624"/>
      <c r="DF36" s="624"/>
      <c r="DG36" s="624"/>
      <c r="DH36" s="624"/>
      <c r="DI36" s="624"/>
      <c r="DJ36" s="624"/>
      <c r="DK36" s="625"/>
      <c r="DL36" s="632">
        <v>1102847</v>
      </c>
      <c r="DM36" s="624"/>
      <c r="DN36" s="624"/>
      <c r="DO36" s="624"/>
      <c r="DP36" s="624"/>
      <c r="DQ36" s="624"/>
      <c r="DR36" s="624"/>
      <c r="DS36" s="624"/>
      <c r="DT36" s="624"/>
      <c r="DU36" s="624"/>
      <c r="DV36" s="625"/>
      <c r="DW36" s="628">
        <v>11</v>
      </c>
      <c r="DX36" s="654"/>
      <c r="DY36" s="654"/>
      <c r="DZ36" s="654"/>
      <c r="EA36" s="654"/>
      <c r="EB36" s="654"/>
      <c r="EC36" s="655"/>
    </row>
    <row r="37" spans="2:133" ht="11.25" customHeight="1" x14ac:dyDescent="0.15">
      <c r="B37" s="620" t="s">
        <v>335</v>
      </c>
      <c r="C37" s="621"/>
      <c r="D37" s="621"/>
      <c r="E37" s="621"/>
      <c r="F37" s="621"/>
      <c r="G37" s="621"/>
      <c r="H37" s="621"/>
      <c r="I37" s="621"/>
      <c r="J37" s="621"/>
      <c r="K37" s="621"/>
      <c r="L37" s="621"/>
      <c r="M37" s="621"/>
      <c r="N37" s="621"/>
      <c r="O37" s="621"/>
      <c r="P37" s="621"/>
      <c r="Q37" s="622"/>
      <c r="R37" s="623">
        <v>675662</v>
      </c>
      <c r="S37" s="624"/>
      <c r="T37" s="624"/>
      <c r="U37" s="624"/>
      <c r="V37" s="624"/>
      <c r="W37" s="624"/>
      <c r="X37" s="624"/>
      <c r="Y37" s="625"/>
      <c r="Z37" s="626">
        <v>3.3</v>
      </c>
      <c r="AA37" s="626"/>
      <c r="AB37" s="626"/>
      <c r="AC37" s="626"/>
      <c r="AD37" s="627">
        <v>602</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786027</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-12763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182470</v>
      </c>
      <c r="CS37" s="656"/>
      <c r="CT37" s="656"/>
      <c r="CU37" s="656"/>
      <c r="CV37" s="656"/>
      <c r="CW37" s="656"/>
      <c r="CX37" s="656"/>
      <c r="CY37" s="657"/>
      <c r="CZ37" s="628">
        <v>1</v>
      </c>
      <c r="DA37" s="654"/>
      <c r="DB37" s="654"/>
      <c r="DC37" s="658"/>
      <c r="DD37" s="632">
        <v>119592</v>
      </c>
      <c r="DE37" s="656"/>
      <c r="DF37" s="656"/>
      <c r="DG37" s="656"/>
      <c r="DH37" s="656"/>
      <c r="DI37" s="656"/>
      <c r="DJ37" s="656"/>
      <c r="DK37" s="657"/>
      <c r="DL37" s="632">
        <v>118077</v>
      </c>
      <c r="DM37" s="656"/>
      <c r="DN37" s="656"/>
      <c r="DO37" s="656"/>
      <c r="DP37" s="656"/>
      <c r="DQ37" s="656"/>
      <c r="DR37" s="656"/>
      <c r="DS37" s="656"/>
      <c r="DT37" s="656"/>
      <c r="DU37" s="656"/>
      <c r="DV37" s="657"/>
      <c r="DW37" s="628">
        <v>1.2</v>
      </c>
      <c r="DX37" s="654"/>
      <c r="DY37" s="654"/>
      <c r="DZ37" s="654"/>
      <c r="EA37" s="654"/>
      <c r="EB37" s="654"/>
      <c r="EC37" s="655"/>
    </row>
    <row r="38" spans="2:133" ht="11.25" customHeight="1" x14ac:dyDescent="0.15">
      <c r="B38" s="620" t="s">
        <v>339</v>
      </c>
      <c r="C38" s="621"/>
      <c r="D38" s="621"/>
      <c r="E38" s="621"/>
      <c r="F38" s="621"/>
      <c r="G38" s="621"/>
      <c r="H38" s="621"/>
      <c r="I38" s="621"/>
      <c r="J38" s="621"/>
      <c r="K38" s="621"/>
      <c r="L38" s="621"/>
      <c r="M38" s="621"/>
      <c r="N38" s="621"/>
      <c r="O38" s="621"/>
      <c r="P38" s="621"/>
      <c r="Q38" s="622"/>
      <c r="R38" s="623">
        <v>1293000</v>
      </c>
      <c r="S38" s="624"/>
      <c r="T38" s="624"/>
      <c r="U38" s="624"/>
      <c r="V38" s="624"/>
      <c r="W38" s="624"/>
      <c r="X38" s="624"/>
      <c r="Y38" s="625"/>
      <c r="Z38" s="626">
        <v>6.3</v>
      </c>
      <c r="AA38" s="626"/>
      <c r="AB38" s="626"/>
      <c r="AC38" s="626"/>
      <c r="AD38" s="627" t="s">
        <v>246</v>
      </c>
      <c r="AE38" s="627"/>
      <c r="AF38" s="627"/>
      <c r="AG38" s="627"/>
      <c r="AH38" s="627"/>
      <c r="AI38" s="627"/>
      <c r="AJ38" s="627"/>
      <c r="AK38" s="627"/>
      <c r="AL38" s="628" t="s">
        <v>246</v>
      </c>
      <c r="AM38" s="629"/>
      <c r="AN38" s="629"/>
      <c r="AO38" s="630"/>
      <c r="AQ38" s="686" t="s">
        <v>340</v>
      </c>
      <c r="AR38" s="687"/>
      <c r="AS38" s="687"/>
      <c r="AT38" s="687"/>
      <c r="AU38" s="687"/>
      <c r="AV38" s="687"/>
      <c r="AW38" s="687"/>
      <c r="AX38" s="687"/>
      <c r="AY38" s="688"/>
      <c r="AZ38" s="623">
        <v>77749</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4495</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1578378</v>
      </c>
      <c r="CS38" s="624"/>
      <c r="CT38" s="624"/>
      <c r="CU38" s="624"/>
      <c r="CV38" s="624"/>
      <c r="CW38" s="624"/>
      <c r="CX38" s="624"/>
      <c r="CY38" s="625"/>
      <c r="CZ38" s="628">
        <v>8.3000000000000007</v>
      </c>
      <c r="DA38" s="654"/>
      <c r="DB38" s="654"/>
      <c r="DC38" s="658"/>
      <c r="DD38" s="632">
        <v>1255835</v>
      </c>
      <c r="DE38" s="624"/>
      <c r="DF38" s="624"/>
      <c r="DG38" s="624"/>
      <c r="DH38" s="624"/>
      <c r="DI38" s="624"/>
      <c r="DJ38" s="624"/>
      <c r="DK38" s="625"/>
      <c r="DL38" s="632">
        <v>1131647</v>
      </c>
      <c r="DM38" s="624"/>
      <c r="DN38" s="624"/>
      <c r="DO38" s="624"/>
      <c r="DP38" s="624"/>
      <c r="DQ38" s="624"/>
      <c r="DR38" s="624"/>
      <c r="DS38" s="624"/>
      <c r="DT38" s="624"/>
      <c r="DU38" s="624"/>
      <c r="DV38" s="625"/>
      <c r="DW38" s="628">
        <v>11.3</v>
      </c>
      <c r="DX38" s="654"/>
      <c r="DY38" s="654"/>
      <c r="DZ38" s="654"/>
      <c r="EA38" s="654"/>
      <c r="EB38" s="654"/>
      <c r="EC38" s="655"/>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246</v>
      </c>
      <c r="AA39" s="626"/>
      <c r="AB39" s="626"/>
      <c r="AC39" s="626"/>
      <c r="AD39" s="627" t="s">
        <v>246</v>
      </c>
      <c r="AE39" s="627"/>
      <c r="AF39" s="627"/>
      <c r="AG39" s="627"/>
      <c r="AH39" s="627"/>
      <c r="AI39" s="627"/>
      <c r="AJ39" s="627"/>
      <c r="AK39" s="627"/>
      <c r="AL39" s="628" t="s">
        <v>179</v>
      </c>
      <c r="AM39" s="629"/>
      <c r="AN39" s="629"/>
      <c r="AO39" s="630"/>
      <c r="AQ39" s="686" t="s">
        <v>344</v>
      </c>
      <c r="AR39" s="687"/>
      <c r="AS39" s="687"/>
      <c r="AT39" s="687"/>
      <c r="AU39" s="687"/>
      <c r="AV39" s="687"/>
      <c r="AW39" s="687"/>
      <c r="AX39" s="687"/>
      <c r="AY39" s="688"/>
      <c r="AZ39" s="623">
        <v>45784</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6675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1138394</v>
      </c>
      <c r="CS39" s="656"/>
      <c r="CT39" s="656"/>
      <c r="CU39" s="656"/>
      <c r="CV39" s="656"/>
      <c r="CW39" s="656"/>
      <c r="CX39" s="656"/>
      <c r="CY39" s="657"/>
      <c r="CZ39" s="628">
        <v>6</v>
      </c>
      <c r="DA39" s="654"/>
      <c r="DB39" s="654"/>
      <c r="DC39" s="658"/>
      <c r="DD39" s="632">
        <v>1133797</v>
      </c>
      <c r="DE39" s="656"/>
      <c r="DF39" s="656"/>
      <c r="DG39" s="656"/>
      <c r="DH39" s="656"/>
      <c r="DI39" s="656"/>
      <c r="DJ39" s="656"/>
      <c r="DK39" s="657"/>
      <c r="DL39" s="632" t="s">
        <v>246</v>
      </c>
      <c r="DM39" s="656"/>
      <c r="DN39" s="656"/>
      <c r="DO39" s="656"/>
      <c r="DP39" s="656"/>
      <c r="DQ39" s="656"/>
      <c r="DR39" s="656"/>
      <c r="DS39" s="656"/>
      <c r="DT39" s="656"/>
      <c r="DU39" s="656"/>
      <c r="DV39" s="657"/>
      <c r="DW39" s="628" t="s">
        <v>246</v>
      </c>
      <c r="DX39" s="654"/>
      <c r="DY39" s="654"/>
      <c r="DZ39" s="654"/>
      <c r="EA39" s="654"/>
      <c r="EB39" s="654"/>
      <c r="EC39" s="655"/>
    </row>
    <row r="40" spans="2:133" ht="11.25" customHeight="1" x14ac:dyDescent="0.15">
      <c r="B40" s="620" t="s">
        <v>347</v>
      </c>
      <c r="C40" s="621"/>
      <c r="D40" s="621"/>
      <c r="E40" s="621"/>
      <c r="F40" s="621"/>
      <c r="G40" s="621"/>
      <c r="H40" s="621"/>
      <c r="I40" s="621"/>
      <c r="J40" s="621"/>
      <c r="K40" s="621"/>
      <c r="L40" s="621"/>
      <c r="M40" s="621"/>
      <c r="N40" s="621"/>
      <c r="O40" s="621"/>
      <c r="P40" s="621"/>
      <c r="Q40" s="622"/>
      <c r="R40" s="623">
        <v>113300</v>
      </c>
      <c r="S40" s="624"/>
      <c r="T40" s="624"/>
      <c r="U40" s="624"/>
      <c r="V40" s="624"/>
      <c r="W40" s="624"/>
      <c r="X40" s="624"/>
      <c r="Y40" s="625"/>
      <c r="Z40" s="626">
        <v>0.5</v>
      </c>
      <c r="AA40" s="626"/>
      <c r="AB40" s="626"/>
      <c r="AC40" s="626"/>
      <c r="AD40" s="627" t="s">
        <v>139</v>
      </c>
      <c r="AE40" s="627"/>
      <c r="AF40" s="627"/>
      <c r="AG40" s="627"/>
      <c r="AH40" s="627"/>
      <c r="AI40" s="627"/>
      <c r="AJ40" s="627"/>
      <c r="AK40" s="627"/>
      <c r="AL40" s="628" t="s">
        <v>139</v>
      </c>
      <c r="AM40" s="629"/>
      <c r="AN40" s="629"/>
      <c r="AO40" s="630"/>
      <c r="AQ40" s="686" t="s">
        <v>348</v>
      </c>
      <c r="AR40" s="687"/>
      <c r="AS40" s="687"/>
      <c r="AT40" s="687"/>
      <c r="AU40" s="687"/>
      <c r="AV40" s="687"/>
      <c r="AW40" s="687"/>
      <c r="AX40" s="687"/>
      <c r="AY40" s="688"/>
      <c r="AZ40" s="623">
        <v>38248</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89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57878</v>
      </c>
      <c r="CS40" s="624"/>
      <c r="CT40" s="624"/>
      <c r="CU40" s="624"/>
      <c r="CV40" s="624"/>
      <c r="CW40" s="624"/>
      <c r="CX40" s="624"/>
      <c r="CY40" s="625"/>
      <c r="CZ40" s="628">
        <v>0.3</v>
      </c>
      <c r="DA40" s="654"/>
      <c r="DB40" s="654"/>
      <c r="DC40" s="658"/>
      <c r="DD40" s="632">
        <v>57878</v>
      </c>
      <c r="DE40" s="624"/>
      <c r="DF40" s="624"/>
      <c r="DG40" s="624"/>
      <c r="DH40" s="624"/>
      <c r="DI40" s="624"/>
      <c r="DJ40" s="624"/>
      <c r="DK40" s="625"/>
      <c r="DL40" s="632" t="s">
        <v>246</v>
      </c>
      <c r="DM40" s="624"/>
      <c r="DN40" s="624"/>
      <c r="DO40" s="624"/>
      <c r="DP40" s="624"/>
      <c r="DQ40" s="624"/>
      <c r="DR40" s="624"/>
      <c r="DS40" s="624"/>
      <c r="DT40" s="624"/>
      <c r="DU40" s="624"/>
      <c r="DV40" s="625"/>
      <c r="DW40" s="628" t="s">
        <v>179</v>
      </c>
      <c r="DX40" s="654"/>
      <c r="DY40" s="654"/>
      <c r="DZ40" s="654"/>
      <c r="EA40" s="654"/>
      <c r="EB40" s="654"/>
      <c r="EC40" s="655"/>
    </row>
    <row r="41" spans="2:133" ht="11.25" customHeight="1" x14ac:dyDescent="0.15">
      <c r="B41" s="644" t="s">
        <v>352</v>
      </c>
      <c r="C41" s="645"/>
      <c r="D41" s="645"/>
      <c r="E41" s="645"/>
      <c r="F41" s="645"/>
      <c r="G41" s="645"/>
      <c r="H41" s="645"/>
      <c r="I41" s="645"/>
      <c r="J41" s="645"/>
      <c r="K41" s="645"/>
      <c r="L41" s="645"/>
      <c r="M41" s="645"/>
      <c r="N41" s="645"/>
      <c r="O41" s="645"/>
      <c r="P41" s="645"/>
      <c r="Q41" s="646"/>
      <c r="R41" s="695">
        <v>20632797</v>
      </c>
      <c r="S41" s="696"/>
      <c r="T41" s="696"/>
      <c r="U41" s="696"/>
      <c r="V41" s="696"/>
      <c r="W41" s="696"/>
      <c r="X41" s="696"/>
      <c r="Y41" s="700"/>
      <c r="Z41" s="701">
        <v>100</v>
      </c>
      <c r="AA41" s="701"/>
      <c r="AB41" s="701"/>
      <c r="AC41" s="701"/>
      <c r="AD41" s="702">
        <v>9919507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345096</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246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179</v>
      </c>
      <c r="CS41" s="656"/>
      <c r="CT41" s="656"/>
      <c r="CU41" s="656"/>
      <c r="CV41" s="656"/>
      <c r="CW41" s="656"/>
      <c r="CX41" s="656"/>
      <c r="CY41" s="657"/>
      <c r="CZ41" s="628" t="s">
        <v>179</v>
      </c>
      <c r="DA41" s="654"/>
      <c r="DB41" s="654"/>
      <c r="DC41" s="658"/>
      <c r="DD41" s="632" t="s">
        <v>246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1195034</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353</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1554280</v>
      </c>
      <c r="CS42" s="656"/>
      <c r="CT42" s="656"/>
      <c r="CU42" s="656"/>
      <c r="CV42" s="656"/>
      <c r="CW42" s="656"/>
      <c r="CX42" s="656"/>
      <c r="CY42" s="657"/>
      <c r="CZ42" s="628">
        <v>8.1999999999999993</v>
      </c>
      <c r="DA42" s="654"/>
      <c r="DB42" s="654"/>
      <c r="DC42" s="658"/>
      <c r="DD42" s="632">
        <v>254324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99980</v>
      </c>
      <c r="CS43" s="656"/>
      <c r="CT43" s="656"/>
      <c r="CU43" s="656"/>
      <c r="CV43" s="656"/>
      <c r="CW43" s="656"/>
      <c r="CX43" s="656"/>
      <c r="CY43" s="657"/>
      <c r="CZ43" s="628">
        <v>0.5</v>
      </c>
      <c r="DA43" s="654"/>
      <c r="DB43" s="654"/>
      <c r="DC43" s="658"/>
      <c r="DD43" s="632">
        <v>66569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1539436</v>
      </c>
      <c r="CS44" s="624"/>
      <c r="CT44" s="624"/>
      <c r="CU44" s="624"/>
      <c r="CV44" s="624"/>
      <c r="CW44" s="624"/>
      <c r="CX44" s="624"/>
      <c r="CY44" s="625"/>
      <c r="CZ44" s="628">
        <v>8.1</v>
      </c>
      <c r="DA44" s="629"/>
      <c r="DB44" s="629"/>
      <c r="DC44" s="635"/>
      <c r="DD44" s="632">
        <v>247577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477137</v>
      </c>
      <c r="CS45" s="656"/>
      <c r="CT45" s="656"/>
      <c r="CU45" s="656"/>
      <c r="CV45" s="656"/>
      <c r="CW45" s="656"/>
      <c r="CX45" s="656"/>
      <c r="CY45" s="657"/>
      <c r="CZ45" s="628">
        <v>2.5</v>
      </c>
      <c r="DA45" s="654"/>
      <c r="DB45" s="654"/>
      <c r="DC45" s="658"/>
      <c r="DD45" s="632">
        <v>59839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885566</v>
      </c>
      <c r="CS46" s="624"/>
      <c r="CT46" s="624"/>
      <c r="CU46" s="624"/>
      <c r="CV46" s="624"/>
      <c r="CW46" s="624"/>
      <c r="CX46" s="624"/>
      <c r="CY46" s="625"/>
      <c r="CZ46" s="628">
        <v>4.5999999999999996</v>
      </c>
      <c r="DA46" s="629"/>
      <c r="DB46" s="629"/>
      <c r="DC46" s="635"/>
      <c r="DD46" s="632">
        <v>184005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v>14844</v>
      </c>
      <c r="CS47" s="656"/>
      <c r="CT47" s="656"/>
      <c r="CU47" s="656"/>
      <c r="CV47" s="656"/>
      <c r="CW47" s="656"/>
      <c r="CX47" s="656"/>
      <c r="CY47" s="657"/>
      <c r="CZ47" s="628">
        <v>0.1</v>
      </c>
      <c r="DA47" s="654"/>
      <c r="DB47" s="654"/>
      <c r="DC47" s="658"/>
      <c r="DD47" s="632">
        <v>6747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246</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19060712</v>
      </c>
      <c r="CS49" s="682"/>
      <c r="CT49" s="682"/>
      <c r="CU49" s="682"/>
      <c r="CV49" s="682"/>
      <c r="CW49" s="682"/>
      <c r="CX49" s="682"/>
      <c r="CY49" s="711"/>
      <c r="CZ49" s="703">
        <v>100</v>
      </c>
      <c r="DA49" s="712"/>
      <c r="DB49" s="712"/>
      <c r="DC49" s="713"/>
      <c r="DD49" s="714">
        <v>13027727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N/qX2MWXlqgVIQUk4MqcofSpggNBGyiMjsQ7yaUXTl6065Kio4H7tSXAaXaS45Kscszrnzr0k059naOkmH58Q==" saltValue="HtY41EkYhinSHuLUa2W5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2" zoomScale="70" zoomScaleNormal="25" zoomScaleSheetLayoutView="70" workbookViewId="0">
      <selection activeCell="BQ103" sqref="BQ103:DZ10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20524</v>
      </c>
      <c r="R7" s="753"/>
      <c r="S7" s="753"/>
      <c r="T7" s="753"/>
      <c r="U7" s="753"/>
      <c r="V7" s="753">
        <v>19039</v>
      </c>
      <c r="W7" s="753"/>
      <c r="X7" s="753"/>
      <c r="Y7" s="753"/>
      <c r="Z7" s="753"/>
      <c r="AA7" s="753">
        <v>1485</v>
      </c>
      <c r="AB7" s="753"/>
      <c r="AC7" s="753"/>
      <c r="AD7" s="753"/>
      <c r="AE7" s="754"/>
      <c r="AF7" s="755">
        <v>1451</v>
      </c>
      <c r="AG7" s="756"/>
      <c r="AH7" s="756"/>
      <c r="AI7" s="756"/>
      <c r="AJ7" s="757"/>
      <c r="AK7" s="758">
        <v>822</v>
      </c>
      <c r="AL7" s="759"/>
      <c r="AM7" s="759"/>
      <c r="AN7" s="759"/>
      <c r="AO7" s="759"/>
      <c r="AP7" s="759">
        <v>21764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-3</v>
      </c>
      <c r="CI7" s="744"/>
      <c r="CJ7" s="744"/>
      <c r="CK7" s="744"/>
      <c r="CL7" s="745"/>
      <c r="CM7" s="743">
        <v>11</v>
      </c>
      <c r="CN7" s="744"/>
      <c r="CO7" s="744"/>
      <c r="CP7" s="744"/>
      <c r="CQ7" s="745"/>
      <c r="CR7" s="743">
        <v>45</v>
      </c>
      <c r="CS7" s="744"/>
      <c r="CT7" s="744"/>
      <c r="CU7" s="744"/>
      <c r="CV7" s="745"/>
      <c r="CW7" s="743">
        <v>2</v>
      </c>
      <c r="CX7" s="744"/>
      <c r="CY7" s="744"/>
      <c r="CZ7" s="744"/>
      <c r="DA7" s="745"/>
      <c r="DB7" s="743" t="s">
        <v>588</v>
      </c>
      <c r="DC7" s="744"/>
      <c r="DD7" s="744"/>
      <c r="DE7" s="744"/>
      <c r="DF7" s="745"/>
      <c r="DG7" s="743" t="s">
        <v>588</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64</v>
      </c>
      <c r="R8" s="784"/>
      <c r="S8" s="784"/>
      <c r="T8" s="784"/>
      <c r="U8" s="784"/>
      <c r="V8" s="784">
        <v>6</v>
      </c>
      <c r="W8" s="784"/>
      <c r="X8" s="784"/>
      <c r="Y8" s="784"/>
      <c r="Z8" s="784"/>
      <c r="AA8" s="784">
        <v>58</v>
      </c>
      <c r="AB8" s="784"/>
      <c r="AC8" s="784"/>
      <c r="AD8" s="784"/>
      <c r="AE8" s="785"/>
      <c r="AF8" s="786">
        <v>58</v>
      </c>
      <c r="AG8" s="787"/>
      <c r="AH8" s="787"/>
      <c r="AI8" s="787"/>
      <c r="AJ8" s="788"/>
      <c r="AK8" s="769" t="s">
        <v>587</v>
      </c>
      <c r="AL8" s="770"/>
      <c r="AM8" s="770"/>
      <c r="AN8" s="770"/>
      <c r="AO8" s="770"/>
      <c r="AP8" s="770" t="s">
        <v>587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1</v>
      </c>
      <c r="CI8" s="777"/>
      <c r="CJ8" s="777"/>
      <c r="CK8" s="777"/>
      <c r="CL8" s="778"/>
      <c r="CM8" s="776">
        <v>25</v>
      </c>
      <c r="CN8" s="777"/>
      <c r="CO8" s="777"/>
      <c r="CP8" s="777"/>
      <c r="CQ8" s="778"/>
      <c r="CR8" s="776">
        <v>30</v>
      </c>
      <c r="CS8" s="777"/>
      <c r="CT8" s="777"/>
      <c r="CU8" s="777"/>
      <c r="CV8" s="778"/>
      <c r="CW8" s="776" t="s">
        <v>588</v>
      </c>
      <c r="CX8" s="777"/>
      <c r="CY8" s="777"/>
      <c r="CZ8" s="777"/>
      <c r="DA8" s="778"/>
      <c r="DB8" s="776" t="s">
        <v>588</v>
      </c>
      <c r="DC8" s="777"/>
      <c r="DD8" s="777"/>
      <c r="DE8" s="777"/>
      <c r="DF8" s="778"/>
      <c r="DG8" s="776" t="s">
        <v>588</v>
      </c>
      <c r="DH8" s="777"/>
      <c r="DI8" s="777"/>
      <c r="DJ8" s="777"/>
      <c r="DK8" s="778"/>
      <c r="DL8" s="776" t="s">
        <v>588</v>
      </c>
      <c r="DM8" s="777"/>
      <c r="DN8" s="777"/>
      <c r="DO8" s="777"/>
      <c r="DP8" s="778"/>
      <c r="DQ8" s="776" t="s">
        <v>588</v>
      </c>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28</v>
      </c>
      <c r="R9" s="784"/>
      <c r="S9" s="784"/>
      <c r="T9" s="784"/>
      <c r="U9" s="784"/>
      <c r="V9" s="784">
        <v>0</v>
      </c>
      <c r="W9" s="784"/>
      <c r="X9" s="784"/>
      <c r="Y9" s="784"/>
      <c r="Z9" s="784"/>
      <c r="AA9" s="784">
        <v>28</v>
      </c>
      <c r="AB9" s="784"/>
      <c r="AC9" s="784"/>
      <c r="AD9" s="784"/>
      <c r="AE9" s="785"/>
      <c r="AF9" s="786">
        <v>28</v>
      </c>
      <c r="AG9" s="787"/>
      <c r="AH9" s="787"/>
      <c r="AI9" s="787"/>
      <c r="AJ9" s="788"/>
      <c r="AK9" s="769" t="s">
        <v>587</v>
      </c>
      <c r="AL9" s="770"/>
      <c r="AM9" s="770"/>
      <c r="AN9" s="770"/>
      <c r="AO9" s="770"/>
      <c r="AP9" s="770" t="s">
        <v>587</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v>0</v>
      </c>
      <c r="CI9" s="777"/>
      <c r="CJ9" s="777"/>
      <c r="CK9" s="777"/>
      <c r="CL9" s="778"/>
      <c r="CM9" s="776">
        <v>63</v>
      </c>
      <c r="CN9" s="777"/>
      <c r="CO9" s="777"/>
      <c r="CP9" s="777"/>
      <c r="CQ9" s="778"/>
      <c r="CR9" s="776">
        <v>21</v>
      </c>
      <c r="CS9" s="777"/>
      <c r="CT9" s="777"/>
      <c r="CU9" s="777"/>
      <c r="CV9" s="778"/>
      <c r="CW9" s="776" t="s">
        <v>588</v>
      </c>
      <c r="CX9" s="777"/>
      <c r="CY9" s="777"/>
      <c r="CZ9" s="777"/>
      <c r="DA9" s="778"/>
      <c r="DB9" s="776" t="s">
        <v>588</v>
      </c>
      <c r="DC9" s="777"/>
      <c r="DD9" s="777"/>
      <c r="DE9" s="777"/>
      <c r="DF9" s="778"/>
      <c r="DG9" s="776" t="s">
        <v>588</v>
      </c>
      <c r="DH9" s="777"/>
      <c r="DI9" s="777"/>
      <c r="DJ9" s="777"/>
      <c r="DK9" s="778"/>
      <c r="DL9" s="776" t="s">
        <v>588</v>
      </c>
      <c r="DM9" s="777"/>
      <c r="DN9" s="777"/>
      <c r="DO9" s="777"/>
      <c r="DP9" s="778"/>
      <c r="DQ9" s="776" t="s">
        <v>588</v>
      </c>
      <c r="DR9" s="777"/>
      <c r="DS9" s="777"/>
      <c r="DT9" s="777"/>
      <c r="DU9" s="778"/>
      <c r="DV9" s="773"/>
      <c r="DW9" s="774"/>
      <c r="DX9" s="774"/>
      <c r="DY9" s="774"/>
      <c r="DZ9" s="779"/>
      <c r="EA9" s="234"/>
    </row>
    <row r="10" spans="1:131" s="235" customFormat="1" ht="26.25" customHeight="1" x14ac:dyDescent="0.15">
      <c r="A10" s="238">
        <v>4</v>
      </c>
      <c r="B10" s="780" t="s">
        <v>394</v>
      </c>
      <c r="C10" s="781"/>
      <c r="D10" s="781"/>
      <c r="E10" s="781"/>
      <c r="F10" s="781"/>
      <c r="G10" s="781"/>
      <c r="H10" s="781"/>
      <c r="I10" s="781"/>
      <c r="J10" s="781"/>
      <c r="K10" s="781"/>
      <c r="L10" s="781"/>
      <c r="M10" s="781"/>
      <c r="N10" s="781"/>
      <c r="O10" s="781"/>
      <c r="P10" s="782"/>
      <c r="Q10" s="783">
        <v>27</v>
      </c>
      <c r="R10" s="784"/>
      <c r="S10" s="784"/>
      <c r="T10" s="784"/>
      <c r="U10" s="784"/>
      <c r="V10" s="784">
        <v>26</v>
      </c>
      <c r="W10" s="784"/>
      <c r="X10" s="784"/>
      <c r="Y10" s="784"/>
      <c r="Z10" s="784"/>
      <c r="AA10" s="784">
        <v>1</v>
      </c>
      <c r="AB10" s="784"/>
      <c r="AC10" s="784"/>
      <c r="AD10" s="784"/>
      <c r="AE10" s="785"/>
      <c r="AF10" s="786">
        <v>1</v>
      </c>
      <c r="AG10" s="787"/>
      <c r="AH10" s="787"/>
      <c r="AI10" s="787"/>
      <c r="AJ10" s="788"/>
      <c r="AK10" s="769" t="s">
        <v>587</v>
      </c>
      <c r="AL10" s="770"/>
      <c r="AM10" s="770"/>
      <c r="AN10" s="770"/>
      <c r="AO10" s="770"/>
      <c r="AP10" s="770" t="s">
        <v>587</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604</v>
      </c>
      <c r="BT10" s="774"/>
      <c r="BU10" s="774"/>
      <c r="BV10" s="774"/>
      <c r="BW10" s="774"/>
      <c r="BX10" s="774"/>
      <c r="BY10" s="774"/>
      <c r="BZ10" s="774"/>
      <c r="CA10" s="774"/>
      <c r="CB10" s="774"/>
      <c r="CC10" s="774"/>
      <c r="CD10" s="774"/>
      <c r="CE10" s="774"/>
      <c r="CF10" s="774"/>
      <c r="CG10" s="775"/>
      <c r="CH10" s="776">
        <v>252</v>
      </c>
      <c r="CI10" s="777"/>
      <c r="CJ10" s="777"/>
      <c r="CK10" s="777"/>
      <c r="CL10" s="778"/>
      <c r="CM10" s="776">
        <v>1785</v>
      </c>
      <c r="CN10" s="777"/>
      <c r="CO10" s="777"/>
      <c r="CP10" s="777"/>
      <c r="CQ10" s="778"/>
      <c r="CR10" s="776">
        <v>5</v>
      </c>
      <c r="CS10" s="777"/>
      <c r="CT10" s="777"/>
      <c r="CU10" s="777"/>
      <c r="CV10" s="778"/>
      <c r="CW10" s="776" t="s">
        <v>588</v>
      </c>
      <c r="CX10" s="777"/>
      <c r="CY10" s="777"/>
      <c r="CZ10" s="777"/>
      <c r="DA10" s="778"/>
      <c r="DB10" s="776" t="s">
        <v>588</v>
      </c>
      <c r="DC10" s="777"/>
      <c r="DD10" s="777"/>
      <c r="DE10" s="777"/>
      <c r="DF10" s="778"/>
      <c r="DG10" s="776" t="s">
        <v>588</v>
      </c>
      <c r="DH10" s="777"/>
      <c r="DI10" s="777"/>
      <c r="DJ10" s="777"/>
      <c r="DK10" s="778"/>
      <c r="DL10" s="776" t="s">
        <v>588</v>
      </c>
      <c r="DM10" s="777"/>
      <c r="DN10" s="777"/>
      <c r="DO10" s="777"/>
      <c r="DP10" s="778"/>
      <c r="DQ10" s="776" t="s">
        <v>588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605</v>
      </c>
      <c r="BT11" s="774"/>
      <c r="BU11" s="774"/>
      <c r="BV11" s="774"/>
      <c r="BW11" s="774"/>
      <c r="BX11" s="774"/>
      <c r="BY11" s="774"/>
      <c r="BZ11" s="774"/>
      <c r="CA11" s="774"/>
      <c r="CB11" s="774"/>
      <c r="CC11" s="774"/>
      <c r="CD11" s="774"/>
      <c r="CE11" s="774"/>
      <c r="CF11" s="774"/>
      <c r="CG11" s="775"/>
      <c r="CH11" s="776">
        <v>0</v>
      </c>
      <c r="CI11" s="777"/>
      <c r="CJ11" s="777"/>
      <c r="CK11" s="777"/>
      <c r="CL11" s="778"/>
      <c r="CM11" s="776">
        <v>20</v>
      </c>
      <c r="CN11" s="777"/>
      <c r="CO11" s="777"/>
      <c r="CP11" s="777"/>
      <c r="CQ11" s="778"/>
      <c r="CR11" s="776">
        <v>50</v>
      </c>
      <c r="CS11" s="777"/>
      <c r="CT11" s="777"/>
      <c r="CU11" s="777"/>
      <c r="CV11" s="778"/>
      <c r="CW11" s="776">
        <v>5</v>
      </c>
      <c r="CX11" s="777"/>
      <c r="CY11" s="777"/>
      <c r="CZ11" s="777"/>
      <c r="DA11" s="778"/>
      <c r="DB11" s="776" t="s">
        <v>588</v>
      </c>
      <c r="DC11" s="777"/>
      <c r="DD11" s="777"/>
      <c r="DE11" s="777"/>
      <c r="DF11" s="778"/>
      <c r="DG11" s="776" t="s">
        <v>588</v>
      </c>
      <c r="DH11" s="777"/>
      <c r="DI11" s="777"/>
      <c r="DJ11" s="777"/>
      <c r="DK11" s="778"/>
      <c r="DL11" s="776" t="s">
        <v>588</v>
      </c>
      <c r="DM11" s="777"/>
      <c r="DN11" s="777"/>
      <c r="DO11" s="777"/>
      <c r="DP11" s="778"/>
      <c r="DQ11" s="776" t="s">
        <v>588</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20643</v>
      </c>
      <c r="R23" s="793"/>
      <c r="S23" s="793"/>
      <c r="T23" s="793"/>
      <c r="U23" s="793"/>
      <c r="V23" s="793">
        <v>19071</v>
      </c>
      <c r="W23" s="793"/>
      <c r="X23" s="793"/>
      <c r="Y23" s="793"/>
      <c r="Z23" s="793"/>
      <c r="AA23" s="793">
        <v>1572</v>
      </c>
      <c r="AB23" s="793"/>
      <c r="AC23" s="793"/>
      <c r="AD23" s="793"/>
      <c r="AE23" s="794"/>
      <c r="AF23" s="795">
        <v>1538</v>
      </c>
      <c r="AG23" s="793"/>
      <c r="AH23" s="793"/>
      <c r="AI23" s="793"/>
      <c r="AJ23" s="796"/>
      <c r="AK23" s="797"/>
      <c r="AL23" s="798"/>
      <c r="AM23" s="798"/>
      <c r="AN23" s="798"/>
      <c r="AO23" s="798"/>
      <c r="AP23" s="793">
        <v>21764</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3487</v>
      </c>
      <c r="R28" s="823"/>
      <c r="S28" s="823"/>
      <c r="T28" s="823"/>
      <c r="U28" s="823"/>
      <c r="V28" s="823">
        <v>3452</v>
      </c>
      <c r="W28" s="823"/>
      <c r="X28" s="823"/>
      <c r="Y28" s="823"/>
      <c r="Z28" s="823"/>
      <c r="AA28" s="823">
        <v>35</v>
      </c>
      <c r="AB28" s="823"/>
      <c r="AC28" s="823"/>
      <c r="AD28" s="823"/>
      <c r="AE28" s="824"/>
      <c r="AF28" s="825">
        <v>35</v>
      </c>
      <c r="AG28" s="823"/>
      <c r="AH28" s="823"/>
      <c r="AI28" s="823"/>
      <c r="AJ28" s="826"/>
      <c r="AK28" s="827">
        <v>405</v>
      </c>
      <c r="AL28" s="828"/>
      <c r="AM28" s="828"/>
      <c r="AN28" s="828"/>
      <c r="AO28" s="828"/>
      <c r="AP28" s="828" t="s">
        <v>588</v>
      </c>
      <c r="AQ28" s="828"/>
      <c r="AR28" s="828"/>
      <c r="AS28" s="828"/>
      <c r="AT28" s="828"/>
      <c r="AU28" s="828" t="s">
        <v>588</v>
      </c>
      <c r="AV28" s="828"/>
      <c r="AW28" s="828"/>
      <c r="AX28" s="828"/>
      <c r="AY28" s="828"/>
      <c r="AZ28" s="829" t="s">
        <v>588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93</v>
      </c>
      <c r="R29" s="784"/>
      <c r="S29" s="784"/>
      <c r="T29" s="784"/>
      <c r="U29" s="784"/>
      <c r="V29" s="784">
        <v>92</v>
      </c>
      <c r="W29" s="784"/>
      <c r="X29" s="784"/>
      <c r="Y29" s="784"/>
      <c r="Z29" s="784"/>
      <c r="AA29" s="784">
        <v>1</v>
      </c>
      <c r="AB29" s="784"/>
      <c r="AC29" s="784"/>
      <c r="AD29" s="784"/>
      <c r="AE29" s="785"/>
      <c r="AF29" s="786">
        <v>1</v>
      </c>
      <c r="AG29" s="787"/>
      <c r="AH29" s="787"/>
      <c r="AI29" s="787"/>
      <c r="AJ29" s="788"/>
      <c r="AK29" s="834">
        <v>25</v>
      </c>
      <c r="AL29" s="830"/>
      <c r="AM29" s="830"/>
      <c r="AN29" s="830"/>
      <c r="AO29" s="830"/>
      <c r="AP29" s="830" t="s">
        <v>588</v>
      </c>
      <c r="AQ29" s="830"/>
      <c r="AR29" s="830"/>
      <c r="AS29" s="830"/>
      <c r="AT29" s="830"/>
      <c r="AU29" s="830" t="s">
        <v>588</v>
      </c>
      <c r="AV29" s="830"/>
      <c r="AW29" s="830"/>
      <c r="AX29" s="830"/>
      <c r="AY29" s="830"/>
      <c r="AZ29" s="831" t="s">
        <v>588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4155</v>
      </c>
      <c r="R30" s="784"/>
      <c r="S30" s="784"/>
      <c r="T30" s="784"/>
      <c r="U30" s="784"/>
      <c r="V30" s="784">
        <v>4047</v>
      </c>
      <c r="W30" s="784"/>
      <c r="X30" s="784"/>
      <c r="Y30" s="784"/>
      <c r="Z30" s="784"/>
      <c r="AA30" s="784">
        <v>108</v>
      </c>
      <c r="AB30" s="784"/>
      <c r="AC30" s="784"/>
      <c r="AD30" s="784"/>
      <c r="AE30" s="785"/>
      <c r="AF30" s="786">
        <v>108</v>
      </c>
      <c r="AG30" s="787"/>
      <c r="AH30" s="787"/>
      <c r="AI30" s="787"/>
      <c r="AJ30" s="788"/>
      <c r="AK30" s="834">
        <v>650</v>
      </c>
      <c r="AL30" s="830"/>
      <c r="AM30" s="830"/>
      <c r="AN30" s="830"/>
      <c r="AO30" s="830"/>
      <c r="AP30" s="830" t="s">
        <v>588</v>
      </c>
      <c r="AQ30" s="830"/>
      <c r="AR30" s="830"/>
      <c r="AS30" s="830"/>
      <c r="AT30" s="830"/>
      <c r="AU30" s="830" t="s">
        <v>588</v>
      </c>
      <c r="AV30" s="830"/>
      <c r="AW30" s="830"/>
      <c r="AX30" s="830"/>
      <c r="AY30" s="830"/>
      <c r="AZ30" s="831" t="s">
        <v>588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897</v>
      </c>
      <c r="R31" s="784"/>
      <c r="S31" s="784"/>
      <c r="T31" s="784"/>
      <c r="U31" s="784"/>
      <c r="V31" s="784">
        <v>883</v>
      </c>
      <c r="W31" s="784"/>
      <c r="X31" s="784"/>
      <c r="Y31" s="784"/>
      <c r="Z31" s="784"/>
      <c r="AA31" s="784">
        <v>14</v>
      </c>
      <c r="AB31" s="784"/>
      <c r="AC31" s="784"/>
      <c r="AD31" s="784"/>
      <c r="AE31" s="785"/>
      <c r="AF31" s="786">
        <v>14</v>
      </c>
      <c r="AG31" s="787"/>
      <c r="AH31" s="787"/>
      <c r="AI31" s="787"/>
      <c r="AJ31" s="788"/>
      <c r="AK31" s="834">
        <v>517</v>
      </c>
      <c r="AL31" s="830"/>
      <c r="AM31" s="830"/>
      <c r="AN31" s="830"/>
      <c r="AO31" s="830"/>
      <c r="AP31" s="830" t="s">
        <v>588</v>
      </c>
      <c r="AQ31" s="830"/>
      <c r="AR31" s="830"/>
      <c r="AS31" s="830"/>
      <c r="AT31" s="830"/>
      <c r="AU31" s="830" t="s">
        <v>588</v>
      </c>
      <c r="AV31" s="830"/>
      <c r="AW31" s="830"/>
      <c r="AX31" s="830"/>
      <c r="AY31" s="830"/>
      <c r="AZ31" s="831" t="s">
        <v>588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8</v>
      </c>
      <c r="R32" s="784"/>
      <c r="S32" s="784"/>
      <c r="T32" s="784"/>
      <c r="U32" s="784"/>
      <c r="V32" s="784">
        <v>6</v>
      </c>
      <c r="W32" s="784"/>
      <c r="X32" s="784"/>
      <c r="Y32" s="784"/>
      <c r="Z32" s="784"/>
      <c r="AA32" s="784">
        <v>2</v>
      </c>
      <c r="AB32" s="784"/>
      <c r="AC32" s="784"/>
      <c r="AD32" s="784"/>
      <c r="AE32" s="785"/>
      <c r="AF32" s="786">
        <v>2</v>
      </c>
      <c r="AG32" s="787"/>
      <c r="AH32" s="787"/>
      <c r="AI32" s="787"/>
      <c r="AJ32" s="788"/>
      <c r="AK32" s="834" t="s">
        <v>587</v>
      </c>
      <c r="AL32" s="830"/>
      <c r="AM32" s="830"/>
      <c r="AN32" s="830"/>
      <c r="AO32" s="830"/>
      <c r="AP32" s="830">
        <v>9</v>
      </c>
      <c r="AQ32" s="830"/>
      <c r="AR32" s="830"/>
      <c r="AS32" s="830"/>
      <c r="AT32" s="830"/>
      <c r="AU32" s="830" t="s">
        <v>588</v>
      </c>
      <c r="AV32" s="830"/>
      <c r="AW32" s="830"/>
      <c r="AX32" s="830"/>
      <c r="AY32" s="830"/>
      <c r="AZ32" s="831" t="s">
        <v>588</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7253</v>
      </c>
      <c r="R33" s="784"/>
      <c r="S33" s="784"/>
      <c r="T33" s="784"/>
      <c r="U33" s="784"/>
      <c r="V33" s="784">
        <v>6989</v>
      </c>
      <c r="W33" s="784"/>
      <c r="X33" s="784"/>
      <c r="Y33" s="784"/>
      <c r="Z33" s="784"/>
      <c r="AA33" s="784">
        <v>264</v>
      </c>
      <c r="AB33" s="784"/>
      <c r="AC33" s="784"/>
      <c r="AD33" s="784"/>
      <c r="AE33" s="785"/>
      <c r="AF33" s="786">
        <v>2611</v>
      </c>
      <c r="AG33" s="787"/>
      <c r="AH33" s="787"/>
      <c r="AI33" s="787"/>
      <c r="AJ33" s="788"/>
      <c r="AK33" s="834">
        <v>786</v>
      </c>
      <c r="AL33" s="830"/>
      <c r="AM33" s="830"/>
      <c r="AN33" s="830"/>
      <c r="AO33" s="830"/>
      <c r="AP33" s="830">
        <v>5053</v>
      </c>
      <c r="AQ33" s="830"/>
      <c r="AR33" s="830"/>
      <c r="AS33" s="830"/>
      <c r="AT33" s="830"/>
      <c r="AU33" s="830">
        <v>3310</v>
      </c>
      <c r="AV33" s="830"/>
      <c r="AW33" s="830"/>
      <c r="AX33" s="830"/>
      <c r="AY33" s="830"/>
      <c r="AZ33" s="831" t="s">
        <v>588</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416</v>
      </c>
      <c r="C34" s="781"/>
      <c r="D34" s="781"/>
      <c r="E34" s="781"/>
      <c r="F34" s="781"/>
      <c r="G34" s="781"/>
      <c r="H34" s="781"/>
      <c r="I34" s="781"/>
      <c r="J34" s="781"/>
      <c r="K34" s="781"/>
      <c r="L34" s="781"/>
      <c r="M34" s="781"/>
      <c r="N34" s="781"/>
      <c r="O34" s="781"/>
      <c r="P34" s="782"/>
      <c r="Q34" s="783">
        <v>614</v>
      </c>
      <c r="R34" s="784"/>
      <c r="S34" s="784"/>
      <c r="T34" s="784"/>
      <c r="U34" s="784"/>
      <c r="V34" s="784">
        <v>569</v>
      </c>
      <c r="W34" s="784"/>
      <c r="X34" s="784"/>
      <c r="Y34" s="784"/>
      <c r="Z34" s="784"/>
      <c r="AA34" s="784">
        <v>45</v>
      </c>
      <c r="AB34" s="784"/>
      <c r="AC34" s="784"/>
      <c r="AD34" s="784"/>
      <c r="AE34" s="785"/>
      <c r="AF34" s="786">
        <v>815</v>
      </c>
      <c r="AG34" s="787"/>
      <c r="AH34" s="787"/>
      <c r="AI34" s="787"/>
      <c r="AJ34" s="788"/>
      <c r="AK34" s="834">
        <v>7</v>
      </c>
      <c r="AL34" s="830"/>
      <c r="AM34" s="830"/>
      <c r="AN34" s="830"/>
      <c r="AO34" s="830"/>
      <c r="AP34" s="830">
        <v>3403</v>
      </c>
      <c r="AQ34" s="830"/>
      <c r="AR34" s="830"/>
      <c r="AS34" s="830"/>
      <c r="AT34" s="830"/>
      <c r="AU34" s="830">
        <v>24</v>
      </c>
      <c r="AV34" s="830"/>
      <c r="AW34" s="830"/>
      <c r="AX34" s="830"/>
      <c r="AY34" s="830"/>
      <c r="AZ34" s="831" t="s">
        <v>588</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417</v>
      </c>
      <c r="C35" s="781"/>
      <c r="D35" s="781"/>
      <c r="E35" s="781"/>
      <c r="F35" s="781"/>
      <c r="G35" s="781"/>
      <c r="H35" s="781"/>
      <c r="I35" s="781"/>
      <c r="J35" s="781"/>
      <c r="K35" s="781"/>
      <c r="L35" s="781"/>
      <c r="M35" s="781"/>
      <c r="N35" s="781"/>
      <c r="O35" s="781"/>
      <c r="P35" s="782"/>
      <c r="Q35" s="783">
        <v>58</v>
      </c>
      <c r="R35" s="784"/>
      <c r="S35" s="784"/>
      <c r="T35" s="784"/>
      <c r="U35" s="784"/>
      <c r="V35" s="784">
        <v>114</v>
      </c>
      <c r="W35" s="784"/>
      <c r="X35" s="784"/>
      <c r="Y35" s="784"/>
      <c r="Z35" s="784"/>
      <c r="AA35" s="784">
        <v>-56</v>
      </c>
      <c r="AB35" s="784"/>
      <c r="AC35" s="784"/>
      <c r="AD35" s="784"/>
      <c r="AE35" s="785"/>
      <c r="AF35" s="786">
        <v>11</v>
      </c>
      <c r="AG35" s="787"/>
      <c r="AH35" s="787"/>
      <c r="AI35" s="787"/>
      <c r="AJ35" s="788"/>
      <c r="AK35" s="834">
        <v>77</v>
      </c>
      <c r="AL35" s="830"/>
      <c r="AM35" s="830"/>
      <c r="AN35" s="830"/>
      <c r="AO35" s="830"/>
      <c r="AP35" s="830">
        <v>686</v>
      </c>
      <c r="AQ35" s="830"/>
      <c r="AR35" s="830"/>
      <c r="AS35" s="830"/>
      <c r="AT35" s="830"/>
      <c r="AU35" s="830">
        <v>639</v>
      </c>
      <c r="AV35" s="830"/>
      <c r="AW35" s="830"/>
      <c r="AX35" s="830"/>
      <c r="AY35" s="830"/>
      <c r="AZ35" s="831" t="s">
        <v>588</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418</v>
      </c>
      <c r="C36" s="781"/>
      <c r="D36" s="781"/>
      <c r="E36" s="781"/>
      <c r="F36" s="781"/>
      <c r="G36" s="781"/>
      <c r="H36" s="781"/>
      <c r="I36" s="781"/>
      <c r="J36" s="781"/>
      <c r="K36" s="781"/>
      <c r="L36" s="781"/>
      <c r="M36" s="781"/>
      <c r="N36" s="781"/>
      <c r="O36" s="781"/>
      <c r="P36" s="782"/>
      <c r="Q36" s="783">
        <v>11</v>
      </c>
      <c r="R36" s="784"/>
      <c r="S36" s="784"/>
      <c r="T36" s="784"/>
      <c r="U36" s="784"/>
      <c r="V36" s="784">
        <v>11</v>
      </c>
      <c r="W36" s="784"/>
      <c r="X36" s="784"/>
      <c r="Y36" s="784"/>
      <c r="Z36" s="784"/>
      <c r="AA36" s="784" t="s">
        <v>588</v>
      </c>
      <c r="AB36" s="784"/>
      <c r="AC36" s="784"/>
      <c r="AD36" s="784"/>
      <c r="AE36" s="785"/>
      <c r="AF36" s="786" t="s">
        <v>179</v>
      </c>
      <c r="AG36" s="787"/>
      <c r="AH36" s="787"/>
      <c r="AI36" s="787"/>
      <c r="AJ36" s="788"/>
      <c r="AK36" s="834">
        <v>25</v>
      </c>
      <c r="AL36" s="830"/>
      <c r="AM36" s="830"/>
      <c r="AN36" s="830"/>
      <c r="AO36" s="830"/>
      <c r="AP36" s="830">
        <v>15</v>
      </c>
      <c r="AQ36" s="830"/>
      <c r="AR36" s="830"/>
      <c r="AS36" s="830"/>
      <c r="AT36" s="830"/>
      <c r="AU36" s="830">
        <v>13</v>
      </c>
      <c r="AV36" s="830"/>
      <c r="AW36" s="830"/>
      <c r="AX36" s="830"/>
      <c r="AY36" s="830"/>
      <c r="AZ36" s="831" t="s">
        <v>588</v>
      </c>
      <c r="BA36" s="831"/>
      <c r="BB36" s="831"/>
      <c r="BC36" s="831"/>
      <c r="BD36" s="831"/>
      <c r="BE36" s="832" t="s">
        <v>419</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3596</v>
      </c>
      <c r="AG63" s="844"/>
      <c r="AH63" s="844"/>
      <c r="AI63" s="844"/>
      <c r="AJ63" s="845"/>
      <c r="AK63" s="846"/>
      <c r="AL63" s="841"/>
      <c r="AM63" s="841"/>
      <c r="AN63" s="841"/>
      <c r="AO63" s="841"/>
      <c r="AP63" s="844">
        <v>9166</v>
      </c>
      <c r="AQ63" s="844"/>
      <c r="AR63" s="844"/>
      <c r="AS63" s="844"/>
      <c r="AT63" s="844"/>
      <c r="AU63" s="844">
        <v>3986</v>
      </c>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428</v>
      </c>
      <c r="AL66" s="728"/>
      <c r="AM66" s="728"/>
      <c r="AN66" s="728"/>
      <c r="AO66" s="729"/>
      <c r="AP66" s="733" t="s">
        <v>429</v>
      </c>
      <c r="AQ66" s="734"/>
      <c r="AR66" s="734"/>
      <c r="AS66" s="734"/>
      <c r="AT66" s="735"/>
      <c r="AU66" s="733" t="s">
        <v>430</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5966</v>
      </c>
      <c r="R68" s="866"/>
      <c r="S68" s="866"/>
      <c r="T68" s="866"/>
      <c r="U68" s="866"/>
      <c r="V68" s="866">
        <v>5266</v>
      </c>
      <c r="W68" s="866"/>
      <c r="X68" s="866"/>
      <c r="Y68" s="866"/>
      <c r="Z68" s="866"/>
      <c r="AA68" s="866">
        <v>700</v>
      </c>
      <c r="AB68" s="866"/>
      <c r="AC68" s="866"/>
      <c r="AD68" s="866"/>
      <c r="AE68" s="866"/>
      <c r="AF68" s="866">
        <v>700</v>
      </c>
      <c r="AG68" s="866"/>
      <c r="AH68" s="866"/>
      <c r="AI68" s="866"/>
      <c r="AJ68" s="866"/>
      <c r="AK68" s="866">
        <v>1</v>
      </c>
      <c r="AL68" s="866"/>
      <c r="AM68" s="866"/>
      <c r="AN68" s="866"/>
      <c r="AO68" s="866"/>
      <c r="AP68" s="866" t="s">
        <v>588</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350</v>
      </c>
      <c r="R69" s="830"/>
      <c r="S69" s="830"/>
      <c r="T69" s="830"/>
      <c r="U69" s="830"/>
      <c r="V69" s="830">
        <v>347</v>
      </c>
      <c r="W69" s="830"/>
      <c r="X69" s="830"/>
      <c r="Y69" s="830"/>
      <c r="Z69" s="830"/>
      <c r="AA69" s="830">
        <v>3</v>
      </c>
      <c r="AB69" s="830"/>
      <c r="AC69" s="830"/>
      <c r="AD69" s="830"/>
      <c r="AE69" s="830"/>
      <c r="AF69" s="830">
        <v>3</v>
      </c>
      <c r="AG69" s="830"/>
      <c r="AH69" s="830"/>
      <c r="AI69" s="830"/>
      <c r="AJ69" s="830"/>
      <c r="AK69" s="830">
        <v>67</v>
      </c>
      <c r="AL69" s="830"/>
      <c r="AM69" s="830"/>
      <c r="AN69" s="830"/>
      <c r="AO69" s="830"/>
      <c r="AP69" s="830" t="s">
        <v>588</v>
      </c>
      <c r="AQ69" s="830"/>
      <c r="AR69" s="830"/>
      <c r="AS69" s="830"/>
      <c r="AT69" s="830"/>
      <c r="AU69" s="830" t="s">
        <v>588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262</v>
      </c>
      <c r="R70" s="830"/>
      <c r="S70" s="830"/>
      <c r="T70" s="830"/>
      <c r="U70" s="830"/>
      <c r="V70" s="830">
        <v>242</v>
      </c>
      <c r="W70" s="830"/>
      <c r="X70" s="830"/>
      <c r="Y70" s="830"/>
      <c r="Z70" s="830"/>
      <c r="AA70" s="830">
        <v>20</v>
      </c>
      <c r="AB70" s="830"/>
      <c r="AC70" s="830"/>
      <c r="AD70" s="830"/>
      <c r="AE70" s="830"/>
      <c r="AF70" s="830">
        <v>20</v>
      </c>
      <c r="AG70" s="830"/>
      <c r="AH70" s="830"/>
      <c r="AI70" s="830"/>
      <c r="AJ70" s="830"/>
      <c r="AK70" s="830" t="s">
        <v>588</v>
      </c>
      <c r="AL70" s="830"/>
      <c r="AM70" s="830"/>
      <c r="AN70" s="830"/>
      <c r="AO70" s="830"/>
      <c r="AP70" s="830" t="s">
        <v>588</v>
      </c>
      <c r="AQ70" s="830"/>
      <c r="AR70" s="830"/>
      <c r="AS70" s="830"/>
      <c r="AT70" s="830"/>
      <c r="AU70" s="830" t="s">
        <v>588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104</v>
      </c>
      <c r="R71" s="830"/>
      <c r="S71" s="830"/>
      <c r="T71" s="830"/>
      <c r="U71" s="830"/>
      <c r="V71" s="830">
        <v>103</v>
      </c>
      <c r="W71" s="830"/>
      <c r="X71" s="830"/>
      <c r="Y71" s="830"/>
      <c r="Z71" s="830"/>
      <c r="AA71" s="830">
        <v>1</v>
      </c>
      <c r="AB71" s="830"/>
      <c r="AC71" s="830"/>
      <c r="AD71" s="830"/>
      <c r="AE71" s="830"/>
      <c r="AF71" s="830">
        <v>1</v>
      </c>
      <c r="AG71" s="830"/>
      <c r="AH71" s="830"/>
      <c r="AI71" s="830"/>
      <c r="AJ71" s="830"/>
      <c r="AK71" s="830">
        <v>5</v>
      </c>
      <c r="AL71" s="830"/>
      <c r="AM71" s="830"/>
      <c r="AN71" s="830"/>
      <c r="AO71" s="830"/>
      <c r="AP71" s="830" t="s">
        <v>588</v>
      </c>
      <c r="AQ71" s="830"/>
      <c r="AR71" s="830"/>
      <c r="AS71" s="830"/>
      <c r="AT71" s="830"/>
      <c r="AU71" s="830" t="s">
        <v>588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433</v>
      </c>
      <c r="R72" s="830"/>
      <c r="S72" s="830"/>
      <c r="T72" s="830"/>
      <c r="U72" s="830"/>
      <c r="V72" s="830">
        <v>432</v>
      </c>
      <c r="W72" s="830"/>
      <c r="X72" s="830"/>
      <c r="Y72" s="830"/>
      <c r="Z72" s="830"/>
      <c r="AA72" s="830">
        <v>5</v>
      </c>
      <c r="AB72" s="830"/>
      <c r="AC72" s="830"/>
      <c r="AD72" s="830"/>
      <c r="AE72" s="830"/>
      <c r="AF72" s="830">
        <v>5</v>
      </c>
      <c r="AG72" s="830"/>
      <c r="AH72" s="830"/>
      <c r="AI72" s="830"/>
      <c r="AJ72" s="830"/>
      <c r="AK72" s="830" t="s">
        <v>588</v>
      </c>
      <c r="AL72" s="830"/>
      <c r="AM72" s="830"/>
      <c r="AN72" s="830"/>
      <c r="AO72" s="830"/>
      <c r="AP72" s="830">
        <v>546</v>
      </c>
      <c r="AQ72" s="830"/>
      <c r="AR72" s="830"/>
      <c r="AS72" s="830"/>
      <c r="AT72" s="830"/>
      <c r="AU72" s="830">
        <v>187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594</v>
      </c>
      <c r="C73" s="874"/>
      <c r="D73" s="874"/>
      <c r="E73" s="874"/>
      <c r="F73" s="874"/>
      <c r="G73" s="874"/>
      <c r="H73" s="874"/>
      <c r="I73" s="874"/>
      <c r="J73" s="874"/>
      <c r="K73" s="874"/>
      <c r="L73" s="874"/>
      <c r="M73" s="874"/>
      <c r="N73" s="874"/>
      <c r="O73" s="874"/>
      <c r="P73" s="875"/>
      <c r="Q73" s="876">
        <v>7</v>
      </c>
      <c r="R73" s="830"/>
      <c r="S73" s="830"/>
      <c r="T73" s="830"/>
      <c r="U73" s="830"/>
      <c r="V73" s="830">
        <v>7</v>
      </c>
      <c r="W73" s="830"/>
      <c r="X73" s="830"/>
      <c r="Y73" s="830"/>
      <c r="Z73" s="830"/>
      <c r="AA73" s="830">
        <v>1</v>
      </c>
      <c r="AB73" s="830"/>
      <c r="AC73" s="830"/>
      <c r="AD73" s="830"/>
      <c r="AE73" s="830"/>
      <c r="AF73" s="830">
        <v>1</v>
      </c>
      <c r="AG73" s="830"/>
      <c r="AH73" s="830"/>
      <c r="AI73" s="830"/>
      <c r="AJ73" s="830"/>
      <c r="AK73" s="830" t="s">
        <v>588</v>
      </c>
      <c r="AL73" s="830"/>
      <c r="AM73" s="830"/>
      <c r="AN73" s="830"/>
      <c r="AO73" s="830"/>
      <c r="AP73" s="830" t="s">
        <v>588</v>
      </c>
      <c r="AQ73" s="830"/>
      <c r="AR73" s="830"/>
      <c r="AS73" s="830"/>
      <c r="AT73" s="830"/>
      <c r="AU73" s="830" t="s">
        <v>588</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595</v>
      </c>
      <c r="C74" s="874"/>
      <c r="D74" s="874"/>
      <c r="E74" s="874"/>
      <c r="F74" s="874"/>
      <c r="G74" s="874"/>
      <c r="H74" s="874"/>
      <c r="I74" s="874"/>
      <c r="J74" s="874"/>
      <c r="K74" s="874"/>
      <c r="L74" s="874"/>
      <c r="M74" s="874"/>
      <c r="N74" s="874"/>
      <c r="O74" s="874"/>
      <c r="P74" s="875"/>
      <c r="Q74" s="876">
        <v>58</v>
      </c>
      <c r="R74" s="830"/>
      <c r="S74" s="830"/>
      <c r="T74" s="830"/>
      <c r="U74" s="830"/>
      <c r="V74" s="830">
        <v>63</v>
      </c>
      <c r="W74" s="830"/>
      <c r="X74" s="830"/>
      <c r="Y74" s="830"/>
      <c r="Z74" s="830"/>
      <c r="AA74" s="830">
        <v>-11</v>
      </c>
      <c r="AB74" s="830"/>
      <c r="AC74" s="830"/>
      <c r="AD74" s="830"/>
      <c r="AE74" s="830"/>
      <c r="AF74" s="830">
        <v>-11</v>
      </c>
      <c r="AG74" s="830"/>
      <c r="AH74" s="830"/>
      <c r="AI74" s="830"/>
      <c r="AJ74" s="830"/>
      <c r="AK74" s="830" t="s">
        <v>588</v>
      </c>
      <c r="AL74" s="830"/>
      <c r="AM74" s="830"/>
      <c r="AN74" s="830"/>
      <c r="AO74" s="830"/>
      <c r="AP74" s="830" t="s">
        <v>588</v>
      </c>
      <c r="AQ74" s="830"/>
      <c r="AR74" s="830"/>
      <c r="AS74" s="830"/>
      <c r="AT74" s="830"/>
      <c r="AU74" s="830" t="s">
        <v>588</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596</v>
      </c>
      <c r="C75" s="874"/>
      <c r="D75" s="874"/>
      <c r="E75" s="874"/>
      <c r="F75" s="874"/>
      <c r="G75" s="874"/>
      <c r="H75" s="874"/>
      <c r="I75" s="874"/>
      <c r="J75" s="874"/>
      <c r="K75" s="874"/>
      <c r="L75" s="874"/>
      <c r="M75" s="874"/>
      <c r="N75" s="874"/>
      <c r="O75" s="874"/>
      <c r="P75" s="875"/>
      <c r="Q75" s="877">
        <v>124</v>
      </c>
      <c r="R75" s="878"/>
      <c r="S75" s="878"/>
      <c r="T75" s="878"/>
      <c r="U75" s="834"/>
      <c r="V75" s="879">
        <v>113</v>
      </c>
      <c r="W75" s="878"/>
      <c r="X75" s="878"/>
      <c r="Y75" s="878"/>
      <c r="Z75" s="834"/>
      <c r="AA75" s="879">
        <v>11</v>
      </c>
      <c r="AB75" s="878"/>
      <c r="AC75" s="878"/>
      <c r="AD75" s="878"/>
      <c r="AE75" s="834"/>
      <c r="AF75" s="879">
        <v>11</v>
      </c>
      <c r="AG75" s="878"/>
      <c r="AH75" s="878"/>
      <c r="AI75" s="878"/>
      <c r="AJ75" s="834"/>
      <c r="AK75" s="879" t="s">
        <v>588</v>
      </c>
      <c r="AL75" s="878"/>
      <c r="AM75" s="878"/>
      <c r="AN75" s="878"/>
      <c r="AO75" s="834"/>
      <c r="AP75" s="879" t="s">
        <v>588</v>
      </c>
      <c r="AQ75" s="878"/>
      <c r="AR75" s="878"/>
      <c r="AS75" s="878"/>
      <c r="AT75" s="834"/>
      <c r="AU75" s="879" t="s">
        <v>588</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597</v>
      </c>
      <c r="C76" s="874"/>
      <c r="D76" s="874"/>
      <c r="E76" s="874"/>
      <c r="F76" s="874"/>
      <c r="G76" s="874"/>
      <c r="H76" s="874"/>
      <c r="I76" s="874"/>
      <c r="J76" s="874"/>
      <c r="K76" s="874"/>
      <c r="L76" s="874"/>
      <c r="M76" s="874"/>
      <c r="N76" s="874"/>
      <c r="O76" s="874"/>
      <c r="P76" s="875"/>
      <c r="Q76" s="877">
        <v>116</v>
      </c>
      <c r="R76" s="878"/>
      <c r="S76" s="878"/>
      <c r="T76" s="878"/>
      <c r="U76" s="834"/>
      <c r="V76" s="879">
        <v>110</v>
      </c>
      <c r="W76" s="878"/>
      <c r="X76" s="878"/>
      <c r="Y76" s="878"/>
      <c r="Z76" s="834"/>
      <c r="AA76" s="879">
        <v>6</v>
      </c>
      <c r="AB76" s="878"/>
      <c r="AC76" s="878"/>
      <c r="AD76" s="878"/>
      <c r="AE76" s="834"/>
      <c r="AF76" s="879">
        <v>6</v>
      </c>
      <c r="AG76" s="878"/>
      <c r="AH76" s="878"/>
      <c r="AI76" s="878"/>
      <c r="AJ76" s="834"/>
      <c r="AK76" s="879">
        <v>14</v>
      </c>
      <c r="AL76" s="878"/>
      <c r="AM76" s="878"/>
      <c r="AN76" s="878"/>
      <c r="AO76" s="834"/>
      <c r="AP76" s="879" t="s">
        <v>588</v>
      </c>
      <c r="AQ76" s="878"/>
      <c r="AR76" s="878"/>
      <c r="AS76" s="878"/>
      <c r="AT76" s="834"/>
      <c r="AU76" s="879" t="s">
        <v>588</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598</v>
      </c>
      <c r="C77" s="874"/>
      <c r="D77" s="874"/>
      <c r="E77" s="874"/>
      <c r="F77" s="874"/>
      <c r="G77" s="874"/>
      <c r="H77" s="874"/>
      <c r="I77" s="874"/>
      <c r="J77" s="874"/>
      <c r="K77" s="874"/>
      <c r="L77" s="874"/>
      <c r="M77" s="874"/>
      <c r="N77" s="874"/>
      <c r="O77" s="874"/>
      <c r="P77" s="875"/>
      <c r="Q77" s="877">
        <v>156662</v>
      </c>
      <c r="R77" s="878"/>
      <c r="S77" s="878"/>
      <c r="T77" s="878"/>
      <c r="U77" s="834"/>
      <c r="V77" s="879">
        <v>152216</v>
      </c>
      <c r="W77" s="878"/>
      <c r="X77" s="878"/>
      <c r="Y77" s="878"/>
      <c r="Z77" s="834"/>
      <c r="AA77" s="879">
        <v>4445</v>
      </c>
      <c r="AB77" s="878"/>
      <c r="AC77" s="878"/>
      <c r="AD77" s="878"/>
      <c r="AE77" s="834"/>
      <c r="AF77" s="879">
        <v>4445</v>
      </c>
      <c r="AG77" s="878"/>
      <c r="AH77" s="878"/>
      <c r="AI77" s="878"/>
      <c r="AJ77" s="834"/>
      <c r="AK77" s="879" t="s">
        <v>588</v>
      </c>
      <c r="AL77" s="878"/>
      <c r="AM77" s="878"/>
      <c r="AN77" s="878"/>
      <c r="AO77" s="834"/>
      <c r="AP77" s="879" t="s">
        <v>588</v>
      </c>
      <c r="AQ77" s="878"/>
      <c r="AR77" s="878"/>
      <c r="AS77" s="878"/>
      <c r="AT77" s="834"/>
      <c r="AU77" s="879" t="s">
        <v>588</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599</v>
      </c>
      <c r="C78" s="874"/>
      <c r="D78" s="874"/>
      <c r="E78" s="874"/>
      <c r="F78" s="874"/>
      <c r="G78" s="874"/>
      <c r="H78" s="874"/>
      <c r="I78" s="874"/>
      <c r="J78" s="874"/>
      <c r="K78" s="874"/>
      <c r="L78" s="874"/>
      <c r="M78" s="874"/>
      <c r="N78" s="874"/>
      <c r="O78" s="874"/>
      <c r="P78" s="875"/>
      <c r="Q78" s="876">
        <v>220</v>
      </c>
      <c r="R78" s="830"/>
      <c r="S78" s="830"/>
      <c r="T78" s="830"/>
      <c r="U78" s="830"/>
      <c r="V78" s="830">
        <v>208</v>
      </c>
      <c r="W78" s="830"/>
      <c r="X78" s="830"/>
      <c r="Y78" s="830"/>
      <c r="Z78" s="830"/>
      <c r="AA78" s="830">
        <v>12</v>
      </c>
      <c r="AB78" s="830"/>
      <c r="AC78" s="830"/>
      <c r="AD78" s="830"/>
      <c r="AE78" s="830"/>
      <c r="AF78" s="830">
        <v>12</v>
      </c>
      <c r="AG78" s="830"/>
      <c r="AH78" s="830"/>
      <c r="AI78" s="830"/>
      <c r="AJ78" s="830"/>
      <c r="AK78" s="830">
        <v>14</v>
      </c>
      <c r="AL78" s="830"/>
      <c r="AM78" s="830"/>
      <c r="AN78" s="830"/>
      <c r="AO78" s="830"/>
      <c r="AP78" s="830" t="s">
        <v>588</v>
      </c>
      <c r="AQ78" s="830"/>
      <c r="AR78" s="830"/>
      <c r="AS78" s="830"/>
      <c r="AT78" s="830"/>
      <c r="AU78" s="830" t="s">
        <v>588</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600</v>
      </c>
      <c r="C79" s="874"/>
      <c r="D79" s="874"/>
      <c r="E79" s="874"/>
      <c r="F79" s="874"/>
      <c r="G79" s="874"/>
      <c r="H79" s="874"/>
      <c r="I79" s="874"/>
      <c r="J79" s="874"/>
      <c r="K79" s="874"/>
      <c r="L79" s="874"/>
      <c r="M79" s="874"/>
      <c r="N79" s="874"/>
      <c r="O79" s="874"/>
      <c r="P79" s="875"/>
      <c r="Q79" s="876">
        <v>187</v>
      </c>
      <c r="R79" s="830"/>
      <c r="S79" s="830"/>
      <c r="T79" s="830"/>
      <c r="U79" s="830"/>
      <c r="V79" s="830">
        <v>175</v>
      </c>
      <c r="W79" s="830"/>
      <c r="X79" s="830"/>
      <c r="Y79" s="830"/>
      <c r="Z79" s="830"/>
      <c r="AA79" s="830">
        <v>11</v>
      </c>
      <c r="AB79" s="830"/>
      <c r="AC79" s="830"/>
      <c r="AD79" s="830"/>
      <c r="AE79" s="830"/>
      <c r="AF79" s="830">
        <v>8</v>
      </c>
      <c r="AG79" s="830"/>
      <c r="AH79" s="830"/>
      <c r="AI79" s="830"/>
      <c r="AJ79" s="830"/>
      <c r="AK79" s="830" t="s">
        <v>588</v>
      </c>
      <c r="AL79" s="830"/>
      <c r="AM79" s="830"/>
      <c r="AN79" s="830"/>
      <c r="AO79" s="830"/>
      <c r="AP79" s="830" t="s">
        <v>588</v>
      </c>
      <c r="AQ79" s="830"/>
      <c r="AR79" s="830"/>
      <c r="AS79" s="830"/>
      <c r="AT79" s="830"/>
      <c r="AU79" s="830" t="s">
        <v>588</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5201</v>
      </c>
      <c r="AG88" s="844"/>
      <c r="AH88" s="844"/>
      <c r="AI88" s="844"/>
      <c r="AJ88" s="844"/>
      <c r="AK88" s="841"/>
      <c r="AL88" s="841"/>
      <c r="AM88" s="841"/>
      <c r="AN88" s="841"/>
      <c r="AO88" s="841"/>
      <c r="AP88" s="844">
        <v>546</v>
      </c>
      <c r="AQ88" s="844"/>
      <c r="AR88" s="844"/>
      <c r="AS88" s="844"/>
      <c r="AT88" s="844"/>
      <c r="AU88" s="844">
        <v>187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151</v>
      </c>
      <c r="CS102" s="852"/>
      <c r="CT102" s="852"/>
      <c r="CU102" s="852"/>
      <c r="CV102" s="891"/>
      <c r="CW102" s="890">
        <v>7</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311</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311</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311</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2379075</v>
      </c>
      <c r="AB110" s="900"/>
      <c r="AC110" s="900"/>
      <c r="AD110" s="900"/>
      <c r="AE110" s="901"/>
      <c r="AF110" s="902">
        <v>2477880</v>
      </c>
      <c r="AG110" s="900"/>
      <c r="AH110" s="900"/>
      <c r="AI110" s="900"/>
      <c r="AJ110" s="901"/>
      <c r="AK110" s="902">
        <v>2344116</v>
      </c>
      <c r="AL110" s="900"/>
      <c r="AM110" s="900"/>
      <c r="AN110" s="900"/>
      <c r="AO110" s="901"/>
      <c r="AP110" s="903">
        <v>29.8</v>
      </c>
      <c r="AQ110" s="904"/>
      <c r="AR110" s="904"/>
      <c r="AS110" s="904"/>
      <c r="AT110" s="905"/>
      <c r="AU110" s="906" t="s">
        <v>75</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23228989</v>
      </c>
      <c r="BR110" s="931"/>
      <c r="BS110" s="931"/>
      <c r="BT110" s="931"/>
      <c r="BU110" s="931"/>
      <c r="BV110" s="931">
        <v>23469910</v>
      </c>
      <c r="BW110" s="931"/>
      <c r="BX110" s="931"/>
      <c r="BY110" s="931"/>
      <c r="BZ110" s="931"/>
      <c r="CA110" s="931">
        <v>21763700</v>
      </c>
      <c r="CB110" s="931"/>
      <c r="CC110" s="931"/>
      <c r="CD110" s="931"/>
      <c r="CE110" s="931"/>
      <c r="CF110" s="944">
        <v>276.8</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398</v>
      </c>
      <c r="DH110" s="931"/>
      <c r="DI110" s="931"/>
      <c r="DJ110" s="931"/>
      <c r="DK110" s="931"/>
      <c r="DL110" s="931" t="s">
        <v>398</v>
      </c>
      <c r="DM110" s="931"/>
      <c r="DN110" s="931"/>
      <c r="DO110" s="931"/>
      <c r="DP110" s="931"/>
      <c r="DQ110" s="931" t="s">
        <v>448</v>
      </c>
      <c r="DR110" s="931"/>
      <c r="DS110" s="931"/>
      <c r="DT110" s="931"/>
      <c r="DU110" s="931"/>
      <c r="DV110" s="932" t="s">
        <v>179</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398</v>
      </c>
      <c r="AB111" s="938"/>
      <c r="AC111" s="938"/>
      <c r="AD111" s="938"/>
      <c r="AE111" s="939"/>
      <c r="AF111" s="940" t="s">
        <v>179</v>
      </c>
      <c r="AG111" s="938"/>
      <c r="AH111" s="938"/>
      <c r="AI111" s="938"/>
      <c r="AJ111" s="939"/>
      <c r="AK111" s="940" t="s">
        <v>448</v>
      </c>
      <c r="AL111" s="938"/>
      <c r="AM111" s="938"/>
      <c r="AN111" s="938"/>
      <c r="AO111" s="939"/>
      <c r="AP111" s="941" t="s">
        <v>179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398</v>
      </c>
      <c r="BW111" s="926"/>
      <c r="BX111" s="926"/>
      <c r="BY111" s="926"/>
      <c r="BZ111" s="926"/>
      <c r="CA111" s="926" t="s">
        <v>179</v>
      </c>
      <c r="CB111" s="926"/>
      <c r="CC111" s="926"/>
      <c r="CD111" s="926"/>
      <c r="CE111" s="926"/>
      <c r="CF111" s="920" t="s">
        <v>179</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398</v>
      </c>
      <c r="DM111" s="926"/>
      <c r="DN111" s="926"/>
      <c r="DO111" s="926"/>
      <c r="DP111" s="926"/>
      <c r="DQ111" s="926" t="s">
        <v>179</v>
      </c>
      <c r="DR111" s="926"/>
      <c r="DS111" s="926"/>
      <c r="DT111" s="926"/>
      <c r="DU111" s="926"/>
      <c r="DV111" s="927" t="s">
        <v>398</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398</v>
      </c>
      <c r="AG112" s="959"/>
      <c r="AH112" s="959"/>
      <c r="AI112" s="959"/>
      <c r="AJ112" s="960"/>
      <c r="AK112" s="961" t="s">
        <v>179</v>
      </c>
      <c r="AL112" s="959"/>
      <c r="AM112" s="959"/>
      <c r="AN112" s="959"/>
      <c r="AO112" s="960"/>
      <c r="AP112" s="962" t="s">
        <v>398</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4052052</v>
      </c>
      <c r="BR112" s="926"/>
      <c r="BS112" s="926"/>
      <c r="BT112" s="926"/>
      <c r="BU112" s="926"/>
      <c r="BV112" s="926">
        <v>3852015</v>
      </c>
      <c r="BW112" s="926"/>
      <c r="BX112" s="926"/>
      <c r="BY112" s="926"/>
      <c r="BZ112" s="926"/>
      <c r="CA112" s="926">
        <v>3985593</v>
      </c>
      <c r="CB112" s="926"/>
      <c r="CC112" s="926"/>
      <c r="CD112" s="926"/>
      <c r="CE112" s="926"/>
      <c r="CF112" s="920">
        <v>50.7</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179</v>
      </c>
      <c r="DH112" s="926"/>
      <c r="DI112" s="926"/>
      <c r="DJ112" s="926"/>
      <c r="DK112" s="926"/>
      <c r="DL112" s="926" t="s">
        <v>448</v>
      </c>
      <c r="DM112" s="926"/>
      <c r="DN112" s="926"/>
      <c r="DO112" s="926"/>
      <c r="DP112" s="926"/>
      <c r="DQ112" s="926" t="s">
        <v>448</v>
      </c>
      <c r="DR112" s="926"/>
      <c r="DS112" s="926"/>
      <c r="DT112" s="926"/>
      <c r="DU112" s="926"/>
      <c r="DV112" s="927" t="s">
        <v>398</v>
      </c>
      <c r="DW112" s="927"/>
      <c r="DX112" s="927"/>
      <c r="DY112" s="927"/>
      <c r="DZ112" s="928"/>
    </row>
    <row r="113" spans="1:130" s="230" customFormat="1" ht="26.25" customHeight="1" x14ac:dyDescent="0.15">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590101</v>
      </c>
      <c r="AB113" s="938"/>
      <c r="AC113" s="938"/>
      <c r="AD113" s="938"/>
      <c r="AE113" s="939"/>
      <c r="AF113" s="940">
        <v>614149</v>
      </c>
      <c r="AG113" s="938"/>
      <c r="AH113" s="938"/>
      <c r="AI113" s="938"/>
      <c r="AJ113" s="939"/>
      <c r="AK113" s="940">
        <v>547413</v>
      </c>
      <c r="AL113" s="938"/>
      <c r="AM113" s="938"/>
      <c r="AN113" s="938"/>
      <c r="AO113" s="939"/>
      <c r="AP113" s="941">
        <v>7</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203260</v>
      </c>
      <c r="BR113" s="926"/>
      <c r="BS113" s="926"/>
      <c r="BT113" s="926"/>
      <c r="BU113" s="926"/>
      <c r="BV113" s="926">
        <v>194948</v>
      </c>
      <c r="BW113" s="926"/>
      <c r="BX113" s="926"/>
      <c r="BY113" s="926"/>
      <c r="BZ113" s="926"/>
      <c r="CA113" s="926">
        <v>186584</v>
      </c>
      <c r="CB113" s="926"/>
      <c r="CC113" s="926"/>
      <c r="CD113" s="926"/>
      <c r="CE113" s="926"/>
      <c r="CF113" s="920">
        <v>2.4</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179</v>
      </c>
      <c r="DM113" s="959"/>
      <c r="DN113" s="959"/>
      <c r="DO113" s="959"/>
      <c r="DP113" s="960"/>
      <c r="DQ113" s="961" t="s">
        <v>398</v>
      </c>
      <c r="DR113" s="959"/>
      <c r="DS113" s="959"/>
      <c r="DT113" s="959"/>
      <c r="DU113" s="960"/>
      <c r="DV113" s="962" t="s">
        <v>179</v>
      </c>
      <c r="DW113" s="963"/>
      <c r="DX113" s="963"/>
      <c r="DY113" s="963"/>
      <c r="DZ113" s="964"/>
    </row>
    <row r="114" spans="1:130" s="230" customFormat="1" ht="26.25" customHeight="1" x14ac:dyDescent="0.15">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179</v>
      </c>
      <c r="AB114" s="959"/>
      <c r="AC114" s="959"/>
      <c r="AD114" s="959"/>
      <c r="AE114" s="960"/>
      <c r="AF114" s="961" t="s">
        <v>448</v>
      </c>
      <c r="AG114" s="959"/>
      <c r="AH114" s="959"/>
      <c r="AI114" s="959"/>
      <c r="AJ114" s="960"/>
      <c r="AK114" s="961" t="s">
        <v>179</v>
      </c>
      <c r="AL114" s="959"/>
      <c r="AM114" s="959"/>
      <c r="AN114" s="959"/>
      <c r="AO114" s="960"/>
      <c r="AP114" s="962" t="s">
        <v>179</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2061260</v>
      </c>
      <c r="BR114" s="926"/>
      <c r="BS114" s="926"/>
      <c r="BT114" s="926"/>
      <c r="BU114" s="926"/>
      <c r="BV114" s="926">
        <v>1922315</v>
      </c>
      <c r="BW114" s="926"/>
      <c r="BX114" s="926"/>
      <c r="BY114" s="926"/>
      <c r="BZ114" s="926"/>
      <c r="CA114" s="926">
        <v>2097139</v>
      </c>
      <c r="CB114" s="926"/>
      <c r="CC114" s="926"/>
      <c r="CD114" s="926"/>
      <c r="CE114" s="926"/>
      <c r="CF114" s="920">
        <v>26.7</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398</v>
      </c>
      <c r="DM114" s="959"/>
      <c r="DN114" s="959"/>
      <c r="DO114" s="959"/>
      <c r="DP114" s="960"/>
      <c r="DQ114" s="961" t="s">
        <v>448</v>
      </c>
      <c r="DR114" s="959"/>
      <c r="DS114" s="959"/>
      <c r="DT114" s="959"/>
      <c r="DU114" s="960"/>
      <c r="DV114" s="962" t="s">
        <v>448</v>
      </c>
      <c r="DW114" s="963"/>
      <c r="DX114" s="963"/>
      <c r="DY114" s="963"/>
      <c r="DZ114" s="964"/>
    </row>
    <row r="115" spans="1:130" s="230" customFormat="1" ht="26.25" customHeight="1" x14ac:dyDescent="0.15">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179</v>
      </c>
      <c r="AB115" s="938"/>
      <c r="AC115" s="938"/>
      <c r="AD115" s="938"/>
      <c r="AE115" s="939"/>
      <c r="AF115" s="940" t="s">
        <v>448</v>
      </c>
      <c r="AG115" s="938"/>
      <c r="AH115" s="938"/>
      <c r="AI115" s="938"/>
      <c r="AJ115" s="939"/>
      <c r="AK115" s="940" t="s">
        <v>179</v>
      </c>
      <c r="AL115" s="938"/>
      <c r="AM115" s="938"/>
      <c r="AN115" s="938"/>
      <c r="AO115" s="939"/>
      <c r="AP115" s="941" t="s">
        <v>398</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179</v>
      </c>
      <c r="BR115" s="926"/>
      <c r="BS115" s="926"/>
      <c r="BT115" s="926"/>
      <c r="BU115" s="926"/>
      <c r="BV115" s="926" t="s">
        <v>448</v>
      </c>
      <c r="BW115" s="926"/>
      <c r="BX115" s="926"/>
      <c r="BY115" s="926"/>
      <c r="BZ115" s="926"/>
      <c r="CA115" s="926" t="s">
        <v>448</v>
      </c>
      <c r="CB115" s="926"/>
      <c r="CC115" s="926"/>
      <c r="CD115" s="926"/>
      <c r="CE115" s="926"/>
      <c r="CF115" s="920" t="s">
        <v>179</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398</v>
      </c>
      <c r="DH115" s="959"/>
      <c r="DI115" s="959"/>
      <c r="DJ115" s="959"/>
      <c r="DK115" s="960"/>
      <c r="DL115" s="961" t="s">
        <v>179</v>
      </c>
      <c r="DM115" s="959"/>
      <c r="DN115" s="959"/>
      <c r="DO115" s="959"/>
      <c r="DP115" s="960"/>
      <c r="DQ115" s="961" t="s">
        <v>448</v>
      </c>
      <c r="DR115" s="959"/>
      <c r="DS115" s="959"/>
      <c r="DT115" s="959"/>
      <c r="DU115" s="960"/>
      <c r="DV115" s="962" t="s">
        <v>448</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398</v>
      </c>
      <c r="AB116" s="959"/>
      <c r="AC116" s="959"/>
      <c r="AD116" s="959"/>
      <c r="AE116" s="960"/>
      <c r="AF116" s="961" t="s">
        <v>179</v>
      </c>
      <c r="AG116" s="959"/>
      <c r="AH116" s="959"/>
      <c r="AI116" s="959"/>
      <c r="AJ116" s="960"/>
      <c r="AK116" s="961" t="s">
        <v>398</v>
      </c>
      <c r="AL116" s="959"/>
      <c r="AM116" s="959"/>
      <c r="AN116" s="959"/>
      <c r="AO116" s="960"/>
      <c r="AP116" s="962" t="s">
        <v>398</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179</v>
      </c>
      <c r="BW116" s="926"/>
      <c r="BX116" s="926"/>
      <c r="BY116" s="926"/>
      <c r="BZ116" s="926"/>
      <c r="CA116" s="926" t="s">
        <v>448</v>
      </c>
      <c r="CB116" s="926"/>
      <c r="CC116" s="926"/>
      <c r="CD116" s="926"/>
      <c r="CE116" s="926"/>
      <c r="CF116" s="920" t="s">
        <v>398</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179</v>
      </c>
      <c r="DM116" s="959"/>
      <c r="DN116" s="959"/>
      <c r="DO116" s="959"/>
      <c r="DP116" s="960"/>
      <c r="DQ116" s="961" t="s">
        <v>398</v>
      </c>
      <c r="DR116" s="959"/>
      <c r="DS116" s="959"/>
      <c r="DT116" s="959"/>
      <c r="DU116" s="960"/>
      <c r="DV116" s="962" t="s">
        <v>179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2969176</v>
      </c>
      <c r="AB117" s="979"/>
      <c r="AC117" s="979"/>
      <c r="AD117" s="979"/>
      <c r="AE117" s="980"/>
      <c r="AF117" s="981">
        <v>3092029</v>
      </c>
      <c r="AG117" s="979"/>
      <c r="AH117" s="979"/>
      <c r="AI117" s="979"/>
      <c r="AJ117" s="980"/>
      <c r="AK117" s="981">
        <v>2891529</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179</v>
      </c>
      <c r="DM117" s="959"/>
      <c r="DN117" s="959"/>
      <c r="DO117" s="959"/>
      <c r="DP117" s="960"/>
      <c r="DQ117" s="961" t="s">
        <v>179</v>
      </c>
      <c r="DR117" s="959"/>
      <c r="DS117" s="959"/>
      <c r="DT117" s="959"/>
      <c r="DU117" s="960"/>
      <c r="DV117" s="962" t="s">
        <v>179</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311</v>
      </c>
      <c r="AL118" s="893"/>
      <c r="AM118" s="893"/>
      <c r="AN118" s="893"/>
      <c r="AO118" s="894"/>
      <c r="AP118" s="970" t="s">
        <v>442</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179</v>
      </c>
      <c r="BR118" s="1000"/>
      <c r="BS118" s="1000"/>
      <c r="BT118" s="1000"/>
      <c r="BU118" s="1000"/>
      <c r="BV118" s="1000" t="s">
        <v>179</v>
      </c>
      <c r="BW118" s="1000"/>
      <c r="BX118" s="1000"/>
      <c r="BY118" s="1000"/>
      <c r="BZ118" s="1000"/>
      <c r="CA118" s="1000" t="s">
        <v>179</v>
      </c>
      <c r="CB118" s="1000"/>
      <c r="CC118" s="1000"/>
      <c r="CD118" s="1000"/>
      <c r="CE118" s="1000"/>
      <c r="CF118" s="920" t="s">
        <v>179</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179</v>
      </c>
      <c r="DM118" s="959"/>
      <c r="DN118" s="959"/>
      <c r="DO118" s="959"/>
      <c r="DP118" s="960"/>
      <c r="DQ118" s="961" t="s">
        <v>179</v>
      </c>
      <c r="DR118" s="959"/>
      <c r="DS118" s="959"/>
      <c r="DT118" s="959"/>
      <c r="DU118" s="960"/>
      <c r="DV118" s="962" t="s">
        <v>179</v>
      </c>
      <c r="DW118" s="963"/>
      <c r="DX118" s="963"/>
      <c r="DY118" s="963"/>
      <c r="DZ118" s="964"/>
    </row>
    <row r="119" spans="1:130" s="230" customFormat="1" ht="26.25" customHeight="1" x14ac:dyDescent="0.15">
      <c r="A119" s="1056"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179</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473</v>
      </c>
      <c r="BP119" s="1005"/>
      <c r="BQ119" s="999">
        <v>29545561</v>
      </c>
      <c r="BR119" s="1000"/>
      <c r="BS119" s="1000"/>
      <c r="BT119" s="1000"/>
      <c r="BU119" s="1000"/>
      <c r="BV119" s="1000">
        <v>29439188</v>
      </c>
      <c r="BW119" s="1000"/>
      <c r="BX119" s="1000"/>
      <c r="BY119" s="1000"/>
      <c r="BZ119" s="1000"/>
      <c r="CA119" s="1000">
        <v>28033016</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179</v>
      </c>
      <c r="DH119" s="986"/>
      <c r="DI119" s="986"/>
      <c r="DJ119" s="986"/>
      <c r="DK119" s="987"/>
      <c r="DL119" s="985" t="s">
        <v>179</v>
      </c>
      <c r="DM119" s="986"/>
      <c r="DN119" s="986"/>
      <c r="DO119" s="986"/>
      <c r="DP119" s="987"/>
      <c r="DQ119" s="985" t="s">
        <v>179</v>
      </c>
      <c r="DR119" s="986"/>
      <c r="DS119" s="986"/>
      <c r="DT119" s="986"/>
      <c r="DU119" s="987"/>
      <c r="DV119" s="988" t="s">
        <v>475</v>
      </c>
      <c r="DW119" s="989"/>
      <c r="DX119" s="989"/>
      <c r="DY119" s="989"/>
      <c r="DZ119" s="990"/>
    </row>
    <row r="120" spans="1:130" s="230" customFormat="1" ht="26.25" customHeight="1" x14ac:dyDescent="0.15">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475</v>
      </c>
      <c r="AG120" s="959"/>
      <c r="AH120" s="959"/>
      <c r="AI120" s="959"/>
      <c r="AJ120" s="960"/>
      <c r="AK120" s="961" t="s">
        <v>475</v>
      </c>
      <c r="AL120" s="959"/>
      <c r="AM120" s="959"/>
      <c r="AN120" s="959"/>
      <c r="AO120" s="960"/>
      <c r="AP120" s="962" t="s">
        <v>179</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8194183</v>
      </c>
      <c r="BR120" s="931"/>
      <c r="BS120" s="931"/>
      <c r="BT120" s="931"/>
      <c r="BU120" s="931"/>
      <c r="BV120" s="931">
        <v>8838147</v>
      </c>
      <c r="BW120" s="931"/>
      <c r="BX120" s="931"/>
      <c r="BY120" s="931"/>
      <c r="BZ120" s="931"/>
      <c r="CA120" s="931">
        <v>9180283</v>
      </c>
      <c r="CB120" s="931"/>
      <c r="CC120" s="931"/>
      <c r="CD120" s="931"/>
      <c r="CE120" s="931"/>
      <c r="CF120" s="944">
        <v>116.7</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3364082</v>
      </c>
      <c r="DH120" s="931"/>
      <c r="DI120" s="931"/>
      <c r="DJ120" s="931"/>
      <c r="DK120" s="931"/>
      <c r="DL120" s="931">
        <v>3138797</v>
      </c>
      <c r="DM120" s="931"/>
      <c r="DN120" s="931"/>
      <c r="DO120" s="931"/>
      <c r="DP120" s="931"/>
      <c r="DQ120" s="931">
        <v>3309684</v>
      </c>
      <c r="DR120" s="931"/>
      <c r="DS120" s="931"/>
      <c r="DT120" s="931"/>
      <c r="DU120" s="931"/>
      <c r="DV120" s="932">
        <v>42.1</v>
      </c>
      <c r="DW120" s="932"/>
      <c r="DX120" s="932"/>
      <c r="DY120" s="932"/>
      <c r="DZ120" s="933"/>
    </row>
    <row r="121" spans="1:130" s="230" customFormat="1" ht="26.25" customHeight="1" x14ac:dyDescent="0.15">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475</v>
      </c>
      <c r="AG121" s="959"/>
      <c r="AH121" s="959"/>
      <c r="AI121" s="959"/>
      <c r="AJ121" s="960"/>
      <c r="AK121" s="961" t="s">
        <v>475</v>
      </c>
      <c r="AL121" s="959"/>
      <c r="AM121" s="959"/>
      <c r="AN121" s="959"/>
      <c r="AO121" s="960"/>
      <c r="AP121" s="962" t="s">
        <v>179</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814211</v>
      </c>
      <c r="BR121" s="926"/>
      <c r="BS121" s="926"/>
      <c r="BT121" s="926"/>
      <c r="BU121" s="926"/>
      <c r="BV121" s="926">
        <v>731581</v>
      </c>
      <c r="BW121" s="926"/>
      <c r="BX121" s="926"/>
      <c r="BY121" s="926"/>
      <c r="BZ121" s="926"/>
      <c r="CA121" s="926">
        <v>657966</v>
      </c>
      <c r="CB121" s="926"/>
      <c r="CC121" s="926"/>
      <c r="CD121" s="926"/>
      <c r="CE121" s="926"/>
      <c r="CF121" s="920">
        <v>8.4</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577440</v>
      </c>
      <c r="DH121" s="926"/>
      <c r="DI121" s="926"/>
      <c r="DJ121" s="926"/>
      <c r="DK121" s="926"/>
      <c r="DL121" s="926">
        <v>682738</v>
      </c>
      <c r="DM121" s="926"/>
      <c r="DN121" s="926"/>
      <c r="DO121" s="926"/>
      <c r="DP121" s="926"/>
      <c r="DQ121" s="926">
        <v>639208</v>
      </c>
      <c r="DR121" s="926"/>
      <c r="DS121" s="926"/>
      <c r="DT121" s="926"/>
      <c r="DU121" s="926"/>
      <c r="DV121" s="927">
        <v>8.1</v>
      </c>
      <c r="DW121" s="927"/>
      <c r="DX121" s="927"/>
      <c r="DY121" s="927"/>
      <c r="DZ121" s="928"/>
    </row>
    <row r="122" spans="1:130" s="230" customFormat="1" ht="26.25" customHeight="1" x14ac:dyDescent="0.15">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475</v>
      </c>
      <c r="AL122" s="959"/>
      <c r="AM122" s="959"/>
      <c r="AN122" s="959"/>
      <c r="AO122" s="960"/>
      <c r="AP122" s="962" t="s">
        <v>475</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18364695</v>
      </c>
      <c r="BR122" s="1000"/>
      <c r="BS122" s="1000"/>
      <c r="BT122" s="1000"/>
      <c r="BU122" s="1000"/>
      <c r="BV122" s="1000">
        <v>18592078</v>
      </c>
      <c r="BW122" s="1000"/>
      <c r="BX122" s="1000"/>
      <c r="BY122" s="1000"/>
      <c r="BZ122" s="1000"/>
      <c r="CA122" s="1000">
        <v>18309949</v>
      </c>
      <c r="CB122" s="1000"/>
      <c r="CC122" s="1000"/>
      <c r="CD122" s="1000"/>
      <c r="CE122" s="1000"/>
      <c r="CF122" s="1017">
        <v>232.8</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89356</v>
      </c>
      <c r="DH122" s="926"/>
      <c r="DI122" s="926"/>
      <c r="DJ122" s="926"/>
      <c r="DK122" s="926"/>
      <c r="DL122" s="926">
        <v>13435</v>
      </c>
      <c r="DM122" s="926"/>
      <c r="DN122" s="926"/>
      <c r="DO122" s="926"/>
      <c r="DP122" s="926"/>
      <c r="DQ122" s="926">
        <v>23822</v>
      </c>
      <c r="DR122" s="926"/>
      <c r="DS122" s="926"/>
      <c r="DT122" s="926"/>
      <c r="DU122" s="926"/>
      <c r="DV122" s="927">
        <v>0.3</v>
      </c>
      <c r="DW122" s="927"/>
      <c r="DX122" s="927"/>
      <c r="DY122" s="927"/>
      <c r="DZ122" s="928"/>
    </row>
    <row r="123" spans="1:130" s="230" customFormat="1" ht="26.25" customHeight="1" x14ac:dyDescent="0.15">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179</v>
      </c>
      <c r="AG123" s="959"/>
      <c r="AH123" s="959"/>
      <c r="AI123" s="959"/>
      <c r="AJ123" s="960"/>
      <c r="AK123" s="961" t="s">
        <v>179</v>
      </c>
      <c r="AL123" s="959"/>
      <c r="AM123" s="959"/>
      <c r="AN123" s="959"/>
      <c r="AO123" s="960"/>
      <c r="AP123" s="962" t="s">
        <v>179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485</v>
      </c>
      <c r="BP123" s="1005"/>
      <c r="BQ123" s="1063">
        <v>27373089</v>
      </c>
      <c r="BR123" s="1064"/>
      <c r="BS123" s="1064"/>
      <c r="BT123" s="1064"/>
      <c r="BU123" s="1064"/>
      <c r="BV123" s="1064">
        <v>28161806</v>
      </c>
      <c r="BW123" s="1064"/>
      <c r="BX123" s="1064"/>
      <c r="BY123" s="1064"/>
      <c r="BZ123" s="1064"/>
      <c r="CA123" s="1064">
        <v>28148198</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v>21174</v>
      </c>
      <c r="DH123" s="959"/>
      <c r="DI123" s="959"/>
      <c r="DJ123" s="959"/>
      <c r="DK123" s="960"/>
      <c r="DL123" s="961">
        <v>17045</v>
      </c>
      <c r="DM123" s="959"/>
      <c r="DN123" s="959"/>
      <c r="DO123" s="959"/>
      <c r="DP123" s="960"/>
      <c r="DQ123" s="961">
        <v>12879</v>
      </c>
      <c r="DR123" s="959"/>
      <c r="DS123" s="959"/>
      <c r="DT123" s="959"/>
      <c r="DU123" s="960"/>
      <c r="DV123" s="962">
        <v>0.2</v>
      </c>
      <c r="DW123" s="963"/>
      <c r="DX123" s="963"/>
      <c r="DY123" s="963"/>
      <c r="DZ123" s="964"/>
    </row>
    <row r="124" spans="1:130" s="230" customFormat="1" ht="26.25" customHeight="1" thickBot="1" x14ac:dyDescent="0.2">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475</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28.7</v>
      </c>
      <c r="BR124" s="1027"/>
      <c r="BS124" s="1027"/>
      <c r="BT124" s="1027"/>
      <c r="BU124" s="1027"/>
      <c r="BV124" s="1027">
        <v>15.8</v>
      </c>
      <c r="BW124" s="1027"/>
      <c r="BX124" s="1027"/>
      <c r="BY124" s="1027"/>
      <c r="BZ124" s="1027"/>
      <c r="CA124" s="1027" t="s">
        <v>475</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179</v>
      </c>
      <c r="DR124" s="986"/>
      <c r="DS124" s="986"/>
      <c r="DT124" s="986"/>
      <c r="DU124" s="987"/>
      <c r="DV124" s="988" t="s">
        <v>475</v>
      </c>
      <c r="DW124" s="989"/>
      <c r="DX124" s="989"/>
      <c r="DY124" s="989"/>
      <c r="DZ124" s="990"/>
    </row>
    <row r="125" spans="1:130" s="230" customFormat="1" ht="26.25" customHeight="1" x14ac:dyDescent="0.15">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475</v>
      </c>
      <c r="AB125" s="959"/>
      <c r="AC125" s="959"/>
      <c r="AD125" s="959"/>
      <c r="AE125" s="960"/>
      <c r="AF125" s="961" t="s">
        <v>179</v>
      </c>
      <c r="AG125" s="959"/>
      <c r="AH125" s="959"/>
      <c r="AI125" s="959"/>
      <c r="AJ125" s="960"/>
      <c r="AK125" s="961" t="s">
        <v>179</v>
      </c>
      <c r="AL125" s="959"/>
      <c r="AM125" s="959"/>
      <c r="AN125" s="959"/>
      <c r="AO125" s="960"/>
      <c r="AP125" s="962" t="s">
        <v>179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475</v>
      </c>
      <c r="DH125" s="931"/>
      <c r="DI125" s="931"/>
      <c r="DJ125" s="931"/>
      <c r="DK125" s="931"/>
      <c r="DL125" s="931" t="s">
        <v>475</v>
      </c>
      <c r="DM125" s="931"/>
      <c r="DN125" s="931"/>
      <c r="DO125" s="931"/>
      <c r="DP125" s="931"/>
      <c r="DQ125" s="931" t="s">
        <v>475</v>
      </c>
      <c r="DR125" s="931"/>
      <c r="DS125" s="931"/>
      <c r="DT125" s="931"/>
      <c r="DU125" s="931"/>
      <c r="DV125" s="932" t="s">
        <v>179</v>
      </c>
      <c r="DW125" s="932"/>
      <c r="DX125" s="932"/>
      <c r="DY125" s="932"/>
      <c r="DZ125" s="933"/>
    </row>
    <row r="126" spans="1:130" s="230"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475</v>
      </c>
      <c r="AB126" s="959"/>
      <c r="AC126" s="959"/>
      <c r="AD126" s="959"/>
      <c r="AE126" s="960"/>
      <c r="AF126" s="961" t="s">
        <v>491</v>
      </c>
      <c r="AG126" s="959"/>
      <c r="AH126" s="959"/>
      <c r="AI126" s="959"/>
      <c r="AJ126" s="960"/>
      <c r="AK126" s="961" t="s">
        <v>179</v>
      </c>
      <c r="AL126" s="959"/>
      <c r="AM126" s="959"/>
      <c r="AN126" s="959"/>
      <c r="AO126" s="960"/>
      <c r="AP126" s="962" t="s">
        <v>179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475</v>
      </c>
      <c r="DH126" s="926"/>
      <c r="DI126" s="926"/>
      <c r="DJ126" s="926"/>
      <c r="DK126" s="926"/>
      <c r="DL126" s="926" t="s">
        <v>179</v>
      </c>
      <c r="DM126" s="926"/>
      <c r="DN126" s="926"/>
      <c r="DO126" s="926"/>
      <c r="DP126" s="926"/>
      <c r="DQ126" s="926" t="s">
        <v>179</v>
      </c>
      <c r="DR126" s="926"/>
      <c r="DS126" s="926"/>
      <c r="DT126" s="926"/>
      <c r="DU126" s="926"/>
      <c r="DV126" s="927" t="s">
        <v>475</v>
      </c>
      <c r="DW126" s="927"/>
      <c r="DX126" s="927"/>
      <c r="DY126" s="927"/>
      <c r="DZ126" s="928"/>
    </row>
    <row r="127" spans="1:130" s="230" customFormat="1" ht="26.25" customHeight="1" x14ac:dyDescent="0.15">
      <c r="A127" s="1058"/>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179</v>
      </c>
      <c r="AB127" s="959"/>
      <c r="AC127" s="959"/>
      <c r="AD127" s="959"/>
      <c r="AE127" s="960"/>
      <c r="AF127" s="961" t="s">
        <v>179</v>
      </c>
      <c r="AG127" s="959"/>
      <c r="AH127" s="959"/>
      <c r="AI127" s="959"/>
      <c r="AJ127" s="960"/>
      <c r="AK127" s="961" t="s">
        <v>179</v>
      </c>
      <c r="AL127" s="959"/>
      <c r="AM127" s="959"/>
      <c r="AN127" s="959"/>
      <c r="AO127" s="960"/>
      <c r="AP127" s="962" t="s">
        <v>179</v>
      </c>
      <c r="AQ127" s="963"/>
      <c r="AR127" s="963"/>
      <c r="AS127" s="963"/>
      <c r="AT127" s="964"/>
      <c r="AU127" s="232"/>
      <c r="AV127" s="232"/>
      <c r="AW127" s="232"/>
      <c r="AX127" s="1031" t="s">
        <v>494</v>
      </c>
      <c r="AY127" s="1032"/>
      <c r="AZ127" s="1032"/>
      <c r="BA127" s="1032"/>
      <c r="BB127" s="1032"/>
      <c r="BC127" s="1032"/>
      <c r="BD127" s="1032"/>
      <c r="BE127" s="1033"/>
      <c r="BF127" s="1034" t="s">
        <v>495</v>
      </c>
      <c r="BG127" s="1032"/>
      <c r="BH127" s="1032"/>
      <c r="BI127" s="1032"/>
      <c r="BJ127" s="1032"/>
      <c r="BK127" s="1032"/>
      <c r="BL127" s="1033"/>
      <c r="BM127" s="1034" t="s">
        <v>496</v>
      </c>
      <c r="BN127" s="1032"/>
      <c r="BO127" s="1032"/>
      <c r="BP127" s="1032"/>
      <c r="BQ127" s="1032"/>
      <c r="BR127" s="1032"/>
      <c r="BS127" s="1033"/>
      <c r="BT127" s="1034" t="s">
        <v>497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475</v>
      </c>
      <c r="DM127" s="926"/>
      <c r="DN127" s="926"/>
      <c r="DO127" s="926"/>
      <c r="DP127" s="926"/>
      <c r="DQ127" s="926" t="s">
        <v>475</v>
      </c>
      <c r="DR127" s="926"/>
      <c r="DS127" s="926"/>
      <c r="DT127" s="926"/>
      <c r="DU127" s="926"/>
      <c r="DV127" s="927" t="s">
        <v>179</v>
      </c>
      <c r="DW127" s="927"/>
      <c r="DX127" s="927"/>
      <c r="DY127" s="927"/>
      <c r="DZ127" s="928"/>
    </row>
    <row r="128" spans="1:130" s="230" customFormat="1" ht="26.25" customHeight="1" thickBot="1" x14ac:dyDescent="0.2">
      <c r="A128" s="1041" t="s">
        <v>499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500</v>
      </c>
      <c r="X128" s="1043"/>
      <c r="Y128" s="1043"/>
      <c r="Z128" s="1044"/>
      <c r="AA128" s="1045">
        <v>83415</v>
      </c>
      <c r="AB128" s="1046"/>
      <c r="AC128" s="1046"/>
      <c r="AD128" s="1046"/>
      <c r="AE128" s="1047"/>
      <c r="AF128" s="1048">
        <v>81951</v>
      </c>
      <c r="AG128" s="1046"/>
      <c r="AH128" s="1046"/>
      <c r="AI128" s="1046"/>
      <c r="AJ128" s="1047"/>
      <c r="AK128" s="1048">
        <v>64081</v>
      </c>
      <c r="AL128" s="1046"/>
      <c r="AM128" s="1046"/>
      <c r="AN128" s="1046"/>
      <c r="AO128" s="1047"/>
      <c r="AP128" s="1049"/>
      <c r="AQ128" s="1050"/>
      <c r="AR128" s="1050"/>
      <c r="AS128" s="1050"/>
      <c r="AT128" s="1051"/>
      <c r="AU128" s="232"/>
      <c r="AV128" s="232"/>
      <c r="AW128" s="232"/>
      <c r="AX128" s="896" t="s">
        <v>501</v>
      </c>
      <c r="AY128" s="897"/>
      <c r="AZ128" s="897"/>
      <c r="BA128" s="897"/>
      <c r="BB128" s="897"/>
      <c r="BC128" s="897"/>
      <c r="BD128" s="897"/>
      <c r="BE128" s="898"/>
      <c r="BF128" s="1052" t="s">
        <v>475</v>
      </c>
      <c r="BG128" s="1053"/>
      <c r="BH128" s="1053"/>
      <c r="BI128" s="1053"/>
      <c r="BJ128" s="1053"/>
      <c r="BK128" s="1053"/>
      <c r="BL128" s="1054"/>
      <c r="BM128" s="1052">
        <v>13.36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502</v>
      </c>
      <c r="CQ128" s="726"/>
      <c r="CR128" s="726"/>
      <c r="CS128" s="726"/>
      <c r="CT128" s="726"/>
      <c r="CU128" s="726"/>
      <c r="CV128" s="726"/>
      <c r="CW128" s="726"/>
      <c r="CX128" s="726"/>
      <c r="CY128" s="726"/>
      <c r="CZ128" s="726"/>
      <c r="DA128" s="726"/>
      <c r="DB128" s="726"/>
      <c r="DC128" s="726"/>
      <c r="DD128" s="726"/>
      <c r="DE128" s="726"/>
      <c r="DF128" s="1036"/>
      <c r="DG128" s="1037" t="s">
        <v>179</v>
      </c>
      <c r="DH128" s="1038"/>
      <c r="DI128" s="1038"/>
      <c r="DJ128" s="1038"/>
      <c r="DK128" s="1038"/>
      <c r="DL128" s="1038" t="s">
        <v>179</v>
      </c>
      <c r="DM128" s="1038"/>
      <c r="DN128" s="1038"/>
      <c r="DO128" s="1038"/>
      <c r="DP128" s="1038"/>
      <c r="DQ128" s="1038" t="s">
        <v>179</v>
      </c>
      <c r="DR128" s="1038"/>
      <c r="DS128" s="1038"/>
      <c r="DT128" s="1038"/>
      <c r="DU128" s="1038"/>
      <c r="DV128" s="1039" t="s">
        <v>475</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9457133</v>
      </c>
      <c r="AB129" s="959"/>
      <c r="AC129" s="959"/>
      <c r="AD129" s="959"/>
      <c r="AE129" s="960"/>
      <c r="AF129" s="961">
        <v>9960290</v>
      </c>
      <c r="AG129" s="959"/>
      <c r="AH129" s="959"/>
      <c r="AI129" s="959"/>
      <c r="AJ129" s="960"/>
      <c r="AK129" s="961">
        <v>9824033</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179</v>
      </c>
      <c r="BG129" s="1067"/>
      <c r="BH129" s="1067"/>
      <c r="BI129" s="1067"/>
      <c r="BJ129" s="1067"/>
      <c r="BK129" s="1067"/>
      <c r="BL129" s="1068"/>
      <c r="BM129" s="1066">
        <v>18.36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1898089</v>
      </c>
      <c r="AB130" s="959"/>
      <c r="AC130" s="959"/>
      <c r="AD130" s="959"/>
      <c r="AE130" s="960"/>
      <c r="AF130" s="961">
        <v>1920960</v>
      </c>
      <c r="AG130" s="959"/>
      <c r="AH130" s="959"/>
      <c r="AI130" s="959"/>
      <c r="AJ130" s="960"/>
      <c r="AK130" s="961">
        <v>1960516</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12.5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7559044</v>
      </c>
      <c r="AB131" s="986"/>
      <c r="AC131" s="986"/>
      <c r="AD131" s="986"/>
      <c r="AE131" s="987"/>
      <c r="AF131" s="985">
        <v>8039330</v>
      </c>
      <c r="AG131" s="986"/>
      <c r="AH131" s="986"/>
      <c r="AI131" s="986"/>
      <c r="AJ131" s="987"/>
      <c r="AK131" s="985">
        <v>7863517</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475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13.066096720000001</v>
      </c>
      <c r="AB132" s="1097"/>
      <c r="AC132" s="1097"/>
      <c r="AD132" s="1097"/>
      <c r="AE132" s="1098"/>
      <c r="AF132" s="1099">
        <v>13.547372729999999</v>
      </c>
      <c r="AG132" s="1097"/>
      <c r="AH132" s="1097"/>
      <c r="AI132" s="1097"/>
      <c r="AJ132" s="1098"/>
      <c r="AK132" s="1099">
        <v>11.024736130000001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13.5</v>
      </c>
      <c r="AB133" s="1080"/>
      <c r="AC133" s="1080"/>
      <c r="AD133" s="1080"/>
      <c r="AE133" s="1081"/>
      <c r="AF133" s="1079">
        <v>13.3</v>
      </c>
      <c r="AG133" s="1080"/>
      <c r="AH133" s="1080"/>
      <c r="AI133" s="1080"/>
      <c r="AJ133" s="1081"/>
      <c r="AK133" s="1079">
        <v>12.5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odtszW3X8xXMHzLqLCk2NBAcdIcElJgvGbFnbPfprbk4ozNIxjGsYex4pqEILKu3ihiaGC2TnJ+cBjEi4PVBw==" saltValue="I9zwExAgklH2nzeIXX9o0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H67" zoomScaleNormal="85" zoomScaleSheetLayoutView="100" workbookViewId="0">
      <selection activeCell="AN74" sqref="AN7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SNCZH9wjj0LduU+fp0MtsqgUpCo5DIn7ArOQWUvqZEuVNXNl9UCz5K9asH6Yb5Bh5LCwH1WK9kwa3EOncxt1A==" saltValue="uBv8eT+Ix4Y4JSyGeXtRt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D61" zoomScale="96" zoomScaleNormal="96" zoomScaleSheetLayoutView="55" workbookViewId="0">
      <selection activeCell="AN89" sqref="AN89"/>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j8NM2yQkAdiaBqRhHaEdd8ag4b9O3f+EBtAHp+Ecc2/F5nPZsbWuqIvmCeyDxdj/pqFYzhmqR8y7BlGM0Exw==" saltValue="RkYoTJe5ZTjNPREgt5z+d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1"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2850805</v>
      </c>
      <c r="AP9" s="281">
        <v>105883</v>
      </c>
      <c r="AQ9" s="282">
        <v>90021</v>
      </c>
      <c r="AR9" s="283">
        <v>17.600000000000001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47370</v>
      </c>
      <c r="AP10" s="284">
        <v>1759</v>
      </c>
      <c r="AQ10" s="285">
        <v>11562</v>
      </c>
      <c r="AR10" s="286">
        <v>-84.8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947</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v>11</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t="s">
        <v>524</v>
      </c>
      <c r="AP13" s="284" t="s">
        <v>524</v>
      </c>
      <c r="AQ13" s="285">
        <v>3606</v>
      </c>
      <c r="AR13" s="286" t="s">
        <v>524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99980</v>
      </c>
      <c r="AP14" s="284">
        <v>3713</v>
      </c>
      <c r="AQ14" s="285">
        <v>1599</v>
      </c>
      <c r="AR14" s="286">
        <v>132.19999999999999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-152634</v>
      </c>
      <c r="AP15" s="284">
        <v>-5669</v>
      </c>
      <c r="AQ15" s="285">
        <v>-6463</v>
      </c>
      <c r="AR15" s="286">
        <v>-12.3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2845521</v>
      </c>
      <c r="AP16" s="284">
        <v>105687</v>
      </c>
      <c r="AQ16" s="285">
        <v>101283</v>
      </c>
      <c r="AR16" s="286">
        <v>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11.03</v>
      </c>
      <c r="AP21" s="298">
        <v>9.14</v>
      </c>
      <c r="AQ21" s="299">
        <v>1.89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97.5</v>
      </c>
      <c r="AP22" s="303">
        <v>97.6</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2344116</v>
      </c>
      <c r="AP32" s="312">
        <v>87064</v>
      </c>
      <c r="AQ32" s="313">
        <v>58458</v>
      </c>
      <c r="AR32" s="314">
        <v>48.9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547413</v>
      </c>
      <c r="AP35" s="312">
        <v>20332</v>
      </c>
      <c r="AQ35" s="313">
        <v>14034</v>
      </c>
      <c r="AR35" s="314">
        <v>44.9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t="s">
        <v>524</v>
      </c>
      <c r="AP36" s="312" t="s">
        <v>524</v>
      </c>
      <c r="AQ36" s="313">
        <v>2546</v>
      </c>
      <c r="AR36" s="314" t="s">
        <v>524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290</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1</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-64081</v>
      </c>
      <c r="AP39" s="312">
        <v>-2380</v>
      </c>
      <c r="AQ39" s="313">
        <v>-4639</v>
      </c>
      <c r="AR39" s="314">
        <v>-48.7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-1960516</v>
      </c>
      <c r="AP40" s="312">
        <v>-72817</v>
      </c>
      <c r="AQ40" s="313">
        <v>-48753</v>
      </c>
      <c r="AR40" s="314">
        <v>49.4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866932</v>
      </c>
      <c r="AP41" s="312">
        <v>32199</v>
      </c>
      <c r="AQ41" s="313">
        <v>21939</v>
      </c>
      <c r="AR41" s="314">
        <v>46.8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1536965</v>
      </c>
      <c r="AN51" s="334">
        <v>53226</v>
      </c>
      <c r="AO51" s="335">
        <v>-12.4</v>
      </c>
      <c r="AP51" s="336">
        <v>65080</v>
      </c>
      <c r="AQ51" s="337">
        <v>-10.4</v>
      </c>
      <c r="AR51" s="338">
        <v>-2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894735</v>
      </c>
      <c r="AN52" s="342">
        <v>30985</v>
      </c>
      <c r="AO52" s="343">
        <v>-30.2</v>
      </c>
      <c r="AP52" s="344">
        <v>38201</v>
      </c>
      <c r="AQ52" s="345">
        <v>4.8</v>
      </c>
      <c r="AR52" s="346">
        <v>-35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1849954</v>
      </c>
      <c r="AN53" s="334">
        <v>65309</v>
      </c>
      <c r="AO53" s="335">
        <v>22.7</v>
      </c>
      <c r="AP53" s="336">
        <v>79288</v>
      </c>
      <c r="AQ53" s="337">
        <v>21.8</v>
      </c>
      <c r="AR53" s="338">
        <v>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536798</v>
      </c>
      <c r="AN54" s="342">
        <v>18951</v>
      </c>
      <c r="AO54" s="343">
        <v>-38.799999999999997</v>
      </c>
      <c r="AP54" s="344">
        <v>41870</v>
      </c>
      <c r="AQ54" s="345">
        <v>9.6</v>
      </c>
      <c r="AR54" s="346">
        <v>-48.4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2995961</v>
      </c>
      <c r="AN55" s="334">
        <v>107602</v>
      </c>
      <c r="AO55" s="335">
        <v>64.8</v>
      </c>
      <c r="AP55" s="336">
        <v>84962</v>
      </c>
      <c r="AQ55" s="337">
        <v>7.2</v>
      </c>
      <c r="AR55" s="338">
        <v>57.6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759911</v>
      </c>
      <c r="AN56" s="342">
        <v>27293</v>
      </c>
      <c r="AO56" s="343">
        <v>44</v>
      </c>
      <c r="AP56" s="344">
        <v>42793</v>
      </c>
      <c r="AQ56" s="345">
        <v>2.2000000000000002</v>
      </c>
      <c r="AR56" s="346">
        <v>41.8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4344639</v>
      </c>
      <c r="AN57" s="334">
        <v>158448</v>
      </c>
      <c r="AO57" s="335">
        <v>47.3</v>
      </c>
      <c r="AP57" s="336">
        <v>71279</v>
      </c>
      <c r="AQ57" s="337">
        <v>-16.100000000000001</v>
      </c>
      <c r="AR57" s="338">
        <v>63.4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917681</v>
      </c>
      <c r="AN58" s="342">
        <v>33468</v>
      </c>
      <c r="AO58" s="343">
        <v>22.6</v>
      </c>
      <c r="AP58" s="344">
        <v>36731</v>
      </c>
      <c r="AQ58" s="345">
        <v>-14.2</v>
      </c>
      <c r="AR58" s="346">
        <v>36.799999999999997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1539436</v>
      </c>
      <c r="AN59" s="334">
        <v>57177</v>
      </c>
      <c r="AO59" s="335">
        <v>-63.9</v>
      </c>
      <c r="AP59" s="336">
        <v>74994</v>
      </c>
      <c r="AQ59" s="337">
        <v>5.2</v>
      </c>
      <c r="AR59" s="338">
        <v>-69.099999999999994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885566</v>
      </c>
      <c r="AN60" s="342">
        <v>32891</v>
      </c>
      <c r="AO60" s="343">
        <v>-1.7</v>
      </c>
      <c r="AP60" s="344">
        <v>36188</v>
      </c>
      <c r="AQ60" s="345">
        <v>-1.5</v>
      </c>
      <c r="AR60" s="346">
        <v>-0.2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2453391</v>
      </c>
      <c r="AN61" s="349">
        <v>88352</v>
      </c>
      <c r="AO61" s="350">
        <v>11.7</v>
      </c>
      <c r="AP61" s="351">
        <v>75121</v>
      </c>
      <c r="AQ61" s="352">
        <v>1.5</v>
      </c>
      <c r="AR61" s="338">
        <v>10.199999999999999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798938</v>
      </c>
      <c r="AN62" s="342">
        <v>28718</v>
      </c>
      <c r="AO62" s="343">
        <v>-0.8</v>
      </c>
      <c r="AP62" s="344">
        <v>39157</v>
      </c>
      <c r="AQ62" s="345">
        <v>0.2</v>
      </c>
      <c r="AR62" s="346">
        <v>-1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M5dBns6Z7Uda+FCUrwkXGzSmQbWXjOSbocuLR8+jGHYNmOyM5kLc+qXr/eWah8fQfcw79p9PcS47AWHSEFomg==" saltValue="mLyasKGPlO0L70G9rYZg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G26" zoomScaleNormal="100" zoomScaleSheetLayoutView="55" workbookViewId="0">
      <selection activeCell="AD100" sqref="AD10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0" spans="125:125" ht="13.5" hidden="1" customHeight="1" x14ac:dyDescent="0.15"/>
    <row r="121" spans="125:125" ht="13.5" hidden="1" customHeight="1" x14ac:dyDescent="0.15">
      <c r="DU121" s="259"/>
    </row>
  </sheetData>
  <sheetProtection algorithmName="SHA-512" hashValue="ptYPsjpn8KLD1UvSAMmvElaUZDyPR3DxypEsKWvn/QmiwNgBmlfrm1/gJrx2q5PxC3oOUZmKrhCxOEaUM4ZZ2Q==" saltValue="SpoWV9TY4eQoQMS+eO1+A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M92" zoomScaleNormal="100" zoomScaleSheetLayoutView="55" workbookViewId="0">
      <selection activeCell="CU102" sqref="CU10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N+7Y2ktGTjGdy8lxytKQItm1IK2r1qA2sJfRB9Ng58hNsk44FZQCUNgH+6pz3BXLcFJtrlNBH1clNLmB9bcrHA==" saltValue="yE5gjUM+hHKzOZaIxYJ6G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24.05</v>
      </c>
      <c r="G47" s="12">
        <v>26.03</v>
      </c>
      <c r="H47" s="12">
        <v>26.44</v>
      </c>
      <c r="I47" s="12">
        <v>26.1</v>
      </c>
      <c r="J47" s="13">
        <v>28.5</v>
      </c>
    </row>
    <row r="48" spans="2:10" ht="57.75" customHeight="1" x14ac:dyDescent="0.15">
      <c r="B48" s="14"/>
      <c r="C48" s="1141" t="s">
        <v>4</v>
      </c>
      <c r="D48" s="1141"/>
      <c r="E48" s="1142"/>
      <c r="F48" s="15">
        <v>7.95</v>
      </c>
      <c r="G48" s="16">
        <v>9.0399999999999991</v>
      </c>
      <c r="H48" s="16">
        <v>14.85</v>
      </c>
      <c r="I48" s="16">
        <v>15.29</v>
      </c>
      <c r="J48" s="17">
        <v>15.66</v>
      </c>
    </row>
    <row r="49" spans="2:10" ht="57.75" customHeight="1" thickBot="1" x14ac:dyDescent="0.2">
      <c r="B49" s="18"/>
      <c r="C49" s="1143" t="s">
        <v>5</v>
      </c>
      <c r="D49" s="1143"/>
      <c r="E49" s="1144"/>
      <c r="F49" s="19">
        <v>9.99</v>
      </c>
      <c r="G49" s="20">
        <v>3.03</v>
      </c>
      <c r="H49" s="20">
        <v>7.09</v>
      </c>
      <c r="I49" s="20">
        <v>7.12</v>
      </c>
      <c r="J49" s="21">
        <v>9.5399999999999991</v>
      </c>
    </row>
    <row r="50" spans="2:10" x14ac:dyDescent="0.15"/>
  </sheetData>
  <sheetProtection algorithmName="SHA-512" hashValue="nXb5jjK5Y6aH54rJhk9gvbh1DY39f+swT6iNY2Q5v1ZOhJLCsDmb5sBmpUwAOBH9Zsy+8zTvMii4JHyUqX1fEA==" saltValue="qVK49oqLLGNOqWPpkgfz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149501</cp:lastModifiedBy>
  <cp:lastPrinted>2024-03-12T01:11:40Z</cp:lastPrinted>
  <dcterms:created xsi:type="dcterms:W3CDTF">2024-02-05T02:33:44Z</dcterms:created>
  <dcterms:modified xsi:type="dcterms:W3CDTF">2024-03-22T09:31:42Z</dcterms:modified>
  <cp:category/>
</cp:coreProperties>
</file>