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9320" yWindow="-1515" windowWidth="19440" windowHeight="15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BW43" i="10" s="1"/>
  <c r="C34" i="10"/>
  <c r="C35" i="10" s="1"/>
  <c r="U34" i="10" l="1"/>
  <c r="U35" i="10" s="1"/>
  <c r="U36"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<sst xmlns="http://schemas.openxmlformats.org/spreadsheetml/2006/main" count="1192" uniqueCount="614">
  <si>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</si>
  <si>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</si>
  <si>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</si>
  <si>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</si>
  <si>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</si>
  <si>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</si>
  <si>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</si>
  <si>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</si>
  <si>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</si>
  <si>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</si>
  <si>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</si>
  <si>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</si>
  <si>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</si>
  <si>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</si>
  <si>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</si>
  <si>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</si>
  <si>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</si>
  <si>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</si>
  <si>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</si>
  <si>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</si>
  <si>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</si>
  <si>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</si>
  <si>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</si>
  <si>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</si>
  <si>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</si>
  <si>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</si>
  <si>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</si>
  <si>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</si>
  <si>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</si>
  <si>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</si>
  <si>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</si>
  <si>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</si>
  <si>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</si>
  <si>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</si>
  <si>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</si>
  <si>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</si>
  <si>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</si>
  <si>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</si>
  <si>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</si>
  <si>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</si>
  <si>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</si>
  <si>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</si>
  <si>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</si>
  <si>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</si>
  <si>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</si>
  <si>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</si>
  <si>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</si>
  <si>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</si>
  <si>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</si>
  <si>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</si>
  <si>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</si>
  <si>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</si>
  <si>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</si>
  <si>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</si>
  <si>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</si>
  <si>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</si>
  <si>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</si>
  <si>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</si>
  <si>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</si>
  <si>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</si>
  <si>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</si>
  <si>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</si>
  <si>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</si>
  <si>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</si>
  <si>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</si>
  <si>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</si>
  <si>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</si>
  <si>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</si>
  <si>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</si>
  <si>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</si>
  <si>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</si>
  <si>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</si>
  <si>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</si>
  <si>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</si>
  <si>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</si>
  <si>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</si>
  <si>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</si>
  <si>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</si>
  <si>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</si>
  <si>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</si>
  <si>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</si>
  <si>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</si>
  <si>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</si>
  <si>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</si>
  <si>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</si>
  <si>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</si>
  <si>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</si>
  <si>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</si>
  <si>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</si>
  <si>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</si>
  <si>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</si>
  <si>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</si>
  <si>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</si>
  <si>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</si>
  <si>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</si>
  <si>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</si>
  <si>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</si>
  <si>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</si>
  <si>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</si>
  <si>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</si>
  <si>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</si>
  <si>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</si>
  <si>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</si>
  <si>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</si>
  <si>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</si>
  <si>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</si>
  <si>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</si>
  <si>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</si>
  <si>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</si>
  <si>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</si>
  <si>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</si>
  <si>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</si>
  <si>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</si>
  <si>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</si>
  <si>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</si>
  <si>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</si>
  <si>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</si>
  <si>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</si>
  <si>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</si>
  <si>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</si>
  <si>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</si>
  <si>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</si>
  <si>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</si>
  <si>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</si>
  <si>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</si>
  <si>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</si>
  <si>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</si>
  <si>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</si>
  <si>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</si>
  <si>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</si>
  <si>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</si>
  <si>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</si>
  <si>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</si>
  <si>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</si>
  <si>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</si>
  <si>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</si>
  <si>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</si>
  <si>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</si>
  <si>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</si>
  <si>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</si>
  <si>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</si>
  <si>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</si>
  <si>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</si>
  <si>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</si>
  <si>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</si>
  <si>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</si>
  <si>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</si>
  <si>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</si>
  <si>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</si>
  <si>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</si>
  <si>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</si>
  <si>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</si>
  <si>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</si>
  <si>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</si>
  <si>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</si>
  <si>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</si>
  <si>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</si>
  <si>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</si>
  <si>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</si>
  <si>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</si>
  <si>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</si>
  <si>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</si>
  <si>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</si>
  <si>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</si>
  <si>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</si>
  <si>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</si>
  <si>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</si>
  <si>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</si>
  <si>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</si>
  <si>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</si>
  <si>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</si>
  <si>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</si>
  <si>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</si>
  <si>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</si>
  <si>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</si>
  <si>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</si>
  <si>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</si>
  <si>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</si>
  <si>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</si>
  <si>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</si>
  <si>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</si>
  <si>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</si>
  <si>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</si>
  <si>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</si>
  <si>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</si>
  <si>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</si>
  <si>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</si>
  <si>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</si>
  <si>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</si>
  <si>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</si>
  <si>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</si>
  <si>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</si>
  <si>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</si>
  <si>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</si>
  <si>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</si>
  <si>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</si>
  <si>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</si>
  <si>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</si>
  <si>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</si>
  <si>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</si>
  <si>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</si>
  <si>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</si>
  <si>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</si>
  <si>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</si>
  <si>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</si>
  <si>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</si>
  <si>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</si>
  <si>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</si>
  <si>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</si>
  <si>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</si>
  <si>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</si>
  <si>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</si>
  <si>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</si>
  <si>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</si>
  <si>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和歌山県すさみ町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</si>
  <si>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</si>
  <si>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</si>
  <si>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</si>
  <si>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</si>
  <si>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</si>
  <si>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</si>
  <si>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</si>
  <si>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</si>
  <si>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</si>
  <si>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</si>
  <si>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</si>
  <si>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</si>
  <si>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</si>
  <si>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</si>
  <si>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</si>
  <si>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</si>
  <si>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</si>
  <si>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</si>
  <si>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</si>
  <si>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</si>
  <si>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</si>
  <si>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</si>
  <si>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</si>
  <si>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</si>
  <si>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</si>
  <si>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</si>
  <si>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</si>
  <si>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</si>
  <si>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</si>
  <si>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</si>
  <si>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</si>
  <si>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</si>
  <si>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</si>
  <si>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</si>
  <si>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</si>
  <si>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</si>
  <si>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</si>
  <si>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</si>
  <si>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</si>
  <si>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</si>
  <si>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</si>
  <si>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</si>
  <si>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</si>
  <si>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</si>
  <si>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</si>
  <si>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</si>
  <si>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</si>
  <si>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</si>
  <si>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</si>
  <si>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</si>
  <si>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</si>
  <si>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</si>
  <si>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</si>
  <si>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</si>
  <si>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</si>
  <si>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</si>
  <si>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</si>
  <si>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</si>
  <si>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</si>
  <si>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</si>
  <si>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</si>
  <si>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</si>
  <si>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</si>
  <si>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</si>
  <si>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</si>
  <si>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</si>
  <si>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</si>
  <si>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</si>
  <si>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</si>
  <si>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</si>
  <si>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</si>
  <si>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</si>
  <si>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</si>
  <si>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</si>
  <si>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</si>
  <si>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</si>
  <si>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</si>
  <si>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</si>
  <si>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</si>
  <si>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</si>
  <si>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</si>
  <si>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</si>
  <si>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</si>
  <si>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</si>
  <si>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</si>
  <si>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</si>
  <si>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</si>
  <si>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</si>
  <si>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</si>
  <si>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</si>
  <si>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</si>
  <si>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</si>
  <si>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</si>
  <si>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</si>
  <si>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</si>
  <si>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</si>
  <si>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</si>
  <si>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</si>
  <si>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</si>
  <si>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</si>
  <si>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</si>
  <si>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</si>
  <si>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</si>
  <si>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</si>
  <si>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</si>
  <si>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</si>
  <si>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</si>
  <si>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</si>
  <si>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</si>
  <si>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</si>
  <si>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</si>
  <si>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</si>
  <si>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</si>
  <si>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</si>
  <si>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</si>
  <si>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</si>
  <si>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</si>
  <si>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</si>
  <si>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</si>
  <si>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</si>
  <si>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</si>
  <si>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</si>
  <si>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</si>
  <si>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</si>
  <si>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</si>
  <si>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</si>
  <si>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</si>
  <si>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</si>
  <si>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</si>
  <si>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</si>
  <si>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</si>
  <si>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</si>
  <si>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</si>
  <si>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</si>
  <si>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</si>
  <si>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</si>
  <si>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</si>
  <si>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</si>
  <si>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</si>
  <si>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</si>
  <si>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</si>
  <si>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</si>
  <si>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</si>
  <si>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</si>
  <si>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</si>
  <si>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</si>
  <si>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</si>
  <si>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</si>
  <si>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</si>
  <si>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</si>
  <si>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</si>
  <si>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</si>
  <si>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</si>
  <si>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和歌山県すさみ町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</si>
  <si>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</si>
  <si>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</si>
  <si>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</si>
  <si>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</si>
  <si>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</si>
  <si>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</si>
  <si>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</si>
  <si>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</si>
  <si>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</si>
  <si>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</si>
  <si>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</si>
  <si>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</si>
  <si>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</si>
  <si>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</si>
  <si>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</si>
  <si>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</si>
  <si>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</si>
  <si>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</si>
  <si>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</si>
  <si>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</si>
  <si>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</si>
  <si>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</si>
  <si>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</si>
  <si>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</si>
  <si>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</si>
  <si>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</si>
  <si>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</si>
  <si>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</si>
  <si>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</si>
  <si>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</si>
  <si>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</si>
  <si>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</si>
  <si>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</si>
  <si>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</si>
  <si>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</si>
  <si>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</si>
  <si>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</si>
  <si>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</si>
  <si>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</si>
  <si>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</si>
  <si>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</si>
  <si>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</si>
  <si>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</si>
  <si>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</si>
  <si>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</si>
  <si>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</si>
  <si>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</si>
  <si>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</si>
  <si>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</si>
  <si>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</si>
  <si>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</si>
  <si>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</si>
  <si>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</si>
  <si>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</si>
  <si>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</si>
  <si>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</si>
  <si>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</si>
  <si>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</si>
  <si>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</si>
  <si>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</si>
  <si>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</si>
  <si>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</si>
  <si>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</si>
  <si>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</si>
  <si>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</si>
  <si>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</si>
  <si>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</si>
  <si>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</si>
  <si>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</si>
  <si>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</si>
  <si>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</si>
  <si>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</si>
  <si>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</si>
  <si>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</si>
  <si>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</si>
  <si>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</si>
  <si>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</si>
  <si>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</si>
  <si>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</si>
  <si>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</si>
  <si>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</si>
  <si>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</si>
  <si>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</si>
  <si>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</si>
  <si>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</si>
  <si>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</si>
  <si>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</si>
  <si>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</si>
  <si>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</si>
  <si>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</si>
  <si>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</si>
  <si>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</si>
  <si>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</si>
  <si>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</si>
  <si>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</si>
  <si>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</si>
  <si>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</si>
  <si>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</si>
  <si>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</si>
  <si>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</si>
  <si>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</si>
  <si>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</si>
  <si>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</si>
  <si>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</si>
  <si>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</si>
  <si>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</si>
  <si>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</si>
  <si>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</si>
  <si>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</si>
  <si>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</si>
  <si>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</si>
  <si>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</si>
  <si>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</si>
  <si>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</si>
  <si>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</si>
  <si>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</si>
  <si>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</si>
  <si>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</si>
  <si>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</si>
  <si>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</si>
  <si>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</si>
  <si>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</si>
  <si>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</si>
  <si>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</si>
  <si>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</si>
  <si>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</si>
  <si>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</si>
  <si>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</si>
  <si>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</si>
  <si>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</si>
  <si>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</si>
  <si>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</si>
  <si>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</si>
  <si>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</si>
  <si>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</si>
  <si>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</si>
  <si>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</si>
  <si>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</si>
  <si>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</si>
  <si>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</si>
  <si>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</si>
  <si>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</si>
  <si>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</si>
  <si>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</si>
  <si>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</si>
  <si>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</si>
  <si>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</si>
  <si>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</si>
  <si>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</si>
  <si>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</si>
  <si>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</si>
  <si>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</si>
  <si>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</si>
  <si>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</si>
  <si>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</si>
  <si>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</si>
  <si>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</si>
  <si>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</si>
  <si>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</si>
  <si>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</si>
  <si>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</si>
  <si>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</si>
  <si>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</si>
  <si>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</si>
  <si>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</si>
  <si>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</si>
  <si>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</si>
  <si>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</si>
  <si>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</si>
  <si>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</si>
  <si>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</si>
  <si>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</si>
  <si>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</si>
  <si>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</si>
  <si>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</si>
  <si>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</si>
  <si>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</si>
  <si>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</si>
  <si>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</si>
  <si>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</si>
  <si>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</si>
  <si>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</si>
  <si>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</si>
  <si>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</si>
  <si>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</si>
  <si>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</si>
  <si>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</si>
  <si>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</si>
  <si>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</si>
  <si>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</si>
  <si>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</si>
  <si>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</si>
  <si>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</si>
  <si>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</si>
  <si>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</si>
  <si>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</si>
  <si>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</si>
  <si>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</si>
  <si>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</si>
  <si>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11.75</t>
  </si>
  <si>
    <t>▲ 6.48</t>
  </si>
  <si>
    <t>▲ 2.08</t>
  </si>
  <si>
    <t>水道事業会計</t>
  </si>
  <si>
    <t>一般会計</t>
  </si>
  <si>
    <t>国保すさみ病院事業会計</t>
  </si>
  <si>
    <t>介護保険特別会計</t>
  </si>
  <si>
    <t>国民健康保険事業特別会計</t>
  </si>
  <si>
    <t>簡易水道事業特別会計</t>
  </si>
  <si>
    <t>後期高齢者医療特別会計</t>
  </si>
  <si>
    <t>教育奨学金貸与基金</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</si>
  <si>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</si>
  <si>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</si>
  <si>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</si>
  <si>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</si>
  <si>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</si>
  <si>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</si>
  <si>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</si>
  <si>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</si>
  <si>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</si>
  <si>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</si>
  <si>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</si>
  <si>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大辺路衛生施設組合</t>
    <rPh sb="0" eb="1">
      <t>オオ</t>
    </rPh>
    <rPh sb="1" eb="2">
      <t>ヘ</t>
    </rPh>
    <rPh sb="2" eb="3">
      <t>ジ</t>
    </rPh>
    <rPh sb="3" eb="5">
      <t>エイセイ</t>
    </rPh>
    <rPh sb="5" eb="7">
      <t>シセツ</t>
    </rPh>
    <rPh sb="7" eb="9">
      <t>クミアイ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</si>
  <si>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</si>
  <si>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田辺市周辺広域市町村圏組合</t>
    <rPh sb="0" eb="3">
      <t>タナベシ</t>
    </rPh>
    <rPh sb="3" eb="5">
      <t>シュウヘン</t>
    </rPh>
    <rPh sb="5" eb="7">
      <t>コウイキ</t>
    </rPh>
    <rPh sb="7" eb="10">
      <t>シチョウソン</t>
    </rPh>
    <rPh sb="10" eb="11">
      <t>ケン</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</si>
  <si>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</si>
  <si>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</si>
  <si>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紀南環境広域施設組合</t>
    <rPh sb="0" eb="1">
      <t>キ</t>
    </rPh>
    <rPh sb="1" eb="2">
      <t>ナン</t>
    </rPh>
    <rPh sb="2" eb="4">
      <t>カンキョウ</t>
    </rPh>
    <rPh sb="4" eb="6">
      <t>コウイキ</t>
    </rPh>
    <rPh sb="6" eb="8">
      <t>シセツ</t>
    </rPh>
    <rPh sb="8" eb="10">
      <t>クミアイ</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</si>
  <si>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</si>
  <si>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紀南地方老人福祉施設組合（公営企業会計）</t>
  </si>
  <si>
    <t>(地域振興基金(R03年度末現在))</t>
    <rPh sb="1" eb="7">
      <t>チイキシンコウキキン</t>
    </rPh>
    <phoneticPr fontId="5"/>
  </si>
  <si>
    <t>(和深川地区飲料水供給施設維持管理基金(R03年度末現在))</t>
    <phoneticPr fontId="5"/>
  </si>
  <si>
    <t>(ふるさとづくり基金(R03年度末現在))</t>
    <phoneticPr fontId="5"/>
  </si>
  <si>
    <t>(森林環境譲与税基金(R03年度末現在))</t>
    <phoneticPr fontId="5"/>
  </si>
  <si>
    <t>(道の駅すさみ振興基金(R03年度末現在))</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</si>
  <si>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</si>
  <si>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</si>
  <si>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昨年度同様に将来負担比率の算定はなく、有形固定資産減価償却率については、0.3%上昇している。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</si>
  <si>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</si>
  <si>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</si>
  <si>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</si>
  <si>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</si>
  <si>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</si>
  <si>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</si>
  <si>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はなく、実質公債費比率については、大型事業の償還が始まったことから、0.7%増加した。現在、公共施設高台移転事業を実施しており、地方債を充当していることから、しばらくは上昇傾向が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</si>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</sst>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55E-4A18-A123-4C0415683B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228350</c:v>
                </c:pt>
                <c:pt idx="1">
                  <c:v>285586</c:v>
                </c:pt>
                <c:pt idx="2">
                  <c:v>164886</c:v>
                </c:pt>
                <c:pt idx="3">
                  <c:v>253441</c:v>
                </c:pt>
                <c:pt idx="4">
                  <c:v>301621</c:v>
                </c:pt>
              </c:numCache>
            </c:numRef>
          </c:val>
          <c:smooth val="0"/>
          <c:extLst>
            <c:ext xmlns:c16="http://schemas.microsoft.com/office/drawing/2014/chart" uri="{C3380CC4-5D6E-409C-BE32-E72D297353CC}">
              <c16:uniqueId val="{00000001-855E-4A18-A123-4C0415683B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3.14</c:v>
                </c:pt>
                <c:pt idx="1">
                  <c:v>2.0099999999999998</c:v>
                </c:pt>
                <c:pt idx="2">
                  <c:v>1.4</c:v>
                </c:pt>
                <c:pt idx="3">
                  <c:v>3.15</c:v>
                </c:pt>
                <c:pt idx="4">
                  <c:v>3.85</c:v>
                </c:pt>
              </c:numCache>
            </c:numRef>
          </c:val>
          <c:extLst>
            <c:ext xmlns:c16="http://schemas.microsoft.com/office/drawing/2014/chart" uri="{C3380CC4-5D6E-409C-BE32-E72D297353CC}">
              <c16:uniqueId val="{00000000-7FED-419F-B429-FE7EC20055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70.5</c:v>
                </c:pt>
                <c:pt idx="1">
                  <c:v>60.12</c:v>
                </c:pt>
                <c:pt idx="2">
                  <c:v>53.7</c:v>
                </c:pt>
                <c:pt idx="3">
                  <c:v>46.21</c:v>
                </c:pt>
                <c:pt idx="4">
                  <c:v>44.74</c:v>
                </c:pt>
              </c:numCache>
            </c:numRef>
          </c:val>
          <c:extLst>
            <c:ext xmlns:c16="http://schemas.microsoft.com/office/drawing/2014/chart" uri="{C3380CC4-5D6E-409C-BE32-E72D297353CC}">
              <c16:uniqueId val="{00000001-7FED-419F-B429-FE7EC20055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0.66</c:v>
                </c:pt>
                <c:pt idx="1">
                  <c:v>-11.75</c:v>
                </c:pt>
                <c:pt idx="2">
                  <c:v>-6.48</c:v>
                </c:pt>
                <c:pt idx="3">
                  <c:v>-2.08</c:v>
                </c:pt>
                <c:pt idx="4">
                  <c:v>3.88</c:v>
                </c:pt>
              </c:numCache>
            </c:numRef>
          </c:val>
          <c:smooth val="0"/>
          <c:extLst>
            <c:ext xmlns:c16="http://schemas.microsoft.com/office/drawing/2014/chart" uri="{C3380CC4-5D6E-409C-BE32-E72D297353CC}">
              <c16:uniqueId val="{00000002-7FED-419F-B429-FE7EC20055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6EF-481F-AD4B-7B28035184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EF-481F-AD4B-7B28035184EC}"/>
            </c:ext>
          </c:extLst>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6EF-481F-AD4B-7B28035184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3-66EF-481F-AD4B-7B28035184E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66EF-481F-AD4B-7B28035184E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1.95</c:v>
                </c:pt>
                <c:pt idx="2">
                  <c:v>#N/A</c:v>
                </c:pt>
                <c:pt idx="3">
                  <c:v>0.57999999999999996</c:v>
                </c:pt>
                <c:pt idx="4">
                  <c:v>#N/A</c:v>
                </c:pt>
                <c:pt idx="5">
                  <c:v>0.14000000000000001</c:v>
                </c:pt>
                <c:pt idx="6">
                  <c:v>#N/A</c:v>
                </c:pt>
                <c:pt idx="7">
                  <c:v>0.18</c:v>
                </c:pt>
                <c:pt idx="8">
                  <c:v>#N/A</c:v>
                </c:pt>
                <c:pt idx="9">
                  <c:v>0.24</c:v>
                </c:pt>
              </c:numCache>
            </c:numRef>
          </c:val>
          <c:extLst>
            <c:ext xmlns:c16="http://schemas.microsoft.com/office/drawing/2014/chart" uri="{C3380CC4-5D6E-409C-BE32-E72D297353CC}">
              <c16:uniqueId val="{00000005-66EF-481F-AD4B-7B28035184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0.59</c:v>
                </c:pt>
                <c:pt idx="2">
                  <c:v>#N/A</c:v>
                </c:pt>
                <c:pt idx="3">
                  <c:v>0.51</c:v>
                </c:pt>
                <c:pt idx="4">
                  <c:v>#N/A</c:v>
                </c:pt>
                <c:pt idx="5">
                  <c:v>1.19</c:v>
                </c:pt>
                <c:pt idx="6">
                  <c:v>#N/A</c:v>
                </c:pt>
                <c:pt idx="7">
                  <c:v>0.57999999999999996</c:v>
                </c:pt>
                <c:pt idx="8">
                  <c:v>#N/A</c:v>
                </c:pt>
                <c:pt idx="9">
                  <c:v>1.04</c:v>
                </c:pt>
              </c:numCache>
            </c:numRef>
          </c:val>
          <c:extLst>
            <c:ext xmlns:c16="http://schemas.microsoft.com/office/drawing/2014/chart" uri="{C3380CC4-5D6E-409C-BE32-E72D297353CC}">
              <c16:uniqueId val="{00000006-66EF-481F-AD4B-7B28035184EC}"/>
            </c:ext>
          </c:extLst>
        </c:ser>
        <c:ser>
          <c:idx val="7"/>
          <c:order val="7"/>
          <c:tx>
            <c:strRef>
              <c:f>データシート!$A$34</c:f>
              <c:strCache>
                <c:ptCount val="1"/>
                <c:pt idx="0">
                  <c:v>国保すさみ病院事業会計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6.55</c:v>
                </c:pt>
                <c:pt idx="2">
                  <c:v>#N/A</c:v>
                </c:pt>
                <c:pt idx="3">
                  <c:v>5.22</c:v>
                </c:pt>
                <c:pt idx="4">
                  <c:v>#N/A</c:v>
                </c:pt>
                <c:pt idx="5">
                  <c:v>4.66</c:v>
                </c:pt>
                <c:pt idx="6">
                  <c:v>#N/A</c:v>
                </c:pt>
                <c:pt idx="7">
                  <c:v>3.56</c:v>
                </c:pt>
                <c:pt idx="8">
                  <c:v>#N/A</c:v>
                </c:pt>
                <c:pt idx="9">
                  <c:v>3.09</c:v>
                </c:pt>
              </c:numCache>
            </c:numRef>
          </c:val>
          <c:extLst>
            <c:ext xmlns:c16="http://schemas.microsoft.com/office/drawing/2014/chart" uri="{C3380CC4-5D6E-409C-BE32-E72D297353CC}">
              <c16:uniqueId val="{00000007-66EF-481F-AD4B-7B28035184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2</c:v>
                </c:pt>
                <c:pt idx="4">
                  <c:v>#N/A</c:v>
                </c:pt>
                <c:pt idx="5">
                  <c:v>1.4</c:v>
                </c:pt>
                <c:pt idx="6">
                  <c:v>#N/A</c:v>
                </c:pt>
                <c:pt idx="7">
                  <c:v>3.15</c:v>
                </c:pt>
                <c:pt idx="8">
                  <c:v>#N/A</c:v>
                </c:pt>
                <c:pt idx="9">
                  <c:v>3.85</c:v>
                </c:pt>
              </c:numCache>
            </c:numRef>
          </c:val>
          <c:extLst>
            <c:ext xmlns:c16="http://schemas.microsoft.com/office/drawing/2014/chart" uri="{C3380CC4-5D6E-409C-BE32-E72D297353CC}">
              <c16:uniqueId val="{00000008-66EF-481F-AD4B-7B28035184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6.94</c:v>
                </c:pt>
                <c:pt idx="2">
                  <c:v>#N/A</c:v>
                </c:pt>
                <c:pt idx="3">
                  <c:v>7.01</c:v>
                </c:pt>
                <c:pt idx="4">
                  <c:v>#N/A</c:v>
                </c:pt>
                <c:pt idx="5">
                  <c:v>6.13</c:v>
                </c:pt>
                <c:pt idx="6">
                  <c:v>#N/A</c:v>
                </c:pt>
                <c:pt idx="7">
                  <c:v>4.7</c:v>
                </c:pt>
                <c:pt idx="8">
                  <c:v>#N/A</c:v>
                </c:pt>
                <c:pt idx="9">
                  <c:v>5.66</c:v>
                </c:pt>
              </c:numCache>
            </c:numRef>
          </c:val>
          <c:extLst>
            <c:ext xmlns:c16="http://schemas.microsoft.com/office/drawing/2014/chart" uri="{C3380CC4-5D6E-409C-BE32-E72D297353CC}">
              <c16:uniqueId val="{00000009-66EF-481F-AD4B-7B28035184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346</c:v>
                </c:pt>
                <c:pt idx="5">
                  <c:v>371</c:v>
                </c:pt>
                <c:pt idx="8">
                  <c:v>372</c:v>
                </c:pt>
                <c:pt idx="11">
                  <c:v>438</c:v>
                </c:pt>
                <c:pt idx="14">
                  <c:v>442</c:v>
                </c:pt>
              </c:numCache>
            </c:numRef>
          </c:val>
          <c:extLst>
            <c:ext xmlns:c16="http://schemas.microsoft.com/office/drawing/2014/chart" uri="{C3380CC4-5D6E-409C-BE32-E72D297353CC}">
              <c16:uniqueId val="{00000000-5C3D-4CE3-BAC7-31B1924BB6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3D-4CE3-BAC7-31B1924BB6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3D-4CE3-BAC7-31B1924BB6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5C3D-4CE3-BAC7-31B1924BB6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c:v>
                </c:pt>
                <c:pt idx="3">
                  <c:v>20</c:v>
                </c:pt>
                <c:pt idx="6">
                  <c:v>15</c:v>
                </c:pt>
                <c:pt idx="9">
                  <c:v>22</c:v>
                </c:pt>
                <c:pt idx="12">
                  <c:v>19</c:v>
                </c:pt>
              </c:numCache>
            </c:numRef>
          </c:val>
          <c:extLst>
            <c:ext xmlns:c16="http://schemas.microsoft.com/office/drawing/2014/chart" uri="{C3380CC4-5D6E-409C-BE32-E72D297353CC}">
              <c16:uniqueId val="{00000004-5C3D-4CE3-BAC7-31B1924BB6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3D-4CE3-BAC7-31B1924BB6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3D-4CE3-BAC7-31B1924BB6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464</c:v>
                </c:pt>
                <c:pt idx="3">
                  <c:v>495</c:v>
                </c:pt>
                <c:pt idx="6">
                  <c:v>501</c:v>
                </c:pt>
                <c:pt idx="9">
                  <c:v>578</c:v>
                </c:pt>
                <c:pt idx="12">
                  <c:v>649</c:v>
                </c:pt>
              </c:numCache>
            </c:numRef>
          </c:val>
          <c:extLst>
            <c:ext xmlns:c16="http://schemas.microsoft.com/office/drawing/2014/chart" uri="{C3380CC4-5D6E-409C-BE32-E72D297353CC}">
              <c16:uniqueId val="{00000007-5C3D-4CE3-BAC7-31B1924BB6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c:v>
                </c:pt>
                <c:pt idx="2">
                  <c:v>#N/A</c:v>
                </c:pt>
                <c:pt idx="3">
                  <c:v>#N/A</c:v>
                </c:pt>
                <c:pt idx="4">
                  <c:v>145</c:v>
                </c:pt>
                <c:pt idx="5">
                  <c:v>#N/A</c:v>
                </c:pt>
                <c:pt idx="6">
                  <c:v>#N/A</c:v>
                </c:pt>
                <c:pt idx="7">
                  <c:v>145</c:v>
                </c:pt>
                <c:pt idx="8">
                  <c:v>#N/A</c:v>
                </c:pt>
                <c:pt idx="9">
                  <c:v>#N/A</c:v>
                </c:pt>
                <c:pt idx="10">
                  <c:v>163</c:v>
                </c:pt>
                <c:pt idx="11">
                  <c:v>#N/A</c:v>
                </c:pt>
                <c:pt idx="12">
                  <c:v>#N/A</c:v>
                </c:pt>
                <c:pt idx="13">
                  <c:v>227</c:v>
                </c:pt>
                <c:pt idx="14">
                  <c:v>#N/A</c:v>
                </c:pt>
              </c:numCache>
            </c:numRef>
          </c:val>
          <c:smooth val="0"/>
          <c:extLst>
            <c:ext xmlns:c16="http://schemas.microsoft.com/office/drawing/2014/chart" uri="{C3380CC4-5D6E-409C-BE32-E72D297353CC}">
              <c16:uniqueId val="{00000008-5C3D-4CE3-BAC7-31B1924BB6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3666</c:v>
                </c:pt>
                <c:pt idx="5">
                  <c:v>4061</c:v>
                </c:pt>
                <c:pt idx="8">
                  <c:v>4075</c:v>
                </c:pt>
                <c:pt idx="11">
                  <c:v>4092</c:v>
                </c:pt>
                <c:pt idx="14">
                  <c:v>4010</c:v>
                </c:pt>
              </c:numCache>
            </c:numRef>
          </c:val>
          <c:extLst>
            <c:ext xmlns:c16="http://schemas.microsoft.com/office/drawing/2014/chart" uri="{C3380CC4-5D6E-409C-BE32-E72D297353CC}">
              <c16:uniqueId val="{00000000-7DB4-4550-977D-F2F82E130B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c:v>
                </c:pt>
                <c:pt idx="5">
                  <c:v>93</c:v>
                </c:pt>
                <c:pt idx="8">
                  <c:v>92</c:v>
                </c:pt>
                <c:pt idx="11">
                  <c:v>107</c:v>
                </c:pt>
                <c:pt idx="14">
                  <c:v>151</c:v>
                </c:pt>
              </c:numCache>
            </c:numRef>
          </c:val>
          <c:extLst>
            <c:ext xmlns:c16="http://schemas.microsoft.com/office/drawing/2014/chart" uri="{C3380CC4-5D6E-409C-BE32-E72D297353CC}">
              <c16:uniqueId val="{00000001-7DB4-4550-977D-F2F82E130B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3345</c:v>
                </c:pt>
                <c:pt idx="5">
                  <c:v>3187</c:v>
                </c:pt>
                <c:pt idx="8">
                  <c:v>3069</c:v>
                </c:pt>
                <c:pt idx="11">
                  <c:v>3094</c:v>
                </c:pt>
                <c:pt idx="14">
                  <c:v>3497</c:v>
                </c:pt>
              </c:numCache>
            </c:numRef>
          </c:val>
          <c:extLst>
            <c:ext xmlns:c16="http://schemas.microsoft.com/office/drawing/2014/chart" uri="{C3380CC4-5D6E-409C-BE32-E72D297353CC}">
              <c16:uniqueId val="{00000002-7DB4-4550-977D-F2F82E130B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4-4550-977D-F2F82E130B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4-4550-977D-F2F82E130B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4-4550-977D-F2F82E130B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598</c:v>
                </c:pt>
                <c:pt idx="3">
                  <c:v>600</c:v>
                </c:pt>
                <c:pt idx="6">
                  <c:v>588</c:v>
                </c:pt>
                <c:pt idx="9">
                  <c:v>527</c:v>
                </c:pt>
                <c:pt idx="12">
                  <c:v>561</c:v>
                </c:pt>
              </c:numCache>
            </c:numRef>
          </c:val>
          <c:extLst>
            <c:ext xmlns:c16="http://schemas.microsoft.com/office/drawing/2014/chart" uri="{C3380CC4-5D6E-409C-BE32-E72D297353CC}">
              <c16:uniqueId val="{00000006-7DB4-4550-977D-F2F82E130B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c:v>
                </c:pt>
                <c:pt idx="3">
                  <c:v>17</c:v>
                </c:pt>
                <c:pt idx="6">
                  <c:v>7</c:v>
                </c:pt>
                <c:pt idx="9">
                  <c:v>2</c:v>
                </c:pt>
                <c:pt idx="12">
                  <c:v>0</c:v>
                </c:pt>
              </c:numCache>
            </c:numRef>
          </c:val>
          <c:extLst>
            <c:ext xmlns:c16="http://schemas.microsoft.com/office/drawing/2014/chart" uri="{C3380CC4-5D6E-409C-BE32-E72D297353CC}">
              <c16:uniqueId val="{00000007-7DB4-4550-977D-F2F82E130B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c:v>
                </c:pt>
                <c:pt idx="3">
                  <c:v>92</c:v>
                </c:pt>
                <c:pt idx="6">
                  <c:v>149</c:v>
                </c:pt>
                <c:pt idx="9">
                  <c:v>225</c:v>
                </c:pt>
                <c:pt idx="12">
                  <c:v>259</c:v>
                </c:pt>
              </c:numCache>
            </c:numRef>
          </c:val>
          <c:extLst>
            <c:ext xmlns:c16="http://schemas.microsoft.com/office/drawing/2014/chart" uri="{C3380CC4-5D6E-409C-BE32-E72D297353CC}">
              <c16:uniqueId val="{00000008-7DB4-4550-977D-F2F82E130B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B4-4550-977D-F2F82E130B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5198</c:v>
                </c:pt>
                <c:pt idx="3">
                  <c:v>5681</c:v>
                </c:pt>
                <c:pt idx="6">
                  <c:v>5658</c:v>
                </c:pt>
                <c:pt idx="9">
                  <c:v>5690</c:v>
                </c:pt>
                <c:pt idx="12">
                  <c:v>5714</c:v>
                </c:pt>
              </c:numCache>
            </c:numRef>
          </c:val>
          <c:extLst>
            <c:ext xmlns:c16="http://schemas.microsoft.com/office/drawing/2014/chart" uri="{C3380CC4-5D6E-409C-BE32-E72D297353CC}">
              <c16:uniqueId val="{0000000A-7DB4-4550-977D-F2F82E130B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B4-4550-977D-F2F82E130B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1277</c:v>
                </c:pt>
                <c:pt idx="1">
                  <c:v>1177</c:v>
                </c:pt>
                <c:pt idx="2">
                  <c:v>1258</c:v>
                </c:pt>
              </c:numCache>
            </c:numRef>
          </c:val>
          <c:extLst>
            <c:ext xmlns:c16="http://schemas.microsoft.com/office/drawing/2014/chart" uri="{C3380CC4-5D6E-409C-BE32-E72D297353CC}">
              <c16:uniqueId val="{00000000-172B-4F2E-B61D-9A5A66264D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172B-4F2E-B61D-9A5A66264D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1357</c:v>
                </c:pt>
                <c:pt idx="1">
                  <c:v>1439</c:v>
                </c:pt>
                <c:pt idx="2">
                  <c:v>1770</c:v>
                </c:pt>
              </c:numCache>
            </c:numRef>
          </c:val>
          <c:extLst>
            <c:ext xmlns:c16="http://schemas.microsoft.com/office/drawing/2014/chart" uri="{C3380CC4-5D6E-409C-BE32-E72D297353CC}">
              <c16:uniqueId val="{00000002-172B-4F2E-B61D-9A5A66264D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{ABAB4A90-9DA4-4667-838C-B296ACA838E1}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41-4091-A807-999F134430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{6C90EE40-B074-4BEF-8392-5C1B3DC18B73}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41-4091-A807-999F134430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{C0D64249-6862-4753-AE2F-2ABA697D75FB}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41-4091-A807-999F134430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{83AC8726-6B96-40FD-A713-4916AAD91306}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41-4091-A807-999F134430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{8E4D7D94-2F7A-415E-9733-006752A2ED82}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41-4091-A807-999F134430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{A9434A68-B776-4DCB-AD98-A722612D9A65}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41-4091-A807-999F134430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{C2DDC209-EB0F-43A6-869A-1BA45CD94B14}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41-4091-A807-999F134430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{442ED3AE-5AA9-4706-B4E9-4E9B27417329}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41-4091-A807-999F134430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{AFA920C2-FBDB-4CF1-BAA9-FD5842DBFAAA}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41-4091-A807-999F134430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57.8</c:v>
                </c:pt>
                <c:pt idx="16">
                  <c:v>59.4</c:v>
                </c:pt>
                <c:pt idx="24">
                  <c:v>60.3</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41-4091-A807-999F134430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{5976D64A-0B72-4E60-843A-536E48EA0D14}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41-4091-A807-999F134430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{0807CA1B-7EDA-4A8F-B100-1A3D85BEFECA}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41-4091-A807-999F134430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{5B248FA9-29BA-42A8-A630-6080AA23D0CE}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41-4091-A807-999F134430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{9F8108B3-451F-4424-B06A-C1F8AC79F33D}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41-4091-A807-999F134430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{2DA2367D-94E4-4984-8DA9-77B7EC741BF7}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41-4091-A807-999F134430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{6495D836-7DEC-4CA1-8050-102032A1BD2A}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41-4091-A807-999F134430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{C5EAF8F6-04D6-4806-BDC0-29C698D07898}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41-4091-A807-999F134430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{271D4B03-2AC3-4124-B6BD-E301F42063BE}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41-4091-A807-999F134430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{A86104FF-46FC-4D08-A897-81E14C68C5D8}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41-4091-A807-999F134430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41-4091-A807-999F134430BD}"/>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{4046D6AA-1D88-4D4F-8AAD-959B662EEA0C}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61-4346-A0D0-FFE4AC1E8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{0BD63E47-94F4-4F73-AC70-C9CBDD97C026}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61-4346-A0D0-FFE4AC1E8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{EE61E8FB-5EFC-479D-8ACF-6AC043008815}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61-4346-A0D0-FFE4AC1E8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{BAB11C06-AFF4-4A77-92F6-301DBFA85C6C}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61-4346-A0D0-FFE4AC1E8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{F40F7C97-64D4-4754-820D-634A5206E715}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61-4346-A0D0-FFE4AC1E812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{35BC674C-12B0-479C-9589-DC8655C7E083}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61-4346-A0D0-FFE4AC1E812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{05C2D0C8-8E9B-4339-A5DC-C740B5FAC48D}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61-4346-A0D0-FFE4AC1E812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{B6F79467-B18B-4926-827B-99490D5A3B96}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61-4346-A0D0-FFE4AC1E812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{7DCAB5BD-1C68-43EB-9553-4E4882F360A1}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61-4346-A0D0-FFE4AC1E8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6.7</c:v>
                </c:pt>
                <c:pt idx="16">
                  <c:v>7</c:v>
                </c:pt>
                <c:pt idx="24">
                  <c:v>7.3</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61-4346-A0D0-FFE4AC1E81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{B34647EB-48CA-4D26-A777-8791E71315B8}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61-4346-A0D0-FFE4AC1E81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{3A2BD21A-E5B5-4B96-9AE0-2F2B42F92B91}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61-4346-A0D0-FFE4AC1E8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{8A029909-15EA-48CD-AC40-7CBE0711A3C6}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61-4346-A0D0-FFE4AC1E8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{0439625F-BF21-46D7-8A97-9C266B052E08}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61-4346-A0D0-FFE4AC1E8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{6ACCD8FF-4CC7-4281-B967-6C94721AA1F4}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61-4346-A0D0-FFE4AC1E8127}"/>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{0EB96EE9-B62F-4F94-9A6A-8F9FF9B667F0}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61-4346-A0D0-FFE4AC1E8127}"/>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{688CCB6B-9ECE-406C-86C7-0E58E5E42227}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61-4346-A0D0-FFE4AC1E812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{0A75BCBD-1E08-4613-862B-F2F46661BE1D}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61-4346-A0D0-FFE4AC1E812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{980C1941-D7AC-4388-8832-3BCF746C68B9}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61-4346-A0D0-FFE4AC1E8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61-4346-A0D0-FFE4AC1E8127}"/>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％であり、類似団体平均値と比べ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％上回っている。過去に実施した公共施設高台移転事業や防災対策事業などの大型事業の償還がはじまり、公債費が増加したことが主な要因である。一般会計において、公債費は令和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ピークであり、翌年度以降はやや減少基調となる見込みであることから、当数値においても劇的な上昇は見込んでいない。しかし、病院事業会計において現在実施している病院移転事業の財源としている地方債の償還が始まった際は、再度比率上昇の可能性があることから、地方債充当事業については事業の取捨選択を徹底し、適正な水準にな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基金があるため、ここ数年は将来負担比率は算定されていない。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和歌山県すさみ町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百万円増加した。主に地域振興基金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百万円を積み立てることができた。普通交付税の増や新型コロナウイルス感染症の影響による行事等の中止・規模縮小による支出の減などが積み立ての要因である。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ふるさとづくり基金や森林環境譲与税基金などをその他特定目的基金は増加傾向である。そのため、基金を積み立てるだけではなく、より活用していくことも取り組んでいく必要がある。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地域振興基金：安全で住みよく、活力ある町づくりを推進する。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ふるさとづくり基金：すさみ町の豊かな自然環境と地域の歴史・文化を守るとともに福祉の向上を目指す。</a:t>
          </a:r>
          <a:endParaRPr lang="ja-JP" altLang="ja-JP" sz="1400">
            <a:effectLst/>
          </a:endParaRPr>
        </a:p>
        <a:p>
          <a:r>
            <a:rPr kumimoji="1" lang="ja-JP" altLang="ja-JP" sz="1100">
              <a:solidFill>
                <a:schemeClr val="dk1"/>
              </a:solidFill>
              <a:effectLst/>
              <a:latin typeface="+mn-lt"/>
              <a:ea typeface="+mn-ea"/>
              <a:cs typeface="+mn-cs"/>
            </a:rPr>
            <a:t>　和深川地区飲料水供給施設維持管理基金：和深川地区における生活用水の水枯渇等に対する給水施設に係る維持として活用</a:t>
          </a:r>
          <a:endParaRPr lang="ja-JP" altLang="ja-JP" sz="1400">
            <a:effectLst/>
          </a:endParaRPr>
        </a:p>
        <a:p>
          <a:r>
            <a:rPr kumimoji="1" lang="ja-JP" altLang="ja-JP" sz="1100">
              <a:solidFill>
                <a:schemeClr val="dk1"/>
              </a:solidFill>
              <a:effectLst/>
              <a:latin typeface="+mn-lt"/>
              <a:ea typeface="+mn-ea"/>
              <a:cs typeface="+mn-cs"/>
            </a:rPr>
            <a:t>　道の駅すさみ振興基金：道の駅すさみの施設に要する資金を充てるため</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森林環境譲与税基金：間伐や人材育成、担い手の確保、木材利用の促進や普及啓発等の森林整備及びその促進による経費へ活用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1,770</a:t>
          </a:r>
          <a:r>
            <a:rPr kumimoji="1" lang="ja-JP" altLang="ja-JP" sz="1100">
              <a:solidFill>
                <a:schemeClr val="dk1"/>
              </a:solidFill>
              <a:effectLst/>
              <a:latin typeface="+mn-lt"/>
              <a:ea typeface="+mn-ea"/>
              <a:cs typeface="+mn-cs"/>
            </a:rPr>
            <a:t>百万円となっており、増加の要因は</a:t>
          </a:r>
          <a:r>
            <a:rPr kumimoji="1" lang="ja-JP" altLang="en-US"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ふるさとづくり基金</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百万円や森林環境譲与税基金</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百万円を積み立てることができたためである。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さとづくり基金については、全国的なふるさと納税の浸透やインターネットによる寄付受け入れサイト先の拡充により増加した。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森林環境譲与税基金については、森林環境譲与税の交付額が前年度に比べ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百万円であり、活用以上に交付額が多かったことから当基金への積立額が増加した。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それぞれの基金の目的に応じた事業実施の際に活用し、財政的な負担が減少するように努める。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森林環境譲与税基金やふるさとづくり基金は活用（取り崩し）以上に積立てしているため、森林事業へのさらなる活用や、公共施設高台移転事業など大型事業を実施する際の国庫補助金や地方債の対象外となる一般財源への充当を検討し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年続いた取り崩しが解消された。主な要因は上記に記載しているとおり、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普通交付税の増や新型コロナウイルス感染症の影響による行事等の中止・規模縮小による支出の減などが積み立ての要因である。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次年度以降も可能な限り取り崩しがないように財政運営に努める。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昨年度から増減はなく、</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百万円である。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年度が一般会計において償還額のピークであり、今後著しく増加は見込んでいないが、将来、償還額が増加した際は平準化のため当基金の活用を検討する。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前</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た。公共施設高台移転事業など新規（更新）の施設も建設しているが、施設の老朽化が進んでいることから、公共施設等総合管理計画や個別施設計画などを活用し、除却・複合等をも検討し計画的な施設更新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93" name="楕円 92"/>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94"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95" name="楕円 94"/>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29</xdr:row>
      <xdr:rowOff>153217</xdr:rowOff>
    </xdr:to>
    <xdr:cxnSp macro="">
      <xdr:nvCxnSpPr>
        <xdr:cNvPr id="96" name="直線コネクタ 95"/>
        <xdr:cNvCxnSpPr/>
      </xdr:nvCxnSpPr>
      <xdr:spPr>
        <a:xfrm>
          <a:off x="4051300" y="5887539"/>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7" name="楕円 96"/>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143964</xdr:rowOff>
    </xdr:to>
    <xdr:cxnSp macro="">
      <xdr:nvCxnSpPr>
        <xdr:cNvPr id="98" name="直線コネクタ 97"/>
        <xdr:cNvCxnSpPr/>
      </xdr:nvCxnSpPr>
      <xdr:spPr>
        <a:xfrm>
          <a:off x="3289300" y="585978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99" name="楕円 98"/>
        <xdr:cNvSpPr/>
      </xdr:nvSpPr>
      <xdr:spPr>
        <a:xfrm>
          <a:off x="2476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116205</xdr:rowOff>
    </xdr:to>
    <xdr:cxnSp macro="">
      <xdr:nvCxnSpPr>
        <xdr:cNvPr id="100" name="直線コネクタ 99"/>
        <xdr:cNvCxnSpPr/>
      </xdr:nvCxnSpPr>
      <xdr:spPr>
        <a:xfrm>
          <a:off x="2527300" y="581043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12972</xdr:rowOff>
    </xdr:from>
    <xdr:to>
      <xdr:col>7</xdr:col>
      <xdr:colOff>187325</xdr:colOff>
      <xdr:row>29</xdr:row>
      <xdr:rowOff>114572</xdr:rowOff>
    </xdr:to>
    <xdr:sp macro="" textlink="">
      <xdr:nvSpPr>
        <xdr:cNvPr id="101" name="楕円 100"/>
        <xdr:cNvSpPr/>
      </xdr:nvSpPr>
      <xdr:spPr>
        <a:xfrm>
          <a:off x="1714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63772</xdr:rowOff>
    </xdr:from>
    <xdr:to>
      <xdr:col>11</xdr:col>
      <xdr:colOff>136525</xdr:colOff>
      <xdr:row>29</xdr:row>
      <xdr:rowOff>66856</xdr:rowOff>
    </xdr:to>
    <xdr:cxnSp macro="">
      <xdr:nvCxnSpPr>
        <xdr:cNvPr id="102" name="直線コネクタ 101"/>
        <xdr:cNvCxnSpPr/>
      </xdr:nvCxnSpPr>
      <xdr:spPr>
        <a:xfrm>
          <a:off x="1765300" y="5807347"/>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107" name="n_1main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8"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109" name="n_3mainValue有形固定資産減価償却率"/>
        <xdr:cNvSpPr txBox="1"/>
      </xdr:nvSpPr>
      <xdr:spPr>
        <a:xfrm>
          <a:off x="2324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10" name="n_4mainValue有形固定資産減価償却率"/>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ja-JP" altLang="en-US" sz="1100" b="0" i="0" u="none" strike="noStrike" kern="0" cap="none" spc="0" normalizeH="0" baseline="0" noProof="0">
              <a:ln>
                <a:noFill/>
              </a:ln>
              <a:solidFill>
                <a:prstClr val="black"/>
              </a:solidFill>
              <a:effectLst/>
              <a:uLnTx/>
              <a:uFillTx/>
              <a:latin typeface="+mn-lt"/>
              <a:ea typeface="+mn-ea"/>
              <a:cs typeface="+mn-cs"/>
            </a:rPr>
            <a:t>１７０</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a:t>
          </a:r>
          <a:r>
            <a:rPr kumimoji="1" lang="ja-JP" altLang="ja-JP" sz="1100" b="0" i="0" u="none" strike="noStrike" kern="0" cap="none" spc="0" normalizeH="0" baseline="0" noProof="0">
              <a:ln>
                <a:noFill/>
              </a:ln>
              <a:solidFill>
                <a:prstClr val="black"/>
              </a:solidFill>
              <a:effectLst/>
              <a:uLnTx/>
              <a:uFillTx/>
              <a:latin typeface="+mn-lt"/>
              <a:ea typeface="+mn-ea"/>
              <a:cs typeface="+mn-cs"/>
            </a:rPr>
            <a:t>％改善している。要因としては分母にあたる経常一般財源（普通交付税）の増加が要因である。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県内平均及び全国平均に比べると下回る数値であるが、類似団体に比べ上回る数値であることから、健全な財政運営に努める。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25284</xdr:rowOff>
    </xdr:from>
    <xdr:to>
      <xdr:col>76</xdr:col>
      <xdr:colOff>73025</xdr:colOff>
      <xdr:row>29</xdr:row>
      <xdr:rowOff>126884</xdr:rowOff>
    </xdr:to>
    <xdr:sp macro="" textlink="">
      <xdr:nvSpPr>
        <xdr:cNvPr id="155" name="楕円 154"/>
        <xdr:cNvSpPr/>
      </xdr:nvSpPr>
      <xdr:spPr>
        <a:xfrm>
          <a:off x="14744700" y="57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3711</xdr:rowOff>
    </xdr:from>
    <xdr:ext cx="469744" cy="259045"/>
    <xdr:sp macro="" textlink="">
      <xdr:nvSpPr>
        <xdr:cNvPr id="156" name="債務償還比率該当値テキスト"/>
        <xdr:cNvSpPr txBox="1"/>
      </xdr:nvSpPr>
      <xdr:spPr>
        <a:xfrm>
          <a:off x="14846300" y="57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160951</xdr:rowOff>
    </xdr:from>
    <xdr:to>
      <xdr:col>72</xdr:col>
      <xdr:colOff>123825</xdr:colOff>
      <xdr:row>31</xdr:row>
      <xdr:rowOff>91101</xdr:rowOff>
    </xdr:to>
    <xdr:sp macro="" textlink="">
      <xdr:nvSpPr>
        <xdr:cNvPr id="157" name="楕円 156"/>
        <xdr:cNvSpPr/>
      </xdr:nvSpPr>
      <xdr:spPr>
        <a:xfrm>
          <a:off x="14033500" y="6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76084</xdr:rowOff>
    </xdr:from>
    <xdr:to>
      <xdr:col>76</xdr:col>
      <xdr:colOff>22225</xdr:colOff>
      <xdr:row>31</xdr:row>
      <xdr:rowOff>40301</xdr:rowOff>
    </xdr:to>
    <xdr:cxnSp macro="">
      <xdr:nvCxnSpPr>
        <xdr:cNvPr id="158" name="直線コネクタ 157"/>
        <xdr:cNvCxnSpPr/>
      </xdr:nvCxnSpPr>
      <xdr:spPr>
        <a:xfrm flipV="1">
          <a:off x="14084300" y="5819659"/>
          <a:ext cx="711200" cy="30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158263</xdr:rowOff>
    </xdr:from>
    <xdr:to>
      <xdr:col>68</xdr:col>
      <xdr:colOff>123825</xdr:colOff>
      <xdr:row>32</xdr:row>
      <xdr:rowOff>88413</xdr:rowOff>
    </xdr:to>
    <xdr:sp macro="" textlink="">
      <xdr:nvSpPr>
        <xdr:cNvPr id="159" name="楕円 158"/>
        <xdr:cNvSpPr/>
      </xdr:nvSpPr>
      <xdr:spPr>
        <a:xfrm>
          <a:off x="13271500" y="624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40301</xdr:rowOff>
    </xdr:from>
    <xdr:to>
      <xdr:col>72</xdr:col>
      <xdr:colOff>73025</xdr:colOff>
      <xdr:row>32</xdr:row>
      <xdr:rowOff>37613</xdr:rowOff>
    </xdr:to>
    <xdr:cxnSp macro="">
      <xdr:nvCxnSpPr>
        <xdr:cNvPr id="160" name="直線コネクタ 159"/>
        <xdr:cNvCxnSpPr/>
      </xdr:nvCxnSpPr>
      <xdr:spPr>
        <a:xfrm flipV="1">
          <a:off x="13322300" y="6126776"/>
          <a:ext cx="762000" cy="1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118142</xdr:rowOff>
    </xdr:from>
    <xdr:to>
      <xdr:col>64</xdr:col>
      <xdr:colOff>123825</xdr:colOff>
      <xdr:row>32</xdr:row>
      <xdr:rowOff>48292</xdr:rowOff>
    </xdr:to>
    <xdr:sp macro="" textlink="">
      <xdr:nvSpPr>
        <xdr:cNvPr id="161" name="楕円 160"/>
        <xdr:cNvSpPr/>
      </xdr:nvSpPr>
      <xdr:spPr>
        <a:xfrm>
          <a:off x="12509500" y="62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168942</xdr:rowOff>
    </xdr:from>
    <xdr:to>
      <xdr:col>68</xdr:col>
      <xdr:colOff>73025</xdr:colOff>
      <xdr:row>32</xdr:row>
      <xdr:rowOff>37613</xdr:rowOff>
    </xdr:to>
    <xdr:cxnSp macro="">
      <xdr:nvCxnSpPr>
        <xdr:cNvPr id="162" name="直線コネクタ 161"/>
        <xdr:cNvCxnSpPr/>
      </xdr:nvCxnSpPr>
      <xdr:spPr>
        <a:xfrm>
          <a:off x="12560300" y="6255417"/>
          <a:ext cx="762000" cy="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47964</xdr:rowOff>
    </xdr:from>
    <xdr:to>
      <xdr:col>60</xdr:col>
      <xdr:colOff>123825</xdr:colOff>
      <xdr:row>30</xdr:row>
      <xdr:rowOff>149564</xdr:rowOff>
    </xdr:to>
    <xdr:sp macro="" textlink="">
      <xdr:nvSpPr>
        <xdr:cNvPr id="163" name="楕円 162"/>
        <xdr:cNvSpPr/>
      </xdr:nvSpPr>
      <xdr:spPr>
        <a:xfrm>
          <a:off x="11747500" y="5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98764</xdr:rowOff>
    </xdr:from>
    <xdr:to>
      <xdr:col>64</xdr:col>
      <xdr:colOff>73025</xdr:colOff>
      <xdr:row>31</xdr:row>
      <xdr:rowOff>168942</xdr:rowOff>
    </xdr:to>
    <xdr:cxnSp macro="">
      <xdr:nvCxnSpPr>
        <xdr:cNvPr id="164" name="直線コネクタ 163"/>
        <xdr:cNvCxnSpPr/>
      </xdr:nvCxnSpPr>
      <xdr:spPr>
        <a:xfrm>
          <a:off x="11798300" y="6013789"/>
          <a:ext cx="762000" cy="2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5"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6"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7"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82228</xdr:rowOff>
    </xdr:from>
    <xdr:ext cx="469744" cy="259045"/>
    <xdr:sp macro="" textlink="">
      <xdr:nvSpPr>
        <xdr:cNvPr id="169" name="n_1mainValue債務償還比率"/>
        <xdr:cNvSpPr txBox="1"/>
      </xdr:nvSpPr>
      <xdr:spPr>
        <a:xfrm>
          <a:off x="13836727" y="61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79540</xdr:rowOff>
    </xdr:from>
    <xdr:ext cx="469744" cy="259045"/>
    <xdr:sp macro="" textlink="">
      <xdr:nvSpPr>
        <xdr:cNvPr id="170" name="n_2mainValue債務償還比率"/>
        <xdr:cNvSpPr txBox="1"/>
      </xdr:nvSpPr>
      <xdr:spPr>
        <a:xfrm>
          <a:off x="13087427" y="633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39419</xdr:rowOff>
    </xdr:from>
    <xdr:ext cx="469744" cy="259045"/>
    <xdr:sp macro="" textlink="">
      <xdr:nvSpPr>
        <xdr:cNvPr id="171" name="n_3mainValue債務償還比率"/>
        <xdr:cNvSpPr txBox="1"/>
      </xdr:nvSpPr>
      <xdr:spPr>
        <a:xfrm>
          <a:off x="12325427" y="629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166091</xdr:rowOff>
    </xdr:from>
    <xdr:ext cx="469744" cy="259045"/>
    <xdr:sp macro="" textlink="">
      <xdr:nvSpPr>
        <xdr:cNvPr id="172" name="n_4mainValue債務償還比率"/>
        <xdr:cNvSpPr txBox="1"/>
      </xdr:nvSpPr>
      <xdr:spPr>
        <a:xfrm>
          <a:off x="11563427" y="573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道路】&#10;有形固定資産減価償却率該当値テキスト"/>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4173</xdr:rowOff>
    </xdr:from>
    <xdr:to>
      <xdr:col>20</xdr:col>
      <xdr:colOff>38100</xdr:colOff>
      <xdr:row>39</xdr:row>
      <xdr:rowOff>105773</xdr:rowOff>
    </xdr:to>
    <xdr:sp macro="" textlink="">
      <xdr:nvSpPr>
        <xdr:cNvPr id="76" name="楕円 75"/>
        <xdr:cNvSpPr/>
      </xdr:nvSpPr>
      <xdr:spPr>
        <a:xfrm>
          <a:off x="3746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81099</xdr:rowOff>
    </xdr:to>
    <xdr:cxnSp macro="">
      <xdr:nvCxnSpPr>
        <xdr:cNvPr id="77" name="直線コネクタ 76"/>
        <xdr:cNvCxnSpPr/>
      </xdr:nvCxnSpPr>
      <xdr:spPr>
        <a:xfrm>
          <a:off x="3797300" y="674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54973</xdr:rowOff>
    </xdr:to>
    <xdr:cxnSp macro="">
      <xdr:nvCxnSpPr>
        <xdr:cNvPr id="79" name="直線コネクタ 78"/>
        <xdr:cNvCxnSpPr/>
      </xdr:nvCxnSpPr>
      <xdr:spPr>
        <a:xfrm>
          <a:off x="2908300" y="67235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xdr:cNvSpPr/>
      </xdr:nvSpPr>
      <xdr:spPr>
        <a:xfrm>
          <a:off x="1968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37012</xdr:rowOff>
    </xdr:to>
    <xdr:cxnSp macro="">
      <xdr:nvCxnSpPr>
        <xdr:cNvPr id="81" name="直線コネクタ 80"/>
        <xdr:cNvCxnSpPr/>
      </xdr:nvCxnSpPr>
      <xdr:spPr>
        <a:xfrm>
          <a:off x="2019300" y="669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4354</xdr:rowOff>
    </xdr:to>
    <xdr:cxnSp macro="">
      <xdr:nvCxnSpPr>
        <xdr:cNvPr id="83" name="直線コネクタ 82"/>
        <xdr:cNvCxnSpPr/>
      </xdr:nvCxnSpPr>
      <xdr:spPr>
        <a:xfrm>
          <a:off x="1130300" y="666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122300</xdr:rowOff>
    </xdr:from>
    <xdr:ext cx="405111" cy="259045"/>
    <xdr:sp macro="" textlink="">
      <xdr:nvSpPr>
        <xdr:cNvPr id="88" name="n_1mainValue【道路】&#10;有形固定資産減価償却率"/>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道路】&#10;有形固定資産減価償却率"/>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道路】&#10;有形固定資産減価償却率"/>
        <xdr:cNvSpPr txBox="1"/>
      </xdr:nvSpPr>
      <xdr:spPr>
        <a:xfrm>
          <a:off x="1816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道路】&#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11252</xdr:rowOff>
    </xdr:from>
    <xdr:to>
      <xdr:col>55</xdr:col>
      <xdr:colOff>50800</xdr:colOff>
      <xdr:row>41</xdr:row>
      <xdr:rowOff>112852</xdr:rowOff>
    </xdr:to>
    <xdr:sp macro="" textlink="">
      <xdr:nvSpPr>
        <xdr:cNvPr id="129" name="楕円 128"/>
        <xdr:cNvSpPr/>
      </xdr:nvSpPr>
      <xdr:spPr>
        <a:xfrm>
          <a:off x="10426700" y="70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97629</xdr:rowOff>
    </xdr:from>
    <xdr:ext cx="534377" cy="259045"/>
    <xdr:sp macro="" textlink="">
      <xdr:nvSpPr>
        <xdr:cNvPr id="130" name="【道路】&#10;一人当たり延長該当値テキスト"/>
        <xdr:cNvSpPr txBox="1"/>
      </xdr:nvSpPr>
      <xdr:spPr>
        <a:xfrm>
          <a:off x="10515600" y="69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18085</xdr:rowOff>
    </xdr:from>
    <xdr:to>
      <xdr:col>50</xdr:col>
      <xdr:colOff>165100</xdr:colOff>
      <xdr:row>41</xdr:row>
      <xdr:rowOff>119685</xdr:rowOff>
    </xdr:to>
    <xdr:sp macro="" textlink="">
      <xdr:nvSpPr>
        <xdr:cNvPr id="131" name="楕円 130"/>
        <xdr:cNvSpPr/>
      </xdr:nvSpPr>
      <xdr:spPr>
        <a:xfrm>
          <a:off x="9588500" y="70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62052</xdr:rowOff>
    </xdr:from>
    <xdr:to>
      <xdr:col>55</xdr:col>
      <xdr:colOff>0</xdr:colOff>
      <xdr:row>41</xdr:row>
      <xdr:rowOff>68885</xdr:rowOff>
    </xdr:to>
    <xdr:cxnSp macro="">
      <xdr:nvCxnSpPr>
        <xdr:cNvPr id="132" name="直線コネクタ 131"/>
        <xdr:cNvCxnSpPr/>
      </xdr:nvCxnSpPr>
      <xdr:spPr>
        <a:xfrm flipV="1">
          <a:off x="9639300" y="7091502"/>
          <a:ext cx="8382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15001</xdr:rowOff>
    </xdr:from>
    <xdr:to>
      <xdr:col>46</xdr:col>
      <xdr:colOff>38100</xdr:colOff>
      <xdr:row>41</xdr:row>
      <xdr:rowOff>116601</xdr:rowOff>
    </xdr:to>
    <xdr:sp macro="" textlink="">
      <xdr:nvSpPr>
        <xdr:cNvPr id="133" name="楕円 132"/>
        <xdr:cNvSpPr/>
      </xdr:nvSpPr>
      <xdr:spPr>
        <a:xfrm>
          <a:off x="8699500" y="70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65801</xdr:rowOff>
    </xdr:from>
    <xdr:to>
      <xdr:col>50</xdr:col>
      <xdr:colOff>114300</xdr:colOff>
      <xdr:row>41</xdr:row>
      <xdr:rowOff>68885</xdr:rowOff>
    </xdr:to>
    <xdr:cxnSp macro="">
      <xdr:nvCxnSpPr>
        <xdr:cNvPr id="134" name="直線コネクタ 133"/>
        <xdr:cNvCxnSpPr/>
      </xdr:nvCxnSpPr>
      <xdr:spPr>
        <a:xfrm>
          <a:off x="8750300" y="7095251"/>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17056</xdr:rowOff>
    </xdr:from>
    <xdr:to>
      <xdr:col>41</xdr:col>
      <xdr:colOff>101600</xdr:colOff>
      <xdr:row>41</xdr:row>
      <xdr:rowOff>118656</xdr:rowOff>
    </xdr:to>
    <xdr:sp macro="" textlink="">
      <xdr:nvSpPr>
        <xdr:cNvPr id="135" name="楕円 134"/>
        <xdr:cNvSpPr/>
      </xdr:nvSpPr>
      <xdr:spPr>
        <a:xfrm>
          <a:off x="7810500" y="70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65801</xdr:rowOff>
    </xdr:from>
    <xdr:to>
      <xdr:col>45</xdr:col>
      <xdr:colOff>177800</xdr:colOff>
      <xdr:row>41</xdr:row>
      <xdr:rowOff>67856</xdr:rowOff>
    </xdr:to>
    <xdr:cxnSp macro="">
      <xdr:nvCxnSpPr>
        <xdr:cNvPr id="136" name="直線コネクタ 135"/>
        <xdr:cNvCxnSpPr/>
      </xdr:nvCxnSpPr>
      <xdr:spPr>
        <a:xfrm flipV="1">
          <a:off x="7861300" y="7095251"/>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18679</xdr:rowOff>
    </xdr:from>
    <xdr:to>
      <xdr:col>36</xdr:col>
      <xdr:colOff>165100</xdr:colOff>
      <xdr:row>41</xdr:row>
      <xdr:rowOff>120279</xdr:rowOff>
    </xdr:to>
    <xdr:sp macro="" textlink="">
      <xdr:nvSpPr>
        <xdr:cNvPr id="137" name="楕円 136"/>
        <xdr:cNvSpPr/>
      </xdr:nvSpPr>
      <xdr:spPr>
        <a:xfrm>
          <a:off x="6921500" y="70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67856</xdr:rowOff>
    </xdr:from>
    <xdr:to>
      <xdr:col>41</xdr:col>
      <xdr:colOff>50800</xdr:colOff>
      <xdr:row>41</xdr:row>
      <xdr:rowOff>69479</xdr:rowOff>
    </xdr:to>
    <xdr:cxnSp macro="">
      <xdr:nvCxnSpPr>
        <xdr:cNvPr id="138" name="直線コネクタ 137"/>
        <xdr:cNvCxnSpPr/>
      </xdr:nvCxnSpPr>
      <xdr:spPr>
        <a:xfrm flipV="1">
          <a:off x="6972300" y="7097306"/>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110812</xdr:rowOff>
    </xdr:from>
    <xdr:ext cx="534377" cy="259045"/>
    <xdr:sp macro="" textlink="">
      <xdr:nvSpPr>
        <xdr:cNvPr id="143" name="n_1mainValue【道路】&#10;一人当たり延長"/>
        <xdr:cNvSpPr txBox="1"/>
      </xdr:nvSpPr>
      <xdr:spPr>
        <a:xfrm>
          <a:off x="9359411" y="71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107728</xdr:rowOff>
    </xdr:from>
    <xdr:ext cx="534377" cy="259045"/>
    <xdr:sp macro="" textlink="">
      <xdr:nvSpPr>
        <xdr:cNvPr id="144" name="n_2mainValue【道路】&#10;一人当たり延長"/>
        <xdr:cNvSpPr txBox="1"/>
      </xdr:nvSpPr>
      <xdr:spPr>
        <a:xfrm>
          <a:off x="8483111" y="71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109783</xdr:rowOff>
    </xdr:from>
    <xdr:ext cx="534377" cy="259045"/>
    <xdr:sp macro="" textlink="">
      <xdr:nvSpPr>
        <xdr:cNvPr id="145" name="n_3mainValue【道路】&#10;一人当たり延長"/>
        <xdr:cNvSpPr txBox="1"/>
      </xdr:nvSpPr>
      <xdr:spPr>
        <a:xfrm>
          <a:off x="7594111" y="71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111406</xdr:rowOff>
    </xdr:from>
    <xdr:ext cx="534377" cy="259045"/>
    <xdr:sp macro="" textlink="">
      <xdr:nvSpPr>
        <xdr:cNvPr id="146" name="n_4mainValue【道路】&#10;一人当たり延長"/>
        <xdr:cNvSpPr txBox="1"/>
      </xdr:nvSpPr>
      <xdr:spPr>
        <a:xfrm>
          <a:off x="6705111" y="71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53703</xdr:rowOff>
    </xdr:from>
    <xdr:to>
      <xdr:col>24</xdr:col>
      <xdr:colOff>114300</xdr:colOff>
      <xdr:row>63</xdr:row>
      <xdr:rowOff>155303</xdr:rowOff>
    </xdr:to>
    <xdr:sp macro="" textlink="">
      <xdr:nvSpPr>
        <xdr:cNvPr id="188" name="楕円 187"/>
        <xdr:cNvSpPr/>
      </xdr:nvSpPr>
      <xdr:spPr>
        <a:xfrm>
          <a:off x="45847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32130</xdr:rowOff>
    </xdr:from>
    <xdr:ext cx="405111" cy="259045"/>
    <xdr:sp macro="" textlink="">
      <xdr:nvSpPr>
        <xdr:cNvPr id="189" name="【橋りょう・トンネル】&#10;有形固定資産減価償却率該当値テキスト"/>
        <xdr:cNvSpPr txBox="1"/>
      </xdr:nvSpPr>
      <xdr:spPr>
        <a:xfrm>
          <a:off x="4673600"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50437</xdr:rowOff>
    </xdr:from>
    <xdr:to>
      <xdr:col>20</xdr:col>
      <xdr:colOff>38100</xdr:colOff>
      <xdr:row>63</xdr:row>
      <xdr:rowOff>152037</xdr:rowOff>
    </xdr:to>
    <xdr:sp macro="" textlink="">
      <xdr:nvSpPr>
        <xdr:cNvPr id="190" name="楕円 189"/>
        <xdr:cNvSpPr/>
      </xdr:nvSpPr>
      <xdr:spPr>
        <a:xfrm>
          <a:off x="3746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101237</xdr:rowOff>
    </xdr:from>
    <xdr:to>
      <xdr:col>24</xdr:col>
      <xdr:colOff>63500</xdr:colOff>
      <xdr:row>63</xdr:row>
      <xdr:rowOff>104503</xdr:rowOff>
    </xdr:to>
    <xdr:cxnSp macro="">
      <xdr:nvCxnSpPr>
        <xdr:cNvPr id="191" name="直線コネクタ 190"/>
        <xdr:cNvCxnSpPr/>
      </xdr:nvCxnSpPr>
      <xdr:spPr>
        <a:xfrm>
          <a:off x="3797300" y="109025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45538</xdr:rowOff>
    </xdr:from>
    <xdr:to>
      <xdr:col>15</xdr:col>
      <xdr:colOff>101600</xdr:colOff>
      <xdr:row>63</xdr:row>
      <xdr:rowOff>147138</xdr:rowOff>
    </xdr:to>
    <xdr:sp macro="" textlink="">
      <xdr:nvSpPr>
        <xdr:cNvPr id="192" name="楕円 191"/>
        <xdr:cNvSpPr/>
      </xdr:nvSpPr>
      <xdr:spPr>
        <a:xfrm>
          <a:off x="2857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96338</xdr:rowOff>
    </xdr:from>
    <xdr:to>
      <xdr:col>19</xdr:col>
      <xdr:colOff>177800</xdr:colOff>
      <xdr:row>63</xdr:row>
      <xdr:rowOff>101237</xdr:rowOff>
    </xdr:to>
    <xdr:cxnSp macro="">
      <xdr:nvCxnSpPr>
        <xdr:cNvPr id="193" name="直線コネクタ 192"/>
        <xdr:cNvCxnSpPr/>
      </xdr:nvCxnSpPr>
      <xdr:spPr>
        <a:xfrm>
          <a:off x="2908300" y="108976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37374</xdr:rowOff>
    </xdr:from>
    <xdr:to>
      <xdr:col>10</xdr:col>
      <xdr:colOff>165100</xdr:colOff>
      <xdr:row>63</xdr:row>
      <xdr:rowOff>138974</xdr:rowOff>
    </xdr:to>
    <xdr:sp macro="" textlink="">
      <xdr:nvSpPr>
        <xdr:cNvPr id="194" name="楕円 193"/>
        <xdr:cNvSpPr/>
      </xdr:nvSpPr>
      <xdr:spPr>
        <a:xfrm>
          <a:off x="1968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88174</xdr:rowOff>
    </xdr:from>
    <xdr:to>
      <xdr:col>15</xdr:col>
      <xdr:colOff>50800</xdr:colOff>
      <xdr:row>63</xdr:row>
      <xdr:rowOff>96338</xdr:rowOff>
    </xdr:to>
    <xdr:cxnSp macro="">
      <xdr:nvCxnSpPr>
        <xdr:cNvPr id="195" name="直線コネクタ 194"/>
        <xdr:cNvCxnSpPr/>
      </xdr:nvCxnSpPr>
      <xdr:spPr>
        <a:xfrm>
          <a:off x="2019300" y="10889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27577</xdr:rowOff>
    </xdr:from>
    <xdr:to>
      <xdr:col>6</xdr:col>
      <xdr:colOff>38100</xdr:colOff>
      <xdr:row>63</xdr:row>
      <xdr:rowOff>129177</xdr:rowOff>
    </xdr:to>
    <xdr:sp macro="" textlink="">
      <xdr:nvSpPr>
        <xdr:cNvPr id="196" name="楕円 195"/>
        <xdr:cNvSpPr/>
      </xdr:nvSpPr>
      <xdr:spPr>
        <a:xfrm>
          <a:off x="107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78377</xdr:rowOff>
    </xdr:from>
    <xdr:to>
      <xdr:col>10</xdr:col>
      <xdr:colOff>114300</xdr:colOff>
      <xdr:row>63</xdr:row>
      <xdr:rowOff>88174</xdr:rowOff>
    </xdr:to>
    <xdr:cxnSp macro="">
      <xdr:nvCxnSpPr>
        <xdr:cNvPr id="197" name="直線コネクタ 196"/>
        <xdr:cNvCxnSpPr/>
      </xdr:nvCxnSpPr>
      <xdr:spPr>
        <a:xfrm>
          <a:off x="1130300" y="108797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143164</xdr:rowOff>
    </xdr:from>
    <xdr:ext cx="405111" cy="259045"/>
    <xdr:sp macro="" textlink="">
      <xdr:nvSpPr>
        <xdr:cNvPr id="202" name="n_1mainValue【橋りょう・トンネル】&#10;有形固定資産減価償却率"/>
        <xdr:cNvSpPr txBox="1"/>
      </xdr:nvSpPr>
      <xdr:spPr>
        <a:xfrm>
          <a:off x="35820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138265</xdr:rowOff>
    </xdr:from>
    <xdr:ext cx="405111" cy="259045"/>
    <xdr:sp macro="" textlink="">
      <xdr:nvSpPr>
        <xdr:cNvPr id="203" name="n_2mainValue【橋りょう・トンネル】&#10;有形固定資産減価償却率"/>
        <xdr:cNvSpPr txBox="1"/>
      </xdr:nvSpPr>
      <xdr:spPr>
        <a:xfrm>
          <a:off x="2705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130101</xdr:rowOff>
    </xdr:from>
    <xdr:ext cx="405111" cy="259045"/>
    <xdr:sp macro="" textlink="">
      <xdr:nvSpPr>
        <xdr:cNvPr id="204" name="n_3mainValue【橋りょう・トンネル】&#10;有形固定資産減価償却率"/>
        <xdr:cNvSpPr txBox="1"/>
      </xdr:nvSpPr>
      <xdr:spPr>
        <a:xfrm>
          <a:off x="1816744" y="109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120304</xdr:rowOff>
    </xdr:from>
    <xdr:ext cx="405111" cy="259045"/>
    <xdr:sp macro="" textlink="">
      <xdr:nvSpPr>
        <xdr:cNvPr id="205" name="n_4mainValue【橋りょう・トンネル】&#10;有形固定資産減価償却率"/>
        <xdr:cNvSpPr txBox="1"/>
      </xdr:nvSpPr>
      <xdr:spPr>
        <a:xfrm>
          <a:off x="927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121202</xdr:rowOff>
    </xdr:from>
    <xdr:to>
      <xdr:col>55</xdr:col>
      <xdr:colOff>50800</xdr:colOff>
      <xdr:row>64</xdr:row>
      <xdr:rowOff>51352</xdr:rowOff>
    </xdr:to>
    <xdr:sp macro="" textlink="">
      <xdr:nvSpPr>
        <xdr:cNvPr id="245" name="楕円 244"/>
        <xdr:cNvSpPr/>
      </xdr:nvSpPr>
      <xdr:spPr>
        <a:xfrm>
          <a:off x="10426700" y="109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36129</xdr:rowOff>
    </xdr:from>
    <xdr:ext cx="599010" cy="259045"/>
    <xdr:sp macro="" textlink="">
      <xdr:nvSpPr>
        <xdr:cNvPr id="246" name="【橋りょう・トンネル】&#10;一人当たり有形固定資産（償却資産）額該当値テキスト"/>
        <xdr:cNvSpPr txBox="1"/>
      </xdr:nvSpPr>
      <xdr:spPr>
        <a:xfrm>
          <a:off x="10515600" y="108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123641</xdr:rowOff>
    </xdr:from>
    <xdr:to>
      <xdr:col>50</xdr:col>
      <xdr:colOff>165100</xdr:colOff>
      <xdr:row>64</xdr:row>
      <xdr:rowOff>53791</xdr:rowOff>
    </xdr:to>
    <xdr:sp macro="" textlink="">
      <xdr:nvSpPr>
        <xdr:cNvPr id="247" name="楕円 246"/>
        <xdr:cNvSpPr/>
      </xdr:nvSpPr>
      <xdr:spPr>
        <a:xfrm>
          <a:off x="9588500" y="109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552</xdr:rowOff>
    </xdr:from>
    <xdr:to>
      <xdr:col>55</xdr:col>
      <xdr:colOff>0</xdr:colOff>
      <xdr:row>64</xdr:row>
      <xdr:rowOff>2991</xdr:rowOff>
    </xdr:to>
    <xdr:cxnSp macro="">
      <xdr:nvCxnSpPr>
        <xdr:cNvPr id="248" name="直線コネクタ 247"/>
        <xdr:cNvCxnSpPr/>
      </xdr:nvCxnSpPr>
      <xdr:spPr>
        <a:xfrm flipV="1">
          <a:off x="9639300" y="10973352"/>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125694</xdr:rowOff>
    </xdr:from>
    <xdr:to>
      <xdr:col>46</xdr:col>
      <xdr:colOff>38100</xdr:colOff>
      <xdr:row>64</xdr:row>
      <xdr:rowOff>55844</xdr:rowOff>
    </xdr:to>
    <xdr:sp macro="" textlink="">
      <xdr:nvSpPr>
        <xdr:cNvPr id="249" name="楕円 248"/>
        <xdr:cNvSpPr/>
      </xdr:nvSpPr>
      <xdr:spPr>
        <a:xfrm>
          <a:off x="8699500" y="10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2991</xdr:rowOff>
    </xdr:from>
    <xdr:to>
      <xdr:col>50</xdr:col>
      <xdr:colOff>114300</xdr:colOff>
      <xdr:row>64</xdr:row>
      <xdr:rowOff>5044</xdr:rowOff>
    </xdr:to>
    <xdr:cxnSp macro="">
      <xdr:nvCxnSpPr>
        <xdr:cNvPr id="250" name="直線コネクタ 249"/>
        <xdr:cNvCxnSpPr/>
      </xdr:nvCxnSpPr>
      <xdr:spPr>
        <a:xfrm flipV="1">
          <a:off x="8750300" y="10975791"/>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127764</xdr:rowOff>
    </xdr:from>
    <xdr:to>
      <xdr:col>41</xdr:col>
      <xdr:colOff>101600</xdr:colOff>
      <xdr:row>64</xdr:row>
      <xdr:rowOff>57914</xdr:rowOff>
    </xdr:to>
    <xdr:sp macro="" textlink="">
      <xdr:nvSpPr>
        <xdr:cNvPr id="251" name="楕円 250"/>
        <xdr:cNvSpPr/>
      </xdr:nvSpPr>
      <xdr:spPr>
        <a:xfrm>
          <a:off x="7810500" y="10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5044</xdr:rowOff>
    </xdr:from>
    <xdr:to>
      <xdr:col>45</xdr:col>
      <xdr:colOff>177800</xdr:colOff>
      <xdr:row>64</xdr:row>
      <xdr:rowOff>7114</xdr:rowOff>
    </xdr:to>
    <xdr:cxnSp macro="">
      <xdr:nvCxnSpPr>
        <xdr:cNvPr id="252" name="直線コネクタ 251"/>
        <xdr:cNvCxnSpPr/>
      </xdr:nvCxnSpPr>
      <xdr:spPr>
        <a:xfrm flipV="1">
          <a:off x="7861300" y="10977844"/>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129399</xdr:rowOff>
    </xdr:from>
    <xdr:to>
      <xdr:col>36</xdr:col>
      <xdr:colOff>165100</xdr:colOff>
      <xdr:row>64</xdr:row>
      <xdr:rowOff>59549</xdr:rowOff>
    </xdr:to>
    <xdr:sp macro="" textlink="">
      <xdr:nvSpPr>
        <xdr:cNvPr id="253" name="楕円 252"/>
        <xdr:cNvSpPr/>
      </xdr:nvSpPr>
      <xdr:spPr>
        <a:xfrm>
          <a:off x="6921500" y="109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7114</xdr:rowOff>
    </xdr:from>
    <xdr:to>
      <xdr:col>41</xdr:col>
      <xdr:colOff>50800</xdr:colOff>
      <xdr:row>64</xdr:row>
      <xdr:rowOff>8749</xdr:rowOff>
    </xdr:to>
    <xdr:cxnSp macro="">
      <xdr:nvCxnSpPr>
        <xdr:cNvPr id="254" name="直線コネクタ 253"/>
        <xdr:cNvCxnSpPr/>
      </xdr:nvCxnSpPr>
      <xdr:spPr>
        <a:xfrm flipV="1">
          <a:off x="6972300" y="1097991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44918</xdr:rowOff>
    </xdr:from>
    <xdr:ext cx="599010" cy="259045"/>
    <xdr:sp macro="" textlink="">
      <xdr:nvSpPr>
        <xdr:cNvPr id="259" name="n_1mainValue【橋りょう・トンネル】&#10;一人当たり有形固定資産（償却資産）額"/>
        <xdr:cNvSpPr txBox="1"/>
      </xdr:nvSpPr>
      <xdr:spPr>
        <a:xfrm>
          <a:off x="9327095" y="1101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46971</xdr:rowOff>
    </xdr:from>
    <xdr:ext cx="599010" cy="259045"/>
    <xdr:sp macro="" textlink="">
      <xdr:nvSpPr>
        <xdr:cNvPr id="260" name="n_2mainValue【橋りょう・トンネル】&#10;一人当たり有形固定資産（償却資産）額"/>
        <xdr:cNvSpPr txBox="1"/>
      </xdr:nvSpPr>
      <xdr:spPr>
        <a:xfrm>
          <a:off x="8450795" y="110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49041</xdr:rowOff>
    </xdr:from>
    <xdr:ext cx="599010" cy="259045"/>
    <xdr:sp macro="" textlink="">
      <xdr:nvSpPr>
        <xdr:cNvPr id="261" name="n_3mainValue【橋りょう・トンネル】&#10;一人当たり有形固定資産（償却資産）額"/>
        <xdr:cNvSpPr txBox="1"/>
      </xdr:nvSpPr>
      <xdr:spPr>
        <a:xfrm>
          <a:off x="7561795" y="110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50676</xdr:rowOff>
    </xdr:from>
    <xdr:ext cx="599010" cy="259045"/>
    <xdr:sp macro="" textlink="">
      <xdr:nvSpPr>
        <xdr:cNvPr id="262" name="n_4mainValue【橋りょう・トンネル】&#10;一人当たり有形固定資産（償却資産）額"/>
        <xdr:cNvSpPr txBox="1"/>
      </xdr:nvSpPr>
      <xdr:spPr>
        <a:xfrm>
          <a:off x="6672795" y="110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304" name="楕円 303"/>
        <xdr:cNvSpPr/>
      </xdr:nvSpPr>
      <xdr:spPr>
        <a:xfrm>
          <a:off x="4584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96356</xdr:rowOff>
    </xdr:from>
    <xdr:ext cx="405111" cy="259045"/>
    <xdr:sp macro="" textlink="">
      <xdr:nvSpPr>
        <xdr:cNvPr id="305" name="【公営住宅】&#10;有形固定資産減価償却率該当値テキスト"/>
        <xdr:cNvSpPr txBox="1"/>
      </xdr:nvSpPr>
      <xdr:spPr>
        <a:xfrm>
          <a:off x="4673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168548</xdr:rowOff>
    </xdr:from>
    <xdr:to>
      <xdr:col>20</xdr:col>
      <xdr:colOff>38100</xdr:colOff>
      <xdr:row>84</xdr:row>
      <xdr:rowOff>98698</xdr:rowOff>
    </xdr:to>
    <xdr:sp macro="" textlink="">
      <xdr:nvSpPr>
        <xdr:cNvPr id="306" name="楕円 305"/>
        <xdr:cNvSpPr/>
      </xdr:nvSpPr>
      <xdr:spPr>
        <a:xfrm>
          <a:off x="3746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47898</xdr:rowOff>
    </xdr:to>
    <xdr:cxnSp macro="">
      <xdr:nvCxnSpPr>
        <xdr:cNvPr id="307" name="直線コネクタ 306"/>
        <xdr:cNvCxnSpPr/>
      </xdr:nvCxnSpPr>
      <xdr:spPr>
        <a:xfrm flipV="1">
          <a:off x="3797300" y="1439907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308" name="楕円 307"/>
        <xdr:cNvSpPr/>
      </xdr:nvSpPr>
      <xdr:spPr>
        <a:xfrm>
          <a:off x="2857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10342</xdr:rowOff>
    </xdr:from>
    <xdr:to>
      <xdr:col>19</xdr:col>
      <xdr:colOff>177800</xdr:colOff>
      <xdr:row>84</xdr:row>
      <xdr:rowOff>47898</xdr:rowOff>
    </xdr:to>
    <xdr:cxnSp macro="">
      <xdr:nvCxnSpPr>
        <xdr:cNvPr id="309" name="直線コネクタ 308"/>
        <xdr:cNvCxnSpPr/>
      </xdr:nvCxnSpPr>
      <xdr:spPr>
        <a:xfrm>
          <a:off x="2908300" y="1441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93436</xdr:rowOff>
    </xdr:from>
    <xdr:to>
      <xdr:col>10</xdr:col>
      <xdr:colOff>165100</xdr:colOff>
      <xdr:row>84</xdr:row>
      <xdr:rowOff>23586</xdr:rowOff>
    </xdr:to>
    <xdr:sp macro="" textlink="">
      <xdr:nvSpPr>
        <xdr:cNvPr id="310" name="楕円 309"/>
        <xdr:cNvSpPr/>
      </xdr:nvSpPr>
      <xdr:spPr>
        <a:xfrm>
          <a:off x="1968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144236</xdr:rowOff>
    </xdr:from>
    <xdr:to>
      <xdr:col>15</xdr:col>
      <xdr:colOff>50800</xdr:colOff>
      <xdr:row>84</xdr:row>
      <xdr:rowOff>10342</xdr:rowOff>
    </xdr:to>
    <xdr:cxnSp macro="">
      <xdr:nvCxnSpPr>
        <xdr:cNvPr id="311" name="直線コネクタ 310"/>
        <xdr:cNvCxnSpPr/>
      </xdr:nvCxnSpPr>
      <xdr:spPr>
        <a:xfrm>
          <a:off x="2019300" y="143745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2" name="楕円 311"/>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144236</xdr:rowOff>
    </xdr:to>
    <xdr:cxnSp macro="">
      <xdr:nvCxnSpPr>
        <xdr:cNvPr id="313" name="直線コネクタ 312"/>
        <xdr:cNvCxnSpPr/>
      </xdr:nvCxnSpPr>
      <xdr:spPr>
        <a:xfrm>
          <a:off x="1130300" y="143370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89825</xdr:rowOff>
    </xdr:from>
    <xdr:ext cx="405111" cy="259045"/>
    <xdr:sp macro="" textlink="">
      <xdr:nvSpPr>
        <xdr:cNvPr id="318" name="n_1mainValue【公営住宅】&#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319" name="n_2mainValue【公営住宅】&#10;有形固定資産減価償却率"/>
        <xdr:cNvSpPr txBox="1"/>
      </xdr:nvSpPr>
      <xdr:spPr>
        <a:xfrm>
          <a:off x="2705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14713</xdr:rowOff>
    </xdr:from>
    <xdr:ext cx="405111" cy="259045"/>
    <xdr:sp macro="" textlink="">
      <xdr:nvSpPr>
        <xdr:cNvPr id="320" name="n_3mainValue【公営住宅】&#10;有形固定資産減価償却率"/>
        <xdr:cNvSpPr txBox="1"/>
      </xdr:nvSpPr>
      <xdr:spPr>
        <a:xfrm>
          <a:off x="1816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21" name="n_4mainValue【公営住宅】&#10;有形固定資産減価償却率"/>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107508</xdr:rowOff>
    </xdr:from>
    <xdr:to>
      <xdr:col>55</xdr:col>
      <xdr:colOff>50800</xdr:colOff>
      <xdr:row>87</xdr:row>
      <xdr:rowOff>37658</xdr:rowOff>
    </xdr:to>
    <xdr:sp macro="" textlink="">
      <xdr:nvSpPr>
        <xdr:cNvPr id="363" name="楕円 362"/>
        <xdr:cNvSpPr/>
      </xdr:nvSpPr>
      <xdr:spPr>
        <a:xfrm>
          <a:off x="10426700" y="148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107804</xdr:rowOff>
    </xdr:from>
    <xdr:to>
      <xdr:col>50</xdr:col>
      <xdr:colOff>165100</xdr:colOff>
      <xdr:row>87</xdr:row>
      <xdr:rowOff>37954</xdr:rowOff>
    </xdr:to>
    <xdr:sp macro="" textlink="">
      <xdr:nvSpPr>
        <xdr:cNvPr id="365" name="楕円 364"/>
        <xdr:cNvSpPr/>
      </xdr:nvSpPr>
      <xdr:spPr>
        <a:xfrm>
          <a:off x="9588500" y="148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158308</xdr:rowOff>
    </xdr:from>
    <xdr:to>
      <xdr:col>55</xdr:col>
      <xdr:colOff>0</xdr:colOff>
      <xdr:row>86</xdr:row>
      <xdr:rowOff>158604</xdr:rowOff>
    </xdr:to>
    <xdr:cxnSp macro="">
      <xdr:nvCxnSpPr>
        <xdr:cNvPr id="366" name="直線コネクタ 365"/>
        <xdr:cNvCxnSpPr/>
      </xdr:nvCxnSpPr>
      <xdr:spPr>
        <a:xfrm flipV="1">
          <a:off x="9639300" y="14903008"/>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108057</xdr:rowOff>
    </xdr:from>
    <xdr:to>
      <xdr:col>46</xdr:col>
      <xdr:colOff>38100</xdr:colOff>
      <xdr:row>87</xdr:row>
      <xdr:rowOff>38207</xdr:rowOff>
    </xdr:to>
    <xdr:sp macro="" textlink="">
      <xdr:nvSpPr>
        <xdr:cNvPr id="367" name="楕円 366"/>
        <xdr:cNvSpPr/>
      </xdr:nvSpPr>
      <xdr:spPr>
        <a:xfrm>
          <a:off x="8699500" y="148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158604</xdr:rowOff>
    </xdr:from>
    <xdr:to>
      <xdr:col>50</xdr:col>
      <xdr:colOff>114300</xdr:colOff>
      <xdr:row>86</xdr:row>
      <xdr:rowOff>158857</xdr:rowOff>
    </xdr:to>
    <xdr:cxnSp macro="">
      <xdr:nvCxnSpPr>
        <xdr:cNvPr id="368" name="直線コネクタ 367"/>
        <xdr:cNvCxnSpPr/>
      </xdr:nvCxnSpPr>
      <xdr:spPr>
        <a:xfrm flipV="1">
          <a:off x="8750300" y="1490330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108356</xdr:rowOff>
    </xdr:from>
    <xdr:to>
      <xdr:col>41</xdr:col>
      <xdr:colOff>101600</xdr:colOff>
      <xdr:row>87</xdr:row>
      <xdr:rowOff>38506</xdr:rowOff>
    </xdr:to>
    <xdr:sp macro="" textlink="">
      <xdr:nvSpPr>
        <xdr:cNvPr id="369" name="楕円 368"/>
        <xdr:cNvSpPr/>
      </xdr:nvSpPr>
      <xdr:spPr>
        <a:xfrm>
          <a:off x="7810500" y="148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158857</xdr:rowOff>
    </xdr:from>
    <xdr:to>
      <xdr:col>45</xdr:col>
      <xdr:colOff>177800</xdr:colOff>
      <xdr:row>86</xdr:row>
      <xdr:rowOff>159156</xdr:rowOff>
    </xdr:to>
    <xdr:cxnSp macro="">
      <xdr:nvCxnSpPr>
        <xdr:cNvPr id="370" name="直線コネクタ 369"/>
        <xdr:cNvCxnSpPr/>
      </xdr:nvCxnSpPr>
      <xdr:spPr>
        <a:xfrm flipV="1">
          <a:off x="7861300" y="14903557"/>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108583</xdr:rowOff>
    </xdr:from>
    <xdr:to>
      <xdr:col>36</xdr:col>
      <xdr:colOff>165100</xdr:colOff>
      <xdr:row>87</xdr:row>
      <xdr:rowOff>38733</xdr:rowOff>
    </xdr:to>
    <xdr:sp macro="" textlink="">
      <xdr:nvSpPr>
        <xdr:cNvPr id="371" name="楕円 370"/>
        <xdr:cNvSpPr/>
      </xdr:nvSpPr>
      <xdr:spPr>
        <a:xfrm>
          <a:off x="6921500" y="148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159156</xdr:rowOff>
    </xdr:from>
    <xdr:to>
      <xdr:col>41</xdr:col>
      <xdr:colOff>50800</xdr:colOff>
      <xdr:row>86</xdr:row>
      <xdr:rowOff>159383</xdr:rowOff>
    </xdr:to>
    <xdr:cxnSp macro="">
      <xdr:nvCxnSpPr>
        <xdr:cNvPr id="372" name="直線コネクタ 371"/>
        <xdr:cNvCxnSpPr/>
      </xdr:nvCxnSpPr>
      <xdr:spPr>
        <a:xfrm flipV="1">
          <a:off x="6972300" y="1490385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29081</xdr:rowOff>
    </xdr:from>
    <xdr:ext cx="469744" cy="259045"/>
    <xdr:sp macro="" textlink="">
      <xdr:nvSpPr>
        <xdr:cNvPr id="377" name="n_1mainValue【公営住宅】&#10;一人当たり面積"/>
        <xdr:cNvSpPr txBox="1"/>
      </xdr:nvSpPr>
      <xdr:spPr>
        <a:xfrm>
          <a:off x="9391727" y="149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29334</xdr:rowOff>
    </xdr:from>
    <xdr:ext cx="469744" cy="259045"/>
    <xdr:sp macro="" textlink="">
      <xdr:nvSpPr>
        <xdr:cNvPr id="378" name="n_2mainValue【公営住宅】&#10;一人当たり面積"/>
        <xdr:cNvSpPr txBox="1"/>
      </xdr:nvSpPr>
      <xdr:spPr>
        <a:xfrm>
          <a:off x="8515427" y="1494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29633</xdr:rowOff>
    </xdr:from>
    <xdr:ext cx="469744" cy="259045"/>
    <xdr:sp macro="" textlink="">
      <xdr:nvSpPr>
        <xdr:cNvPr id="379" name="n_3mainValue【公営住宅】&#10;一人当たり面積"/>
        <xdr:cNvSpPr txBox="1"/>
      </xdr:nvSpPr>
      <xdr:spPr>
        <a:xfrm>
          <a:off x="7626427" y="1494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29860</xdr:rowOff>
    </xdr:from>
    <xdr:ext cx="469744" cy="259045"/>
    <xdr:sp macro="" textlink="">
      <xdr:nvSpPr>
        <xdr:cNvPr id="380" name="n_4mainValue【公営住宅】&#10;一人当たり面積"/>
        <xdr:cNvSpPr txBox="1"/>
      </xdr:nvSpPr>
      <xdr:spPr>
        <a:xfrm>
          <a:off x="6737427" y="1494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422" name="楕円 421"/>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11084</xdr:rowOff>
    </xdr:from>
    <xdr:ext cx="405111" cy="259045"/>
    <xdr:sp macro="" textlink="">
      <xdr:nvSpPr>
        <xdr:cNvPr id="423" name="【港湾・漁港】&#10;有形固定資産減価償却率該当値テキスト"/>
        <xdr:cNvSpPr txBox="1"/>
      </xdr:nvSpPr>
      <xdr:spPr>
        <a:xfrm>
          <a:off x="4673600" y="171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424" name="楕円 423"/>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425" name="直線コネクタ 424"/>
        <xdr:cNvCxnSpPr/>
      </xdr:nvCxnSpPr>
      <xdr:spPr>
        <a:xfrm>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426" name="楕円 425"/>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427" name="直線コネクタ 426"/>
        <xdr:cNvCxnSpPr/>
      </xdr:nvCxnSpPr>
      <xdr:spPr>
        <a:xfrm>
          <a:off x="2908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428" name="楕円 427"/>
        <xdr:cNvSpPr/>
      </xdr:nvSpPr>
      <xdr:spPr>
        <a:xfrm>
          <a:off x="1968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10886</xdr:rowOff>
    </xdr:from>
    <xdr:to>
      <xdr:col>15</xdr:col>
      <xdr:colOff>50800</xdr:colOff>
      <xdr:row>100</xdr:row>
      <xdr:rowOff>43543</xdr:rowOff>
    </xdr:to>
    <xdr:cxnSp macro="">
      <xdr:nvCxnSpPr>
        <xdr:cNvPr id="429" name="直線コネクタ 428"/>
        <xdr:cNvCxnSpPr/>
      </xdr:nvCxnSpPr>
      <xdr:spPr>
        <a:xfrm>
          <a:off x="2019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30" name="楕円 429"/>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10886</xdr:rowOff>
    </xdr:to>
    <xdr:cxnSp macro="">
      <xdr:nvCxnSpPr>
        <xdr:cNvPr id="431" name="直線コネクタ 430"/>
        <xdr:cNvCxnSpPr/>
      </xdr:nvCxnSpPr>
      <xdr:spPr>
        <a:xfrm>
          <a:off x="1130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436" name="n_1mainValue【港湾・漁港】&#10;有形固定資産減価償却率"/>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437" name="n_2mainValue【港湾・漁港】&#10;有形固定資産減価償却率"/>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78213</xdr:rowOff>
    </xdr:from>
    <xdr:ext cx="340478" cy="259045"/>
    <xdr:sp macro="" textlink="">
      <xdr:nvSpPr>
        <xdr:cNvPr id="438" name="n_3mainValue【港湾・漁港】&#10;有形固定資産減価償却率"/>
        <xdr:cNvSpPr txBox="1"/>
      </xdr:nvSpPr>
      <xdr:spPr>
        <a:xfrm>
          <a:off x="1849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9" name="n_4mainValue【港湾・漁港】&#10;有形固定資産減価償却率"/>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93170</xdr:rowOff>
    </xdr:from>
    <xdr:to>
      <xdr:col>55</xdr:col>
      <xdr:colOff>50800</xdr:colOff>
      <xdr:row>109</xdr:row>
      <xdr:rowOff>23320</xdr:rowOff>
    </xdr:to>
    <xdr:sp macro="" textlink="">
      <xdr:nvSpPr>
        <xdr:cNvPr id="479" name="楕円 478"/>
        <xdr:cNvSpPr/>
      </xdr:nvSpPr>
      <xdr:spPr>
        <a:xfrm>
          <a:off x="10426700" y="186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25019</xdr:rowOff>
    </xdr:from>
    <xdr:ext cx="599010" cy="259045"/>
    <xdr:sp macro="" textlink="">
      <xdr:nvSpPr>
        <xdr:cNvPr id="480" name="【港湾・漁港】&#10;一人当たり有形固定資産（償却資産）額該当値テキスト"/>
        <xdr:cNvSpPr txBox="1"/>
      </xdr:nvSpPr>
      <xdr:spPr>
        <a:xfrm>
          <a:off x="10515600" y="1854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93432</xdr:rowOff>
    </xdr:from>
    <xdr:to>
      <xdr:col>50</xdr:col>
      <xdr:colOff>165100</xdr:colOff>
      <xdr:row>109</xdr:row>
      <xdr:rowOff>23582</xdr:rowOff>
    </xdr:to>
    <xdr:sp macro="" textlink="">
      <xdr:nvSpPr>
        <xdr:cNvPr id="481" name="楕円 480"/>
        <xdr:cNvSpPr/>
      </xdr:nvSpPr>
      <xdr:spPr>
        <a:xfrm>
          <a:off x="9588500" y="186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143970</xdr:rowOff>
    </xdr:from>
    <xdr:to>
      <xdr:col>55</xdr:col>
      <xdr:colOff>0</xdr:colOff>
      <xdr:row>108</xdr:row>
      <xdr:rowOff>144232</xdr:rowOff>
    </xdr:to>
    <xdr:cxnSp macro="">
      <xdr:nvCxnSpPr>
        <xdr:cNvPr id="482" name="直線コネクタ 481"/>
        <xdr:cNvCxnSpPr/>
      </xdr:nvCxnSpPr>
      <xdr:spPr>
        <a:xfrm flipV="1">
          <a:off x="9639300" y="18660570"/>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93656</xdr:rowOff>
    </xdr:from>
    <xdr:to>
      <xdr:col>46</xdr:col>
      <xdr:colOff>38100</xdr:colOff>
      <xdr:row>109</xdr:row>
      <xdr:rowOff>23806</xdr:rowOff>
    </xdr:to>
    <xdr:sp macro="" textlink="">
      <xdr:nvSpPr>
        <xdr:cNvPr id="483" name="楕円 482"/>
        <xdr:cNvSpPr/>
      </xdr:nvSpPr>
      <xdr:spPr>
        <a:xfrm>
          <a:off x="8699500" y="186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144232</xdr:rowOff>
    </xdr:from>
    <xdr:to>
      <xdr:col>50</xdr:col>
      <xdr:colOff>114300</xdr:colOff>
      <xdr:row>108</xdr:row>
      <xdr:rowOff>144456</xdr:rowOff>
    </xdr:to>
    <xdr:cxnSp macro="">
      <xdr:nvCxnSpPr>
        <xdr:cNvPr id="484" name="直線コネクタ 483"/>
        <xdr:cNvCxnSpPr/>
      </xdr:nvCxnSpPr>
      <xdr:spPr>
        <a:xfrm flipV="1">
          <a:off x="8750300" y="18660832"/>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93898</xdr:rowOff>
    </xdr:from>
    <xdr:to>
      <xdr:col>41</xdr:col>
      <xdr:colOff>101600</xdr:colOff>
      <xdr:row>109</xdr:row>
      <xdr:rowOff>24048</xdr:rowOff>
    </xdr:to>
    <xdr:sp macro="" textlink="">
      <xdr:nvSpPr>
        <xdr:cNvPr id="485" name="楕円 484"/>
        <xdr:cNvSpPr/>
      </xdr:nvSpPr>
      <xdr:spPr>
        <a:xfrm>
          <a:off x="7810500" y="186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144456</xdr:rowOff>
    </xdr:from>
    <xdr:to>
      <xdr:col>45</xdr:col>
      <xdr:colOff>177800</xdr:colOff>
      <xdr:row>108</xdr:row>
      <xdr:rowOff>144698</xdr:rowOff>
    </xdr:to>
    <xdr:cxnSp macro="">
      <xdr:nvCxnSpPr>
        <xdr:cNvPr id="486" name="直線コネクタ 485"/>
        <xdr:cNvCxnSpPr/>
      </xdr:nvCxnSpPr>
      <xdr:spPr>
        <a:xfrm flipV="1">
          <a:off x="7861300" y="18661056"/>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94080</xdr:rowOff>
    </xdr:from>
    <xdr:to>
      <xdr:col>36</xdr:col>
      <xdr:colOff>165100</xdr:colOff>
      <xdr:row>109</xdr:row>
      <xdr:rowOff>24230</xdr:rowOff>
    </xdr:to>
    <xdr:sp macro="" textlink="">
      <xdr:nvSpPr>
        <xdr:cNvPr id="487" name="楕円 486"/>
        <xdr:cNvSpPr/>
      </xdr:nvSpPr>
      <xdr:spPr>
        <a:xfrm>
          <a:off x="6921500" y="186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144698</xdr:rowOff>
    </xdr:from>
    <xdr:to>
      <xdr:col>41</xdr:col>
      <xdr:colOff>50800</xdr:colOff>
      <xdr:row>108</xdr:row>
      <xdr:rowOff>144880</xdr:rowOff>
    </xdr:to>
    <xdr:cxnSp macro="">
      <xdr:nvCxnSpPr>
        <xdr:cNvPr id="488" name="直線コネクタ 487"/>
        <xdr:cNvCxnSpPr/>
      </xdr:nvCxnSpPr>
      <xdr:spPr>
        <a:xfrm flipV="1">
          <a:off x="6972300" y="18661298"/>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14709</xdr:rowOff>
    </xdr:from>
    <xdr:ext cx="599010" cy="259045"/>
    <xdr:sp macro="" textlink="">
      <xdr:nvSpPr>
        <xdr:cNvPr id="493" name="n_1mainValue【港湾・漁港】&#10;一人当たり有形固定資産（償却資産）額"/>
        <xdr:cNvSpPr txBox="1"/>
      </xdr:nvSpPr>
      <xdr:spPr>
        <a:xfrm>
          <a:off x="9327095" y="187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14933</xdr:rowOff>
    </xdr:from>
    <xdr:ext cx="599010" cy="259045"/>
    <xdr:sp macro="" textlink="">
      <xdr:nvSpPr>
        <xdr:cNvPr id="494" name="n_2mainValue【港湾・漁港】&#10;一人当たり有形固定資産（償却資産）額"/>
        <xdr:cNvSpPr txBox="1"/>
      </xdr:nvSpPr>
      <xdr:spPr>
        <a:xfrm>
          <a:off x="8450795" y="1870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15175</xdr:rowOff>
    </xdr:from>
    <xdr:ext cx="599010" cy="259045"/>
    <xdr:sp macro="" textlink="">
      <xdr:nvSpPr>
        <xdr:cNvPr id="495" name="n_3mainValue【港湾・漁港】&#10;一人当たり有形固定資産（償却資産）額"/>
        <xdr:cNvSpPr txBox="1"/>
      </xdr:nvSpPr>
      <xdr:spPr>
        <a:xfrm>
          <a:off x="7561795" y="1870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15357</xdr:rowOff>
    </xdr:from>
    <xdr:ext cx="599010" cy="259045"/>
    <xdr:sp macro="" textlink="">
      <xdr:nvSpPr>
        <xdr:cNvPr id="496" name="n_4mainValue【港湾・漁港】&#10;一人当たり有形固定資産（償却資産）額"/>
        <xdr:cNvSpPr txBox="1"/>
      </xdr:nvSpPr>
      <xdr:spPr>
        <a:xfrm>
          <a:off x="6672795" y="1870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24130</xdr:rowOff>
    </xdr:from>
    <xdr:to>
      <xdr:col>85</xdr:col>
      <xdr:colOff>177800</xdr:colOff>
      <xdr:row>37</xdr:row>
      <xdr:rowOff>125730</xdr:rowOff>
    </xdr:to>
    <xdr:sp macro="" textlink="">
      <xdr:nvSpPr>
        <xdr:cNvPr id="536" name="楕円 535"/>
        <xdr:cNvSpPr/>
      </xdr:nvSpPr>
      <xdr:spPr>
        <a:xfrm>
          <a:off x="162687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2557</xdr:rowOff>
    </xdr:from>
    <xdr:ext cx="405111" cy="259045"/>
    <xdr:sp macro="" textlink="">
      <xdr:nvSpPr>
        <xdr:cNvPr id="537" name="【認定こども園・幼稚園・保育所】&#10;有形固定資産減価償却率該当値テキスト"/>
        <xdr:cNvSpPr txBox="1"/>
      </xdr:nvSpPr>
      <xdr:spPr>
        <a:xfrm>
          <a:off x="16357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161290</xdr:rowOff>
    </xdr:from>
    <xdr:to>
      <xdr:col>81</xdr:col>
      <xdr:colOff>101600</xdr:colOff>
      <xdr:row>37</xdr:row>
      <xdr:rowOff>91440</xdr:rowOff>
    </xdr:to>
    <xdr:sp macro="" textlink="">
      <xdr:nvSpPr>
        <xdr:cNvPr id="538" name="楕円 537"/>
        <xdr:cNvSpPr/>
      </xdr:nvSpPr>
      <xdr:spPr>
        <a:xfrm>
          <a:off x="1543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40640</xdr:rowOff>
    </xdr:from>
    <xdr:to>
      <xdr:col>85</xdr:col>
      <xdr:colOff>127000</xdr:colOff>
      <xdr:row>37</xdr:row>
      <xdr:rowOff>74930</xdr:rowOff>
    </xdr:to>
    <xdr:cxnSp macro="">
      <xdr:nvCxnSpPr>
        <xdr:cNvPr id="539" name="直線コネクタ 538"/>
        <xdr:cNvCxnSpPr/>
      </xdr:nvCxnSpPr>
      <xdr:spPr>
        <a:xfrm>
          <a:off x="15481300" y="6384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125730</xdr:rowOff>
    </xdr:from>
    <xdr:to>
      <xdr:col>76</xdr:col>
      <xdr:colOff>165100</xdr:colOff>
      <xdr:row>37</xdr:row>
      <xdr:rowOff>55880</xdr:rowOff>
    </xdr:to>
    <xdr:sp macro="" textlink="">
      <xdr:nvSpPr>
        <xdr:cNvPr id="540" name="楕円 539"/>
        <xdr:cNvSpPr/>
      </xdr:nvSpPr>
      <xdr:spPr>
        <a:xfrm>
          <a:off x="14541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xdr:rowOff>
    </xdr:from>
    <xdr:to>
      <xdr:col>81</xdr:col>
      <xdr:colOff>50800</xdr:colOff>
      <xdr:row>37</xdr:row>
      <xdr:rowOff>40640</xdr:rowOff>
    </xdr:to>
    <xdr:cxnSp macro="">
      <xdr:nvCxnSpPr>
        <xdr:cNvPr id="541" name="直線コネクタ 540"/>
        <xdr:cNvCxnSpPr/>
      </xdr:nvCxnSpPr>
      <xdr:spPr>
        <a:xfrm>
          <a:off x="14592300" y="634873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91440</xdr:rowOff>
    </xdr:from>
    <xdr:to>
      <xdr:col>72</xdr:col>
      <xdr:colOff>38100</xdr:colOff>
      <xdr:row>37</xdr:row>
      <xdr:rowOff>21590</xdr:rowOff>
    </xdr:to>
    <xdr:sp macro="" textlink="">
      <xdr:nvSpPr>
        <xdr:cNvPr id="542" name="楕円 541"/>
        <xdr:cNvSpPr/>
      </xdr:nvSpPr>
      <xdr:spPr>
        <a:xfrm>
          <a:off x="13652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142240</xdr:rowOff>
    </xdr:from>
    <xdr:to>
      <xdr:col>76</xdr:col>
      <xdr:colOff>114300</xdr:colOff>
      <xdr:row>37</xdr:row>
      <xdr:rowOff>5080</xdr:rowOff>
    </xdr:to>
    <xdr:cxnSp macro="">
      <xdr:nvCxnSpPr>
        <xdr:cNvPr id="543" name="直線コネクタ 542"/>
        <xdr:cNvCxnSpPr/>
      </xdr:nvCxnSpPr>
      <xdr:spPr>
        <a:xfrm>
          <a:off x="13703300" y="6314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54610</xdr:rowOff>
    </xdr:from>
    <xdr:to>
      <xdr:col>67</xdr:col>
      <xdr:colOff>101600</xdr:colOff>
      <xdr:row>36</xdr:row>
      <xdr:rowOff>156210</xdr:rowOff>
    </xdr:to>
    <xdr:sp macro="" textlink="">
      <xdr:nvSpPr>
        <xdr:cNvPr id="544" name="楕円 543"/>
        <xdr:cNvSpPr/>
      </xdr:nvSpPr>
      <xdr:spPr>
        <a:xfrm>
          <a:off x="12763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105410</xdr:rowOff>
    </xdr:from>
    <xdr:to>
      <xdr:col>71</xdr:col>
      <xdr:colOff>177800</xdr:colOff>
      <xdr:row>36</xdr:row>
      <xdr:rowOff>142240</xdr:rowOff>
    </xdr:to>
    <xdr:cxnSp macro="">
      <xdr:nvCxnSpPr>
        <xdr:cNvPr id="545" name="直線コネクタ 544"/>
        <xdr:cNvCxnSpPr/>
      </xdr:nvCxnSpPr>
      <xdr:spPr>
        <a:xfrm>
          <a:off x="12814300" y="62776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5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49" name="n_4aveValue【認定こども園・幼稚園・保育所】&#10;有形固定資産減価償却率"/>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82567</xdr:rowOff>
    </xdr:from>
    <xdr:ext cx="405111" cy="259045"/>
    <xdr:sp macro="" textlink="">
      <xdr:nvSpPr>
        <xdr:cNvPr id="550" name="n_1mainValue【認定こども園・幼稚園・保育所】&#10;有形固定資産減価償却率"/>
        <xdr:cNvSpPr txBox="1"/>
      </xdr:nvSpPr>
      <xdr:spPr>
        <a:xfrm>
          <a:off x="1526604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47007</xdr:rowOff>
    </xdr:from>
    <xdr:ext cx="405111" cy="259045"/>
    <xdr:sp macro="" textlink="">
      <xdr:nvSpPr>
        <xdr:cNvPr id="551" name="n_2mainValue【認定こども園・幼稚園・保育所】&#10;有形固定資産減価償却率"/>
        <xdr:cNvSpPr txBox="1"/>
      </xdr:nvSpPr>
      <xdr:spPr>
        <a:xfrm>
          <a:off x="143897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12717</xdr:rowOff>
    </xdr:from>
    <xdr:ext cx="405111" cy="259045"/>
    <xdr:sp macro="" textlink="">
      <xdr:nvSpPr>
        <xdr:cNvPr id="552" name="n_3mainValue【認定こども園・幼稚園・保育所】&#10;有形固定資産減価償却率"/>
        <xdr:cNvSpPr txBox="1"/>
      </xdr:nvSpPr>
      <xdr:spPr>
        <a:xfrm>
          <a:off x="135007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1287</xdr:rowOff>
    </xdr:from>
    <xdr:ext cx="405111" cy="259045"/>
    <xdr:sp macro="" textlink="">
      <xdr:nvSpPr>
        <xdr:cNvPr id="553" name="n_4mainValue【認定こども園・幼稚園・保育所】&#10;有形固定資産減価償却率"/>
        <xdr:cNvSpPr txBox="1"/>
      </xdr:nvSpPr>
      <xdr:spPr>
        <a:xfrm>
          <a:off x="1261174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595" name="楕円 594"/>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596"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34653</xdr:rowOff>
    </xdr:from>
    <xdr:to>
      <xdr:col>112</xdr:col>
      <xdr:colOff>38100</xdr:colOff>
      <xdr:row>41</xdr:row>
      <xdr:rowOff>136253</xdr:rowOff>
    </xdr:to>
    <xdr:sp macro="" textlink="">
      <xdr:nvSpPr>
        <xdr:cNvPr id="597" name="楕円 596"/>
        <xdr:cNvSpPr/>
      </xdr:nvSpPr>
      <xdr:spPr>
        <a:xfrm>
          <a:off x="21272500" y="70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85453</xdr:rowOff>
    </xdr:to>
    <xdr:cxnSp macro="">
      <xdr:nvCxnSpPr>
        <xdr:cNvPr id="598" name="直線コネクタ 597"/>
        <xdr:cNvCxnSpPr/>
      </xdr:nvCxnSpPr>
      <xdr:spPr>
        <a:xfrm flipV="1">
          <a:off x="21323300" y="710946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99" name="楕円 598"/>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85453</xdr:rowOff>
    </xdr:from>
    <xdr:to>
      <xdr:col>111</xdr:col>
      <xdr:colOff>177800</xdr:colOff>
      <xdr:row>41</xdr:row>
      <xdr:rowOff>89807</xdr:rowOff>
    </xdr:to>
    <xdr:cxnSp macro="">
      <xdr:nvCxnSpPr>
        <xdr:cNvPr id="600" name="直線コネクタ 599"/>
        <xdr:cNvCxnSpPr/>
      </xdr:nvCxnSpPr>
      <xdr:spPr>
        <a:xfrm flipV="1">
          <a:off x="20434300" y="711490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601" name="楕円 600"/>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89807</xdr:rowOff>
    </xdr:from>
    <xdr:to>
      <xdr:col>107</xdr:col>
      <xdr:colOff>50800</xdr:colOff>
      <xdr:row>41</xdr:row>
      <xdr:rowOff>95250</xdr:rowOff>
    </xdr:to>
    <xdr:cxnSp macro="">
      <xdr:nvCxnSpPr>
        <xdr:cNvPr id="602" name="直線コネクタ 601"/>
        <xdr:cNvCxnSpPr/>
      </xdr:nvCxnSpPr>
      <xdr:spPr>
        <a:xfrm flipV="1">
          <a:off x="19545300" y="711925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48804</xdr:rowOff>
    </xdr:from>
    <xdr:to>
      <xdr:col>98</xdr:col>
      <xdr:colOff>38100</xdr:colOff>
      <xdr:row>41</xdr:row>
      <xdr:rowOff>150404</xdr:rowOff>
    </xdr:to>
    <xdr:sp macro="" textlink="">
      <xdr:nvSpPr>
        <xdr:cNvPr id="603" name="楕円 602"/>
        <xdr:cNvSpPr/>
      </xdr:nvSpPr>
      <xdr:spPr>
        <a:xfrm>
          <a:off x="18605500" y="70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95250</xdr:rowOff>
    </xdr:from>
    <xdr:to>
      <xdr:col>102</xdr:col>
      <xdr:colOff>114300</xdr:colOff>
      <xdr:row>41</xdr:row>
      <xdr:rowOff>99604</xdr:rowOff>
    </xdr:to>
    <xdr:cxnSp macro="">
      <xdr:nvCxnSpPr>
        <xdr:cNvPr id="604" name="直線コネクタ 603"/>
        <xdr:cNvCxnSpPr/>
      </xdr:nvCxnSpPr>
      <xdr:spPr>
        <a:xfrm flipV="1">
          <a:off x="18656300" y="712470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127380</xdr:rowOff>
    </xdr:from>
    <xdr:ext cx="469744" cy="259045"/>
    <xdr:sp macro="" textlink="">
      <xdr:nvSpPr>
        <xdr:cNvPr id="609" name="n_1mainValue【認定こども園・幼稚園・保育所】&#10;一人当たり面積"/>
        <xdr:cNvSpPr txBox="1"/>
      </xdr:nvSpPr>
      <xdr:spPr>
        <a:xfrm>
          <a:off x="21075727" y="715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610"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611" name="n_3mainValue【認定こども園・幼稚園・保育所】&#10;一人当たり面積"/>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141531</xdr:rowOff>
    </xdr:from>
    <xdr:ext cx="469744" cy="259045"/>
    <xdr:sp macro="" textlink="">
      <xdr:nvSpPr>
        <xdr:cNvPr id="612" name="n_4mainValue【認定こども園・幼稚園・保育所】&#10;一人当たり面積"/>
        <xdr:cNvSpPr txBox="1"/>
      </xdr:nvSpPr>
      <xdr:spPr>
        <a:xfrm>
          <a:off x="18421427" y="71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653" name="楕円 652"/>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654" name="【学校施設】&#10;有形固定資産減価償却率該当値テキスト"/>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55" name="楕円 654"/>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38100</xdr:rowOff>
    </xdr:to>
    <xdr:cxnSp macro="">
      <xdr:nvCxnSpPr>
        <xdr:cNvPr id="656" name="直線コネクタ 655"/>
        <xdr:cNvCxnSpPr/>
      </xdr:nvCxnSpPr>
      <xdr:spPr>
        <a:xfrm flipV="1">
          <a:off x="15481300" y="102450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657" name="楕円 656"/>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38100</xdr:rowOff>
    </xdr:to>
    <xdr:cxnSp macro="">
      <xdr:nvCxnSpPr>
        <xdr:cNvPr id="658" name="直線コネクタ 657"/>
        <xdr:cNvCxnSpPr/>
      </xdr:nvCxnSpPr>
      <xdr:spPr>
        <a:xfrm>
          <a:off x="14592300" y="10290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659" name="楕円 658"/>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3810</xdr:rowOff>
    </xdr:to>
    <xdr:cxnSp macro="">
      <xdr:nvCxnSpPr>
        <xdr:cNvPr id="660" name="直線コネクタ 659"/>
        <xdr:cNvCxnSpPr/>
      </xdr:nvCxnSpPr>
      <xdr:spPr>
        <a:xfrm>
          <a:off x="13703300" y="10256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661" name="楕円 660"/>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140970</xdr:rowOff>
    </xdr:to>
    <xdr:cxnSp macro="">
      <xdr:nvCxnSpPr>
        <xdr:cNvPr id="662" name="直線コネクタ 661"/>
        <xdr:cNvCxnSpPr/>
      </xdr:nvCxnSpPr>
      <xdr:spPr>
        <a:xfrm>
          <a:off x="12814300" y="10222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66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667"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668" name="n_2main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669"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670" name="n_4mainValue【学校施設】&#10;有形固定資産減価償却率"/>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xdr:rowOff>
    </xdr:from>
    <xdr:to>
      <xdr:col>116</xdr:col>
      <xdr:colOff>114300</xdr:colOff>
      <xdr:row>62</xdr:row>
      <xdr:rowOff>113284</xdr:rowOff>
    </xdr:to>
    <xdr:sp macro="" textlink="">
      <xdr:nvSpPr>
        <xdr:cNvPr id="710" name="楕円 709"/>
        <xdr:cNvSpPr/>
      </xdr:nvSpPr>
      <xdr:spPr>
        <a:xfrm>
          <a:off x="221107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34561</xdr:rowOff>
    </xdr:from>
    <xdr:ext cx="469744" cy="259045"/>
    <xdr:sp macro="" textlink="">
      <xdr:nvSpPr>
        <xdr:cNvPr id="711" name="【学校施設】&#10;一人当たり面積該当値テキスト"/>
        <xdr:cNvSpPr txBox="1"/>
      </xdr:nvSpPr>
      <xdr:spPr>
        <a:xfrm>
          <a:off x="221996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30200</xdr:rowOff>
    </xdr:from>
    <xdr:to>
      <xdr:col>112</xdr:col>
      <xdr:colOff>38100</xdr:colOff>
      <xdr:row>62</xdr:row>
      <xdr:rowOff>131800</xdr:rowOff>
    </xdr:to>
    <xdr:sp macro="" textlink="">
      <xdr:nvSpPr>
        <xdr:cNvPr id="712" name="楕円 711"/>
        <xdr:cNvSpPr/>
      </xdr:nvSpPr>
      <xdr:spPr>
        <a:xfrm>
          <a:off x="21272500" y="10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62484</xdr:rowOff>
    </xdr:from>
    <xdr:to>
      <xdr:col>116</xdr:col>
      <xdr:colOff>63500</xdr:colOff>
      <xdr:row>62</xdr:row>
      <xdr:rowOff>81000</xdr:rowOff>
    </xdr:to>
    <xdr:cxnSp macro="">
      <xdr:nvCxnSpPr>
        <xdr:cNvPr id="713" name="直線コネクタ 712"/>
        <xdr:cNvCxnSpPr/>
      </xdr:nvCxnSpPr>
      <xdr:spPr>
        <a:xfrm flipV="1">
          <a:off x="21323300" y="10692384"/>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38583</xdr:rowOff>
    </xdr:from>
    <xdr:to>
      <xdr:col>107</xdr:col>
      <xdr:colOff>101600</xdr:colOff>
      <xdr:row>62</xdr:row>
      <xdr:rowOff>140183</xdr:rowOff>
    </xdr:to>
    <xdr:sp macro="" textlink="">
      <xdr:nvSpPr>
        <xdr:cNvPr id="714" name="楕円 713"/>
        <xdr:cNvSpPr/>
      </xdr:nvSpPr>
      <xdr:spPr>
        <a:xfrm>
          <a:off x="20383500" y="1066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81000</xdr:rowOff>
    </xdr:from>
    <xdr:to>
      <xdr:col>111</xdr:col>
      <xdr:colOff>177800</xdr:colOff>
      <xdr:row>62</xdr:row>
      <xdr:rowOff>89383</xdr:rowOff>
    </xdr:to>
    <xdr:cxnSp macro="">
      <xdr:nvCxnSpPr>
        <xdr:cNvPr id="715" name="直線コネクタ 714"/>
        <xdr:cNvCxnSpPr/>
      </xdr:nvCxnSpPr>
      <xdr:spPr>
        <a:xfrm flipV="1">
          <a:off x="20434300" y="1071090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48641</xdr:rowOff>
    </xdr:from>
    <xdr:to>
      <xdr:col>102</xdr:col>
      <xdr:colOff>165100</xdr:colOff>
      <xdr:row>62</xdr:row>
      <xdr:rowOff>150241</xdr:rowOff>
    </xdr:to>
    <xdr:sp macro="" textlink="">
      <xdr:nvSpPr>
        <xdr:cNvPr id="716" name="楕円 715"/>
        <xdr:cNvSpPr/>
      </xdr:nvSpPr>
      <xdr:spPr>
        <a:xfrm>
          <a:off x="19494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89383</xdr:rowOff>
    </xdr:from>
    <xdr:to>
      <xdr:col>107</xdr:col>
      <xdr:colOff>50800</xdr:colOff>
      <xdr:row>62</xdr:row>
      <xdr:rowOff>99441</xdr:rowOff>
    </xdr:to>
    <xdr:cxnSp macro="">
      <xdr:nvCxnSpPr>
        <xdr:cNvPr id="717" name="直線コネクタ 716"/>
        <xdr:cNvCxnSpPr/>
      </xdr:nvCxnSpPr>
      <xdr:spPr>
        <a:xfrm flipV="1">
          <a:off x="19545300" y="1071928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56185</xdr:rowOff>
    </xdr:from>
    <xdr:to>
      <xdr:col>98</xdr:col>
      <xdr:colOff>38100</xdr:colOff>
      <xdr:row>62</xdr:row>
      <xdr:rowOff>157785</xdr:rowOff>
    </xdr:to>
    <xdr:sp macro="" textlink="">
      <xdr:nvSpPr>
        <xdr:cNvPr id="718" name="楕円 717"/>
        <xdr:cNvSpPr/>
      </xdr:nvSpPr>
      <xdr:spPr>
        <a:xfrm>
          <a:off x="18605500"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99441</xdr:rowOff>
    </xdr:from>
    <xdr:to>
      <xdr:col>102</xdr:col>
      <xdr:colOff>114300</xdr:colOff>
      <xdr:row>62</xdr:row>
      <xdr:rowOff>106985</xdr:rowOff>
    </xdr:to>
    <xdr:cxnSp macro="">
      <xdr:nvCxnSpPr>
        <xdr:cNvPr id="719" name="直線コネクタ 718"/>
        <xdr:cNvCxnSpPr/>
      </xdr:nvCxnSpPr>
      <xdr:spPr>
        <a:xfrm flipV="1">
          <a:off x="18656300" y="1072934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3"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148327</xdr:rowOff>
    </xdr:from>
    <xdr:ext cx="469744" cy="259045"/>
    <xdr:sp macro="" textlink="">
      <xdr:nvSpPr>
        <xdr:cNvPr id="724" name="n_1mainValue【学校施設】&#10;一人当たり面積"/>
        <xdr:cNvSpPr txBox="1"/>
      </xdr:nvSpPr>
      <xdr:spPr>
        <a:xfrm>
          <a:off x="21075727" y="104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156710</xdr:rowOff>
    </xdr:from>
    <xdr:ext cx="469744" cy="259045"/>
    <xdr:sp macro="" textlink="">
      <xdr:nvSpPr>
        <xdr:cNvPr id="725" name="n_2mainValue【学校施設】&#10;一人当たり面積"/>
        <xdr:cNvSpPr txBox="1"/>
      </xdr:nvSpPr>
      <xdr:spPr>
        <a:xfrm>
          <a:off x="20199427" y="1044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166768</xdr:rowOff>
    </xdr:from>
    <xdr:ext cx="469744" cy="259045"/>
    <xdr:sp macro="" textlink="">
      <xdr:nvSpPr>
        <xdr:cNvPr id="726" name="n_3mainValue【学校施設】&#10;一人当たり面積"/>
        <xdr:cNvSpPr txBox="1"/>
      </xdr:nvSpPr>
      <xdr:spPr>
        <a:xfrm>
          <a:off x="193104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148912</xdr:rowOff>
    </xdr:from>
    <xdr:ext cx="469744" cy="259045"/>
    <xdr:sp macro="" textlink="">
      <xdr:nvSpPr>
        <xdr:cNvPr id="727" name="n_4mainValue【学校施設】&#10;一人当たり面積"/>
        <xdr:cNvSpPr txBox="1"/>
      </xdr:nvSpPr>
      <xdr:spPr>
        <a:xfrm>
          <a:off x="18421427"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3"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5" name="フローチャート: 判断 7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7" name="フローチャート: 判断 7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8" name="フローチャート: 判断 7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84" name="楕円 783"/>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85"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86" name="楕円 785"/>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87" name="直線コネクタ 786"/>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88" name="楕円 787"/>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89" name="直線コネクタ 788"/>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90" name="楕円 789"/>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91" name="直線コネクタ 790"/>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92" name="楕円 791"/>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93" name="直線コネクタ 792"/>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94"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6"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98"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99"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800"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801"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0"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2" name="フローチャート: 判断 8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3" name="フローチャート: 判断 8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4" name="フローチャート: 判断 8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5" name="フローチャート: 判断 8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45783</xdr:rowOff>
    </xdr:from>
    <xdr:to>
      <xdr:col>116</xdr:col>
      <xdr:colOff>114300</xdr:colOff>
      <xdr:row>108</xdr:row>
      <xdr:rowOff>147383</xdr:rowOff>
    </xdr:to>
    <xdr:sp macro="" textlink="">
      <xdr:nvSpPr>
        <xdr:cNvPr id="841" name="楕円 840"/>
        <xdr:cNvSpPr/>
      </xdr:nvSpPr>
      <xdr:spPr>
        <a:xfrm>
          <a:off x="22110700" y="185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132160</xdr:rowOff>
    </xdr:from>
    <xdr:ext cx="469744" cy="259045"/>
    <xdr:sp macro="" textlink="">
      <xdr:nvSpPr>
        <xdr:cNvPr id="842" name="【公民館】&#10;一人当たり面積該当値テキスト"/>
        <xdr:cNvSpPr txBox="1"/>
      </xdr:nvSpPr>
      <xdr:spPr>
        <a:xfrm>
          <a:off x="22199600" y="184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47307</xdr:rowOff>
    </xdr:from>
    <xdr:to>
      <xdr:col>112</xdr:col>
      <xdr:colOff>38100</xdr:colOff>
      <xdr:row>108</xdr:row>
      <xdr:rowOff>148907</xdr:rowOff>
    </xdr:to>
    <xdr:sp macro="" textlink="">
      <xdr:nvSpPr>
        <xdr:cNvPr id="843" name="楕円 842"/>
        <xdr:cNvSpPr/>
      </xdr:nvSpPr>
      <xdr:spPr>
        <a:xfrm>
          <a:off x="21272500" y="185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96583</xdr:rowOff>
    </xdr:from>
    <xdr:to>
      <xdr:col>116</xdr:col>
      <xdr:colOff>63500</xdr:colOff>
      <xdr:row>108</xdr:row>
      <xdr:rowOff>98107</xdr:rowOff>
    </xdr:to>
    <xdr:cxnSp macro="">
      <xdr:nvCxnSpPr>
        <xdr:cNvPr id="844" name="直線コネクタ 843"/>
        <xdr:cNvCxnSpPr/>
      </xdr:nvCxnSpPr>
      <xdr:spPr>
        <a:xfrm flipV="1">
          <a:off x="21323300" y="1861318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48640</xdr:rowOff>
    </xdr:from>
    <xdr:to>
      <xdr:col>107</xdr:col>
      <xdr:colOff>101600</xdr:colOff>
      <xdr:row>108</xdr:row>
      <xdr:rowOff>150240</xdr:rowOff>
    </xdr:to>
    <xdr:sp macro="" textlink="">
      <xdr:nvSpPr>
        <xdr:cNvPr id="845" name="楕円 844"/>
        <xdr:cNvSpPr/>
      </xdr:nvSpPr>
      <xdr:spPr>
        <a:xfrm>
          <a:off x="20383500" y="185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98107</xdr:rowOff>
    </xdr:from>
    <xdr:to>
      <xdr:col>111</xdr:col>
      <xdr:colOff>177800</xdr:colOff>
      <xdr:row>108</xdr:row>
      <xdr:rowOff>99440</xdr:rowOff>
    </xdr:to>
    <xdr:cxnSp macro="">
      <xdr:nvCxnSpPr>
        <xdr:cNvPr id="846" name="直線コネクタ 845"/>
        <xdr:cNvCxnSpPr/>
      </xdr:nvCxnSpPr>
      <xdr:spPr>
        <a:xfrm flipV="1">
          <a:off x="20434300" y="1861470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50355</xdr:rowOff>
    </xdr:from>
    <xdr:to>
      <xdr:col>102</xdr:col>
      <xdr:colOff>165100</xdr:colOff>
      <xdr:row>108</xdr:row>
      <xdr:rowOff>151955</xdr:rowOff>
    </xdr:to>
    <xdr:sp macro="" textlink="">
      <xdr:nvSpPr>
        <xdr:cNvPr id="847" name="楕円 846"/>
        <xdr:cNvSpPr/>
      </xdr:nvSpPr>
      <xdr:spPr>
        <a:xfrm>
          <a:off x="19494500" y="185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99440</xdr:rowOff>
    </xdr:from>
    <xdr:to>
      <xdr:col>107</xdr:col>
      <xdr:colOff>50800</xdr:colOff>
      <xdr:row>108</xdr:row>
      <xdr:rowOff>101155</xdr:rowOff>
    </xdr:to>
    <xdr:cxnSp macro="">
      <xdr:nvCxnSpPr>
        <xdr:cNvPr id="848" name="直線コネクタ 847"/>
        <xdr:cNvCxnSpPr/>
      </xdr:nvCxnSpPr>
      <xdr:spPr>
        <a:xfrm flipV="1">
          <a:off x="19545300" y="1861604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51499</xdr:rowOff>
    </xdr:from>
    <xdr:to>
      <xdr:col>98</xdr:col>
      <xdr:colOff>38100</xdr:colOff>
      <xdr:row>108</xdr:row>
      <xdr:rowOff>153099</xdr:rowOff>
    </xdr:to>
    <xdr:sp macro="" textlink="">
      <xdr:nvSpPr>
        <xdr:cNvPr id="849" name="楕円 848"/>
        <xdr:cNvSpPr/>
      </xdr:nvSpPr>
      <xdr:spPr>
        <a:xfrm>
          <a:off x="18605500" y="185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101155</xdr:rowOff>
    </xdr:from>
    <xdr:to>
      <xdr:col>102</xdr:col>
      <xdr:colOff>114300</xdr:colOff>
      <xdr:row>108</xdr:row>
      <xdr:rowOff>102299</xdr:rowOff>
    </xdr:to>
    <xdr:cxnSp macro="">
      <xdr:nvCxnSpPr>
        <xdr:cNvPr id="850" name="直線コネクタ 849"/>
        <xdr:cNvCxnSpPr/>
      </xdr:nvCxnSpPr>
      <xdr:spPr>
        <a:xfrm flipV="1">
          <a:off x="18656300" y="1861775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1"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2"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3"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4"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140034</xdr:rowOff>
    </xdr:from>
    <xdr:ext cx="469744" cy="259045"/>
    <xdr:sp macro="" textlink="">
      <xdr:nvSpPr>
        <xdr:cNvPr id="855" name="n_1mainValue【公民館】&#10;一人当たり面積"/>
        <xdr:cNvSpPr txBox="1"/>
      </xdr:nvSpPr>
      <xdr:spPr>
        <a:xfrm>
          <a:off x="21075727" y="1865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141367</xdr:rowOff>
    </xdr:from>
    <xdr:ext cx="469744" cy="259045"/>
    <xdr:sp macro="" textlink="">
      <xdr:nvSpPr>
        <xdr:cNvPr id="856" name="n_2mainValue【公民館】&#10;一人当たり面積"/>
        <xdr:cNvSpPr txBox="1"/>
      </xdr:nvSpPr>
      <xdr:spPr>
        <a:xfrm>
          <a:off x="20199427" y="186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143082</xdr:rowOff>
    </xdr:from>
    <xdr:ext cx="469744" cy="259045"/>
    <xdr:sp macro="" textlink="">
      <xdr:nvSpPr>
        <xdr:cNvPr id="857" name="n_3mainValue【公民館】&#10;一人当たり面積"/>
        <xdr:cNvSpPr txBox="1"/>
      </xdr:nvSpPr>
      <xdr:spPr>
        <a:xfrm>
          <a:off x="19310427" y="186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144226</xdr:rowOff>
    </xdr:from>
    <xdr:ext cx="469744" cy="259045"/>
    <xdr:sp macro="" textlink="">
      <xdr:nvSpPr>
        <xdr:cNvPr id="858" name="n_4mainValue【公民館】&#10;一人当たり面積"/>
        <xdr:cNvSpPr txBox="1"/>
      </xdr:nvSpPr>
      <xdr:spPr>
        <a:xfrm>
          <a:off x="18421427" y="186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学校と公営住宅を除く</a:t>
          </a:r>
          <a:r>
            <a:rPr kumimoji="1" lang="ja-JP" altLang="ja-JP" sz="1100" b="0" i="0" u="none" strike="noStrike" kern="0" cap="none" spc="0" normalizeH="0" baseline="0" noProof="0">
              <a:ln>
                <a:noFill/>
              </a:ln>
              <a:solidFill>
                <a:prstClr val="black"/>
              </a:solidFill>
              <a:effectLst/>
              <a:uLnTx/>
              <a:uFillTx/>
              <a:latin typeface="+mn-lt"/>
              <a:ea typeface="+mn-ea"/>
              <a:cs typeface="+mn-cs"/>
            </a:rPr>
            <a:t>全ての施設が償却率が上昇しており、特に橋梁・公民館などが高い償却率となっている。橋梁は長寿命化計画を策定し、更新（修繕）・除却を実施して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今後も引き続き公共施設等総合管理計画や個別施設計画などを活用し、更新・除却も検討し計画的な施設更新に努める。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95"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126093</xdr:rowOff>
    </xdr:from>
    <xdr:to>
      <xdr:col>24</xdr:col>
      <xdr:colOff>114300</xdr:colOff>
      <xdr:row>85</xdr:row>
      <xdr:rowOff>56243</xdr:rowOff>
    </xdr:to>
    <xdr:sp macro="" textlink="">
      <xdr:nvSpPr>
        <xdr:cNvPr id="106" name="楕円 105"/>
        <xdr:cNvSpPr/>
      </xdr:nvSpPr>
      <xdr:spPr>
        <a:xfrm>
          <a:off x="4584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104520</xdr:rowOff>
    </xdr:from>
    <xdr:ext cx="405111" cy="259045"/>
    <xdr:sp macro="" textlink="">
      <xdr:nvSpPr>
        <xdr:cNvPr id="107" name="【福祉施設】&#10;有形固定資産減価償却率該当値テキスト"/>
        <xdr:cNvSpPr txBox="1"/>
      </xdr:nvSpPr>
      <xdr:spPr>
        <a:xfrm>
          <a:off x="4673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108" name="楕円 107"/>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5443</xdr:rowOff>
    </xdr:to>
    <xdr:cxnSp macro="">
      <xdr:nvCxnSpPr>
        <xdr:cNvPr id="109" name="直線コネクタ 108"/>
        <xdr:cNvCxnSpPr/>
      </xdr:nvCxnSpPr>
      <xdr:spPr>
        <a:xfrm>
          <a:off x="3797300" y="145427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47716</xdr:rowOff>
    </xdr:from>
    <xdr:to>
      <xdr:col>15</xdr:col>
      <xdr:colOff>101600</xdr:colOff>
      <xdr:row>84</xdr:row>
      <xdr:rowOff>149316</xdr:rowOff>
    </xdr:to>
    <xdr:sp macro="" textlink="">
      <xdr:nvSpPr>
        <xdr:cNvPr id="110" name="楕円 109"/>
        <xdr:cNvSpPr/>
      </xdr:nvSpPr>
      <xdr:spPr>
        <a:xfrm>
          <a:off x="2857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98516</xdr:rowOff>
    </xdr:from>
    <xdr:to>
      <xdr:col>19</xdr:col>
      <xdr:colOff>177800</xdr:colOff>
      <xdr:row>84</xdr:row>
      <xdr:rowOff>140970</xdr:rowOff>
    </xdr:to>
    <xdr:cxnSp macro="">
      <xdr:nvCxnSpPr>
        <xdr:cNvPr id="111" name="直線コネクタ 110"/>
        <xdr:cNvCxnSpPr/>
      </xdr:nvCxnSpPr>
      <xdr:spPr>
        <a:xfrm>
          <a:off x="2908300" y="145003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112" name="楕円 111"/>
        <xdr:cNvSpPr/>
      </xdr:nvSpPr>
      <xdr:spPr>
        <a:xfrm>
          <a:off x="196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98516</xdr:rowOff>
    </xdr:to>
    <xdr:cxnSp macro="">
      <xdr:nvCxnSpPr>
        <xdr:cNvPr id="113" name="直線コネクタ 112"/>
        <xdr:cNvCxnSpPr/>
      </xdr:nvCxnSpPr>
      <xdr:spPr>
        <a:xfrm>
          <a:off x="2019300" y="1445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114" name="楕円 113"/>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57694</xdr:rowOff>
    </xdr:to>
    <xdr:cxnSp macro="">
      <xdr:nvCxnSpPr>
        <xdr:cNvPr id="115" name="直線コネクタ 114"/>
        <xdr:cNvCxnSpPr/>
      </xdr:nvCxnSpPr>
      <xdr:spPr>
        <a:xfrm>
          <a:off x="1130300" y="144170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116"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17"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118"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119"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120"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140443</xdr:rowOff>
    </xdr:from>
    <xdr:ext cx="405111" cy="259045"/>
    <xdr:sp macro="" textlink="">
      <xdr:nvSpPr>
        <xdr:cNvPr id="121" name="n_2mainValue【福祉施設】&#10;有形固定資産減価償却率"/>
        <xdr:cNvSpPr txBox="1"/>
      </xdr:nvSpPr>
      <xdr:spPr>
        <a:xfrm>
          <a:off x="2705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122" name="n_3mainValue【福祉施設】&#10;有形固定資産減価償却率"/>
        <xdr:cNvSpPr txBox="1"/>
      </xdr:nvSpPr>
      <xdr:spPr>
        <a:xfrm>
          <a:off x="1816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123" name="n_4mainValue【福祉施設】&#10;有形固定資産減価償却率"/>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52" name="フローチャート: 判断 151"/>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53" name="フローチャート: 判断 152"/>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54" name="フローチャート: 判断 153"/>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55" name="フローチャート: 判断 154"/>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160579</xdr:rowOff>
    </xdr:from>
    <xdr:to>
      <xdr:col>55</xdr:col>
      <xdr:colOff>50800</xdr:colOff>
      <xdr:row>85</xdr:row>
      <xdr:rowOff>90729</xdr:rowOff>
    </xdr:to>
    <xdr:sp macro="" textlink="">
      <xdr:nvSpPr>
        <xdr:cNvPr id="161" name="楕円 160"/>
        <xdr:cNvSpPr/>
      </xdr:nvSpPr>
      <xdr:spPr>
        <a:xfrm>
          <a:off x="10426700" y="1456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12006</xdr:rowOff>
    </xdr:from>
    <xdr:ext cx="469744" cy="259045"/>
    <xdr:sp macro="" textlink="">
      <xdr:nvSpPr>
        <xdr:cNvPr id="162" name="【福祉施設】&#10;一人当たり面積該当値テキスト"/>
        <xdr:cNvSpPr txBox="1"/>
      </xdr:nvSpPr>
      <xdr:spPr>
        <a:xfrm>
          <a:off x="10515600" y="1441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165379</xdr:rowOff>
    </xdr:from>
    <xdr:to>
      <xdr:col>50</xdr:col>
      <xdr:colOff>165100</xdr:colOff>
      <xdr:row>85</xdr:row>
      <xdr:rowOff>95529</xdr:rowOff>
    </xdr:to>
    <xdr:sp macro="" textlink="">
      <xdr:nvSpPr>
        <xdr:cNvPr id="163" name="楕円 162"/>
        <xdr:cNvSpPr/>
      </xdr:nvSpPr>
      <xdr:spPr>
        <a:xfrm>
          <a:off x="9588500" y="145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39929</xdr:rowOff>
    </xdr:from>
    <xdr:to>
      <xdr:col>55</xdr:col>
      <xdr:colOff>0</xdr:colOff>
      <xdr:row>85</xdr:row>
      <xdr:rowOff>44729</xdr:rowOff>
    </xdr:to>
    <xdr:cxnSp macro="">
      <xdr:nvCxnSpPr>
        <xdr:cNvPr id="164" name="直線コネクタ 163"/>
        <xdr:cNvCxnSpPr/>
      </xdr:nvCxnSpPr>
      <xdr:spPr>
        <a:xfrm flipV="1">
          <a:off x="9639300" y="14613179"/>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169494</xdr:rowOff>
    </xdr:from>
    <xdr:to>
      <xdr:col>46</xdr:col>
      <xdr:colOff>38100</xdr:colOff>
      <xdr:row>85</xdr:row>
      <xdr:rowOff>99644</xdr:rowOff>
    </xdr:to>
    <xdr:sp macro="" textlink="">
      <xdr:nvSpPr>
        <xdr:cNvPr id="165" name="楕円 164"/>
        <xdr:cNvSpPr/>
      </xdr:nvSpPr>
      <xdr:spPr>
        <a:xfrm>
          <a:off x="8699500" y="145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44729</xdr:rowOff>
    </xdr:from>
    <xdr:to>
      <xdr:col>50</xdr:col>
      <xdr:colOff>114300</xdr:colOff>
      <xdr:row>85</xdr:row>
      <xdr:rowOff>48844</xdr:rowOff>
    </xdr:to>
    <xdr:cxnSp macro="">
      <xdr:nvCxnSpPr>
        <xdr:cNvPr id="166" name="直線コネクタ 165"/>
        <xdr:cNvCxnSpPr/>
      </xdr:nvCxnSpPr>
      <xdr:spPr>
        <a:xfrm flipV="1">
          <a:off x="8750300" y="14617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2845</xdr:rowOff>
    </xdr:from>
    <xdr:to>
      <xdr:col>41</xdr:col>
      <xdr:colOff>101600</xdr:colOff>
      <xdr:row>85</xdr:row>
      <xdr:rowOff>104445</xdr:rowOff>
    </xdr:to>
    <xdr:sp macro="" textlink="">
      <xdr:nvSpPr>
        <xdr:cNvPr id="167" name="楕円 166"/>
        <xdr:cNvSpPr/>
      </xdr:nvSpPr>
      <xdr:spPr>
        <a:xfrm>
          <a:off x="7810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48844</xdr:rowOff>
    </xdr:from>
    <xdr:to>
      <xdr:col>45</xdr:col>
      <xdr:colOff>177800</xdr:colOff>
      <xdr:row>85</xdr:row>
      <xdr:rowOff>53645</xdr:rowOff>
    </xdr:to>
    <xdr:cxnSp macro="">
      <xdr:nvCxnSpPr>
        <xdr:cNvPr id="168" name="直線コネクタ 167"/>
        <xdr:cNvCxnSpPr/>
      </xdr:nvCxnSpPr>
      <xdr:spPr>
        <a:xfrm flipV="1">
          <a:off x="7861300" y="1462209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6502</xdr:rowOff>
    </xdr:from>
    <xdr:to>
      <xdr:col>36</xdr:col>
      <xdr:colOff>165100</xdr:colOff>
      <xdr:row>85</xdr:row>
      <xdr:rowOff>108102</xdr:rowOff>
    </xdr:to>
    <xdr:sp macro="" textlink="">
      <xdr:nvSpPr>
        <xdr:cNvPr id="169" name="楕円 168"/>
        <xdr:cNvSpPr/>
      </xdr:nvSpPr>
      <xdr:spPr>
        <a:xfrm>
          <a:off x="6921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53645</xdr:rowOff>
    </xdr:from>
    <xdr:to>
      <xdr:col>41</xdr:col>
      <xdr:colOff>50800</xdr:colOff>
      <xdr:row>85</xdr:row>
      <xdr:rowOff>57302</xdr:rowOff>
    </xdr:to>
    <xdr:cxnSp macro="">
      <xdr:nvCxnSpPr>
        <xdr:cNvPr id="170" name="直線コネクタ 169"/>
        <xdr:cNvCxnSpPr/>
      </xdr:nvCxnSpPr>
      <xdr:spPr>
        <a:xfrm flipV="1">
          <a:off x="6972300" y="146268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171"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172"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173" name="n_3aveValue【福祉施設】&#10;一人当たり面積"/>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174" name="n_4aveValue【福祉施設】&#10;一人当たり面積"/>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86656</xdr:rowOff>
    </xdr:from>
    <xdr:ext cx="469744" cy="259045"/>
    <xdr:sp macro="" textlink="">
      <xdr:nvSpPr>
        <xdr:cNvPr id="175" name="n_1mainValue【福祉施設】&#10;一人当たり面積"/>
        <xdr:cNvSpPr txBox="1"/>
      </xdr:nvSpPr>
      <xdr:spPr>
        <a:xfrm>
          <a:off x="9391727" y="1465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90771</xdr:rowOff>
    </xdr:from>
    <xdr:ext cx="469744" cy="259045"/>
    <xdr:sp macro="" textlink="">
      <xdr:nvSpPr>
        <xdr:cNvPr id="176" name="n_2mainValue【福祉施設】&#10;一人当たり面積"/>
        <xdr:cNvSpPr txBox="1"/>
      </xdr:nvSpPr>
      <xdr:spPr>
        <a:xfrm>
          <a:off x="8515427" y="1466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120972</xdr:rowOff>
    </xdr:from>
    <xdr:ext cx="469744" cy="259045"/>
    <xdr:sp macro="" textlink="">
      <xdr:nvSpPr>
        <xdr:cNvPr id="177" name="n_3mainValue【福祉施設】&#10;一人当たり面積"/>
        <xdr:cNvSpPr txBox="1"/>
      </xdr:nvSpPr>
      <xdr:spPr>
        <a:xfrm>
          <a:off x="7626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124629</xdr:rowOff>
    </xdr:from>
    <xdr:ext cx="469744" cy="259045"/>
    <xdr:sp macro="" textlink="">
      <xdr:nvSpPr>
        <xdr:cNvPr id="178" name="n_4mainValue【福祉施設】&#10;一人当たり面積"/>
        <xdr:cNvSpPr txBox="1"/>
      </xdr:nvSpPr>
      <xdr:spPr>
        <a:xfrm>
          <a:off x="6737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7438</xdr:rowOff>
    </xdr:from>
    <xdr:to>
      <xdr:col>24</xdr:col>
      <xdr:colOff>114300</xdr:colOff>
      <xdr:row>108</xdr:row>
      <xdr:rowOff>109038</xdr:rowOff>
    </xdr:to>
    <xdr:sp macro="" textlink="">
      <xdr:nvSpPr>
        <xdr:cNvPr id="220" name="楕円 219"/>
        <xdr:cNvSpPr/>
      </xdr:nvSpPr>
      <xdr:spPr>
        <a:xfrm>
          <a:off x="45847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157315</xdr:rowOff>
    </xdr:from>
    <xdr:ext cx="405111" cy="259045"/>
    <xdr:sp macro="" textlink="">
      <xdr:nvSpPr>
        <xdr:cNvPr id="221" name="【市民会館】&#10;有形固定資産減価償却率該当値テキスト"/>
        <xdr:cNvSpPr txBox="1"/>
      </xdr:nvSpPr>
      <xdr:spPr>
        <a:xfrm>
          <a:off x="4673600"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162561</xdr:rowOff>
    </xdr:from>
    <xdr:to>
      <xdr:col>20</xdr:col>
      <xdr:colOff>38100</xdr:colOff>
      <xdr:row>108</xdr:row>
      <xdr:rowOff>92711</xdr:rowOff>
    </xdr:to>
    <xdr:sp macro="" textlink="">
      <xdr:nvSpPr>
        <xdr:cNvPr id="222" name="楕円 221"/>
        <xdr:cNvSpPr/>
      </xdr:nvSpPr>
      <xdr:spPr>
        <a:xfrm>
          <a:off x="3746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41911</xdr:rowOff>
    </xdr:from>
    <xdr:to>
      <xdr:col>24</xdr:col>
      <xdr:colOff>63500</xdr:colOff>
      <xdr:row>108</xdr:row>
      <xdr:rowOff>58238</xdr:rowOff>
    </xdr:to>
    <xdr:cxnSp macro="">
      <xdr:nvCxnSpPr>
        <xdr:cNvPr id="223" name="直線コネクタ 222"/>
        <xdr:cNvCxnSpPr/>
      </xdr:nvCxnSpPr>
      <xdr:spPr>
        <a:xfrm>
          <a:off x="3797300" y="1855851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61323</xdr:rowOff>
    </xdr:from>
    <xdr:to>
      <xdr:col>15</xdr:col>
      <xdr:colOff>101600</xdr:colOff>
      <xdr:row>106</xdr:row>
      <xdr:rowOff>162923</xdr:rowOff>
    </xdr:to>
    <xdr:sp macro="" textlink="">
      <xdr:nvSpPr>
        <xdr:cNvPr id="224" name="楕円 223"/>
        <xdr:cNvSpPr/>
      </xdr:nvSpPr>
      <xdr:spPr>
        <a:xfrm>
          <a:off x="2857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112123</xdr:rowOff>
    </xdr:from>
    <xdr:to>
      <xdr:col>19</xdr:col>
      <xdr:colOff>177800</xdr:colOff>
      <xdr:row>108</xdr:row>
      <xdr:rowOff>41911</xdr:rowOff>
    </xdr:to>
    <xdr:cxnSp macro="">
      <xdr:nvCxnSpPr>
        <xdr:cNvPr id="225" name="直線コネクタ 224"/>
        <xdr:cNvCxnSpPr/>
      </xdr:nvCxnSpPr>
      <xdr:spPr>
        <a:xfrm>
          <a:off x="2908300" y="18285823"/>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13970</xdr:rowOff>
    </xdr:from>
    <xdr:to>
      <xdr:col>10</xdr:col>
      <xdr:colOff>165100</xdr:colOff>
      <xdr:row>108</xdr:row>
      <xdr:rowOff>115570</xdr:rowOff>
    </xdr:to>
    <xdr:sp macro="" textlink="">
      <xdr:nvSpPr>
        <xdr:cNvPr id="226" name="楕円 225"/>
        <xdr:cNvSpPr/>
      </xdr:nvSpPr>
      <xdr:spPr>
        <a:xfrm>
          <a:off x="196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112123</xdr:rowOff>
    </xdr:from>
    <xdr:to>
      <xdr:col>15</xdr:col>
      <xdr:colOff>50800</xdr:colOff>
      <xdr:row>108</xdr:row>
      <xdr:rowOff>64770</xdr:rowOff>
    </xdr:to>
    <xdr:cxnSp macro="">
      <xdr:nvCxnSpPr>
        <xdr:cNvPr id="227" name="直線コネクタ 226"/>
        <xdr:cNvCxnSpPr/>
      </xdr:nvCxnSpPr>
      <xdr:spPr>
        <a:xfrm flipV="1">
          <a:off x="2019300" y="1828582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164193</xdr:rowOff>
    </xdr:from>
    <xdr:to>
      <xdr:col>6</xdr:col>
      <xdr:colOff>38100</xdr:colOff>
      <xdr:row>108</xdr:row>
      <xdr:rowOff>94343</xdr:rowOff>
    </xdr:to>
    <xdr:sp macro="" textlink="">
      <xdr:nvSpPr>
        <xdr:cNvPr id="228" name="楕円 227"/>
        <xdr:cNvSpPr/>
      </xdr:nvSpPr>
      <xdr:spPr>
        <a:xfrm>
          <a:off x="1079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43543</xdr:rowOff>
    </xdr:from>
    <xdr:to>
      <xdr:col>10</xdr:col>
      <xdr:colOff>114300</xdr:colOff>
      <xdr:row>108</xdr:row>
      <xdr:rowOff>64770</xdr:rowOff>
    </xdr:to>
    <xdr:cxnSp macro="">
      <xdr:nvCxnSpPr>
        <xdr:cNvPr id="229" name="直線コネクタ 228"/>
        <xdr:cNvCxnSpPr/>
      </xdr:nvCxnSpPr>
      <xdr:spPr>
        <a:xfrm>
          <a:off x="1130300" y="185601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83838</xdr:rowOff>
    </xdr:from>
    <xdr:ext cx="405111" cy="259045"/>
    <xdr:sp macro="" textlink="">
      <xdr:nvSpPr>
        <xdr:cNvPr id="234" name="n_1mainValue【市民会館】&#10;有形固定資産減価償却率"/>
        <xdr:cNvSpPr txBox="1"/>
      </xdr:nvSpPr>
      <xdr:spPr>
        <a:xfrm>
          <a:off x="3582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154050</xdr:rowOff>
    </xdr:from>
    <xdr:ext cx="405111" cy="259045"/>
    <xdr:sp macro="" textlink="">
      <xdr:nvSpPr>
        <xdr:cNvPr id="235" name="n_2mainValue【市民会館】&#10;有形固定資産減価償却率"/>
        <xdr:cNvSpPr txBox="1"/>
      </xdr:nvSpPr>
      <xdr:spPr>
        <a:xfrm>
          <a:off x="2705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106697</xdr:rowOff>
    </xdr:from>
    <xdr:ext cx="405111" cy="259045"/>
    <xdr:sp macro="" textlink="">
      <xdr:nvSpPr>
        <xdr:cNvPr id="236" name="n_3mainValue【市民会館】&#10;有形固定資産減価償却率"/>
        <xdr:cNvSpPr txBox="1"/>
      </xdr:nvSpPr>
      <xdr:spPr>
        <a:xfrm>
          <a:off x="1816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85470</xdr:rowOff>
    </xdr:from>
    <xdr:ext cx="405111" cy="259045"/>
    <xdr:sp macro="" textlink="">
      <xdr:nvSpPr>
        <xdr:cNvPr id="237" name="n_4mainValue【市民会館】&#10;有形固定資産減価償却率"/>
        <xdr:cNvSpPr txBox="1"/>
      </xdr:nvSpPr>
      <xdr:spPr>
        <a:xfrm>
          <a:off x="927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66" name="【市民会館】&#10;一人当たり面積平均値テキスト"/>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23876</xdr:rowOff>
    </xdr:from>
    <xdr:to>
      <xdr:col>55</xdr:col>
      <xdr:colOff>50800</xdr:colOff>
      <xdr:row>106</xdr:row>
      <xdr:rowOff>125476</xdr:rowOff>
    </xdr:to>
    <xdr:sp macro="" textlink="">
      <xdr:nvSpPr>
        <xdr:cNvPr id="277" name="楕円 276"/>
        <xdr:cNvSpPr/>
      </xdr:nvSpPr>
      <xdr:spPr>
        <a:xfrm>
          <a:off x="104267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46753</xdr:rowOff>
    </xdr:from>
    <xdr:ext cx="469744" cy="259045"/>
    <xdr:sp macro="" textlink="">
      <xdr:nvSpPr>
        <xdr:cNvPr id="278" name="【市民会館】&#10;一人当たり面積該当値テキスト"/>
        <xdr:cNvSpPr txBox="1"/>
      </xdr:nvSpPr>
      <xdr:spPr>
        <a:xfrm>
          <a:off x="10515600"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36068</xdr:rowOff>
    </xdr:from>
    <xdr:to>
      <xdr:col>50</xdr:col>
      <xdr:colOff>165100</xdr:colOff>
      <xdr:row>106</xdr:row>
      <xdr:rowOff>137668</xdr:rowOff>
    </xdr:to>
    <xdr:sp macro="" textlink="">
      <xdr:nvSpPr>
        <xdr:cNvPr id="279" name="楕円 278"/>
        <xdr:cNvSpPr/>
      </xdr:nvSpPr>
      <xdr:spPr>
        <a:xfrm>
          <a:off x="9588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74676</xdr:rowOff>
    </xdr:from>
    <xdr:to>
      <xdr:col>55</xdr:col>
      <xdr:colOff>0</xdr:colOff>
      <xdr:row>106</xdr:row>
      <xdr:rowOff>86868</xdr:rowOff>
    </xdr:to>
    <xdr:cxnSp macro="">
      <xdr:nvCxnSpPr>
        <xdr:cNvPr id="280" name="直線コネクタ 279"/>
        <xdr:cNvCxnSpPr/>
      </xdr:nvCxnSpPr>
      <xdr:spPr>
        <a:xfrm flipV="1">
          <a:off x="9639300" y="182483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45974</xdr:rowOff>
    </xdr:from>
    <xdr:to>
      <xdr:col>46</xdr:col>
      <xdr:colOff>38100</xdr:colOff>
      <xdr:row>106</xdr:row>
      <xdr:rowOff>147574</xdr:rowOff>
    </xdr:to>
    <xdr:sp macro="" textlink="">
      <xdr:nvSpPr>
        <xdr:cNvPr id="281" name="楕円 280"/>
        <xdr:cNvSpPr/>
      </xdr:nvSpPr>
      <xdr:spPr>
        <a:xfrm>
          <a:off x="8699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86868</xdr:rowOff>
    </xdr:from>
    <xdr:to>
      <xdr:col>50</xdr:col>
      <xdr:colOff>114300</xdr:colOff>
      <xdr:row>106</xdr:row>
      <xdr:rowOff>96774</xdr:rowOff>
    </xdr:to>
    <xdr:cxnSp macro="">
      <xdr:nvCxnSpPr>
        <xdr:cNvPr id="282" name="直線コネクタ 281"/>
        <xdr:cNvCxnSpPr/>
      </xdr:nvCxnSpPr>
      <xdr:spPr>
        <a:xfrm flipV="1">
          <a:off x="8750300" y="182605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58165</xdr:rowOff>
    </xdr:from>
    <xdr:to>
      <xdr:col>41</xdr:col>
      <xdr:colOff>101600</xdr:colOff>
      <xdr:row>106</xdr:row>
      <xdr:rowOff>159765</xdr:rowOff>
    </xdr:to>
    <xdr:sp macro="" textlink="">
      <xdr:nvSpPr>
        <xdr:cNvPr id="283" name="楕円 282"/>
        <xdr:cNvSpPr/>
      </xdr:nvSpPr>
      <xdr:spPr>
        <a:xfrm>
          <a:off x="7810500" y="182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96774</xdr:rowOff>
    </xdr:from>
    <xdr:to>
      <xdr:col>45</xdr:col>
      <xdr:colOff>177800</xdr:colOff>
      <xdr:row>106</xdr:row>
      <xdr:rowOff>108965</xdr:rowOff>
    </xdr:to>
    <xdr:cxnSp macro="">
      <xdr:nvCxnSpPr>
        <xdr:cNvPr id="284" name="直線コネクタ 283"/>
        <xdr:cNvCxnSpPr/>
      </xdr:nvCxnSpPr>
      <xdr:spPr>
        <a:xfrm flipV="1">
          <a:off x="7861300" y="18270474"/>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62357</xdr:rowOff>
    </xdr:from>
    <xdr:to>
      <xdr:col>36</xdr:col>
      <xdr:colOff>165100</xdr:colOff>
      <xdr:row>106</xdr:row>
      <xdr:rowOff>163957</xdr:rowOff>
    </xdr:to>
    <xdr:sp macro="" textlink="">
      <xdr:nvSpPr>
        <xdr:cNvPr id="285" name="楕円 284"/>
        <xdr:cNvSpPr/>
      </xdr:nvSpPr>
      <xdr:spPr>
        <a:xfrm>
          <a:off x="6921500" y="182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108965</xdr:rowOff>
    </xdr:from>
    <xdr:to>
      <xdr:col>41</xdr:col>
      <xdr:colOff>50800</xdr:colOff>
      <xdr:row>106</xdr:row>
      <xdr:rowOff>113157</xdr:rowOff>
    </xdr:to>
    <xdr:cxnSp macro="">
      <xdr:nvCxnSpPr>
        <xdr:cNvPr id="286" name="直線コネクタ 285"/>
        <xdr:cNvCxnSpPr/>
      </xdr:nvCxnSpPr>
      <xdr:spPr>
        <a:xfrm flipV="1">
          <a:off x="6972300" y="1828266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287" name="n_1aveValue【市民会館】&#10;一人当たり面積"/>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288" name="n_2aveValue【市民会館】&#10;一人当たり面積"/>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289" name="n_3ave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290" name="n_4ave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154195</xdr:rowOff>
    </xdr:from>
    <xdr:ext cx="469744" cy="259045"/>
    <xdr:sp macro="" textlink="">
      <xdr:nvSpPr>
        <xdr:cNvPr id="291" name="n_1mainValue【市民会館】&#10;一人当たり面積"/>
        <xdr:cNvSpPr txBox="1"/>
      </xdr:nvSpPr>
      <xdr:spPr>
        <a:xfrm>
          <a:off x="93917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164101</xdr:rowOff>
    </xdr:from>
    <xdr:ext cx="469744" cy="259045"/>
    <xdr:sp macro="" textlink="">
      <xdr:nvSpPr>
        <xdr:cNvPr id="292" name="n_2mainValue【市民会館】&#10;一人当たり面積"/>
        <xdr:cNvSpPr txBox="1"/>
      </xdr:nvSpPr>
      <xdr:spPr>
        <a:xfrm>
          <a:off x="8515427" y="179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4842</xdr:rowOff>
    </xdr:from>
    <xdr:ext cx="469744" cy="259045"/>
    <xdr:sp macro="" textlink="">
      <xdr:nvSpPr>
        <xdr:cNvPr id="293" name="n_3mainValue【市民会館】&#10;一人当たり面積"/>
        <xdr:cNvSpPr txBox="1"/>
      </xdr:nvSpPr>
      <xdr:spPr>
        <a:xfrm>
          <a:off x="7626427" y="180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9034</xdr:rowOff>
    </xdr:from>
    <xdr:ext cx="469744" cy="259045"/>
    <xdr:sp macro="" textlink="">
      <xdr:nvSpPr>
        <xdr:cNvPr id="294" name="n_4mainValue【市民会館】&#10;一人当たり面積"/>
        <xdr:cNvSpPr txBox="1"/>
      </xdr:nvSpPr>
      <xdr:spPr>
        <a:xfrm>
          <a:off x="6737427" y="180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20" name="直線コネクタ 319"/>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1"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2" name="直線コネクタ 321"/>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5" name="【一般廃棄物処理施設】&#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6" name="フローチャート: 判断 325"/>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7" name="フローチャート: 判断 326"/>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8" name="フローチャート: 判断 327"/>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9" name="フローチャート: 判断 328"/>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30" name="フローチャート: 判断 329"/>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336" name="楕円 335"/>
        <xdr:cNvSpPr/>
      </xdr:nvSpPr>
      <xdr:spPr>
        <a:xfrm>
          <a:off x="16268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337" name="【一般廃棄物処理施設】&#10;有形固定資産減価償却率該当値テキスト"/>
        <xdr:cNvSpPr txBox="1"/>
      </xdr:nvSpPr>
      <xdr:spPr>
        <a:xfrm>
          <a:off x="16357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338" name="楕円 337"/>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71301</xdr:rowOff>
    </xdr:to>
    <xdr:cxnSp macro="">
      <xdr:nvCxnSpPr>
        <xdr:cNvPr id="339" name="直線コネクタ 338"/>
        <xdr:cNvCxnSpPr/>
      </xdr:nvCxnSpPr>
      <xdr:spPr>
        <a:xfrm>
          <a:off x="15481300" y="671376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103777</xdr:rowOff>
    </xdr:from>
    <xdr:to>
      <xdr:col>76</xdr:col>
      <xdr:colOff>165100</xdr:colOff>
      <xdr:row>39</xdr:row>
      <xdr:rowOff>33927</xdr:rowOff>
    </xdr:to>
    <xdr:sp macro="" textlink="">
      <xdr:nvSpPr>
        <xdr:cNvPr id="340" name="楕円 339"/>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39</xdr:row>
      <xdr:rowOff>27215</xdr:rowOff>
    </xdr:to>
    <xdr:cxnSp macro="">
      <xdr:nvCxnSpPr>
        <xdr:cNvPr id="341" name="直線コネクタ 340"/>
        <xdr:cNvCxnSpPr/>
      </xdr:nvCxnSpPr>
      <xdr:spPr>
        <a:xfrm>
          <a:off x="14592300" y="666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342" name="楕円 341"/>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154577</xdr:rowOff>
    </xdr:to>
    <xdr:cxnSp macro="">
      <xdr:nvCxnSpPr>
        <xdr:cNvPr id="343" name="直線コネクタ 342"/>
        <xdr:cNvCxnSpPr/>
      </xdr:nvCxnSpPr>
      <xdr:spPr>
        <a:xfrm>
          <a:off x="13703300" y="662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17235</xdr:rowOff>
    </xdr:from>
    <xdr:to>
      <xdr:col>67</xdr:col>
      <xdr:colOff>101600</xdr:colOff>
      <xdr:row>38</xdr:row>
      <xdr:rowOff>118835</xdr:rowOff>
    </xdr:to>
    <xdr:sp macro="" textlink="">
      <xdr:nvSpPr>
        <xdr:cNvPr id="344" name="楕円 343"/>
        <xdr:cNvSpPr/>
      </xdr:nvSpPr>
      <xdr:spPr>
        <a:xfrm>
          <a:off x="12763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68035</xdr:rowOff>
    </xdr:from>
    <xdr:to>
      <xdr:col>71</xdr:col>
      <xdr:colOff>177800</xdr:colOff>
      <xdr:row>38</xdr:row>
      <xdr:rowOff>110490</xdr:rowOff>
    </xdr:to>
    <xdr:cxnSp macro="">
      <xdr:nvCxnSpPr>
        <xdr:cNvPr id="345" name="直線コネクタ 344"/>
        <xdr:cNvCxnSpPr/>
      </xdr:nvCxnSpPr>
      <xdr:spPr>
        <a:xfrm>
          <a:off x="12814300" y="658313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6"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7"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8"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9" name="n_4aveValue【一般廃棄物処理施設】&#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350" name="n_1mainValue【一般廃棄物処理施設】&#10;有形固定資産減価償却率"/>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351" name="n_2mainValue【一般廃棄物処理施設】&#10;有形固定資産減価償却率"/>
        <xdr:cNvSpPr txBox="1"/>
      </xdr:nvSpPr>
      <xdr:spPr>
        <a:xfrm>
          <a:off x="14389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352"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135363</xdr:rowOff>
    </xdr:from>
    <xdr:ext cx="405111" cy="259045"/>
    <xdr:sp macro="" textlink="">
      <xdr:nvSpPr>
        <xdr:cNvPr id="353" name="n_4mainValue【一般廃棄物処理施設】&#10;有形固定資産減価償却率"/>
        <xdr:cNvSpPr txBox="1"/>
      </xdr:nvSpPr>
      <xdr:spPr>
        <a:xfrm>
          <a:off x="12611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5" name="直線コネクタ 374"/>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6"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7" name="直線コネクタ 376"/>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8"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9" name="直線コネクタ 378"/>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80"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81" name="フローチャート: 判断 380"/>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2" name="フローチャート: 判断 381"/>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3" name="フローチャート: 判断 382"/>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4" name="フローチャート: 判断 383"/>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5" name="フローチャート: 判断 384"/>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163772</xdr:rowOff>
    </xdr:from>
    <xdr:to>
      <xdr:col>116</xdr:col>
      <xdr:colOff>114300</xdr:colOff>
      <xdr:row>41</xdr:row>
      <xdr:rowOff>93922</xdr:rowOff>
    </xdr:to>
    <xdr:sp macro="" textlink="">
      <xdr:nvSpPr>
        <xdr:cNvPr id="391" name="楕円 390"/>
        <xdr:cNvSpPr/>
      </xdr:nvSpPr>
      <xdr:spPr>
        <a:xfrm>
          <a:off x="22110700" y="70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2" name="【一般廃棄物処理施設】&#10;一人当たり有形固定資産（償却資産）額該当値テキスト"/>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166346</xdr:rowOff>
    </xdr:from>
    <xdr:to>
      <xdr:col>112</xdr:col>
      <xdr:colOff>38100</xdr:colOff>
      <xdr:row>41</xdr:row>
      <xdr:rowOff>96496</xdr:rowOff>
    </xdr:to>
    <xdr:sp macro="" textlink="">
      <xdr:nvSpPr>
        <xdr:cNvPr id="393" name="楕円 392"/>
        <xdr:cNvSpPr/>
      </xdr:nvSpPr>
      <xdr:spPr>
        <a:xfrm>
          <a:off x="21272500" y="70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43122</xdr:rowOff>
    </xdr:from>
    <xdr:to>
      <xdr:col>116</xdr:col>
      <xdr:colOff>63500</xdr:colOff>
      <xdr:row>41</xdr:row>
      <xdr:rowOff>45696</xdr:rowOff>
    </xdr:to>
    <xdr:cxnSp macro="">
      <xdr:nvCxnSpPr>
        <xdr:cNvPr id="394" name="直線コネクタ 393"/>
        <xdr:cNvCxnSpPr/>
      </xdr:nvCxnSpPr>
      <xdr:spPr>
        <a:xfrm flipV="1">
          <a:off x="21323300" y="7072572"/>
          <a:ext cx="8382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168515</xdr:rowOff>
    </xdr:from>
    <xdr:to>
      <xdr:col>107</xdr:col>
      <xdr:colOff>101600</xdr:colOff>
      <xdr:row>41</xdr:row>
      <xdr:rowOff>98665</xdr:rowOff>
    </xdr:to>
    <xdr:sp macro="" textlink="">
      <xdr:nvSpPr>
        <xdr:cNvPr id="395" name="楕円 394"/>
        <xdr:cNvSpPr/>
      </xdr:nvSpPr>
      <xdr:spPr>
        <a:xfrm>
          <a:off x="20383500" y="70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45696</xdr:rowOff>
    </xdr:from>
    <xdr:to>
      <xdr:col>111</xdr:col>
      <xdr:colOff>177800</xdr:colOff>
      <xdr:row>41</xdr:row>
      <xdr:rowOff>47865</xdr:rowOff>
    </xdr:to>
    <xdr:cxnSp macro="">
      <xdr:nvCxnSpPr>
        <xdr:cNvPr id="396" name="直線コネクタ 395"/>
        <xdr:cNvCxnSpPr/>
      </xdr:nvCxnSpPr>
      <xdr:spPr>
        <a:xfrm flipV="1">
          <a:off x="20434300" y="7075146"/>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171117</xdr:rowOff>
    </xdr:from>
    <xdr:to>
      <xdr:col>102</xdr:col>
      <xdr:colOff>165100</xdr:colOff>
      <xdr:row>41</xdr:row>
      <xdr:rowOff>101267</xdr:rowOff>
    </xdr:to>
    <xdr:sp macro="" textlink="">
      <xdr:nvSpPr>
        <xdr:cNvPr id="397" name="楕円 396"/>
        <xdr:cNvSpPr/>
      </xdr:nvSpPr>
      <xdr:spPr>
        <a:xfrm>
          <a:off x="19494500" y="7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47865</xdr:rowOff>
    </xdr:from>
    <xdr:to>
      <xdr:col>107</xdr:col>
      <xdr:colOff>50800</xdr:colOff>
      <xdr:row>41</xdr:row>
      <xdr:rowOff>50467</xdr:rowOff>
    </xdr:to>
    <xdr:cxnSp macro="">
      <xdr:nvCxnSpPr>
        <xdr:cNvPr id="398" name="直線コネクタ 397"/>
        <xdr:cNvCxnSpPr/>
      </xdr:nvCxnSpPr>
      <xdr:spPr>
        <a:xfrm flipV="1">
          <a:off x="19545300" y="7077315"/>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1629</xdr:rowOff>
    </xdr:from>
    <xdr:to>
      <xdr:col>98</xdr:col>
      <xdr:colOff>38100</xdr:colOff>
      <xdr:row>41</xdr:row>
      <xdr:rowOff>103229</xdr:rowOff>
    </xdr:to>
    <xdr:sp macro="" textlink="">
      <xdr:nvSpPr>
        <xdr:cNvPr id="399" name="楕円 398"/>
        <xdr:cNvSpPr/>
      </xdr:nvSpPr>
      <xdr:spPr>
        <a:xfrm>
          <a:off x="18605500" y="70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50467</xdr:rowOff>
    </xdr:from>
    <xdr:to>
      <xdr:col>102</xdr:col>
      <xdr:colOff>114300</xdr:colOff>
      <xdr:row>41</xdr:row>
      <xdr:rowOff>52429</xdr:rowOff>
    </xdr:to>
    <xdr:cxnSp macro="">
      <xdr:nvCxnSpPr>
        <xdr:cNvPr id="400" name="直線コネクタ 399"/>
        <xdr:cNvCxnSpPr/>
      </xdr:nvCxnSpPr>
      <xdr:spPr>
        <a:xfrm flipV="1">
          <a:off x="18656300" y="7079917"/>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01"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2"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3"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4"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87623</xdr:rowOff>
    </xdr:from>
    <xdr:ext cx="599010" cy="259045"/>
    <xdr:sp macro="" textlink="">
      <xdr:nvSpPr>
        <xdr:cNvPr id="405" name="n_1mainValue【一般廃棄物処理施設】&#10;一人当たり有形固定資産（償却資産）額"/>
        <xdr:cNvSpPr txBox="1"/>
      </xdr:nvSpPr>
      <xdr:spPr>
        <a:xfrm>
          <a:off x="21011095" y="71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89792</xdr:rowOff>
    </xdr:from>
    <xdr:ext cx="599010" cy="259045"/>
    <xdr:sp macro="" textlink="">
      <xdr:nvSpPr>
        <xdr:cNvPr id="406" name="n_2mainValue【一般廃棄物処理施設】&#10;一人当たり有形固定資産（償却資産）額"/>
        <xdr:cNvSpPr txBox="1"/>
      </xdr:nvSpPr>
      <xdr:spPr>
        <a:xfrm>
          <a:off x="20134795" y="711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92394</xdr:rowOff>
    </xdr:from>
    <xdr:ext cx="599010" cy="259045"/>
    <xdr:sp macro="" textlink="">
      <xdr:nvSpPr>
        <xdr:cNvPr id="407" name="n_3mainValue【一般廃棄物処理施設】&#10;一人当たり有形固定資産（償却資産）額"/>
        <xdr:cNvSpPr txBox="1"/>
      </xdr:nvSpPr>
      <xdr:spPr>
        <a:xfrm>
          <a:off x="19245795" y="71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94356</xdr:rowOff>
    </xdr:from>
    <xdr:ext cx="599010" cy="259045"/>
    <xdr:sp macro="" textlink="">
      <xdr:nvSpPr>
        <xdr:cNvPr id="408" name="n_4mainValue【一般廃棄物処理施設】&#10;一人当たり有形固定資産（償却資産）額"/>
        <xdr:cNvSpPr txBox="1"/>
      </xdr:nvSpPr>
      <xdr:spPr>
        <a:xfrm>
          <a:off x="18356795" y="71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33" name="直線コネクタ 432"/>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5" name="直線コネクタ 4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6"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7" name="直線コネクタ 4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38" name="【保健センター・保健所】&#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9" name="フローチャート: 判断 438"/>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40" name="フローチャート: 判断 439"/>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41" name="フローチャート: 判断 440"/>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42" name="フローチャート: 判断 441"/>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43" name="フローチャート: 判断 442"/>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449" name="楕円 448"/>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450" name="【保健センター・保健所】&#10;有形固定資産減価償却率該当値テキスト"/>
        <xdr:cNvSpPr txBox="1"/>
      </xdr:nvSpPr>
      <xdr:spPr>
        <a:xfrm>
          <a:off x="16357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451" name="楕円 450"/>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76200</xdr:rowOff>
    </xdr:from>
    <xdr:to>
      <xdr:col>85</xdr:col>
      <xdr:colOff>127000</xdr:colOff>
      <xdr:row>64</xdr:row>
      <xdr:rowOff>76200</xdr:rowOff>
    </xdr:to>
    <xdr:cxnSp macro="">
      <xdr:nvCxnSpPr>
        <xdr:cNvPr id="452" name="直線コネクタ 451"/>
        <xdr:cNvCxnSpPr/>
      </xdr:nvCxnSpPr>
      <xdr:spPr>
        <a:xfrm>
          <a:off x="15481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453" name="楕円 452"/>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76200</xdr:rowOff>
    </xdr:from>
    <xdr:to>
      <xdr:col>81</xdr:col>
      <xdr:colOff>50800</xdr:colOff>
      <xdr:row>64</xdr:row>
      <xdr:rowOff>76200</xdr:rowOff>
    </xdr:to>
    <xdr:cxnSp macro="">
      <xdr:nvCxnSpPr>
        <xdr:cNvPr id="454" name="直線コネクタ 453"/>
        <xdr:cNvCxnSpPr/>
      </xdr:nvCxnSpPr>
      <xdr:spPr>
        <a:xfrm>
          <a:off x="14592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25400</xdr:rowOff>
    </xdr:from>
    <xdr:to>
      <xdr:col>72</xdr:col>
      <xdr:colOff>38100</xdr:colOff>
      <xdr:row>64</xdr:row>
      <xdr:rowOff>127000</xdr:rowOff>
    </xdr:to>
    <xdr:sp macro="" textlink="">
      <xdr:nvSpPr>
        <xdr:cNvPr id="455" name="楕円 454"/>
        <xdr:cNvSpPr/>
      </xdr:nvSpPr>
      <xdr:spPr>
        <a:xfrm>
          <a:off x="13652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76200</xdr:rowOff>
    </xdr:from>
    <xdr:to>
      <xdr:col>76</xdr:col>
      <xdr:colOff>114300</xdr:colOff>
      <xdr:row>64</xdr:row>
      <xdr:rowOff>76200</xdr:rowOff>
    </xdr:to>
    <xdr:cxnSp macro="">
      <xdr:nvCxnSpPr>
        <xdr:cNvPr id="456" name="直線コネクタ 455"/>
        <xdr:cNvCxnSpPr/>
      </xdr:nvCxnSpPr>
      <xdr:spPr>
        <a:xfrm>
          <a:off x="13703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25400</xdr:rowOff>
    </xdr:from>
    <xdr:to>
      <xdr:col>67</xdr:col>
      <xdr:colOff>101600</xdr:colOff>
      <xdr:row>64</xdr:row>
      <xdr:rowOff>127000</xdr:rowOff>
    </xdr:to>
    <xdr:sp macro="" textlink="">
      <xdr:nvSpPr>
        <xdr:cNvPr id="457" name="楕円 456"/>
        <xdr:cNvSpPr/>
      </xdr:nvSpPr>
      <xdr:spPr>
        <a:xfrm>
          <a:off x="12763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76200</xdr:rowOff>
    </xdr:from>
    <xdr:to>
      <xdr:col>71</xdr:col>
      <xdr:colOff>177800</xdr:colOff>
      <xdr:row>64</xdr:row>
      <xdr:rowOff>76200</xdr:rowOff>
    </xdr:to>
    <xdr:cxnSp macro="">
      <xdr:nvCxnSpPr>
        <xdr:cNvPr id="458" name="直線コネクタ 457"/>
        <xdr:cNvCxnSpPr/>
      </xdr:nvCxnSpPr>
      <xdr:spPr>
        <a:xfrm>
          <a:off x="12814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459" name="n_1aveValue【保健センター・保健所】&#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460" name="n_2aveValue【保健センター・保健所】&#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461" name="n_3aveValue【保健センター・保健所】&#10;有形固定資産減価償却率"/>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462" name="n_4aveValue【保健センター・保健所】&#10;有形固定資産減価償却率"/>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64</xdr:row>
      <xdr:rowOff>118127</xdr:rowOff>
    </xdr:from>
    <xdr:ext cx="469744" cy="259045"/>
    <xdr:sp macro="" textlink="">
      <xdr:nvSpPr>
        <xdr:cNvPr id="463" name="n_1mainValue【保健センター・保健所】&#10;有形固定資産減価償却率"/>
        <xdr:cNvSpPr txBox="1"/>
      </xdr:nvSpPr>
      <xdr:spPr>
        <a:xfrm>
          <a:off x="15233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64</xdr:row>
      <xdr:rowOff>118127</xdr:rowOff>
    </xdr:from>
    <xdr:ext cx="469744" cy="259045"/>
    <xdr:sp macro="" textlink="">
      <xdr:nvSpPr>
        <xdr:cNvPr id="464" name="n_2mainValue【保健センター・保健所】&#10;有形固定資産減価償却率"/>
        <xdr:cNvSpPr txBox="1"/>
      </xdr:nvSpPr>
      <xdr:spPr>
        <a:xfrm>
          <a:off x="14357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64</xdr:row>
      <xdr:rowOff>118127</xdr:rowOff>
    </xdr:from>
    <xdr:ext cx="469744" cy="259045"/>
    <xdr:sp macro="" textlink="">
      <xdr:nvSpPr>
        <xdr:cNvPr id="465" name="n_3mainValue【保健センター・保健所】&#10;有形固定資産減価償却率"/>
        <xdr:cNvSpPr txBox="1"/>
      </xdr:nvSpPr>
      <xdr:spPr>
        <a:xfrm>
          <a:off x="13468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64</xdr:row>
      <xdr:rowOff>118127</xdr:rowOff>
    </xdr:from>
    <xdr:ext cx="469744" cy="259045"/>
    <xdr:sp macro="" textlink="">
      <xdr:nvSpPr>
        <xdr:cNvPr id="466" name="n_4mainValue【保健センター・保健所】&#10;有形固定資産減価償却率"/>
        <xdr:cNvSpPr txBox="1"/>
      </xdr:nvSpPr>
      <xdr:spPr>
        <a:xfrm>
          <a:off x="12579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88" name="直線コネクタ 487"/>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89"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90" name="直線コネクタ 489"/>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91"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92" name="直線コネクタ 491"/>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493"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94" name="フローチャート: 判断 493"/>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95" name="フローチャート: 判断 494"/>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96" name="フローチャート: 判断 495"/>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97" name="フローチャート: 判断 496"/>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98" name="フローチャート: 判断 497"/>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105334</xdr:rowOff>
    </xdr:from>
    <xdr:to>
      <xdr:col>116</xdr:col>
      <xdr:colOff>114300</xdr:colOff>
      <xdr:row>64</xdr:row>
      <xdr:rowOff>35484</xdr:rowOff>
    </xdr:to>
    <xdr:sp macro="" textlink="">
      <xdr:nvSpPr>
        <xdr:cNvPr id="504" name="楕円 503"/>
        <xdr:cNvSpPr/>
      </xdr:nvSpPr>
      <xdr:spPr>
        <a:xfrm>
          <a:off x="22110700" y="109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20261</xdr:rowOff>
    </xdr:from>
    <xdr:ext cx="469744" cy="259045"/>
    <xdr:sp macro="" textlink="">
      <xdr:nvSpPr>
        <xdr:cNvPr id="505" name="【保健センター・保健所】&#10;一人当たり面積該当値テキスト"/>
        <xdr:cNvSpPr txBox="1"/>
      </xdr:nvSpPr>
      <xdr:spPr>
        <a:xfrm>
          <a:off x="22199600" y="108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105791</xdr:rowOff>
    </xdr:from>
    <xdr:to>
      <xdr:col>112</xdr:col>
      <xdr:colOff>38100</xdr:colOff>
      <xdr:row>64</xdr:row>
      <xdr:rowOff>35941</xdr:rowOff>
    </xdr:to>
    <xdr:sp macro="" textlink="">
      <xdr:nvSpPr>
        <xdr:cNvPr id="506" name="楕円 505"/>
        <xdr:cNvSpPr/>
      </xdr:nvSpPr>
      <xdr:spPr>
        <a:xfrm>
          <a:off x="212725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156134</xdr:rowOff>
    </xdr:from>
    <xdr:to>
      <xdr:col>116</xdr:col>
      <xdr:colOff>63500</xdr:colOff>
      <xdr:row>63</xdr:row>
      <xdr:rowOff>156591</xdr:rowOff>
    </xdr:to>
    <xdr:cxnSp macro="">
      <xdr:nvCxnSpPr>
        <xdr:cNvPr id="507" name="直線コネクタ 506"/>
        <xdr:cNvCxnSpPr/>
      </xdr:nvCxnSpPr>
      <xdr:spPr>
        <a:xfrm flipV="1">
          <a:off x="21323300" y="1095748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106249</xdr:rowOff>
    </xdr:from>
    <xdr:to>
      <xdr:col>107</xdr:col>
      <xdr:colOff>101600</xdr:colOff>
      <xdr:row>64</xdr:row>
      <xdr:rowOff>36399</xdr:rowOff>
    </xdr:to>
    <xdr:sp macro="" textlink="">
      <xdr:nvSpPr>
        <xdr:cNvPr id="508" name="楕円 507"/>
        <xdr:cNvSpPr/>
      </xdr:nvSpPr>
      <xdr:spPr>
        <a:xfrm>
          <a:off x="20383500" y="109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156591</xdr:rowOff>
    </xdr:from>
    <xdr:to>
      <xdr:col>111</xdr:col>
      <xdr:colOff>177800</xdr:colOff>
      <xdr:row>63</xdr:row>
      <xdr:rowOff>157049</xdr:rowOff>
    </xdr:to>
    <xdr:cxnSp macro="">
      <xdr:nvCxnSpPr>
        <xdr:cNvPr id="509" name="直線コネクタ 508"/>
        <xdr:cNvCxnSpPr/>
      </xdr:nvCxnSpPr>
      <xdr:spPr>
        <a:xfrm flipV="1">
          <a:off x="20434300" y="109579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106705</xdr:rowOff>
    </xdr:from>
    <xdr:to>
      <xdr:col>102</xdr:col>
      <xdr:colOff>165100</xdr:colOff>
      <xdr:row>64</xdr:row>
      <xdr:rowOff>36855</xdr:rowOff>
    </xdr:to>
    <xdr:sp macro="" textlink="">
      <xdr:nvSpPr>
        <xdr:cNvPr id="510" name="楕円 509"/>
        <xdr:cNvSpPr/>
      </xdr:nvSpPr>
      <xdr:spPr>
        <a:xfrm>
          <a:off x="19494500" y="109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157049</xdr:rowOff>
    </xdr:from>
    <xdr:to>
      <xdr:col>107</xdr:col>
      <xdr:colOff>50800</xdr:colOff>
      <xdr:row>63</xdr:row>
      <xdr:rowOff>157505</xdr:rowOff>
    </xdr:to>
    <xdr:cxnSp macro="">
      <xdr:nvCxnSpPr>
        <xdr:cNvPr id="511" name="直線コネクタ 510"/>
        <xdr:cNvCxnSpPr/>
      </xdr:nvCxnSpPr>
      <xdr:spPr>
        <a:xfrm flipV="1">
          <a:off x="19545300" y="1095839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106934</xdr:rowOff>
    </xdr:from>
    <xdr:to>
      <xdr:col>98</xdr:col>
      <xdr:colOff>38100</xdr:colOff>
      <xdr:row>64</xdr:row>
      <xdr:rowOff>37084</xdr:rowOff>
    </xdr:to>
    <xdr:sp macro="" textlink="">
      <xdr:nvSpPr>
        <xdr:cNvPr id="512" name="楕円 511"/>
        <xdr:cNvSpPr/>
      </xdr:nvSpPr>
      <xdr:spPr>
        <a:xfrm>
          <a:off x="18605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157505</xdr:rowOff>
    </xdr:from>
    <xdr:to>
      <xdr:col>102</xdr:col>
      <xdr:colOff>114300</xdr:colOff>
      <xdr:row>63</xdr:row>
      <xdr:rowOff>157734</xdr:rowOff>
    </xdr:to>
    <xdr:cxnSp macro="">
      <xdr:nvCxnSpPr>
        <xdr:cNvPr id="513" name="直線コネクタ 512"/>
        <xdr:cNvCxnSpPr/>
      </xdr:nvCxnSpPr>
      <xdr:spPr>
        <a:xfrm flipV="1">
          <a:off x="18656300" y="1095885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514" name="n_1aveValue【保健センター・保健所】&#10;一人当たり面積"/>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515" name="n_2aveValue【保健センター・保健所】&#10;一人当たり面積"/>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516" name="n_3aveValue【保健センター・保健所】&#10;一人当たり面積"/>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517" name="n_4aveValue【保健センター・保健所】&#10;一人当たり面積"/>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27068</xdr:rowOff>
    </xdr:from>
    <xdr:ext cx="469744" cy="259045"/>
    <xdr:sp macro="" textlink="">
      <xdr:nvSpPr>
        <xdr:cNvPr id="518" name="n_1mainValue【保健センター・保健所】&#10;一人当たり面積"/>
        <xdr:cNvSpPr txBox="1"/>
      </xdr:nvSpPr>
      <xdr:spPr>
        <a:xfrm>
          <a:off x="21075727" y="109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27526</xdr:rowOff>
    </xdr:from>
    <xdr:ext cx="469744" cy="259045"/>
    <xdr:sp macro="" textlink="">
      <xdr:nvSpPr>
        <xdr:cNvPr id="519" name="n_2mainValue【保健センター・保健所】&#10;一人当たり面積"/>
        <xdr:cNvSpPr txBox="1"/>
      </xdr:nvSpPr>
      <xdr:spPr>
        <a:xfrm>
          <a:off x="20199427" y="110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27982</xdr:rowOff>
    </xdr:from>
    <xdr:ext cx="469744" cy="259045"/>
    <xdr:sp macro="" textlink="">
      <xdr:nvSpPr>
        <xdr:cNvPr id="520" name="n_3mainValue【保健センター・保健所】&#10;一人当たり面積"/>
        <xdr:cNvSpPr txBox="1"/>
      </xdr:nvSpPr>
      <xdr:spPr>
        <a:xfrm>
          <a:off x="19310427" y="11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28211</xdr:rowOff>
    </xdr:from>
    <xdr:ext cx="469744" cy="259045"/>
    <xdr:sp macro="" textlink="">
      <xdr:nvSpPr>
        <xdr:cNvPr id="521" name="n_4mainValue【保健センター・保健所】&#10;一人当たり面積"/>
        <xdr:cNvSpPr txBox="1"/>
      </xdr:nvSpPr>
      <xdr:spPr>
        <a:xfrm>
          <a:off x="18421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2" name="テキスト ボックス 54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5" name="直線コネクタ 54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7" name="直線コネクタ 54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9" name="直線コネクタ 5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50"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1" name="フローチャート: 判断 550"/>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2" name="フローチャート: 判断 551"/>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53" name="フローチャート: 判断 552"/>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54" name="フローチャート: 判断 553"/>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55" name="フローチャート: 判断 554"/>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66039</xdr:rowOff>
    </xdr:from>
    <xdr:to>
      <xdr:col>85</xdr:col>
      <xdr:colOff>177800</xdr:colOff>
      <xdr:row>79</xdr:row>
      <xdr:rowOff>167639</xdr:rowOff>
    </xdr:to>
    <xdr:sp macro="" textlink="">
      <xdr:nvSpPr>
        <xdr:cNvPr id="561" name="楕円 560"/>
        <xdr:cNvSpPr/>
      </xdr:nvSpPr>
      <xdr:spPr>
        <a:xfrm>
          <a:off x="16268700" y="136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88916</xdr:rowOff>
    </xdr:from>
    <xdr:ext cx="405111" cy="259045"/>
    <xdr:sp macro="" textlink="">
      <xdr:nvSpPr>
        <xdr:cNvPr id="562" name="【消防施設】&#10;有形固定資産減価償却率該当値テキスト"/>
        <xdr:cNvSpPr txBox="1"/>
      </xdr:nvSpPr>
      <xdr:spPr>
        <a:xfrm>
          <a:off x="16357600"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25400</xdr:rowOff>
    </xdr:from>
    <xdr:to>
      <xdr:col>81</xdr:col>
      <xdr:colOff>101600</xdr:colOff>
      <xdr:row>79</xdr:row>
      <xdr:rowOff>127000</xdr:rowOff>
    </xdr:to>
    <xdr:sp macro="" textlink="">
      <xdr:nvSpPr>
        <xdr:cNvPr id="563" name="楕円 562"/>
        <xdr:cNvSpPr/>
      </xdr:nvSpPr>
      <xdr:spPr>
        <a:xfrm>
          <a:off x="15430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76200</xdr:rowOff>
    </xdr:from>
    <xdr:to>
      <xdr:col>85</xdr:col>
      <xdr:colOff>127000</xdr:colOff>
      <xdr:row>79</xdr:row>
      <xdr:rowOff>116839</xdr:rowOff>
    </xdr:to>
    <xdr:cxnSp macro="">
      <xdr:nvCxnSpPr>
        <xdr:cNvPr id="564" name="直線コネクタ 563"/>
        <xdr:cNvCxnSpPr/>
      </xdr:nvCxnSpPr>
      <xdr:spPr>
        <a:xfrm>
          <a:off x="15481300" y="13620750"/>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156211</xdr:rowOff>
    </xdr:from>
    <xdr:to>
      <xdr:col>76</xdr:col>
      <xdr:colOff>165100</xdr:colOff>
      <xdr:row>79</xdr:row>
      <xdr:rowOff>86361</xdr:rowOff>
    </xdr:to>
    <xdr:sp macro="" textlink="">
      <xdr:nvSpPr>
        <xdr:cNvPr id="565" name="楕円 564"/>
        <xdr:cNvSpPr/>
      </xdr:nvSpPr>
      <xdr:spPr>
        <a:xfrm>
          <a:off x="14541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35561</xdr:rowOff>
    </xdr:from>
    <xdr:to>
      <xdr:col>81</xdr:col>
      <xdr:colOff>50800</xdr:colOff>
      <xdr:row>79</xdr:row>
      <xdr:rowOff>76200</xdr:rowOff>
    </xdr:to>
    <xdr:cxnSp macro="">
      <xdr:nvCxnSpPr>
        <xdr:cNvPr id="566" name="直線コネクタ 565"/>
        <xdr:cNvCxnSpPr/>
      </xdr:nvCxnSpPr>
      <xdr:spPr>
        <a:xfrm>
          <a:off x="14592300" y="13580111"/>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118111</xdr:rowOff>
    </xdr:from>
    <xdr:to>
      <xdr:col>72</xdr:col>
      <xdr:colOff>38100</xdr:colOff>
      <xdr:row>79</xdr:row>
      <xdr:rowOff>48261</xdr:rowOff>
    </xdr:to>
    <xdr:sp macro="" textlink="">
      <xdr:nvSpPr>
        <xdr:cNvPr id="567" name="楕円 566"/>
        <xdr:cNvSpPr/>
      </xdr:nvSpPr>
      <xdr:spPr>
        <a:xfrm>
          <a:off x="136525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168911</xdr:rowOff>
    </xdr:from>
    <xdr:to>
      <xdr:col>76</xdr:col>
      <xdr:colOff>114300</xdr:colOff>
      <xdr:row>79</xdr:row>
      <xdr:rowOff>35561</xdr:rowOff>
    </xdr:to>
    <xdr:cxnSp macro="">
      <xdr:nvCxnSpPr>
        <xdr:cNvPr id="568" name="直線コネクタ 567"/>
        <xdr:cNvCxnSpPr/>
      </xdr:nvCxnSpPr>
      <xdr:spPr>
        <a:xfrm>
          <a:off x="13703300" y="13542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146050</xdr:rowOff>
    </xdr:from>
    <xdr:to>
      <xdr:col>67</xdr:col>
      <xdr:colOff>101600</xdr:colOff>
      <xdr:row>80</xdr:row>
      <xdr:rowOff>76200</xdr:rowOff>
    </xdr:to>
    <xdr:sp macro="" textlink="">
      <xdr:nvSpPr>
        <xdr:cNvPr id="569" name="楕円 568"/>
        <xdr:cNvSpPr/>
      </xdr:nvSpPr>
      <xdr:spPr>
        <a:xfrm>
          <a:off x="12763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168911</xdr:rowOff>
    </xdr:from>
    <xdr:to>
      <xdr:col>71</xdr:col>
      <xdr:colOff>177800</xdr:colOff>
      <xdr:row>80</xdr:row>
      <xdr:rowOff>25400</xdr:rowOff>
    </xdr:to>
    <xdr:cxnSp macro="">
      <xdr:nvCxnSpPr>
        <xdr:cNvPr id="570" name="直線コネクタ 569"/>
        <xdr:cNvCxnSpPr/>
      </xdr:nvCxnSpPr>
      <xdr:spPr>
        <a:xfrm flipV="1">
          <a:off x="12814300" y="13542011"/>
          <a:ext cx="88900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71"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572"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573"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574"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143527</xdr:rowOff>
    </xdr:from>
    <xdr:ext cx="405111" cy="259045"/>
    <xdr:sp macro="" textlink="">
      <xdr:nvSpPr>
        <xdr:cNvPr id="575" name="n_1mainValue【消防施設】&#10;有形固定資産減価償却率"/>
        <xdr:cNvSpPr txBox="1"/>
      </xdr:nvSpPr>
      <xdr:spPr>
        <a:xfrm>
          <a:off x="15266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102888</xdr:rowOff>
    </xdr:from>
    <xdr:ext cx="405111" cy="259045"/>
    <xdr:sp macro="" textlink="">
      <xdr:nvSpPr>
        <xdr:cNvPr id="576" name="n_2mainValue【消防施設】&#10;有形固定資産減価償却率"/>
        <xdr:cNvSpPr txBox="1"/>
      </xdr:nvSpPr>
      <xdr:spPr>
        <a:xfrm>
          <a:off x="14389744"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64788</xdr:rowOff>
    </xdr:from>
    <xdr:ext cx="405111" cy="259045"/>
    <xdr:sp macro="" textlink="">
      <xdr:nvSpPr>
        <xdr:cNvPr id="577" name="n_3mainValue【消防施設】&#10;有形固定資産減価償却率"/>
        <xdr:cNvSpPr txBox="1"/>
      </xdr:nvSpPr>
      <xdr:spPr>
        <a:xfrm>
          <a:off x="135007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92727</xdr:rowOff>
    </xdr:from>
    <xdr:ext cx="405111" cy="259045"/>
    <xdr:sp macro="" textlink="">
      <xdr:nvSpPr>
        <xdr:cNvPr id="578" name="n_4mainValue【消防施設】&#10;有形固定資産減価償却率"/>
        <xdr:cNvSpPr txBox="1"/>
      </xdr:nvSpPr>
      <xdr:spPr>
        <a:xfrm>
          <a:off x="12611744"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2" name="直線コネクタ 601"/>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3"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4" name="直線コネクタ 603"/>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5"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6" name="直線コネクタ 605"/>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607"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08" name="フローチャート: 判断 607"/>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609" name="フローチャート: 判断 608"/>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610" name="フローチャート: 判断 609"/>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611" name="フローチャート: 判断 610"/>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612" name="フローチャート: 判断 611"/>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74168</xdr:rowOff>
    </xdr:from>
    <xdr:to>
      <xdr:col>116</xdr:col>
      <xdr:colOff>114300</xdr:colOff>
      <xdr:row>86</xdr:row>
      <xdr:rowOff>4318</xdr:rowOff>
    </xdr:to>
    <xdr:sp macro="" textlink="">
      <xdr:nvSpPr>
        <xdr:cNvPr id="618" name="楕円 617"/>
        <xdr:cNvSpPr/>
      </xdr:nvSpPr>
      <xdr:spPr>
        <a:xfrm>
          <a:off x="22110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97045</xdr:rowOff>
    </xdr:from>
    <xdr:ext cx="469744" cy="259045"/>
    <xdr:sp macro="" textlink="">
      <xdr:nvSpPr>
        <xdr:cNvPr id="619" name="【消防施設】&#10;一人当たり面積該当値テキスト"/>
        <xdr:cNvSpPr txBox="1"/>
      </xdr:nvSpPr>
      <xdr:spPr>
        <a:xfrm>
          <a:off x="22199600" y="1449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620" name="楕円 619"/>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124968</xdr:rowOff>
    </xdr:from>
    <xdr:to>
      <xdr:col>116</xdr:col>
      <xdr:colOff>63500</xdr:colOff>
      <xdr:row>85</xdr:row>
      <xdr:rowOff>129539</xdr:rowOff>
    </xdr:to>
    <xdr:cxnSp macro="">
      <xdr:nvCxnSpPr>
        <xdr:cNvPr id="621" name="直線コネクタ 620"/>
        <xdr:cNvCxnSpPr/>
      </xdr:nvCxnSpPr>
      <xdr:spPr>
        <a:xfrm flipV="1">
          <a:off x="21323300" y="146982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22" name="楕円 6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623" name="直線コネクタ 622"/>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87503</xdr:rowOff>
    </xdr:from>
    <xdr:to>
      <xdr:col>102</xdr:col>
      <xdr:colOff>165100</xdr:colOff>
      <xdr:row>86</xdr:row>
      <xdr:rowOff>17653</xdr:rowOff>
    </xdr:to>
    <xdr:sp macro="" textlink="">
      <xdr:nvSpPr>
        <xdr:cNvPr id="624" name="楕円 623"/>
        <xdr:cNvSpPr/>
      </xdr:nvSpPr>
      <xdr:spPr>
        <a:xfrm>
          <a:off x="19494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138303</xdr:rowOff>
    </xdr:to>
    <xdr:cxnSp macro="">
      <xdr:nvCxnSpPr>
        <xdr:cNvPr id="625" name="直線コネクタ 624"/>
        <xdr:cNvCxnSpPr/>
      </xdr:nvCxnSpPr>
      <xdr:spPr>
        <a:xfrm flipV="1">
          <a:off x="19545300" y="147066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95886</xdr:rowOff>
    </xdr:from>
    <xdr:to>
      <xdr:col>98</xdr:col>
      <xdr:colOff>38100</xdr:colOff>
      <xdr:row>86</xdr:row>
      <xdr:rowOff>26036</xdr:rowOff>
    </xdr:to>
    <xdr:sp macro="" textlink="">
      <xdr:nvSpPr>
        <xdr:cNvPr id="626" name="楕円 625"/>
        <xdr:cNvSpPr/>
      </xdr:nvSpPr>
      <xdr:spPr>
        <a:xfrm>
          <a:off x="18605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138303</xdr:rowOff>
    </xdr:from>
    <xdr:to>
      <xdr:col>102</xdr:col>
      <xdr:colOff>114300</xdr:colOff>
      <xdr:row>85</xdr:row>
      <xdr:rowOff>146686</xdr:rowOff>
    </xdr:to>
    <xdr:cxnSp macro="">
      <xdr:nvCxnSpPr>
        <xdr:cNvPr id="627" name="直線コネクタ 626"/>
        <xdr:cNvCxnSpPr/>
      </xdr:nvCxnSpPr>
      <xdr:spPr>
        <a:xfrm flipV="1">
          <a:off x="18656300" y="14711553"/>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28"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629"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630"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631" name="n_4aveValue【消防施設】&#10;一人当たり面積"/>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632" name="n_1mainValue【消防施設】&#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33" name="n_2mainValue【消防施設】&#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34180</xdr:rowOff>
    </xdr:from>
    <xdr:ext cx="469744" cy="259045"/>
    <xdr:sp macro="" textlink="">
      <xdr:nvSpPr>
        <xdr:cNvPr id="634" name="n_3mainValue【消防施設】&#10;一人当たり面積"/>
        <xdr:cNvSpPr txBox="1"/>
      </xdr:nvSpPr>
      <xdr:spPr>
        <a:xfrm>
          <a:off x="19310427" y="144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42563</xdr:rowOff>
    </xdr:from>
    <xdr:ext cx="469744" cy="259045"/>
    <xdr:sp macro="" textlink="">
      <xdr:nvSpPr>
        <xdr:cNvPr id="635" name="n_4mainValue【消防施設】&#10;一人当たり面積"/>
        <xdr:cNvSpPr txBox="1"/>
      </xdr:nvSpPr>
      <xdr:spPr>
        <a:xfrm>
          <a:off x="18421427" y="1444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1" name="直線コネクタ 660"/>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5" name="直線コネクタ 66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6"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7" name="フローチャート: 判断 666"/>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68" name="フローチャート: 判断 667"/>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69" name="フローチャート: 判断 668"/>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70" name="フローチャート: 判断 669"/>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71" name="フローチャート: 判断 670"/>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677" name="楕円 676"/>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678"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679" name="楕円 678"/>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30480</xdr:rowOff>
    </xdr:to>
    <xdr:cxnSp macro="">
      <xdr:nvCxnSpPr>
        <xdr:cNvPr id="680" name="直線コネクタ 679"/>
        <xdr:cNvCxnSpPr/>
      </xdr:nvCxnSpPr>
      <xdr:spPr>
        <a:xfrm>
          <a:off x="15481300" y="1816335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681" name="楕円 680"/>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161108</xdr:rowOff>
    </xdr:to>
    <xdr:cxnSp macro="">
      <xdr:nvCxnSpPr>
        <xdr:cNvPr id="682" name="直線コネクタ 681"/>
        <xdr:cNvCxnSpPr/>
      </xdr:nvCxnSpPr>
      <xdr:spPr>
        <a:xfrm>
          <a:off x="14592300" y="181225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83" name="楕円 682"/>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120287</xdr:rowOff>
    </xdr:to>
    <xdr:cxnSp macro="">
      <xdr:nvCxnSpPr>
        <xdr:cNvPr id="684" name="直線コネクタ 683"/>
        <xdr:cNvCxnSpPr/>
      </xdr:nvCxnSpPr>
      <xdr:spPr>
        <a:xfrm>
          <a:off x="13703300" y="18081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685" name="楕円 684"/>
        <xdr:cNvSpPr/>
      </xdr:nvSpPr>
      <xdr:spPr>
        <a:xfrm>
          <a:off x="1276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79466</xdr:rowOff>
    </xdr:to>
    <xdr:cxnSp macro="">
      <xdr:nvCxnSpPr>
        <xdr:cNvPr id="686" name="直線コネクタ 685"/>
        <xdr:cNvCxnSpPr/>
      </xdr:nvCxnSpPr>
      <xdr:spPr>
        <a:xfrm>
          <a:off x="12814300" y="180408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87"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88"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689" name="n_3ave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690" name="n_4ave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691" name="n_1mainValue【庁舎】&#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692"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3" name="n_3main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4" name="n_4main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4" name="テキスト ボックス 71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18" name="直線コネクタ 717"/>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19"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0" name="直線コネクタ 719"/>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1"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2" name="直線コネクタ 721"/>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23"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4" name="フローチャート: 判断 723"/>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25" name="フローチャート: 判断 724"/>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26" name="フローチャート: 判断 725"/>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27" name="フローチャート: 判断 726"/>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28" name="フローチャート: 判断 727"/>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168021</xdr:rowOff>
    </xdr:from>
    <xdr:to>
      <xdr:col>116</xdr:col>
      <xdr:colOff>114300</xdr:colOff>
      <xdr:row>108</xdr:row>
      <xdr:rowOff>98171</xdr:rowOff>
    </xdr:to>
    <xdr:sp macro="" textlink="">
      <xdr:nvSpPr>
        <xdr:cNvPr id="734" name="楕円 733"/>
        <xdr:cNvSpPr/>
      </xdr:nvSpPr>
      <xdr:spPr>
        <a:xfrm>
          <a:off x="22110700" y="185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735"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171069</xdr:rowOff>
    </xdr:from>
    <xdr:to>
      <xdr:col>112</xdr:col>
      <xdr:colOff>38100</xdr:colOff>
      <xdr:row>108</xdr:row>
      <xdr:rowOff>101219</xdr:rowOff>
    </xdr:to>
    <xdr:sp macro="" textlink="">
      <xdr:nvSpPr>
        <xdr:cNvPr id="736" name="楕円 735"/>
        <xdr:cNvSpPr/>
      </xdr:nvSpPr>
      <xdr:spPr>
        <a:xfrm>
          <a:off x="21272500" y="185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47371</xdr:rowOff>
    </xdr:from>
    <xdr:to>
      <xdr:col>116</xdr:col>
      <xdr:colOff>63500</xdr:colOff>
      <xdr:row>108</xdr:row>
      <xdr:rowOff>50419</xdr:rowOff>
    </xdr:to>
    <xdr:cxnSp macro="">
      <xdr:nvCxnSpPr>
        <xdr:cNvPr id="737" name="直線コネクタ 736"/>
        <xdr:cNvCxnSpPr/>
      </xdr:nvCxnSpPr>
      <xdr:spPr>
        <a:xfrm flipV="1">
          <a:off x="21323300" y="1856397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2160</xdr:rowOff>
    </xdr:from>
    <xdr:to>
      <xdr:col>107</xdr:col>
      <xdr:colOff>101600</xdr:colOff>
      <xdr:row>108</xdr:row>
      <xdr:rowOff>103760</xdr:rowOff>
    </xdr:to>
    <xdr:sp macro="" textlink="">
      <xdr:nvSpPr>
        <xdr:cNvPr id="738" name="楕円 737"/>
        <xdr:cNvSpPr/>
      </xdr:nvSpPr>
      <xdr:spPr>
        <a:xfrm>
          <a:off x="20383500" y="185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50419</xdr:rowOff>
    </xdr:from>
    <xdr:to>
      <xdr:col>111</xdr:col>
      <xdr:colOff>177800</xdr:colOff>
      <xdr:row>108</xdr:row>
      <xdr:rowOff>52960</xdr:rowOff>
    </xdr:to>
    <xdr:cxnSp macro="">
      <xdr:nvCxnSpPr>
        <xdr:cNvPr id="739" name="直線コネクタ 738"/>
        <xdr:cNvCxnSpPr/>
      </xdr:nvCxnSpPr>
      <xdr:spPr>
        <a:xfrm flipV="1">
          <a:off x="20434300" y="1856701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5080</xdr:rowOff>
    </xdr:from>
    <xdr:to>
      <xdr:col>102</xdr:col>
      <xdr:colOff>165100</xdr:colOff>
      <xdr:row>108</xdr:row>
      <xdr:rowOff>106680</xdr:rowOff>
    </xdr:to>
    <xdr:sp macro="" textlink="">
      <xdr:nvSpPr>
        <xdr:cNvPr id="740" name="楕円 739"/>
        <xdr:cNvSpPr/>
      </xdr:nvSpPr>
      <xdr:spPr>
        <a:xfrm>
          <a:off x="194945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52960</xdr:rowOff>
    </xdr:from>
    <xdr:to>
      <xdr:col>107</xdr:col>
      <xdr:colOff>50800</xdr:colOff>
      <xdr:row>108</xdr:row>
      <xdr:rowOff>55880</xdr:rowOff>
    </xdr:to>
    <xdr:cxnSp macro="">
      <xdr:nvCxnSpPr>
        <xdr:cNvPr id="741" name="直線コネクタ 740"/>
        <xdr:cNvCxnSpPr/>
      </xdr:nvCxnSpPr>
      <xdr:spPr>
        <a:xfrm flipV="1">
          <a:off x="19545300" y="18569560"/>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7365</xdr:rowOff>
    </xdr:from>
    <xdr:to>
      <xdr:col>98</xdr:col>
      <xdr:colOff>38100</xdr:colOff>
      <xdr:row>108</xdr:row>
      <xdr:rowOff>108965</xdr:rowOff>
    </xdr:to>
    <xdr:sp macro="" textlink="">
      <xdr:nvSpPr>
        <xdr:cNvPr id="742" name="楕円 741"/>
        <xdr:cNvSpPr/>
      </xdr:nvSpPr>
      <xdr:spPr>
        <a:xfrm>
          <a:off x="18605500" y="18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55880</xdr:rowOff>
    </xdr:from>
    <xdr:to>
      <xdr:col>102</xdr:col>
      <xdr:colOff>114300</xdr:colOff>
      <xdr:row>108</xdr:row>
      <xdr:rowOff>58165</xdr:rowOff>
    </xdr:to>
    <xdr:cxnSp macro="">
      <xdr:nvCxnSpPr>
        <xdr:cNvPr id="743" name="直線コネクタ 742"/>
        <xdr:cNvCxnSpPr/>
      </xdr:nvCxnSpPr>
      <xdr:spPr>
        <a:xfrm flipV="1">
          <a:off x="18656300" y="185724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744"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45"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46"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47"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92346</xdr:rowOff>
    </xdr:from>
    <xdr:ext cx="469744" cy="259045"/>
    <xdr:sp macro="" textlink="">
      <xdr:nvSpPr>
        <xdr:cNvPr id="748" name="n_1mainValue【庁舎】&#10;一人当たり面積"/>
        <xdr:cNvSpPr txBox="1"/>
      </xdr:nvSpPr>
      <xdr:spPr>
        <a:xfrm>
          <a:off x="21075727" y="1860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94887</xdr:rowOff>
    </xdr:from>
    <xdr:ext cx="469744" cy="259045"/>
    <xdr:sp macro="" textlink="">
      <xdr:nvSpPr>
        <xdr:cNvPr id="749" name="n_2mainValue【庁舎】&#10;一人当たり面積"/>
        <xdr:cNvSpPr txBox="1"/>
      </xdr:nvSpPr>
      <xdr:spPr>
        <a:xfrm>
          <a:off x="20199427" y="186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97807</xdr:rowOff>
    </xdr:from>
    <xdr:ext cx="469744" cy="259045"/>
    <xdr:sp macro="" textlink="">
      <xdr:nvSpPr>
        <xdr:cNvPr id="750" name="n_3mainValue【庁舎】&#10;一人当たり面積"/>
        <xdr:cNvSpPr txBox="1"/>
      </xdr:nvSpPr>
      <xdr:spPr>
        <a:xfrm>
          <a:off x="19310427" y="186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100092</xdr:rowOff>
    </xdr:from>
    <xdr:ext cx="469744" cy="259045"/>
    <xdr:sp macro="" textlink="">
      <xdr:nvSpPr>
        <xdr:cNvPr id="751" name="n_4mainValue【庁舎】&#10;一人当たり面積"/>
        <xdr:cNvSpPr txBox="1"/>
      </xdr:nvSpPr>
      <xdr:spPr>
        <a:xfrm>
          <a:off x="18421427" y="186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該当のある施設すべての償却率が上昇している。公共施設等総合管理計画や個別施設計画を活用し、更新・除却を検討し施設更新に努める。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内に中心となる産業がないこと等により、財政基盤が弱く、類似団体平均を下回っている。普通交付税は当町の収入の約半分を占めており、自主財源に乏しく国の動向に非常に左右されやすい。ふるさと納税</a:t>
          </a:r>
          <a:r>
            <a:rPr kumimoji="1" lang="ja-JP" altLang="en-US" sz="1100">
              <a:solidFill>
                <a:schemeClr val="dk1"/>
              </a:solidFill>
              <a:effectLst/>
              <a:latin typeface="+mn-lt"/>
              <a:ea typeface="+mn-ea"/>
              <a:cs typeface="+mn-cs"/>
            </a:rPr>
            <a:t>・企業版ふるさと納税</a:t>
          </a:r>
          <a:r>
            <a:rPr kumimoji="1" lang="ja-JP" altLang="ja-JP" sz="1100">
              <a:solidFill>
                <a:schemeClr val="dk1"/>
              </a:solidFill>
              <a:effectLst/>
              <a:latin typeface="+mn-lt"/>
              <a:ea typeface="+mn-ea"/>
              <a:cs typeface="+mn-cs"/>
            </a:rPr>
            <a:t>をはじめとした歳入の確保、歳出削減のための事業の見直しや、活力あるまちづくりを展開しながら行政の効率化に努めることにより、財政の健全化を図る。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類似団体に比べると数値は高いが、前年度に比べ</a:t>
          </a:r>
          <a:r>
            <a:rPr kumimoji="1" lang="en-US" altLang="ja-JP" sz="1100">
              <a:latin typeface="+mn-ea"/>
              <a:ea typeface="+mn-ea"/>
            </a:rPr>
            <a:t>6.9</a:t>
          </a:r>
          <a:r>
            <a:rPr kumimoji="1" lang="ja-JP" altLang="en-US" sz="1100">
              <a:latin typeface="+mn-ea"/>
              <a:ea typeface="+mn-ea"/>
            </a:rPr>
            <a:t>ポイント減の</a:t>
          </a:r>
          <a:r>
            <a:rPr kumimoji="1" lang="en-US" altLang="ja-JP" sz="1100">
              <a:latin typeface="+mn-ea"/>
              <a:ea typeface="+mn-ea"/>
            </a:rPr>
            <a:t>86.9%</a:t>
          </a:r>
          <a:r>
            <a:rPr kumimoji="1" lang="ja-JP" altLang="en-US" sz="1100">
              <a:latin typeface="+mn-ea"/>
              <a:ea typeface="+mn-ea"/>
            </a:rPr>
            <a:t>となっている。</a:t>
          </a:r>
        </a:p>
        <a:p>
          <a:r>
            <a:rPr kumimoji="1" lang="ja-JP" altLang="en-US" sz="1100">
              <a:latin typeface="+mn-ea"/>
              <a:ea typeface="+mn-ea"/>
            </a:rPr>
            <a:t>減少の要因として、歳入では普通交付税の増加に伴う経常一般財源の増加が主な要因である。歳出では、新型コロナウイルス感染症の影響により、イベント・行事等の中止や規模縮小のため経常的支出が減少したことが主な要因である。歳入及び歳出において、新型コロナウイルス感染症の影響による一時的な改善であることから、</a:t>
          </a:r>
          <a:r>
            <a:rPr kumimoji="1" lang="ja-JP" altLang="ja-JP" sz="1100">
              <a:solidFill>
                <a:schemeClr val="dk1"/>
              </a:solidFill>
              <a:effectLst/>
              <a:latin typeface="+mn-lt"/>
              <a:ea typeface="+mn-ea"/>
              <a:cs typeface="+mn-cs"/>
            </a:rPr>
            <a:t>歳入の確保、歳出削減</a:t>
          </a:r>
          <a:r>
            <a:rPr kumimoji="1" lang="ja-JP" altLang="en-US"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160496</xdr:rowOff>
    </xdr:from>
    <xdr:to>
      <xdr:col>23</xdr:col>
      <xdr:colOff>133350</xdr:colOff>
      <xdr:row>67</xdr:row>
      <xdr:rowOff>25718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04746"/>
          <a:ext cx="838200" cy="20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25718</xdr:rowOff>
    </xdr:from>
    <xdr:to>
      <xdr:col>19</xdr:col>
      <xdr:colOff>133350</xdr:colOff>
      <xdr:row>67</xdr:row>
      <xdr:rowOff>58896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512868"/>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52863</xdr:rowOff>
    </xdr:from>
    <xdr:to>
      <xdr:col>15</xdr:col>
      <xdr:colOff>82550</xdr:colOff>
      <xdr:row>67</xdr:row>
      <xdr:rowOff>58896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5400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121762</xdr:rowOff>
    </xdr:from>
    <xdr:to>
      <xdr:col>11</xdr:col>
      <xdr:colOff>31750</xdr:colOff>
      <xdr:row>67</xdr:row>
      <xdr:rowOff>52863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37462"/>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109696</xdr:rowOff>
    </xdr:from>
    <xdr:to>
      <xdr:col>23</xdr:col>
      <xdr:colOff>184150</xdr:colOff>
      <xdr:row>66</xdr:row>
      <xdr:rowOff>39846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2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81773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146368</xdr:rowOff>
    </xdr:from>
    <xdr:to>
      <xdr:col>19</xdr:col>
      <xdr:colOff>184150</xdr:colOff>
      <xdr:row>67</xdr:row>
      <xdr:rowOff>76518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61295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4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8096</xdr:rowOff>
    </xdr:from>
    <xdr:to>
      <xdr:col>15</xdr:col>
      <xdr:colOff>133350</xdr:colOff>
      <xdr:row>67</xdr:row>
      <xdr:rowOff>109696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94473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8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2063</xdr:rowOff>
    </xdr:from>
    <xdr:to>
      <xdr:col>11</xdr:col>
      <xdr:colOff>82550</xdr:colOff>
      <xdr:row>67</xdr:row>
      <xdr:rowOff>103663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88440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7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70962</xdr:rowOff>
    </xdr:from>
    <xdr:to>
      <xdr:col>7</xdr:col>
      <xdr:colOff>31750</xdr:colOff>
      <xdr:row>67</xdr:row>
      <xdr:rowOff>1112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157339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7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当該指数については、</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+49,387</a:t>
          </a:r>
          <a:r>
            <a:rPr kumimoji="1" lang="ja-JP" altLang="ja-JP" sz="1100">
              <a:solidFill>
                <a:schemeClr val="dk1"/>
              </a:solidFill>
              <a:effectLst/>
              <a:latin typeface="+mn-lt"/>
              <a:ea typeface="+mn-ea"/>
              <a:cs typeface="+mn-cs"/>
            </a:rPr>
            <a:t>千円であり、類似団体平均値に比べて</a:t>
          </a:r>
          <a:r>
            <a:rPr kumimoji="1" lang="en-US" altLang="ja-JP" sz="1100">
              <a:solidFill>
                <a:schemeClr val="dk1"/>
              </a:solidFill>
              <a:effectLst/>
              <a:latin typeface="+mn-lt"/>
              <a:ea typeface="+mn-ea"/>
              <a:cs typeface="+mn-cs"/>
            </a:rPr>
            <a:t>101,085</a:t>
          </a:r>
          <a:r>
            <a:rPr kumimoji="1" lang="ja-JP" altLang="ja-JP" sz="1100">
              <a:solidFill>
                <a:schemeClr val="dk1"/>
              </a:solidFill>
              <a:effectLst/>
              <a:latin typeface="+mn-lt"/>
              <a:ea typeface="+mn-ea"/>
              <a:cs typeface="+mn-cs"/>
            </a:rPr>
            <a:t>円下回っている。増加の要因は、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新型コロナウイルス感染症対応地方創生臨時交付金事業や新型コロナウイルスワクチン接種事業など新型コロナウイルス対応関係</a:t>
          </a:r>
          <a:r>
            <a:rPr kumimoji="1" lang="ja-JP" altLang="en-US" sz="1100">
              <a:solidFill>
                <a:schemeClr val="dk1"/>
              </a:solidFill>
              <a:effectLst/>
              <a:latin typeface="+mn-lt"/>
              <a:ea typeface="+mn-ea"/>
              <a:cs typeface="+mn-cs"/>
            </a:rPr>
            <a:t>の経費が主な</a:t>
          </a:r>
          <a:r>
            <a:rPr kumimoji="1" lang="ja-JP" altLang="ja-JP" sz="1100">
              <a:solidFill>
                <a:schemeClr val="dk1"/>
              </a:solidFill>
              <a:effectLst/>
              <a:latin typeface="+mn-lt"/>
              <a:ea typeface="+mn-ea"/>
              <a:cs typeface="+mn-cs"/>
            </a:rPr>
            <a:t>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164880</xdr:rowOff>
    </xdr:from>
    <xdr:to>
      <xdr:col>23</xdr:col>
      <xdr:colOff>133350</xdr:colOff>
      <xdr:row>82</xdr:row>
      <xdr:rowOff>17264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2330"/>
          <a:ext cx="8382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2042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6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146748</xdr:rowOff>
    </xdr:from>
    <xdr:to>
      <xdr:col>19</xdr:col>
      <xdr:colOff>133350</xdr:colOff>
      <xdr:row>81</xdr:row>
      <xdr:rowOff>164880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4198"/>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146748</xdr:rowOff>
    </xdr:from>
    <xdr:to>
      <xdr:col>15</xdr:col>
      <xdr:colOff>82550</xdr:colOff>
      <xdr:row>81</xdr:row>
      <xdr:rowOff>150140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34198"/>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139570</xdr:rowOff>
    </xdr:from>
    <xdr:to>
      <xdr:col>11</xdr:col>
      <xdr:colOff>31750</xdr:colOff>
      <xdr:row>81</xdr:row>
      <xdr:rowOff>150140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7020"/>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137914</xdr:rowOff>
    </xdr:from>
    <xdr:to>
      <xdr:col>23</xdr:col>
      <xdr:colOff>184150</xdr:colOff>
      <xdr:row>82</xdr:row>
      <xdr:rowOff>68064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59191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114080</xdr:rowOff>
    </xdr:from>
    <xdr:to>
      <xdr:col>19</xdr:col>
      <xdr:colOff>184150</xdr:colOff>
      <xdr:row>82</xdr:row>
      <xdr:rowOff>44230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54407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95948</xdr:rowOff>
    </xdr:from>
    <xdr:to>
      <xdr:col>15</xdr:col>
      <xdr:colOff>133350</xdr:colOff>
      <xdr:row>82</xdr:row>
      <xdr:rowOff>26098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99340</xdr:rowOff>
    </xdr:from>
    <xdr:to>
      <xdr:col>11</xdr:col>
      <xdr:colOff>82550</xdr:colOff>
      <xdr:row>82</xdr:row>
      <xdr:rowOff>29490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39667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88770</xdr:rowOff>
    </xdr:from>
    <xdr:to>
      <xdr:col>7</xdr:col>
      <xdr:colOff>31750</xdr:colOff>
      <xdr:row>82</xdr:row>
      <xdr:rowOff>18920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29097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当該数値は、前年度より</a:t>
          </a:r>
          <a:r>
            <a:rPr lang="ja-JP" altLang="en-US" sz="1100">
              <a:solidFill>
                <a:schemeClr val="dk1"/>
              </a:solidFill>
              <a:effectLst/>
              <a:latin typeface="+mn-lt"/>
              <a:ea typeface="+mn-ea"/>
              <a:cs typeface="+mn-cs"/>
            </a:rPr>
            <a:t>同様の</a:t>
          </a:r>
          <a:r>
            <a:rPr lang="en-US" altLang="ja-JP" sz="1100">
              <a:solidFill>
                <a:schemeClr val="dk1"/>
              </a:solidFill>
              <a:effectLst/>
              <a:latin typeface="+mn-lt"/>
              <a:ea typeface="+mn-ea"/>
              <a:cs typeface="+mn-cs"/>
            </a:rPr>
            <a:t>98.7</a:t>
          </a:r>
          <a:r>
            <a:rPr lang="ja-JP" altLang="ja-JP" sz="1100">
              <a:solidFill>
                <a:schemeClr val="dk1"/>
              </a:solidFill>
              <a:effectLst/>
              <a:latin typeface="+mn-lt"/>
              <a:ea typeface="+mn-ea"/>
              <a:cs typeface="+mn-cs"/>
            </a:rPr>
            <a:t>となっており、全国町村平均より</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ポイント上回っている。引き続き給与適正化に努める。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42227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29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54293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2982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88</xdr:row>
      <xdr:rowOff>54293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0314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117157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162877</xdr:rowOff>
    </xdr:from>
    <xdr:to>
      <xdr:col>81</xdr:col>
      <xdr:colOff>95250</xdr:colOff>
      <xdr:row>88</xdr:row>
      <xdr:rowOff>93027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58754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7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当該数値は、前年度より＋</a:t>
          </a:r>
          <a:r>
            <a:rPr lang="en-US" altLang="ja-JP" sz="1100">
              <a:solidFill>
                <a:schemeClr val="dk1"/>
              </a:solidFill>
              <a:effectLst/>
              <a:latin typeface="+mn-lt"/>
              <a:ea typeface="+mn-ea"/>
              <a:cs typeface="+mn-cs"/>
            </a:rPr>
            <a:t>0.59</a:t>
          </a:r>
          <a:r>
            <a:rPr lang="ja-JP" altLang="ja-JP" sz="1100">
              <a:solidFill>
                <a:schemeClr val="dk1"/>
              </a:solidFill>
              <a:effectLst/>
              <a:latin typeface="+mn-lt"/>
              <a:ea typeface="+mn-ea"/>
              <a:cs typeface="+mn-cs"/>
            </a:rPr>
            <a:t>人の</a:t>
          </a:r>
          <a:r>
            <a:rPr lang="en-US" altLang="ja-JP" sz="1100">
              <a:solidFill>
                <a:schemeClr val="dk1"/>
              </a:solidFill>
              <a:effectLst/>
              <a:latin typeface="+mn-lt"/>
              <a:ea typeface="+mn-ea"/>
              <a:cs typeface="+mn-cs"/>
            </a:rPr>
            <a:t>20.74</a:t>
          </a:r>
          <a:r>
            <a:rPr lang="ja-JP" altLang="ja-JP" sz="1100">
              <a:solidFill>
                <a:schemeClr val="dk1"/>
              </a:solidFill>
              <a:effectLst/>
              <a:latin typeface="+mn-lt"/>
              <a:ea typeface="+mn-ea"/>
              <a:cs typeface="+mn-cs"/>
            </a:rPr>
            <a:t>人となっており、類似団体平均を</a:t>
          </a:r>
          <a:r>
            <a:rPr lang="en-US" altLang="ja-JP" sz="1100">
              <a:solidFill>
                <a:schemeClr val="dk1"/>
              </a:solidFill>
              <a:effectLst/>
              <a:latin typeface="+mn-lt"/>
              <a:ea typeface="+mn-ea"/>
              <a:cs typeface="+mn-cs"/>
            </a:rPr>
            <a:t>3.33</a:t>
          </a:r>
          <a:r>
            <a:rPr lang="ja-JP" altLang="ja-JP" sz="1100">
              <a:solidFill>
                <a:schemeClr val="dk1"/>
              </a:solidFill>
              <a:effectLst/>
              <a:latin typeface="+mn-lt"/>
              <a:ea typeface="+mn-ea"/>
              <a:cs typeface="+mn-cs"/>
            </a:rPr>
            <a:t>人下回っている。毎年退職者数と同数程度の職員採用を行っており、職員数については今後も同水準を見込んでいるが、民間委託や指定管理者制度の活用も検討し、定員管理の適正化に努める。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49197</xdr:rowOff>
    </xdr:from>
    <xdr:to>
      <xdr:col>81</xdr:col>
      <xdr:colOff>44450</xdr:colOff>
      <xdr:row>59</xdr:row>
      <xdr:rowOff>55976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4747"/>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40465</xdr:rowOff>
    </xdr:from>
    <xdr:to>
      <xdr:col>77</xdr:col>
      <xdr:colOff>44450</xdr:colOff>
      <xdr:row>59</xdr:row>
      <xdr:rowOff>49197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601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40465</xdr:rowOff>
    </xdr:from>
    <xdr:to>
      <xdr:col>72</xdr:col>
      <xdr:colOff>203200</xdr:colOff>
      <xdr:row>59</xdr:row>
      <xdr:rowOff>45061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5601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39660</xdr:rowOff>
    </xdr:from>
    <xdr:to>
      <xdr:col>68</xdr:col>
      <xdr:colOff>152400</xdr:colOff>
      <xdr:row>59</xdr:row>
      <xdr:rowOff>45061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52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5176</xdr:rowOff>
    </xdr:from>
    <xdr:to>
      <xdr:col>81</xdr:col>
      <xdr:colOff>95250</xdr:colOff>
      <xdr:row>59</xdr:row>
      <xdr:rowOff>106776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21703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169847</xdr:rowOff>
    </xdr:from>
    <xdr:to>
      <xdr:col>77</xdr:col>
      <xdr:colOff>95250</xdr:colOff>
      <xdr:row>59</xdr:row>
      <xdr:rowOff>99997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110174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161115</xdr:rowOff>
    </xdr:from>
    <xdr:to>
      <xdr:col>73</xdr:col>
      <xdr:colOff>44450</xdr:colOff>
      <xdr:row>59</xdr:row>
      <xdr:rowOff>91265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101442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165711</xdr:rowOff>
    </xdr:from>
    <xdr:to>
      <xdr:col>68</xdr:col>
      <xdr:colOff>203200</xdr:colOff>
      <xdr:row>59</xdr:row>
      <xdr:rowOff>95861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106038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160310</xdr:rowOff>
    </xdr:from>
    <xdr:to>
      <xdr:col>64</xdr:col>
      <xdr:colOff>152400</xdr:colOff>
      <xdr:row>59</xdr:row>
      <xdr:rowOff>90460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平均値と比べ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％上回っている。過去に実施した公共施設高台移転事業</a:t>
          </a:r>
          <a:r>
            <a:rPr kumimoji="1" lang="ja-JP" altLang="en-US" sz="1100">
              <a:solidFill>
                <a:schemeClr val="dk1"/>
              </a:solidFill>
              <a:effectLst/>
              <a:latin typeface="+mn-lt"/>
              <a:ea typeface="+mn-ea"/>
              <a:cs typeface="+mn-cs"/>
            </a:rPr>
            <a:t>や防災対策事業などの</a:t>
          </a:r>
          <a:r>
            <a:rPr kumimoji="1" lang="ja-JP" altLang="ja-JP" sz="1100">
              <a:solidFill>
                <a:schemeClr val="dk1"/>
              </a:solidFill>
              <a:effectLst/>
              <a:latin typeface="+mn-lt"/>
              <a:ea typeface="+mn-ea"/>
              <a:cs typeface="+mn-cs"/>
            </a:rPr>
            <a:t>大型事業の償還がはじまり、公債費が増加したことが主な要因である。</a:t>
          </a:r>
          <a:r>
            <a:rPr kumimoji="1" lang="ja-JP" altLang="en-US" sz="1100">
              <a:solidFill>
                <a:schemeClr val="dk1"/>
              </a:solidFill>
              <a:effectLst/>
              <a:latin typeface="+mn-lt"/>
              <a:ea typeface="+mn-ea"/>
              <a:cs typeface="+mn-cs"/>
            </a:rPr>
            <a:t>一般会計において、公債費は令和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がピークであり、翌年度以降はやや減少基調となる見込みであることから、当数値においても劇的な上昇は見込んでいない。しかし、病院事業会計において現在実施している病院移転事業の財源としている地方債の償還が始まった際は、再度比率上昇の可能性があることから、</a:t>
          </a:r>
          <a:r>
            <a:rPr kumimoji="1" lang="ja-JP" altLang="ja-JP" sz="1100">
              <a:solidFill>
                <a:schemeClr val="dk1"/>
              </a:solidFill>
              <a:effectLst/>
              <a:latin typeface="+mn-lt"/>
              <a:ea typeface="+mn-ea"/>
              <a:cs typeface="+mn-cs"/>
            </a:rPr>
            <a:t>地方債充当事業については事業の取捨選択を徹底し、適正な水準になるよう努める。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140546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92287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基金があるため、ここ数年は将来負担比率は算定されていない。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当該数値については、前年度より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となっており、類似団体平均では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職員数についても変動はあまりなく、経常的な人件費に係る費用についても前年度とほぼ同じであるが、普通交付税などの経常一般財源が増加したことにより、数値が減少した。</a:t>
          </a:r>
          <a:r>
            <a:rPr kumimoji="1" lang="ja-JP" altLang="ja-JP" sz="1100">
              <a:solidFill>
                <a:schemeClr val="dk1"/>
              </a:solidFill>
              <a:effectLst/>
              <a:latin typeface="+mn-lt"/>
              <a:ea typeface="+mn-ea"/>
              <a:cs typeface="+mn-cs"/>
            </a:rPr>
            <a:t>今後も引き続き、事務の効率化など定員管理の適正化に努め人件費の抑制を図る。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9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％減少の</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％であり、類似団体内平均値を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％下回っている。人件費</a:t>
          </a:r>
          <a:r>
            <a:rPr kumimoji="1" lang="ja-JP" altLang="en-US" sz="1100">
              <a:solidFill>
                <a:schemeClr val="dk1"/>
              </a:solidFill>
              <a:effectLst/>
              <a:latin typeface="+mn-lt"/>
              <a:ea typeface="+mn-ea"/>
              <a:cs typeface="+mn-cs"/>
            </a:rPr>
            <a:t>や扶助費</a:t>
          </a:r>
          <a:r>
            <a:rPr kumimoji="1" lang="ja-JP" altLang="ja-JP" sz="1100">
              <a:solidFill>
                <a:schemeClr val="dk1"/>
              </a:solidFill>
              <a:effectLst/>
              <a:latin typeface="+mn-lt"/>
              <a:ea typeface="+mn-ea"/>
              <a:cs typeface="+mn-cs"/>
            </a:rPr>
            <a:t>と同様に前年度と費用については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同額であるが、歳入（経常一般財源）の増加により減少した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2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29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となっており、類似団体内平均値より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人件費と同様に前年度と費用については同額であるが、歳入（経常一般財源）の増加により減少した。</a:t>
          </a:r>
          <a:r>
            <a:rPr kumimoji="1" lang="ja-JP" altLang="ja-JP" sz="1100">
              <a:solidFill>
                <a:schemeClr val="dk1"/>
              </a:solidFill>
              <a:effectLst/>
              <a:latin typeface="+mn-lt"/>
              <a:ea typeface="+mn-ea"/>
              <a:cs typeface="+mn-cs"/>
            </a:rPr>
            <a:t>扶助費については、その年によって費用の変動が大きく、予想が困難であるが、引き続き健全な財政運営に努める。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4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その他については、前年度比－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となった。維持補修費や各特別会計への繰出金</a:t>
          </a:r>
          <a:r>
            <a:rPr kumimoji="1" lang="ja-JP" altLang="en-US" sz="1100">
              <a:solidFill>
                <a:schemeClr val="dk1"/>
              </a:solidFill>
              <a:effectLst/>
              <a:latin typeface="+mn-lt"/>
              <a:ea typeface="+mn-ea"/>
              <a:cs typeface="+mn-cs"/>
            </a:rPr>
            <a:t>の費用は昨年度と同様であるが、</a:t>
          </a:r>
          <a:r>
            <a:rPr kumimoji="1" lang="ja-JP" altLang="ja-JP" sz="1100">
              <a:solidFill>
                <a:schemeClr val="dk1"/>
              </a:solidFill>
              <a:effectLst/>
              <a:latin typeface="+mn-lt"/>
              <a:ea typeface="+mn-ea"/>
              <a:cs typeface="+mn-cs"/>
            </a:rPr>
            <a:t>歳入（経常一般財源）の増加により減少した。今後も維持補修費や繰出金など事業の精査を実施し経費削減に努める。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96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53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8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62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30480</xdr:rowOff>
    </xdr:from>
    <xdr:to>
      <xdr:col>78</xdr:col>
      <xdr:colOff>120650</xdr:colOff>
      <xdr:row>57</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8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補助費については、前年度比－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上回っている。　</a:t>
          </a:r>
          <a:r>
            <a:rPr kumimoji="1" lang="ja-JP" altLang="en-US" sz="1100">
              <a:solidFill>
                <a:schemeClr val="dk1"/>
              </a:solidFill>
              <a:effectLst/>
              <a:latin typeface="+mn-lt"/>
              <a:ea typeface="+mn-ea"/>
              <a:cs typeface="+mn-cs"/>
            </a:rPr>
            <a:t>昨年度に引き続き</a:t>
          </a:r>
          <a:r>
            <a:rPr lang="ja-JP" altLang="ja-JP" sz="1100">
              <a:solidFill>
                <a:schemeClr val="dk1"/>
              </a:solidFill>
              <a:effectLst/>
              <a:latin typeface="+mn-lt"/>
              <a:ea typeface="+mn-ea"/>
              <a:cs typeface="+mn-cs"/>
            </a:rPr>
            <a:t>各団体への補助金が新型コロナウイルスの影響により事業実施できなかったこと</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歳入（経常一般財源）の増加により減少した。</a:t>
          </a:r>
          <a:r>
            <a:rPr kumimoji="1" lang="ja-JP" altLang="en-US" sz="1100">
              <a:solidFill>
                <a:schemeClr val="dk1"/>
              </a:solidFill>
              <a:effectLst/>
              <a:latin typeface="+mn-lt"/>
              <a:ea typeface="+mn-ea"/>
              <a:cs typeface="+mn-cs"/>
            </a:rPr>
            <a:t>比率の</a:t>
          </a:r>
          <a:r>
            <a:rPr kumimoji="1" lang="ja-JP" altLang="ja-JP" sz="1100">
              <a:solidFill>
                <a:schemeClr val="dk1"/>
              </a:solidFill>
              <a:effectLst/>
              <a:latin typeface="+mn-lt"/>
              <a:ea typeface="+mn-ea"/>
              <a:cs typeface="+mn-cs"/>
            </a:rPr>
            <a:t>減少は新型コロナウイルスに伴う一時的要因であることから、制度見直し</a:t>
          </a:r>
          <a:r>
            <a:rPr kumimoji="1" lang="ja-JP" altLang="en-US" sz="1100">
              <a:solidFill>
                <a:schemeClr val="dk1"/>
              </a:solidFill>
              <a:effectLst/>
              <a:latin typeface="+mn-lt"/>
              <a:ea typeface="+mn-ea"/>
              <a:cs typeface="+mn-cs"/>
            </a:rPr>
            <a:t>を検討するなど</a:t>
          </a:r>
          <a:r>
            <a:rPr kumimoji="1" lang="ja-JP" altLang="ja-JP" sz="1100">
              <a:solidFill>
                <a:schemeClr val="dk1"/>
              </a:solidFill>
              <a:effectLst/>
              <a:latin typeface="+mn-lt"/>
              <a:ea typeface="+mn-ea"/>
              <a:cs typeface="+mn-cs"/>
            </a:rPr>
            <a:t>経費削減に努める。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24130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375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710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51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7518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上回っている。過去に実施した公共施設高台移転事業</a:t>
          </a:r>
          <a:r>
            <a:rPr kumimoji="1" lang="ja-JP" altLang="en-US" sz="1100">
              <a:solidFill>
                <a:schemeClr val="dk1"/>
              </a:solidFill>
              <a:effectLst/>
              <a:latin typeface="+mn-lt"/>
              <a:ea typeface="+mn-ea"/>
              <a:cs typeface="+mn-cs"/>
            </a:rPr>
            <a:t>や防災対策事業などの大型</a:t>
          </a:r>
          <a:r>
            <a:rPr kumimoji="1" lang="ja-JP" altLang="ja-JP" sz="1100">
              <a:solidFill>
                <a:schemeClr val="dk1"/>
              </a:solidFill>
              <a:effectLst/>
              <a:latin typeface="+mn-lt"/>
              <a:ea typeface="+mn-ea"/>
              <a:cs typeface="+mn-cs"/>
            </a:rPr>
            <a:t>事業の償還が開始したことが主な要因である。</a:t>
          </a:r>
          <a:r>
            <a:rPr kumimoji="1" lang="ja-JP" altLang="en-US" sz="1100">
              <a:solidFill>
                <a:schemeClr val="dk1"/>
              </a:solidFill>
              <a:effectLst/>
              <a:latin typeface="+mn-lt"/>
              <a:ea typeface="+mn-ea"/>
              <a:cs typeface="+mn-cs"/>
            </a:rPr>
            <a:t>なお、公債費については本年がここ近年のピークであり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次年度以降は減少を見込む。</a:t>
          </a:r>
          <a:r>
            <a:rPr kumimoji="1" lang="ja-JP" altLang="ja-JP" sz="1100">
              <a:solidFill>
                <a:schemeClr val="dk1"/>
              </a:solidFill>
              <a:effectLst/>
              <a:latin typeface="+mn-lt"/>
              <a:ea typeface="+mn-ea"/>
              <a:cs typeface="+mn-cs"/>
            </a:rPr>
            <a:t>地方債発行の際は過疎対策事業債や緊急防災・減災事業債など交付税算入率の高い地方債を活用するとともに、事業実施にあたっては、十分な精査により事業の取捨選択を行い、地方債の発行を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2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a:t>
          </a:r>
          <a:r>
            <a:rPr kumimoji="1" lang="ja-JP" altLang="ja-JP" sz="1100">
              <a:solidFill>
                <a:schemeClr val="dk1"/>
              </a:solidFill>
              <a:effectLst/>
              <a:latin typeface="+mn-lt"/>
              <a:ea typeface="+mn-ea"/>
              <a:cs typeface="+mn-cs"/>
            </a:rPr>
            <a:t>以外の項目については、前年度比－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要因は昨年度に引き続き</a:t>
          </a:r>
          <a:r>
            <a:rPr kumimoji="1" lang="ja-JP" altLang="ja-JP" sz="1100">
              <a:solidFill>
                <a:schemeClr val="dk1"/>
              </a:solidFill>
              <a:effectLst/>
              <a:latin typeface="+mn-lt"/>
              <a:ea typeface="+mn-ea"/>
              <a:cs typeface="+mn-cs"/>
            </a:rPr>
            <a:t>新型コロナウイルスに伴う</a:t>
          </a:r>
          <a:r>
            <a:rPr kumimoji="1" lang="ja-JP" altLang="en-US" sz="1100">
              <a:solidFill>
                <a:schemeClr val="dk1"/>
              </a:solidFill>
              <a:effectLst/>
              <a:latin typeface="+mn-lt"/>
              <a:ea typeface="+mn-ea"/>
              <a:cs typeface="+mn-cs"/>
            </a:rPr>
            <a:t>事業の中止及び縮小、普通交付税など経常一般財源の増など</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り、根本的な改善とはなっていないことから</a:t>
          </a:r>
          <a:r>
            <a:rPr kumimoji="1" lang="ja-JP" altLang="ja-JP" sz="1100">
              <a:solidFill>
                <a:schemeClr val="dk1"/>
              </a:solidFill>
              <a:effectLst/>
              <a:latin typeface="+mn-lt"/>
              <a:ea typeface="+mn-ea"/>
              <a:cs typeface="+mn-cs"/>
            </a:rPr>
            <a:t>、引き続き制度見直しや経費削減に努める。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66584</xdr:rowOff>
    </xdr:from>
    <xdr:to>
      <xdr:col>82</xdr:col>
      <xdr:colOff>107950</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8234"/>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37193</xdr:rowOff>
    </xdr:from>
    <xdr:to>
      <xdr:col>73</xdr:col>
      <xdr:colOff>180975</xdr:colOff>
      <xdr:row>79</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817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143329</xdr:rowOff>
    </xdr:from>
    <xdr:to>
      <xdr:col>69</xdr:col>
      <xdr:colOff>92075</xdr:colOff>
      <xdr:row>79</xdr:row>
      <xdr:rowOff>37193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64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159311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157843</xdr:rowOff>
    </xdr:from>
    <xdr:to>
      <xdr:col>69</xdr:col>
      <xdr:colOff>142875</xdr:colOff>
      <xdr:row>79</xdr:row>
      <xdr:rowOff>87993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72770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143578</xdr:rowOff>
    </xdr:from>
    <xdr:to>
      <xdr:col>29</xdr:col>
      <xdr:colOff>127000</xdr:colOff>
      <xdr:row>18</xdr:row>
      <xdr:rowOff>163786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77303"/>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163786</xdr:rowOff>
    </xdr:from>
    <xdr:to>
      <xdr:col>26</xdr:col>
      <xdr:colOff>50800</xdr:colOff>
      <xdr:row>19</xdr:row>
      <xdr:rowOff>7388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97511"/>
          <a:ext cx="698500" cy="1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7388</xdr:rowOff>
    </xdr:from>
    <xdr:to>
      <xdr:col>22</xdr:col>
      <xdr:colOff>114300</xdr:colOff>
      <xdr:row>19</xdr:row>
      <xdr:rowOff>45156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2563"/>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43330</xdr:rowOff>
    </xdr:from>
    <xdr:to>
      <xdr:col>18</xdr:col>
      <xdr:colOff>177800</xdr:colOff>
      <xdr:row>19</xdr:row>
      <xdr:rowOff>45156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48505"/>
          <a:ext cx="698500" cy="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92778</xdr:rowOff>
    </xdr:from>
    <xdr:to>
      <xdr:col>29</xdr:col>
      <xdr:colOff>177800</xdr:colOff>
      <xdr:row>19</xdr:row>
      <xdr:rowOff>22928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2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64855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112986</xdr:rowOff>
    </xdr:from>
    <xdr:to>
      <xdr:col>26</xdr:col>
      <xdr:colOff>101600</xdr:colOff>
      <xdr:row>19</xdr:row>
      <xdr:rowOff>43136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4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27913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3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128038</xdr:rowOff>
    </xdr:from>
    <xdr:to>
      <xdr:col>22</xdr:col>
      <xdr:colOff>165100</xdr:colOff>
      <xdr:row>19</xdr:row>
      <xdr:rowOff>58188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165806</xdr:rowOff>
    </xdr:from>
    <xdr:to>
      <xdr:col>19</xdr:col>
      <xdr:colOff>38100</xdr:colOff>
      <xdr:row>19</xdr:row>
      <xdr:rowOff>95956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80733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163980</xdr:rowOff>
    </xdr:from>
    <xdr:to>
      <xdr:col>15</xdr:col>
      <xdr:colOff>101600</xdr:colOff>
      <xdr:row>19</xdr:row>
      <xdr:rowOff>94130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66124</xdr:rowOff>
    </xdr:from>
    <xdr:to>
      <xdr:col>29</xdr:col>
      <xdr:colOff>127000</xdr:colOff>
      <xdr:row>36</xdr:row>
      <xdr:rowOff>169142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9374"/>
          <a:ext cx="647700" cy="10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169142</xdr:rowOff>
    </xdr:from>
    <xdr:to>
      <xdr:col>26</xdr:col>
      <xdr:colOff>50800</xdr:colOff>
      <xdr:row>37</xdr:row>
      <xdr:rowOff>30439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22392"/>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30439</xdr:rowOff>
    </xdr:from>
    <xdr:to>
      <xdr:col>22</xdr:col>
      <xdr:colOff>114300</xdr:colOff>
      <xdr:row>37</xdr:row>
      <xdr:rowOff>35960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5139"/>
          <a:ext cx="698500" cy="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35960</xdr:rowOff>
    </xdr:from>
    <xdr:to>
      <xdr:col>18</xdr:col>
      <xdr:colOff>177800</xdr:colOff>
      <xdr:row>37</xdr:row>
      <xdr:rowOff>53865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60660"/>
          <a:ext cx="698500" cy="1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15324</xdr:rowOff>
    </xdr:from>
    <xdr:to>
      <xdr:col>29</xdr:col>
      <xdr:colOff>177800</xdr:colOff>
      <xdr:row>36</xdr:row>
      <xdr:rowOff>116924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203301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118342</xdr:rowOff>
    </xdr:from>
    <xdr:to>
      <xdr:col>26</xdr:col>
      <xdr:colOff>101600</xdr:colOff>
      <xdr:row>37</xdr:row>
      <xdr:rowOff>48492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33269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151089</xdr:rowOff>
    </xdr:from>
    <xdr:to>
      <xdr:col>22</xdr:col>
      <xdr:colOff>165100</xdr:colOff>
      <xdr:row>37</xdr:row>
      <xdr:rowOff>81239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66016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156610</xdr:rowOff>
    </xdr:from>
    <xdr:to>
      <xdr:col>19</xdr:col>
      <xdr:colOff>38100</xdr:colOff>
      <xdr:row>37</xdr:row>
      <xdr:rowOff>86760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71537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3065</xdr:rowOff>
    </xdr:from>
    <xdr:to>
      <xdr:col>15</xdr:col>
      <xdr:colOff>101600</xdr:colOff>
      <xdr:row>37</xdr:row>
      <xdr:rowOff>104665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89442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117162</xdr:rowOff>
    </xdr:from>
    <xdr:to>
      <xdr:col>24</xdr:col>
      <xdr:colOff>63500</xdr:colOff>
      <xdr:row>37</xdr:row>
      <xdr:rowOff>122828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0812"/>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122828</xdr:rowOff>
    </xdr:from>
    <xdr:to>
      <xdr:col>19</xdr:col>
      <xdr:colOff>177800</xdr:colOff>
      <xdr:row>37</xdr:row>
      <xdr:rowOff>167005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647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167005</xdr:rowOff>
    </xdr:from>
    <xdr:to>
      <xdr:col>15</xdr:col>
      <xdr:colOff>50800</xdr:colOff>
      <xdr:row>38</xdr:row>
      <xdr:rowOff>13637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10655"/>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13637</xdr:rowOff>
    </xdr:from>
    <xdr:to>
      <xdr:col>10</xdr:col>
      <xdr:colOff>114300</xdr:colOff>
      <xdr:row>38</xdr:row>
      <xdr:rowOff>22419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2873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66362</xdr:rowOff>
    </xdr:from>
    <xdr:to>
      <xdr:col>24</xdr:col>
      <xdr:colOff>114300</xdr:colOff>
      <xdr:row>37</xdr:row>
      <xdr:rowOff>167962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44789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72028</xdr:rowOff>
    </xdr:from>
    <xdr:to>
      <xdr:col>20</xdr:col>
      <xdr:colOff>38100</xdr:colOff>
      <xdr:row>38</xdr:row>
      <xdr:rowOff>2178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164754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116205</xdr:rowOff>
    </xdr:from>
    <xdr:to>
      <xdr:col>15</xdr:col>
      <xdr:colOff>101600</xdr:colOff>
      <xdr:row>38</xdr:row>
      <xdr:rowOff>46355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37482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134287</xdr:rowOff>
    </xdr:from>
    <xdr:to>
      <xdr:col>10</xdr:col>
      <xdr:colOff>165100</xdr:colOff>
      <xdr:row>38</xdr:row>
      <xdr:rowOff>64436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7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55564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143068</xdr:rowOff>
    </xdr:from>
    <xdr:to>
      <xdr:col>6</xdr:col>
      <xdr:colOff>38100</xdr:colOff>
      <xdr:row>38</xdr:row>
      <xdr:rowOff>73219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6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64346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7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117559</xdr:rowOff>
    </xdr:from>
    <xdr:to>
      <xdr:col>24</xdr:col>
      <xdr:colOff>63500</xdr:colOff>
      <xdr:row>57</xdr:row>
      <xdr:rowOff>155943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0209"/>
          <a:ext cx="838200" cy="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155943</xdr:rowOff>
    </xdr:from>
    <xdr:to>
      <xdr:col>19</xdr:col>
      <xdr:colOff>177800</xdr:colOff>
      <xdr:row>57</xdr:row>
      <xdr:rowOff>164798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8593"/>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149620</xdr:rowOff>
    </xdr:from>
    <xdr:to>
      <xdr:col>15</xdr:col>
      <xdr:colOff>50800</xdr:colOff>
      <xdr:row>57</xdr:row>
      <xdr:rowOff>164798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22270"/>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149620</xdr:rowOff>
    </xdr:from>
    <xdr:to>
      <xdr:col>10</xdr:col>
      <xdr:colOff>114300</xdr:colOff>
      <xdr:row>57</xdr:row>
      <xdr:rowOff>169955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2270"/>
          <a:ext cx="8890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66759</xdr:rowOff>
    </xdr:from>
    <xdr:to>
      <xdr:col>24</xdr:col>
      <xdr:colOff>114300</xdr:colOff>
      <xdr:row>57</xdr:row>
      <xdr:rowOff>168359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105143</xdr:rowOff>
    </xdr:from>
    <xdr:to>
      <xdr:col>20</xdr:col>
      <xdr:colOff>38100</xdr:colOff>
      <xdr:row>58</xdr:row>
      <xdr:rowOff>35293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113998</xdr:rowOff>
    </xdr:from>
    <xdr:to>
      <xdr:col>15</xdr:col>
      <xdr:colOff>101600</xdr:colOff>
      <xdr:row>58</xdr:row>
      <xdr:rowOff>44148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35275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98820</xdr:rowOff>
    </xdr:from>
    <xdr:to>
      <xdr:col>10</xdr:col>
      <xdr:colOff>165100</xdr:colOff>
      <xdr:row>58</xdr:row>
      <xdr:rowOff>28970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20097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119155</xdr:rowOff>
    </xdr:from>
    <xdr:to>
      <xdr:col>6</xdr:col>
      <xdr:colOff>38100</xdr:colOff>
      <xdr:row>58</xdr:row>
      <xdr:rowOff>49305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40432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112889</xdr:rowOff>
    </xdr:from>
    <xdr:to>
      <xdr:col>24</xdr:col>
      <xdr:colOff>63500</xdr:colOff>
      <xdr:row>78</xdr:row>
      <xdr:rowOff>115748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598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112533</xdr:rowOff>
    </xdr:from>
    <xdr:to>
      <xdr:col>19</xdr:col>
      <xdr:colOff>177800</xdr:colOff>
      <xdr:row>78</xdr:row>
      <xdr:rowOff>115748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85633"/>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108386</xdr:rowOff>
    </xdr:from>
    <xdr:to>
      <xdr:col>15</xdr:col>
      <xdr:colOff>50800</xdr:colOff>
      <xdr:row>78</xdr:row>
      <xdr:rowOff>112533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8148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85984</xdr:rowOff>
    </xdr:from>
    <xdr:to>
      <xdr:col>10</xdr:col>
      <xdr:colOff>114300</xdr:colOff>
      <xdr:row>78</xdr:row>
      <xdr:rowOff>108386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9084"/>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62089</xdr:rowOff>
    </xdr:from>
    <xdr:to>
      <xdr:col>24</xdr:col>
      <xdr:colOff>114300</xdr:colOff>
      <xdr:row>78</xdr:row>
      <xdr:rowOff>163689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148466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64948</xdr:rowOff>
    </xdr:from>
    <xdr:to>
      <xdr:col>20</xdr:col>
      <xdr:colOff>38100</xdr:colOff>
      <xdr:row>78</xdr:row>
      <xdr:rowOff>166548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157675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61733</xdr:rowOff>
    </xdr:from>
    <xdr:to>
      <xdr:col>15</xdr:col>
      <xdr:colOff>101600</xdr:colOff>
      <xdr:row>78</xdr:row>
      <xdr:rowOff>163333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57586</xdr:rowOff>
    </xdr:from>
    <xdr:to>
      <xdr:col>10</xdr:col>
      <xdr:colOff>165100</xdr:colOff>
      <xdr:row>78</xdr:row>
      <xdr:rowOff>159186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35184</xdr:rowOff>
    </xdr:from>
    <xdr:to>
      <xdr:col>6</xdr:col>
      <xdr:colOff>38100</xdr:colOff>
      <xdr:row>78</xdr:row>
      <xdr:rowOff>136784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127911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21361</xdr:rowOff>
    </xdr:from>
    <xdr:to>
      <xdr:col>24</xdr:col>
      <xdr:colOff>63500</xdr:colOff>
      <xdr:row>96</xdr:row>
      <xdr:rowOff>31885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80561"/>
          <a:ext cx="8382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9620</xdr:rowOff>
    </xdr:from>
    <xdr:to>
      <xdr:col>19</xdr:col>
      <xdr:colOff>177800</xdr:colOff>
      <xdr:row>96</xdr:row>
      <xdr:rowOff>31885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68820"/>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9620</xdr:rowOff>
    </xdr:from>
    <xdr:to>
      <xdr:col>15</xdr:col>
      <xdr:colOff>50800</xdr:colOff>
      <xdr:row>96</xdr:row>
      <xdr:rowOff>27389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68820"/>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6465</xdr:rowOff>
    </xdr:from>
    <xdr:to>
      <xdr:col>10</xdr:col>
      <xdr:colOff>114300</xdr:colOff>
      <xdr:row>96</xdr:row>
      <xdr:rowOff>27389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5665"/>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142011</xdr:rowOff>
    </xdr:from>
    <xdr:to>
      <xdr:col>24</xdr:col>
      <xdr:colOff>114300</xdr:colOff>
      <xdr:row>96</xdr:row>
      <xdr:rowOff>72161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120438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152535</xdr:rowOff>
    </xdr:from>
    <xdr:to>
      <xdr:col>20</xdr:col>
      <xdr:colOff>38100</xdr:colOff>
      <xdr:row>96</xdr:row>
      <xdr:rowOff>82685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73812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130270</xdr:rowOff>
    </xdr:from>
    <xdr:to>
      <xdr:col>15</xdr:col>
      <xdr:colOff>101600</xdr:colOff>
      <xdr:row>96</xdr:row>
      <xdr:rowOff>60420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148039</xdr:rowOff>
    </xdr:from>
    <xdr:to>
      <xdr:col>10</xdr:col>
      <xdr:colOff>165100</xdr:colOff>
      <xdr:row>96</xdr:row>
      <xdr:rowOff>78189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127115</xdr:rowOff>
    </xdr:from>
    <xdr:to>
      <xdr:col>6</xdr:col>
      <xdr:colOff>38100</xdr:colOff>
      <xdr:row>96</xdr:row>
      <xdr:rowOff>57265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110961</xdr:rowOff>
    </xdr:from>
    <xdr:to>
      <xdr:col>55</xdr:col>
      <xdr:colOff>0</xdr:colOff>
      <xdr:row>36</xdr:row>
      <xdr:rowOff>123492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11711"/>
          <a:ext cx="838200" cy="1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110961</xdr:rowOff>
    </xdr:from>
    <xdr:to>
      <xdr:col>50</xdr:col>
      <xdr:colOff>114300</xdr:colOff>
      <xdr:row>37</xdr:row>
      <xdr:rowOff>33374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11711"/>
          <a:ext cx="889000" cy="2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33374</xdr:rowOff>
    </xdr:from>
    <xdr:to>
      <xdr:col>45</xdr:col>
      <xdr:colOff>177800</xdr:colOff>
      <xdr:row>37</xdr:row>
      <xdr:rowOff>62656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7702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54461</xdr:rowOff>
    </xdr:from>
    <xdr:to>
      <xdr:col>41</xdr:col>
      <xdr:colOff>50800</xdr:colOff>
      <xdr:row>37</xdr:row>
      <xdr:rowOff>62656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98111"/>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72692</xdr:rowOff>
    </xdr:from>
    <xdr:to>
      <xdr:col>55</xdr:col>
      <xdr:colOff>50800</xdr:colOff>
      <xdr:row>37</xdr:row>
      <xdr:rowOff>2842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95569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60161</xdr:rowOff>
    </xdr:from>
    <xdr:to>
      <xdr:col>50</xdr:col>
      <xdr:colOff>165100</xdr:colOff>
      <xdr:row>35</xdr:row>
      <xdr:rowOff>161761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152888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154024</xdr:rowOff>
    </xdr:from>
    <xdr:to>
      <xdr:col>46</xdr:col>
      <xdr:colOff>38100</xdr:colOff>
      <xdr:row>37</xdr:row>
      <xdr:rowOff>84174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75301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11856</xdr:rowOff>
    </xdr:from>
    <xdr:to>
      <xdr:col>41</xdr:col>
      <xdr:colOff>101600</xdr:colOff>
      <xdr:row>37</xdr:row>
      <xdr:rowOff>113456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104583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4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3661</xdr:rowOff>
    </xdr:from>
    <xdr:to>
      <xdr:col>36</xdr:col>
      <xdr:colOff>165100</xdr:colOff>
      <xdr:row>37</xdr:row>
      <xdr:rowOff>105261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96388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377</xdr:rowOff>
    </xdr:from>
    <xdr:to>
      <xdr:col>55</xdr:col>
      <xdr:colOff>0</xdr:colOff>
      <xdr:row>59</xdr:row>
      <xdr:rowOff>16112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5927"/>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16112</xdr:rowOff>
    </xdr:from>
    <xdr:to>
      <xdr:col>50</xdr:col>
      <xdr:colOff>114300</xdr:colOff>
      <xdr:row>59</xdr:row>
      <xdr:rowOff>45031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31662"/>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5614</xdr:rowOff>
    </xdr:from>
    <xdr:to>
      <xdr:col>45</xdr:col>
      <xdr:colOff>177800</xdr:colOff>
      <xdr:row>59</xdr:row>
      <xdr:rowOff>45031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21164"/>
          <a:ext cx="8890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5614</xdr:rowOff>
    </xdr:from>
    <xdr:to>
      <xdr:col>41</xdr:col>
      <xdr:colOff>50800</xdr:colOff>
      <xdr:row>59</xdr:row>
      <xdr:rowOff>24306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1164"/>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121027</xdr:rowOff>
    </xdr:from>
    <xdr:to>
      <xdr:col>55</xdr:col>
      <xdr:colOff>50800</xdr:colOff>
      <xdr:row>59</xdr:row>
      <xdr:rowOff>51177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136762</xdr:rowOff>
    </xdr:from>
    <xdr:to>
      <xdr:col>50</xdr:col>
      <xdr:colOff>165100</xdr:colOff>
      <xdr:row>59</xdr:row>
      <xdr:rowOff>66912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58039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7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165681</xdr:rowOff>
    </xdr:from>
    <xdr:to>
      <xdr:col>46</xdr:col>
      <xdr:colOff>38100</xdr:colOff>
      <xdr:row>59</xdr:row>
      <xdr:rowOff>95831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86958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126264</xdr:rowOff>
    </xdr:from>
    <xdr:to>
      <xdr:col>41</xdr:col>
      <xdr:colOff>101600</xdr:colOff>
      <xdr:row>59</xdr:row>
      <xdr:rowOff>56414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47541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144956</xdr:rowOff>
    </xdr:from>
    <xdr:to>
      <xdr:col>36</xdr:col>
      <xdr:colOff>165100</xdr:colOff>
      <xdr:row>59</xdr:row>
      <xdr:rowOff>75106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66233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48670</xdr:rowOff>
    </xdr:from>
    <xdr:to>
      <xdr:col>55</xdr:col>
      <xdr:colOff>0</xdr:colOff>
      <xdr:row>78</xdr:row>
      <xdr:rowOff>122175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1770"/>
          <a:ext cx="838200" cy="7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90057</xdr:rowOff>
    </xdr:from>
    <xdr:to>
      <xdr:col>50</xdr:col>
      <xdr:colOff>114300</xdr:colOff>
      <xdr:row>78</xdr:row>
      <xdr:rowOff>122175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315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35224</xdr:rowOff>
    </xdr:from>
    <xdr:to>
      <xdr:col>45</xdr:col>
      <xdr:colOff>177800</xdr:colOff>
      <xdr:row>78</xdr:row>
      <xdr:rowOff>90057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8324"/>
          <a:ext cx="889000" cy="5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35224</xdr:rowOff>
    </xdr:from>
    <xdr:to>
      <xdr:col>41</xdr:col>
      <xdr:colOff>50800</xdr:colOff>
      <xdr:row>78</xdr:row>
      <xdr:rowOff>90359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8324"/>
          <a:ext cx="8890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169320</xdr:rowOff>
    </xdr:from>
    <xdr:to>
      <xdr:col>55</xdr:col>
      <xdr:colOff>50800</xdr:colOff>
      <xdr:row>78</xdr:row>
      <xdr:rowOff>99470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128697</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71375</xdr:rowOff>
    </xdr:from>
    <xdr:to>
      <xdr:col>50</xdr:col>
      <xdr:colOff>165100</xdr:colOff>
      <xdr:row>79</xdr:row>
      <xdr:rowOff>1525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164102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39257</xdr:rowOff>
    </xdr:from>
    <xdr:to>
      <xdr:col>46</xdr:col>
      <xdr:colOff>38100</xdr:colOff>
      <xdr:row>78</xdr:row>
      <xdr:rowOff>140857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131984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155874</xdr:rowOff>
    </xdr:from>
    <xdr:to>
      <xdr:col>41</xdr:col>
      <xdr:colOff>101600</xdr:colOff>
      <xdr:row>78</xdr:row>
      <xdr:rowOff>86024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102551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39559</xdr:rowOff>
    </xdr:from>
    <xdr:to>
      <xdr:col>36</xdr:col>
      <xdr:colOff>165100</xdr:colOff>
      <xdr:row>78</xdr:row>
      <xdr:rowOff>141159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132286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51412</xdr:rowOff>
    </xdr:from>
    <xdr:to>
      <xdr:col>55</xdr:col>
      <xdr:colOff>0</xdr:colOff>
      <xdr:row>98</xdr:row>
      <xdr:rowOff>114421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53512"/>
          <a:ext cx="838200" cy="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51412</xdr:rowOff>
    </xdr:from>
    <xdr:to>
      <xdr:col>50</xdr:col>
      <xdr:colOff>114300</xdr:colOff>
      <xdr:row>98</xdr:row>
      <xdr:rowOff>116162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53512"/>
          <a:ext cx="889000" cy="6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116162</xdr:rowOff>
    </xdr:from>
    <xdr:to>
      <xdr:col>45</xdr:col>
      <xdr:colOff>177800</xdr:colOff>
      <xdr:row>98</xdr:row>
      <xdr:rowOff>118680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8262"/>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97885</xdr:rowOff>
    </xdr:from>
    <xdr:to>
      <xdr:col>41</xdr:col>
      <xdr:colOff>50800</xdr:colOff>
      <xdr:row>98</xdr:row>
      <xdr:rowOff>118680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9985"/>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63621</xdr:rowOff>
    </xdr:from>
    <xdr:to>
      <xdr:col>55</xdr:col>
      <xdr:colOff>50800</xdr:colOff>
      <xdr:row>98</xdr:row>
      <xdr:rowOff>165221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xdr:rowOff>
    </xdr:from>
    <xdr:to>
      <xdr:col>50</xdr:col>
      <xdr:colOff>165100</xdr:colOff>
      <xdr:row>98</xdr:row>
      <xdr:rowOff>102212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93339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9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65362</xdr:rowOff>
    </xdr:from>
    <xdr:to>
      <xdr:col>46</xdr:col>
      <xdr:colOff>38100</xdr:colOff>
      <xdr:row>98</xdr:row>
      <xdr:rowOff>166962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67880</xdr:rowOff>
    </xdr:from>
    <xdr:to>
      <xdr:col>41</xdr:col>
      <xdr:colOff>101600</xdr:colOff>
      <xdr:row>98</xdr:row>
      <xdr:rowOff>169480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47085</xdr:rowOff>
    </xdr:from>
    <xdr:to>
      <xdr:col>36</xdr:col>
      <xdr:colOff>165100</xdr:colOff>
      <xdr:row>98</xdr:row>
      <xdr:rowOff>148685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139812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96765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11865"/>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96765</xdr:rowOff>
    </xdr:from>
    <xdr:to>
      <xdr:col>76</xdr:col>
      <xdr:colOff>114300</xdr:colOff>
      <xdr:row>38</xdr:row>
      <xdr:rowOff>122727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11865"/>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122727</xdr:rowOff>
    </xdr:from>
    <xdr:to>
      <xdr:col>71</xdr:col>
      <xdr:colOff>177800</xdr:colOff>
      <xdr:row>38</xdr:row>
      <xdr:rowOff>126681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7827"/>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45965</xdr:rowOff>
    </xdr:from>
    <xdr:to>
      <xdr:col>76</xdr:col>
      <xdr:colOff>165100</xdr:colOff>
      <xdr:row>38</xdr:row>
      <xdr:rowOff>147565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164091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71927</xdr:rowOff>
    </xdr:from>
    <xdr:to>
      <xdr:col>72</xdr:col>
      <xdr:colOff>38100</xdr:colOff>
      <xdr:row>39</xdr:row>
      <xdr:rowOff>2077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164654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75881</xdr:rowOff>
    </xdr:from>
    <xdr:to>
      <xdr:col>67</xdr:col>
      <xdr:colOff>101600</xdr:colOff>
      <xdr:row>39</xdr:row>
      <xdr:rowOff>6031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168608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54390</xdr:rowOff>
    </xdr:from>
    <xdr:to>
      <xdr:col>85</xdr:col>
      <xdr:colOff>127000</xdr:colOff>
      <xdr:row>77</xdr:row>
      <xdr:rowOff>99194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56040"/>
          <a:ext cx="838200" cy="4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99194</xdr:rowOff>
    </xdr:from>
    <xdr:to>
      <xdr:col>81</xdr:col>
      <xdr:colOff>50800</xdr:colOff>
      <xdr:row>77</xdr:row>
      <xdr:rowOff>143669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0844"/>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143669</xdr:rowOff>
    </xdr:from>
    <xdr:to>
      <xdr:col>76</xdr:col>
      <xdr:colOff>114300</xdr:colOff>
      <xdr:row>77</xdr:row>
      <xdr:rowOff>153935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45319"/>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153935</xdr:rowOff>
    </xdr:from>
    <xdr:to>
      <xdr:col>71</xdr:col>
      <xdr:colOff>177800</xdr:colOff>
      <xdr:row>78</xdr:row>
      <xdr:rowOff>2319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5558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3590</xdr:rowOff>
    </xdr:from>
    <xdr:to>
      <xdr:col>85</xdr:col>
      <xdr:colOff>177800</xdr:colOff>
      <xdr:row>77</xdr:row>
      <xdr:rowOff>105190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26467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5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48394</xdr:rowOff>
    </xdr:from>
    <xdr:to>
      <xdr:col>81</xdr:col>
      <xdr:colOff>101600</xdr:colOff>
      <xdr:row>77</xdr:row>
      <xdr:rowOff>149994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141121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92869</xdr:rowOff>
    </xdr:from>
    <xdr:to>
      <xdr:col>76</xdr:col>
      <xdr:colOff>165100</xdr:colOff>
      <xdr:row>78</xdr:row>
      <xdr:rowOff>23019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103135</xdr:rowOff>
    </xdr:from>
    <xdr:to>
      <xdr:col>72</xdr:col>
      <xdr:colOff>38100</xdr:colOff>
      <xdr:row>78</xdr:row>
      <xdr:rowOff>33285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24412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9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122969</xdr:rowOff>
    </xdr:from>
    <xdr:to>
      <xdr:col>67</xdr:col>
      <xdr:colOff>101600</xdr:colOff>
      <xdr:row>78</xdr:row>
      <xdr:rowOff>53119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44246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125161</xdr:rowOff>
    </xdr:from>
    <xdr:to>
      <xdr:col>85</xdr:col>
      <xdr:colOff>127000</xdr:colOff>
      <xdr:row>99</xdr:row>
      <xdr:rowOff>24828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7261"/>
          <a:ext cx="8382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24828</xdr:rowOff>
    </xdr:from>
    <xdr:to>
      <xdr:col>81</xdr:col>
      <xdr:colOff>50800</xdr:colOff>
      <xdr:row>99</xdr:row>
      <xdr:rowOff>33869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98378"/>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33869</xdr:rowOff>
    </xdr:from>
    <xdr:to>
      <xdr:col>76</xdr:col>
      <xdr:colOff>114300</xdr:colOff>
      <xdr:row>99</xdr:row>
      <xdr:rowOff>37418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7419"/>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37418</xdr:rowOff>
    </xdr:from>
    <xdr:to>
      <xdr:col>71</xdr:col>
      <xdr:colOff>177800</xdr:colOff>
      <xdr:row>99</xdr:row>
      <xdr:rowOff>39895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096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74361</xdr:rowOff>
    </xdr:from>
    <xdr:to>
      <xdr:col>85</xdr:col>
      <xdr:colOff>177800</xdr:colOff>
      <xdr:row>99</xdr:row>
      <xdr:rowOff>4511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160738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145478</xdr:rowOff>
    </xdr:from>
    <xdr:to>
      <xdr:col>81</xdr:col>
      <xdr:colOff>101600</xdr:colOff>
      <xdr:row>99</xdr:row>
      <xdr:rowOff>75628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154519</xdr:rowOff>
    </xdr:from>
    <xdr:to>
      <xdr:col>76</xdr:col>
      <xdr:colOff>165100</xdr:colOff>
      <xdr:row>99</xdr:row>
      <xdr:rowOff>84669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75796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158068</xdr:rowOff>
    </xdr:from>
    <xdr:to>
      <xdr:col>72</xdr:col>
      <xdr:colOff>38100</xdr:colOff>
      <xdr:row>99</xdr:row>
      <xdr:rowOff>88218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79345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160545</xdr:rowOff>
    </xdr:from>
    <xdr:to>
      <xdr:col>67</xdr:col>
      <xdr:colOff>101600</xdr:colOff>
      <xdr:row>99</xdr:row>
      <xdr:rowOff>90695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81822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96886</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243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97616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316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46086</xdr:rowOff>
    </xdr:from>
    <xdr:to>
      <xdr:col>116</xdr:col>
      <xdr:colOff>114300</xdr:colOff>
      <xdr:row>59</xdr:row>
      <xdr:rowOff>147686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46816</xdr:rowOff>
    </xdr:from>
    <xdr:to>
      <xdr:col>98</xdr:col>
      <xdr:colOff>38100</xdr:colOff>
      <xdr:row>59</xdr:row>
      <xdr:rowOff>148416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139543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50522</xdr:rowOff>
    </xdr:from>
    <xdr:to>
      <xdr:col>116</xdr:col>
      <xdr:colOff>63500</xdr:colOff>
      <xdr:row>78</xdr:row>
      <xdr:rowOff>53223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23622"/>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50522</xdr:rowOff>
    </xdr:from>
    <xdr:to>
      <xdr:col>111</xdr:col>
      <xdr:colOff>177800</xdr:colOff>
      <xdr:row>78</xdr:row>
      <xdr:rowOff>53150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23622"/>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45597</xdr:rowOff>
    </xdr:from>
    <xdr:to>
      <xdr:col>107</xdr:col>
      <xdr:colOff>50800</xdr:colOff>
      <xdr:row>78</xdr:row>
      <xdr:rowOff>53150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1869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45597</xdr:rowOff>
    </xdr:from>
    <xdr:to>
      <xdr:col>102</xdr:col>
      <xdr:colOff>114300</xdr:colOff>
      <xdr:row>78</xdr:row>
      <xdr:rowOff>69376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18697"/>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2423</xdr:rowOff>
    </xdr:from>
    <xdr:to>
      <xdr:col>116</xdr:col>
      <xdr:colOff>114300</xdr:colOff>
      <xdr:row>78</xdr:row>
      <xdr:rowOff>104023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88800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171172</xdr:rowOff>
    </xdr:from>
    <xdr:to>
      <xdr:col>112</xdr:col>
      <xdr:colOff>38100</xdr:colOff>
      <xdr:row>78</xdr:row>
      <xdr:rowOff>101322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92449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2350</xdr:rowOff>
    </xdr:from>
    <xdr:to>
      <xdr:col>107</xdr:col>
      <xdr:colOff>101600</xdr:colOff>
      <xdr:row>78</xdr:row>
      <xdr:rowOff>103950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95077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166247</xdr:rowOff>
    </xdr:from>
    <xdr:to>
      <xdr:col>102</xdr:col>
      <xdr:colOff>165100</xdr:colOff>
      <xdr:row>78</xdr:row>
      <xdr:rowOff>96397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87524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18576</xdr:rowOff>
    </xdr:from>
    <xdr:to>
      <xdr:col>98</xdr:col>
      <xdr:colOff>38100</xdr:colOff>
      <xdr:row>78</xdr:row>
      <xdr:rowOff>120176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111303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8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〇主な増減のあった性質</a:t>
          </a:r>
          <a:endParaRPr kumimoji="1" lang="en-US" altLang="ja-JP" sz="1300">
            <a:latin typeface="+mn-ea"/>
            <a:ea typeface="+mn-ea"/>
          </a:endParaRPr>
        </a:p>
        <a:p>
          <a:r>
            <a:rPr kumimoji="1" lang="ja-JP" altLang="en-US" sz="1300">
              <a:latin typeface="+mn-ea"/>
              <a:ea typeface="+mn-ea"/>
            </a:rPr>
            <a:t>補助費は令和</a:t>
          </a:r>
          <a:r>
            <a:rPr kumimoji="1" lang="en-US" altLang="ja-JP" sz="1300">
              <a:latin typeface="+mn-ea"/>
              <a:ea typeface="+mn-ea"/>
            </a:rPr>
            <a:t>2</a:t>
          </a:r>
          <a:r>
            <a:rPr kumimoji="1" lang="ja-JP" altLang="en-US" sz="1300">
              <a:latin typeface="+mn-ea"/>
              <a:ea typeface="+mn-ea"/>
            </a:rPr>
            <a:t>年度に実施した特別定額給付金事業終了に伴い対前年度比</a:t>
          </a:r>
          <a:r>
            <a:rPr kumimoji="1" lang="en-US" altLang="ja-JP" sz="1300">
              <a:latin typeface="+mn-ea"/>
              <a:ea typeface="+mn-ea"/>
            </a:rPr>
            <a:t>-29.7%</a:t>
          </a:r>
          <a:r>
            <a:rPr kumimoji="1" lang="ja-JP" altLang="en-US" sz="1300">
              <a:latin typeface="+mn-ea"/>
              <a:ea typeface="+mn-ea"/>
            </a:rPr>
            <a:t>減少している。</a:t>
          </a:r>
          <a:endParaRPr kumimoji="1" lang="en-US" altLang="ja-JP" sz="1300">
            <a:latin typeface="+mn-ea"/>
            <a:ea typeface="+mn-ea"/>
          </a:endParaRPr>
        </a:p>
        <a:p>
          <a:r>
            <a:rPr kumimoji="1" lang="ja-JP" altLang="en-US" sz="1300">
              <a:latin typeface="+mn-ea"/>
              <a:ea typeface="+mn-ea"/>
            </a:rPr>
            <a:t>物件費については、新型コロナウイルス感染症対応事業の実施により対前年度比</a:t>
          </a:r>
          <a:r>
            <a:rPr kumimoji="1" lang="en-US" altLang="ja-JP" sz="1300">
              <a:latin typeface="+mn-ea"/>
              <a:ea typeface="+mn-ea"/>
            </a:rPr>
            <a:t>24.7%</a:t>
          </a:r>
          <a:r>
            <a:rPr kumimoji="1" lang="ja-JP" altLang="en-US" sz="1300">
              <a:latin typeface="+mn-ea"/>
              <a:ea typeface="+mn-ea"/>
            </a:rPr>
            <a:t>増加した。</a:t>
          </a:r>
          <a:endParaRPr kumimoji="1" lang="en-US" altLang="ja-JP" sz="1300">
            <a:latin typeface="+mn-ea"/>
            <a:ea typeface="+mn-ea"/>
          </a:endParaRPr>
        </a:p>
        <a:p>
          <a:r>
            <a:rPr kumimoji="1" lang="ja-JP" altLang="en-US" sz="1300">
              <a:latin typeface="+mn-ea"/>
              <a:ea typeface="+mn-ea"/>
            </a:rPr>
            <a:t>普通建設事業（うち新規整備）は給食センター整備事業などの実施により対前年度比</a:t>
          </a:r>
          <a:r>
            <a:rPr kumimoji="1" lang="en-US" altLang="ja-JP" sz="1300">
              <a:latin typeface="+mn-ea"/>
              <a:ea typeface="+mn-ea"/>
            </a:rPr>
            <a:t>419.4%</a:t>
          </a:r>
          <a:r>
            <a:rPr kumimoji="1" lang="ja-JP" altLang="en-US" sz="1300">
              <a:latin typeface="+mn-ea"/>
              <a:ea typeface="+mn-ea"/>
            </a:rPr>
            <a:t>増、</a:t>
          </a:r>
          <a:r>
            <a:rPr kumimoji="1" lang="ja-JP" altLang="ja-JP" sz="1300">
              <a:solidFill>
                <a:schemeClr val="dk1"/>
              </a:solidFill>
              <a:effectLst/>
              <a:latin typeface="+mn-ea"/>
              <a:ea typeface="+mn-ea"/>
              <a:cs typeface="+mn-cs"/>
            </a:rPr>
            <a:t>普通建設事業（うち</a:t>
          </a:r>
          <a:r>
            <a:rPr kumimoji="1" lang="ja-JP" altLang="en-US" sz="1300">
              <a:solidFill>
                <a:schemeClr val="dk1"/>
              </a:solidFill>
              <a:effectLst/>
              <a:latin typeface="+mn-ea"/>
              <a:ea typeface="+mn-ea"/>
              <a:cs typeface="+mn-cs"/>
            </a:rPr>
            <a:t>更新</a:t>
          </a:r>
          <a:r>
            <a:rPr kumimoji="1" lang="ja-JP" altLang="ja-JP" sz="1300">
              <a:solidFill>
                <a:schemeClr val="dk1"/>
              </a:solidFill>
              <a:effectLst/>
              <a:latin typeface="+mn-ea"/>
              <a:ea typeface="+mn-ea"/>
              <a:cs typeface="+mn-cs"/>
            </a:rPr>
            <a:t>整備）は</a:t>
          </a:r>
          <a:r>
            <a:rPr kumimoji="1" lang="ja-JP" altLang="en-US" sz="1300">
              <a:solidFill>
                <a:schemeClr val="dk1"/>
              </a:solidFill>
              <a:effectLst/>
              <a:latin typeface="+mn-ea"/>
              <a:ea typeface="+mn-ea"/>
              <a:cs typeface="+mn-cs"/>
            </a:rPr>
            <a:t>防災行政無線デジタル化事業の完了などにより対前年度比</a:t>
          </a:r>
          <a:r>
            <a:rPr kumimoji="1" lang="en-US" altLang="ja-JP" sz="1300">
              <a:solidFill>
                <a:schemeClr val="dk1"/>
              </a:solidFill>
              <a:effectLst/>
              <a:latin typeface="+mn-ea"/>
              <a:ea typeface="+mn-ea"/>
              <a:cs typeface="+mn-cs"/>
            </a:rPr>
            <a:t>-71.3%</a:t>
          </a:r>
          <a:r>
            <a:rPr kumimoji="1" lang="ja-JP" altLang="en-US" sz="1300">
              <a:solidFill>
                <a:schemeClr val="dk1"/>
              </a:solidFill>
              <a:effectLst/>
              <a:latin typeface="+mn-ea"/>
              <a:ea typeface="+mn-ea"/>
              <a:cs typeface="+mn-cs"/>
            </a:rPr>
            <a:t>減となった。</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2508</xdr:rowOff>
    </xdr:from>
    <xdr:to>
      <xdr:col>24</xdr:col>
      <xdr:colOff>63500</xdr:colOff>
      <xdr:row>38</xdr:row>
      <xdr:rowOff>18314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17608"/>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2508</xdr:rowOff>
    </xdr:from>
    <xdr:to>
      <xdr:col>19</xdr:col>
      <xdr:colOff>177800</xdr:colOff>
      <xdr:row>38</xdr:row>
      <xdr:rowOff>7357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1760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7357</xdr:rowOff>
    </xdr:from>
    <xdr:to>
      <xdr:col>15</xdr:col>
      <xdr:colOff>50800</xdr:colOff>
      <xdr:row>38</xdr:row>
      <xdr:rowOff>14362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2457"/>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14362</xdr:rowOff>
    </xdr:from>
    <xdr:to>
      <xdr:col>10</xdr:col>
      <xdr:colOff>114300</xdr:colOff>
      <xdr:row>38</xdr:row>
      <xdr:rowOff>18934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294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138963</xdr:rowOff>
    </xdr:from>
    <xdr:to>
      <xdr:col>24</xdr:col>
      <xdr:colOff>114300</xdr:colOff>
      <xdr:row>38</xdr:row>
      <xdr:rowOff>69114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55782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123157</xdr:rowOff>
    </xdr:from>
    <xdr:to>
      <xdr:col>20</xdr:col>
      <xdr:colOff>38100</xdr:colOff>
      <xdr:row>38</xdr:row>
      <xdr:rowOff>53307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44435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128007</xdr:rowOff>
    </xdr:from>
    <xdr:to>
      <xdr:col>15</xdr:col>
      <xdr:colOff>101600</xdr:colOff>
      <xdr:row>38</xdr:row>
      <xdr:rowOff>58157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49284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135012</xdr:rowOff>
    </xdr:from>
    <xdr:to>
      <xdr:col>10</xdr:col>
      <xdr:colOff>165100</xdr:colOff>
      <xdr:row>38</xdr:row>
      <xdr:rowOff>65162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56289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139584</xdr:rowOff>
    </xdr:from>
    <xdr:to>
      <xdr:col>6</xdr:col>
      <xdr:colOff>38100</xdr:colOff>
      <xdr:row>38</xdr:row>
      <xdr:rowOff>69734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60861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156779</xdr:rowOff>
    </xdr:from>
    <xdr:to>
      <xdr:col>24</xdr:col>
      <xdr:colOff>63500</xdr:colOff>
      <xdr:row>57</xdr:row>
      <xdr:rowOff>169750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9429"/>
          <a:ext cx="8382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169750</xdr:rowOff>
    </xdr:from>
    <xdr:to>
      <xdr:col>19</xdr:col>
      <xdr:colOff>177800</xdr:colOff>
      <xdr:row>58</xdr:row>
      <xdr:rowOff>63456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2400"/>
          <a:ext cx="889000" cy="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63456</xdr:rowOff>
    </xdr:from>
    <xdr:to>
      <xdr:col>15</xdr:col>
      <xdr:colOff>50800</xdr:colOff>
      <xdr:row>58</xdr:row>
      <xdr:rowOff>64488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7556"/>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64488</xdr:rowOff>
    </xdr:from>
    <xdr:to>
      <xdr:col>10</xdr:col>
      <xdr:colOff>114300</xdr:colOff>
      <xdr:row>58</xdr:row>
      <xdr:rowOff>68201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858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105979</xdr:rowOff>
    </xdr:from>
    <xdr:to>
      <xdr:col>24</xdr:col>
      <xdr:colOff>114300</xdr:colOff>
      <xdr:row>58</xdr:row>
      <xdr:rowOff>36129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20906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118950</xdr:rowOff>
    </xdr:from>
    <xdr:to>
      <xdr:col>20</xdr:col>
      <xdr:colOff>38100</xdr:colOff>
      <xdr:row>58</xdr:row>
      <xdr:rowOff>49100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40227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12656</xdr:rowOff>
    </xdr:from>
    <xdr:to>
      <xdr:col>15</xdr:col>
      <xdr:colOff>101600</xdr:colOff>
      <xdr:row>58</xdr:row>
      <xdr:rowOff>114256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105383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13688</xdr:rowOff>
    </xdr:from>
    <xdr:to>
      <xdr:col>10</xdr:col>
      <xdr:colOff>165100</xdr:colOff>
      <xdr:row>58</xdr:row>
      <xdr:rowOff>115288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17401</xdr:rowOff>
    </xdr:from>
    <xdr:to>
      <xdr:col>6</xdr:col>
      <xdr:colOff>38100</xdr:colOff>
      <xdr:row>58</xdr:row>
      <xdr:rowOff>119001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110128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135896</xdr:rowOff>
    </xdr:from>
    <xdr:to>
      <xdr:col>24</xdr:col>
      <xdr:colOff>63500</xdr:colOff>
      <xdr:row>77</xdr:row>
      <xdr:rowOff>47934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6096"/>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47934</xdr:rowOff>
    </xdr:from>
    <xdr:to>
      <xdr:col>19</xdr:col>
      <xdr:colOff>177800</xdr:colOff>
      <xdr:row>77</xdr:row>
      <xdr:rowOff>104972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9584"/>
          <a:ext cx="889000" cy="5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104972</xdr:rowOff>
    </xdr:from>
    <xdr:to>
      <xdr:col>15</xdr:col>
      <xdr:colOff>50800</xdr:colOff>
      <xdr:row>77</xdr:row>
      <xdr:rowOff>115097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662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115097</xdr:rowOff>
    </xdr:from>
    <xdr:to>
      <xdr:col>10</xdr:col>
      <xdr:colOff>114300</xdr:colOff>
      <xdr:row>77</xdr:row>
      <xdr:rowOff>115452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1674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85096</xdr:rowOff>
    </xdr:from>
    <xdr:to>
      <xdr:col>24</xdr:col>
      <xdr:colOff>114300</xdr:colOff>
      <xdr:row>77</xdr:row>
      <xdr:rowOff>15246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168584</xdr:rowOff>
    </xdr:from>
    <xdr:to>
      <xdr:col>20</xdr:col>
      <xdr:colOff>38100</xdr:colOff>
      <xdr:row>77</xdr:row>
      <xdr:rowOff>98734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89861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54172</xdr:rowOff>
    </xdr:from>
    <xdr:to>
      <xdr:col>15</xdr:col>
      <xdr:colOff>101600</xdr:colOff>
      <xdr:row>77</xdr:row>
      <xdr:rowOff>155772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64297</xdr:rowOff>
    </xdr:from>
    <xdr:to>
      <xdr:col>10</xdr:col>
      <xdr:colOff>165100</xdr:colOff>
      <xdr:row>77</xdr:row>
      <xdr:rowOff>165897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157024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5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64652</xdr:rowOff>
    </xdr:from>
    <xdr:to>
      <xdr:col>6</xdr:col>
      <xdr:colOff>38100</xdr:colOff>
      <xdr:row>77</xdr:row>
      <xdr:rowOff>166252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157379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xdr:rowOff>
    </xdr:from>
    <xdr:to>
      <xdr:col>24</xdr:col>
      <xdr:colOff>63500</xdr:colOff>
      <xdr:row>98</xdr:row>
      <xdr:rowOff>12726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2564"/>
          <a:ext cx="8382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12726</xdr:rowOff>
    </xdr:from>
    <xdr:to>
      <xdr:col>19</xdr:col>
      <xdr:colOff>177800</xdr:colOff>
      <xdr:row>98</xdr:row>
      <xdr:rowOff>42233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4826"/>
          <a:ext cx="889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42233</xdr:rowOff>
    </xdr:from>
    <xdr:to>
      <xdr:col>15</xdr:col>
      <xdr:colOff>50800</xdr:colOff>
      <xdr:row>98</xdr:row>
      <xdr:rowOff>54555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4333"/>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39750</xdr:rowOff>
    </xdr:from>
    <xdr:to>
      <xdr:col>10</xdr:col>
      <xdr:colOff>114300</xdr:colOff>
      <xdr:row>98</xdr:row>
      <xdr:rowOff>54555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1850"/>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121114</xdr:rowOff>
    </xdr:from>
    <xdr:to>
      <xdr:col>24</xdr:col>
      <xdr:colOff>114300</xdr:colOff>
      <xdr:row>98</xdr:row>
      <xdr:rowOff>51264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143991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133376</xdr:rowOff>
    </xdr:from>
    <xdr:to>
      <xdr:col>20</xdr:col>
      <xdr:colOff>38100</xdr:colOff>
      <xdr:row>98</xdr:row>
      <xdr:rowOff>63526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80053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162883</xdr:rowOff>
    </xdr:from>
    <xdr:to>
      <xdr:col>15</xdr:col>
      <xdr:colOff>101600</xdr:colOff>
      <xdr:row>98</xdr:row>
      <xdr:rowOff>93033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109560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3755</xdr:rowOff>
    </xdr:from>
    <xdr:to>
      <xdr:col>10</xdr:col>
      <xdr:colOff>165100</xdr:colOff>
      <xdr:row>98</xdr:row>
      <xdr:rowOff>105355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96482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160400</xdr:rowOff>
    </xdr:from>
    <xdr:to>
      <xdr:col>6</xdr:col>
      <xdr:colOff>38100</xdr:colOff>
      <xdr:row>98</xdr:row>
      <xdr:rowOff>90550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81677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8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115935</xdr:rowOff>
    </xdr:from>
    <xdr:to>
      <xdr:col>55</xdr:col>
      <xdr:colOff>0</xdr:colOff>
      <xdr:row>58</xdr:row>
      <xdr:rowOff>144613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0035"/>
          <a:ext cx="8382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115935</xdr:rowOff>
    </xdr:from>
    <xdr:to>
      <xdr:col>50</xdr:col>
      <xdr:colOff>114300</xdr:colOff>
      <xdr:row>58</xdr:row>
      <xdr:rowOff>133181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0035"/>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133181</xdr:rowOff>
    </xdr:from>
    <xdr:to>
      <xdr:col>45</xdr:col>
      <xdr:colOff>177800</xdr:colOff>
      <xdr:row>58</xdr:row>
      <xdr:rowOff>151408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7281"/>
          <a:ext cx="889000" cy="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151408</xdr:rowOff>
    </xdr:from>
    <xdr:to>
      <xdr:col>41</xdr:col>
      <xdr:colOff>50800</xdr:colOff>
      <xdr:row>58</xdr:row>
      <xdr:rowOff>152222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5508"/>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93813</xdr:rowOff>
    </xdr:from>
    <xdr:to>
      <xdr:col>55</xdr:col>
      <xdr:colOff>50800</xdr:colOff>
      <xdr:row>59</xdr:row>
      <xdr:rowOff>23963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8740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65135</xdr:rowOff>
    </xdr:from>
    <xdr:to>
      <xdr:col>50</xdr:col>
      <xdr:colOff>165100</xdr:colOff>
      <xdr:row>58</xdr:row>
      <xdr:rowOff>166735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82381</xdr:rowOff>
    </xdr:from>
    <xdr:to>
      <xdr:col>46</xdr:col>
      <xdr:colOff>38100</xdr:colOff>
      <xdr:row>59</xdr:row>
      <xdr:rowOff>12531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100608</xdr:rowOff>
    </xdr:from>
    <xdr:to>
      <xdr:col>41</xdr:col>
      <xdr:colOff>101600</xdr:colOff>
      <xdr:row>59</xdr:row>
      <xdr:rowOff>30758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21885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101422</xdr:rowOff>
    </xdr:from>
    <xdr:to>
      <xdr:col>36</xdr:col>
      <xdr:colOff>165100</xdr:colOff>
      <xdr:row>59</xdr:row>
      <xdr:rowOff>31572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122317</xdr:rowOff>
    </xdr:from>
    <xdr:to>
      <xdr:col>55</xdr:col>
      <xdr:colOff>0</xdr:colOff>
      <xdr:row>79</xdr:row>
      <xdr:rowOff>4817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541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122317</xdr:rowOff>
    </xdr:from>
    <xdr:to>
      <xdr:col>50</xdr:col>
      <xdr:colOff>114300</xdr:colOff>
      <xdr:row>79</xdr:row>
      <xdr:rowOff>22619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5417"/>
          <a:ext cx="889000" cy="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22619</xdr:rowOff>
    </xdr:from>
    <xdr:to>
      <xdr:col>45</xdr:col>
      <xdr:colOff>177800</xdr:colOff>
      <xdr:row>79</xdr:row>
      <xdr:rowOff>29012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67169"/>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13917</xdr:rowOff>
    </xdr:from>
    <xdr:to>
      <xdr:col>41</xdr:col>
      <xdr:colOff>50800</xdr:colOff>
      <xdr:row>79</xdr:row>
      <xdr:rowOff>29012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8467"/>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125467</xdr:rowOff>
    </xdr:from>
    <xdr:to>
      <xdr:col>55</xdr:col>
      <xdr:colOff>50800</xdr:colOff>
      <xdr:row>79</xdr:row>
      <xdr:rowOff>55617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40394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71517</xdr:rowOff>
    </xdr:from>
    <xdr:to>
      <xdr:col>50</xdr:col>
      <xdr:colOff>165100</xdr:colOff>
      <xdr:row>79</xdr:row>
      <xdr:rowOff>1667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143269</xdr:rowOff>
    </xdr:from>
    <xdr:to>
      <xdr:col>46</xdr:col>
      <xdr:colOff>38100</xdr:colOff>
      <xdr:row>79</xdr:row>
      <xdr:rowOff>73419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64546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149662</xdr:rowOff>
    </xdr:from>
    <xdr:to>
      <xdr:col>41</xdr:col>
      <xdr:colOff>101600</xdr:colOff>
      <xdr:row>79</xdr:row>
      <xdr:rowOff>79812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134567</xdr:rowOff>
    </xdr:from>
    <xdr:to>
      <xdr:col>36</xdr:col>
      <xdr:colOff>165100</xdr:colOff>
      <xdr:row>79</xdr:row>
      <xdr:rowOff>64717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55844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122196</xdr:rowOff>
    </xdr:from>
    <xdr:to>
      <xdr:col>55</xdr:col>
      <xdr:colOff>0</xdr:colOff>
      <xdr:row>97</xdr:row>
      <xdr:rowOff>144745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2846"/>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144745</xdr:rowOff>
    </xdr:from>
    <xdr:to>
      <xdr:col>50</xdr:col>
      <xdr:colOff>114300</xdr:colOff>
      <xdr:row>97</xdr:row>
      <xdr:rowOff>149276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5395"/>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149276</xdr:rowOff>
    </xdr:from>
    <xdr:to>
      <xdr:col>45</xdr:col>
      <xdr:colOff>177800</xdr:colOff>
      <xdr:row>97</xdr:row>
      <xdr:rowOff>155364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79926"/>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132798</xdr:rowOff>
    </xdr:from>
    <xdr:to>
      <xdr:col>41</xdr:col>
      <xdr:colOff>50800</xdr:colOff>
      <xdr:row>97</xdr:row>
      <xdr:rowOff>155364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344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71396</xdr:rowOff>
    </xdr:from>
    <xdr:to>
      <xdr:col>55</xdr:col>
      <xdr:colOff>50800</xdr:colOff>
      <xdr:row>98</xdr:row>
      <xdr:rowOff>1546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93945</xdr:rowOff>
    </xdr:from>
    <xdr:to>
      <xdr:col>50</xdr:col>
      <xdr:colOff>165100</xdr:colOff>
      <xdr:row>98</xdr:row>
      <xdr:rowOff>24095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98476</xdr:rowOff>
    </xdr:from>
    <xdr:to>
      <xdr:col>46</xdr:col>
      <xdr:colOff>38100</xdr:colOff>
      <xdr:row>98</xdr:row>
      <xdr:rowOff>28626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19753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104564</xdr:rowOff>
    </xdr:from>
    <xdr:to>
      <xdr:col>41</xdr:col>
      <xdr:colOff>101600</xdr:colOff>
      <xdr:row>98</xdr:row>
      <xdr:rowOff>34714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25841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81998</xdr:rowOff>
    </xdr:from>
    <xdr:to>
      <xdr:col>36</xdr:col>
      <xdr:colOff>165100</xdr:colOff>
      <xdr:row>98</xdr:row>
      <xdr:rowOff>12148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3275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142687</xdr:rowOff>
    </xdr:from>
    <xdr:to>
      <xdr:col>85</xdr:col>
      <xdr:colOff>127000</xdr:colOff>
      <xdr:row>37</xdr:row>
      <xdr:rowOff>91850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14887"/>
          <a:ext cx="838200" cy="1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112424</xdr:rowOff>
    </xdr:from>
    <xdr:to>
      <xdr:col>81</xdr:col>
      <xdr:colOff>50800</xdr:colOff>
      <xdr:row>36</xdr:row>
      <xdr:rowOff>142687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84624"/>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121279</xdr:rowOff>
    </xdr:from>
    <xdr:to>
      <xdr:col>76</xdr:col>
      <xdr:colOff>114300</xdr:colOff>
      <xdr:row>36</xdr:row>
      <xdr:rowOff>112424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79129"/>
          <a:ext cx="889000" cy="50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121279</xdr:rowOff>
    </xdr:from>
    <xdr:to>
      <xdr:col>71</xdr:col>
      <xdr:colOff>177800</xdr:colOff>
      <xdr:row>36</xdr:row>
      <xdr:rowOff>153153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79129"/>
          <a:ext cx="889000" cy="5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41050</xdr:rowOff>
    </xdr:from>
    <xdr:to>
      <xdr:col>85</xdr:col>
      <xdr:colOff>177800</xdr:colOff>
      <xdr:row>37</xdr:row>
      <xdr:rowOff>142650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63927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91887</xdr:rowOff>
    </xdr:from>
    <xdr:to>
      <xdr:col>81</xdr:col>
      <xdr:colOff>101600</xdr:colOff>
      <xdr:row>37</xdr:row>
      <xdr:rowOff>22037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38564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3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61624</xdr:rowOff>
    </xdr:from>
    <xdr:to>
      <xdr:col>76</xdr:col>
      <xdr:colOff>165100</xdr:colOff>
      <xdr:row>36</xdr:row>
      <xdr:rowOff>163224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8301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70479</xdr:rowOff>
    </xdr:from>
    <xdr:to>
      <xdr:col>72</xdr:col>
      <xdr:colOff>38100</xdr:colOff>
      <xdr:row>34</xdr:row>
      <xdr:rowOff>629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17156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5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102353</xdr:rowOff>
    </xdr:from>
    <xdr:to>
      <xdr:col>67</xdr:col>
      <xdr:colOff>101600</xdr:colOff>
      <xdr:row>37</xdr:row>
      <xdr:rowOff>32503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49030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70288</xdr:rowOff>
    </xdr:from>
    <xdr:to>
      <xdr:col>85</xdr:col>
      <xdr:colOff>127000</xdr:colOff>
      <xdr:row>57</xdr:row>
      <xdr:rowOff>82648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71488"/>
          <a:ext cx="838200" cy="1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82648</xdr:rowOff>
    </xdr:from>
    <xdr:to>
      <xdr:col>81</xdr:col>
      <xdr:colOff>50800</xdr:colOff>
      <xdr:row>57</xdr:row>
      <xdr:rowOff>151916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5298"/>
          <a:ext cx="889000" cy="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118440</xdr:rowOff>
    </xdr:from>
    <xdr:to>
      <xdr:col>76</xdr:col>
      <xdr:colOff>114300</xdr:colOff>
      <xdr:row>57</xdr:row>
      <xdr:rowOff>151916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91090"/>
          <a:ext cx="889000" cy="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110787</xdr:rowOff>
    </xdr:from>
    <xdr:to>
      <xdr:col>71</xdr:col>
      <xdr:colOff>177800</xdr:colOff>
      <xdr:row>57</xdr:row>
      <xdr:rowOff>118440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83437"/>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19488</xdr:rowOff>
    </xdr:from>
    <xdr:to>
      <xdr:col>85</xdr:col>
      <xdr:colOff>177800</xdr:colOff>
      <xdr:row>56</xdr:row>
      <xdr:rowOff>121088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42365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7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31848</xdr:rowOff>
    </xdr:from>
    <xdr:to>
      <xdr:col>81</xdr:col>
      <xdr:colOff>101600</xdr:colOff>
      <xdr:row>57</xdr:row>
      <xdr:rowOff>133448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124575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101116</xdr:rowOff>
    </xdr:from>
    <xdr:to>
      <xdr:col>76</xdr:col>
      <xdr:colOff>165100</xdr:colOff>
      <xdr:row>58</xdr:row>
      <xdr:rowOff>31266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22393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67640</xdr:rowOff>
    </xdr:from>
    <xdr:to>
      <xdr:col>72</xdr:col>
      <xdr:colOff>38100</xdr:colOff>
      <xdr:row>57</xdr:row>
      <xdr:rowOff>169240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160367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59987</xdr:rowOff>
    </xdr:from>
    <xdr:to>
      <xdr:col>67</xdr:col>
      <xdr:colOff>101600</xdr:colOff>
      <xdr:row>57</xdr:row>
      <xdr:rowOff>161587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152714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96765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9865"/>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96765</xdr:rowOff>
    </xdr:from>
    <xdr:to>
      <xdr:col>76</xdr:col>
      <xdr:colOff>114300</xdr:colOff>
      <xdr:row>78</xdr:row>
      <xdr:rowOff>122726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9865"/>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122726</xdr:rowOff>
    </xdr:from>
    <xdr:to>
      <xdr:col>71</xdr:col>
      <xdr:colOff>177800</xdr:colOff>
      <xdr:row>78</xdr:row>
      <xdr:rowOff>126681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5826"/>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45965</xdr:rowOff>
    </xdr:from>
    <xdr:to>
      <xdr:col>76</xdr:col>
      <xdr:colOff>165100</xdr:colOff>
      <xdr:row>78</xdr:row>
      <xdr:rowOff>147565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164092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71926</xdr:rowOff>
    </xdr:from>
    <xdr:to>
      <xdr:col>72</xdr:col>
      <xdr:colOff>38100</xdr:colOff>
      <xdr:row>79</xdr:row>
      <xdr:rowOff>2076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164653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75881</xdr:rowOff>
    </xdr:from>
    <xdr:to>
      <xdr:col>67</xdr:col>
      <xdr:colOff>101600</xdr:colOff>
      <xdr:row>79</xdr:row>
      <xdr:rowOff>6031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168608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54390</xdr:rowOff>
    </xdr:from>
    <xdr:to>
      <xdr:col>85</xdr:col>
      <xdr:colOff>127000</xdr:colOff>
      <xdr:row>97</xdr:row>
      <xdr:rowOff>99194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5040"/>
          <a:ext cx="838200" cy="4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99194</xdr:rowOff>
    </xdr:from>
    <xdr:to>
      <xdr:col>81</xdr:col>
      <xdr:colOff>50800</xdr:colOff>
      <xdr:row>97</xdr:row>
      <xdr:rowOff>143669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9844"/>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143669</xdr:rowOff>
    </xdr:from>
    <xdr:to>
      <xdr:col>76</xdr:col>
      <xdr:colOff>114300</xdr:colOff>
      <xdr:row>97</xdr:row>
      <xdr:rowOff>153935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4319"/>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153935</xdr:rowOff>
    </xdr:from>
    <xdr:to>
      <xdr:col>71</xdr:col>
      <xdr:colOff>177800</xdr:colOff>
      <xdr:row>98</xdr:row>
      <xdr:rowOff>2319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8458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3590</xdr:rowOff>
    </xdr:from>
    <xdr:to>
      <xdr:col>85</xdr:col>
      <xdr:colOff>177800</xdr:colOff>
      <xdr:row>97</xdr:row>
      <xdr:rowOff>105190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26467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48394</xdr:rowOff>
    </xdr:from>
    <xdr:to>
      <xdr:col>81</xdr:col>
      <xdr:colOff>101600</xdr:colOff>
      <xdr:row>97</xdr:row>
      <xdr:rowOff>149994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141121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92869</xdr:rowOff>
    </xdr:from>
    <xdr:to>
      <xdr:col>76</xdr:col>
      <xdr:colOff>165100</xdr:colOff>
      <xdr:row>98</xdr:row>
      <xdr:rowOff>23019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14146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103135</xdr:rowOff>
    </xdr:from>
    <xdr:to>
      <xdr:col>72</xdr:col>
      <xdr:colOff>38100</xdr:colOff>
      <xdr:row>98</xdr:row>
      <xdr:rowOff>33285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24412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122969</xdr:rowOff>
    </xdr:from>
    <xdr:to>
      <xdr:col>67</xdr:col>
      <xdr:colOff>101600</xdr:colOff>
      <xdr:row>98</xdr:row>
      <xdr:rowOff>53119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44246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目的別では、衛生費、消防費、教育費、公債費が類似団体内平均値を上回っている。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議会費については、前年度末に議員の辞職の影響等により前年度比</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総務費について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、ふるさと納税の返礼業務委託費用の増等により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+9.2%</a:t>
          </a:r>
          <a:r>
            <a:rPr lang="ja-JP" altLang="ja-JP" sz="1100">
              <a:solidFill>
                <a:schemeClr val="dk1"/>
              </a:solidFill>
              <a:effectLst/>
              <a:latin typeface="+mn-lt"/>
              <a:ea typeface="+mn-ea"/>
              <a:cs typeface="+mn-cs"/>
            </a:rPr>
            <a:t>の増加</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民生費については、住民税非課税世帯等臨時特別給付金事業の実施等により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+11.6%</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衛生費については、新型コロナウイルスワクチン接種事業の実施等によ</a:t>
          </a:r>
          <a:r>
            <a:rPr lang="ja-JP" altLang="en-US" sz="1100">
              <a:solidFill>
                <a:schemeClr val="dk1"/>
              </a:solidFill>
              <a:effectLst/>
              <a:latin typeface="+mn-lt"/>
              <a:ea typeface="+mn-ea"/>
              <a:cs typeface="+mn-cs"/>
            </a:rPr>
            <a:t>り対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の増加</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農林水産業費については、病院前頭首工改修工事の完了等により</a:t>
          </a:r>
          <a:r>
            <a:rPr lang="ja-JP" altLang="en-US" sz="1100">
              <a:solidFill>
                <a:schemeClr val="dk1"/>
              </a:solidFill>
              <a:effectLst/>
              <a:latin typeface="+mn-lt"/>
              <a:ea typeface="+mn-ea"/>
              <a:cs typeface="+mn-cs"/>
            </a:rPr>
            <a:t>対前年度比</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商工費については、きのくに林産加工改修事業の完了等により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-57.6%</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土木費については、子育て世帯向け賃貸住宅整備事業の実施等により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+43.2%</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消防費は防災行政無線デジタル化事業完了等により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-29.0%</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教育費は給食センター整備事業の実施等により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+80.4%</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a:t>
          </a: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財政調整基金について、標準財政規模比でみると前年度より減少しているが、</a:t>
          </a:r>
          <a:r>
            <a:rPr kumimoji="1" lang="en-US" altLang="ja-JP" sz="1100">
              <a:latin typeface="+mj-ea"/>
              <a:ea typeface="+mj-ea"/>
            </a:rPr>
            <a:t>5</a:t>
          </a:r>
          <a:r>
            <a:rPr kumimoji="1" lang="ja-JP" altLang="en-US" sz="1100">
              <a:latin typeface="+mj-ea"/>
              <a:ea typeface="+mj-ea"/>
            </a:rPr>
            <a:t>年間続いていた取り崩しは解消され、</a:t>
          </a:r>
          <a:r>
            <a:rPr kumimoji="1" lang="en-US" altLang="ja-JP" sz="1100">
              <a:latin typeface="+mj-ea"/>
              <a:ea typeface="+mj-ea"/>
            </a:rPr>
            <a:t>81</a:t>
          </a:r>
          <a:r>
            <a:rPr kumimoji="1" lang="ja-JP" altLang="en-US" sz="1100">
              <a:latin typeface="+mj-ea"/>
              <a:ea typeface="+mj-ea"/>
            </a:rPr>
            <a:t>百万積み立てることができた。積み立ての要因は、</a:t>
          </a:r>
          <a:r>
            <a:rPr kumimoji="1" lang="ja-JP" altLang="ja-JP" sz="1100">
              <a:solidFill>
                <a:schemeClr val="dk1"/>
              </a:solidFill>
              <a:effectLst/>
              <a:latin typeface="+mj-ea"/>
              <a:ea typeface="+mj-ea"/>
              <a:cs typeface="+mn-cs"/>
            </a:rPr>
            <a:t>歳入では普通交付税の増加に伴う経常一般財源の増加</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歳出では新型コロナウイルス感染症の影響によ</a:t>
          </a:r>
          <a:r>
            <a:rPr kumimoji="1" lang="ja-JP" altLang="en-US" sz="1100">
              <a:solidFill>
                <a:schemeClr val="dk1"/>
              </a:solidFill>
              <a:effectLst/>
              <a:latin typeface="+mj-ea"/>
              <a:ea typeface="+mj-ea"/>
              <a:cs typeface="+mn-cs"/>
            </a:rPr>
            <a:t>る</a:t>
          </a:r>
          <a:r>
            <a:rPr kumimoji="1" lang="ja-JP" altLang="ja-JP" sz="1100">
              <a:solidFill>
                <a:schemeClr val="dk1"/>
              </a:solidFill>
              <a:effectLst/>
              <a:latin typeface="+mj-ea"/>
              <a:ea typeface="+mj-ea"/>
              <a:cs typeface="+mn-cs"/>
            </a:rPr>
            <a:t>イベント・行事等の中止や規模縮小のため経常的支出が減少したことが主な要因である。歳入及び歳出において、新型コロナウイルス感染症の影響による一時的な改善であることから、</a:t>
          </a:r>
          <a:r>
            <a:rPr kumimoji="1" lang="ja-JP" altLang="en-US" sz="1100">
              <a:solidFill>
                <a:schemeClr val="dk1"/>
              </a:solidFill>
              <a:effectLst/>
              <a:latin typeface="+mj-ea"/>
              <a:ea typeface="+mj-ea"/>
              <a:cs typeface="+mn-cs"/>
            </a:rPr>
            <a:t>引き続き</a:t>
          </a:r>
          <a:r>
            <a:rPr kumimoji="1" lang="ja-JP" altLang="ja-JP" sz="1100">
              <a:solidFill>
                <a:schemeClr val="dk1"/>
              </a:solidFill>
              <a:effectLst/>
              <a:latin typeface="+mj-ea"/>
              <a:ea typeface="+mj-ea"/>
              <a:cs typeface="+mn-cs"/>
            </a:rPr>
            <a:t>歳入の確保、歳出削減に努める</a:t>
          </a:r>
          <a:r>
            <a:rPr kumimoji="1" lang="ja-JP" altLang="en-US" sz="1100">
              <a:solidFill>
                <a:schemeClr val="dk1"/>
              </a:solidFill>
              <a:effectLst/>
              <a:latin typeface="+mj-ea"/>
              <a:ea typeface="+mj-ea"/>
              <a:cs typeface="+mn-cs"/>
            </a:rPr>
            <a:t>必要がある。</a:t>
          </a:r>
          <a:endParaRPr lang="ja-JP" altLang="ja-JP" sz="11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昨年度と同様に</a:t>
          </a:r>
          <a:r>
            <a:rPr kumimoji="1" lang="ja-JP" altLang="ja-JP" sz="1100">
              <a:solidFill>
                <a:schemeClr val="dk1"/>
              </a:solidFill>
              <a:effectLst/>
              <a:latin typeface="+mn-lt"/>
              <a:ea typeface="+mn-ea"/>
              <a:cs typeface="+mn-cs"/>
            </a:rPr>
            <a:t>各会計とも黒字となっているが、国保すさみ病院事業会計における事業収益の減少等により、引き続き一般会計からの病院事業への補助金額が多額となって</a:t>
          </a:r>
          <a:r>
            <a:rPr kumimoji="1" lang="ja-JP" altLang="en-US" sz="1100">
              <a:solidFill>
                <a:schemeClr val="dk1"/>
              </a:solidFill>
              <a:effectLst/>
              <a:latin typeface="+mn-lt"/>
              <a:ea typeface="+mn-ea"/>
              <a:cs typeface="+mn-cs"/>
            </a:rPr>
            <a:t>とおり、</a:t>
          </a:r>
          <a:r>
            <a:rPr kumimoji="1" lang="ja-JP" altLang="ja-JP" sz="1100">
              <a:solidFill>
                <a:schemeClr val="dk1"/>
              </a:solidFill>
              <a:effectLst/>
              <a:latin typeface="+mn-lt"/>
              <a:ea typeface="+mn-ea"/>
              <a:cs typeface="+mn-cs"/>
            </a:rPr>
            <a:t>今後当町の財政圧迫の要因となる可能性がある。職員全員が危機意識を持ち、健全な財政運営に努める。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069_&#12377;&#12373;&#1241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57.7</v>
          </cell>
          <cell r="BX53">
            <v>57.8</v>
          </cell>
          <cell r="CF53">
            <v>59.4</v>
          </cell>
          <cell r="CN53">
            <v>60.3</v>
          </cell>
          <cell r="CV53">
            <v>60.6</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6.4</v>
          </cell>
          <cell r="BX75">
            <v>6.7</v>
          </cell>
          <cell r="CF75">
            <v>7</v>
          </cell>
          <cell r="CN75">
            <v>7.3</v>
          </cell>
          <cell r="CV75">
            <v>8</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6"/>
      <c r="DK1" s="176"/>
      <c r="DL1" s="176"/>
      <c r="DM1" s="176"/>
      <c r="DN1" s="176"/>
      <c r="DO1" s="176"/>
    </row>
    <row r="2" spans="1:119" ht="24.75" thickBot="1" x14ac:dyDescent="0.2">
      <c r="B2" s="177" t="s">
        <v>81</v>
      </c>
      <c r="C2" s="177"/>
      <c r="D2" s="178"/>
    </row>
    <row r="3" spans="1:119" ht="18.75" customHeight="1" thickBot="1" x14ac:dyDescent="0.2">
      <c r="A3" s="176"/>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x14ac:dyDescent="0.15">
      <c r="A4" s="176"/>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5315393</v>
      </c>
      <c r="BO4" s="454"/>
      <c r="BP4" s="454"/>
      <c r="BQ4" s="454"/>
      <c r="BR4" s="454"/>
      <c r="BS4" s="454"/>
      <c r="BT4" s="454"/>
      <c r="BU4" s="455"/>
      <c r="BV4" s="453">
        <v>5020677</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3.9</v>
      </c>
      <c r="CU4" s="594"/>
      <c r="CV4" s="594"/>
      <c r="CW4" s="594"/>
      <c r="CX4" s="594"/>
      <c r="CY4" s="594"/>
      <c r="CZ4" s="594"/>
      <c r="DA4" s="595"/>
      <c r="DB4" s="593">
        <v>3.2</v>
      </c>
      <c r="DC4" s="594"/>
      <c r="DD4" s="594"/>
      <c r="DE4" s="594"/>
      <c r="DF4" s="594"/>
      <c r="DG4" s="594"/>
      <c r="DH4" s="594"/>
      <c r="DI4" s="595"/>
    </row>
    <row r="5" spans="1:119" ht="18.75" customHeight="1" x14ac:dyDescent="0.15">
      <c r="A5" s="176"/>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5185125</v>
      </c>
      <c r="BO5" s="425"/>
      <c r="BP5" s="425"/>
      <c r="BQ5" s="425"/>
      <c r="BR5" s="425"/>
      <c r="BS5" s="425"/>
      <c r="BT5" s="425"/>
      <c r="BU5" s="426"/>
      <c r="BV5" s="424">
        <v>4899075</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86.9</v>
      </c>
      <c r="CU5" s="422"/>
      <c r="CV5" s="422"/>
      <c r="CW5" s="422"/>
      <c r="CX5" s="422"/>
      <c r="CY5" s="422"/>
      <c r="CZ5" s="422"/>
      <c r="DA5" s="423"/>
      <c r="DB5" s="421">
        <v>93.8</v>
      </c>
      <c r="DC5" s="422"/>
      <c r="DD5" s="422"/>
      <c r="DE5" s="422"/>
      <c r="DF5" s="422"/>
      <c r="DG5" s="422"/>
      <c r="DH5" s="422"/>
      <c r="DI5" s="423"/>
    </row>
    <row r="6" spans="1:119" ht="18.75" customHeight="1" x14ac:dyDescent="0.15">
      <c r="A6" s="176"/>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130268</v>
      </c>
      <c r="BO6" s="425"/>
      <c r="BP6" s="425"/>
      <c r="BQ6" s="425"/>
      <c r="BR6" s="425"/>
      <c r="BS6" s="425"/>
      <c r="BT6" s="425"/>
      <c r="BU6" s="426"/>
      <c r="BV6" s="424">
        <v>121602</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89</v>
      </c>
      <c r="CU6" s="568"/>
      <c r="CV6" s="568"/>
      <c r="CW6" s="568"/>
      <c r="CX6" s="568"/>
      <c r="CY6" s="568"/>
      <c r="CZ6" s="568"/>
      <c r="DA6" s="569"/>
      <c r="DB6" s="567">
        <v>96.3</v>
      </c>
      <c r="DC6" s="568"/>
      <c r="DD6" s="568"/>
      <c r="DE6" s="568"/>
      <c r="DF6" s="568"/>
      <c r="DG6" s="568"/>
      <c r="DH6" s="568"/>
      <c r="DI6" s="569"/>
    </row>
    <row r="7" spans="1:119" ht="18.75" customHeight="1" x14ac:dyDescent="0.15">
      <c r="A7" s="176"/>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105</v>
      </c>
      <c r="AV7" s="483"/>
      <c r="AW7" s="483"/>
      <c r="AX7" s="483"/>
      <c r="AY7" s="438" t="s">
        <v>106</v>
      </c>
      <c r="AZ7" s="439"/>
      <c r="BA7" s="439"/>
      <c r="BB7" s="439"/>
      <c r="BC7" s="439"/>
      <c r="BD7" s="439"/>
      <c r="BE7" s="439"/>
      <c r="BF7" s="439"/>
      <c r="BG7" s="439"/>
      <c r="BH7" s="439"/>
      <c r="BI7" s="439"/>
      <c r="BJ7" s="439"/>
      <c r="BK7" s="439"/>
      <c r="BL7" s="439"/>
      <c r="BM7" s="440"/>
      <c r="BN7" s="424">
        <v>22007</v>
      </c>
      <c r="BO7" s="425"/>
      <c r="BP7" s="425"/>
      <c r="BQ7" s="425"/>
      <c r="BR7" s="425"/>
      <c r="BS7" s="425"/>
      <c r="BT7" s="425"/>
      <c r="BU7" s="426"/>
      <c r="BV7" s="424">
        <v>41326</v>
      </c>
      <c r="BW7" s="425"/>
      <c r="BX7" s="425"/>
      <c r="BY7" s="425"/>
      <c r="BZ7" s="425"/>
      <c r="CA7" s="425"/>
      <c r="CB7" s="425"/>
      <c r="CC7" s="426"/>
      <c r="CD7" s="464" t="s">
        <v>107</v>
      </c>
      <c r="CE7" s="384"/>
      <c r="CF7" s="384"/>
      <c r="CG7" s="384"/>
      <c r="CH7" s="384"/>
      <c r="CI7" s="384"/>
      <c r="CJ7" s="384"/>
      <c r="CK7" s="384"/>
      <c r="CL7" s="384"/>
      <c r="CM7" s="384"/>
      <c r="CN7" s="384"/>
      <c r="CO7" s="384"/>
      <c r="CP7" s="384"/>
      <c r="CQ7" s="384"/>
      <c r="CR7" s="384"/>
      <c r="CS7" s="465"/>
      <c r="CT7" s="424">
        <v>2811044</v>
      </c>
      <c r="CU7" s="425"/>
      <c r="CV7" s="425"/>
      <c r="CW7" s="425"/>
      <c r="CX7" s="425"/>
      <c r="CY7" s="425"/>
      <c r="CZ7" s="425"/>
      <c r="DA7" s="426"/>
      <c r="DB7" s="424">
        <v>2546077</v>
      </c>
      <c r="DC7" s="425"/>
      <c r="DD7" s="425"/>
      <c r="DE7" s="425"/>
      <c r="DF7" s="425"/>
      <c r="DG7" s="425"/>
      <c r="DH7" s="425"/>
      <c r="DI7" s="426"/>
    </row>
    <row r="8" spans="1:119" ht="18.75" customHeight="1" thickBot="1" x14ac:dyDescent="0.2">
      <c r="A8" s="176"/>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108</v>
      </c>
      <c r="AN8" s="381"/>
      <c r="AO8" s="381"/>
      <c r="AP8" s="381"/>
      <c r="AQ8" s="381"/>
      <c r="AR8" s="381"/>
      <c r="AS8" s="381"/>
      <c r="AT8" s="382"/>
      <c r="AU8" s="482" t="s">
        <v>109</v>
      </c>
      <c r="AV8" s="483"/>
      <c r="AW8" s="483"/>
      <c r="AX8" s="483"/>
      <c r="AY8" s="438" t="s">
        <v>110</v>
      </c>
      <c r="AZ8" s="439"/>
      <c r="BA8" s="439"/>
      <c r="BB8" s="439"/>
      <c r="BC8" s="439"/>
      <c r="BD8" s="439"/>
      <c r="BE8" s="439"/>
      <c r="BF8" s="439"/>
      <c r="BG8" s="439"/>
      <c r="BH8" s="439"/>
      <c r="BI8" s="439"/>
      <c r="BJ8" s="439"/>
      <c r="BK8" s="439"/>
      <c r="BL8" s="439"/>
      <c r="BM8" s="440"/>
      <c r="BN8" s="424">
        <v>108261</v>
      </c>
      <c r="BO8" s="425"/>
      <c r="BP8" s="425"/>
      <c r="BQ8" s="425"/>
      <c r="BR8" s="425"/>
      <c r="BS8" s="425"/>
      <c r="BT8" s="425"/>
      <c r="BU8" s="426"/>
      <c r="BV8" s="424">
        <v>80276</v>
      </c>
      <c r="BW8" s="425"/>
      <c r="BX8" s="425"/>
      <c r="BY8" s="425"/>
      <c r="BZ8" s="425"/>
      <c r="CA8" s="425"/>
      <c r="CB8" s="425"/>
      <c r="CC8" s="426"/>
      <c r="CD8" s="464" t="s">
        <v>111</v>
      </c>
      <c r="CE8" s="384"/>
      <c r="CF8" s="384"/>
      <c r="CG8" s="384"/>
      <c r="CH8" s="384"/>
      <c r="CI8" s="384"/>
      <c r="CJ8" s="384"/>
      <c r="CK8" s="384"/>
      <c r="CL8" s="384"/>
      <c r="CM8" s="384"/>
      <c r="CN8" s="384"/>
      <c r="CO8" s="384"/>
      <c r="CP8" s="384"/>
      <c r="CQ8" s="384"/>
      <c r="CR8" s="384"/>
      <c r="CS8" s="465"/>
      <c r="CT8" s="527">
        <v>0.19</v>
      </c>
      <c r="CU8" s="528"/>
      <c r="CV8" s="528"/>
      <c r="CW8" s="528"/>
      <c r="CX8" s="528"/>
      <c r="CY8" s="528"/>
      <c r="CZ8" s="528"/>
      <c r="DA8" s="529"/>
      <c r="DB8" s="527">
        <v>0.2</v>
      </c>
      <c r="DC8" s="528"/>
      <c r="DD8" s="528"/>
      <c r="DE8" s="528"/>
      <c r="DF8" s="528"/>
      <c r="DG8" s="528"/>
      <c r="DH8" s="528"/>
      <c r="DI8" s="529"/>
    </row>
    <row r="9" spans="1:119" ht="18.75" customHeight="1" thickBot="1" x14ac:dyDescent="0.2">
      <c r="A9" s="176"/>
      <c r="B9" s="556" t="s">
        <v>112</v>
      </c>
      <c r="C9" s="557"/>
      <c r="D9" s="557"/>
      <c r="E9" s="557"/>
      <c r="F9" s="557"/>
      <c r="G9" s="557"/>
      <c r="H9" s="557"/>
      <c r="I9" s="557"/>
      <c r="J9" s="557"/>
      <c r="K9" s="475"/>
      <c r="L9" s="558" t="s">
        <v>113</v>
      </c>
      <c r="M9" s="559"/>
      <c r="N9" s="559"/>
      <c r="O9" s="559"/>
      <c r="P9" s="559"/>
      <c r="Q9" s="560"/>
      <c r="R9" s="561">
        <v>3685</v>
      </c>
      <c r="S9" s="562"/>
      <c r="T9" s="562"/>
      <c r="U9" s="562"/>
      <c r="V9" s="563"/>
      <c r="W9" s="493" t="s">
        <v>114</v>
      </c>
      <c r="X9" s="494"/>
      <c r="Y9" s="494"/>
      <c r="Z9" s="494"/>
      <c r="AA9" s="494"/>
      <c r="AB9" s="494"/>
      <c r="AC9" s="494"/>
      <c r="AD9" s="494"/>
      <c r="AE9" s="494"/>
      <c r="AF9" s="494"/>
      <c r="AG9" s="494"/>
      <c r="AH9" s="494"/>
      <c r="AI9" s="494"/>
      <c r="AJ9" s="494"/>
      <c r="AK9" s="494"/>
      <c r="AL9" s="564"/>
      <c r="AM9" s="481" t="s">
        <v>115</v>
      </c>
      <c r="AN9" s="381"/>
      <c r="AO9" s="381"/>
      <c r="AP9" s="381"/>
      <c r="AQ9" s="381"/>
      <c r="AR9" s="381"/>
      <c r="AS9" s="381"/>
      <c r="AT9" s="382"/>
      <c r="AU9" s="482" t="s">
        <v>105</v>
      </c>
      <c r="AV9" s="483"/>
      <c r="AW9" s="483"/>
      <c r="AX9" s="483"/>
      <c r="AY9" s="438" t="s">
        <v>116</v>
      </c>
      <c r="AZ9" s="439"/>
      <c r="BA9" s="439"/>
      <c r="BB9" s="439"/>
      <c r="BC9" s="439"/>
      <c r="BD9" s="439"/>
      <c r="BE9" s="439"/>
      <c r="BF9" s="439"/>
      <c r="BG9" s="439"/>
      <c r="BH9" s="439"/>
      <c r="BI9" s="439"/>
      <c r="BJ9" s="439"/>
      <c r="BK9" s="439"/>
      <c r="BL9" s="439"/>
      <c r="BM9" s="440"/>
      <c r="BN9" s="424">
        <v>27985</v>
      </c>
      <c r="BO9" s="425"/>
      <c r="BP9" s="425"/>
      <c r="BQ9" s="425"/>
      <c r="BR9" s="425"/>
      <c r="BS9" s="425"/>
      <c r="BT9" s="425"/>
      <c r="BU9" s="426"/>
      <c r="BV9" s="424">
        <v>46971</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17.899999999999999</v>
      </c>
      <c r="CU9" s="422"/>
      <c r="CV9" s="422"/>
      <c r="CW9" s="422"/>
      <c r="CX9" s="422"/>
      <c r="CY9" s="422"/>
      <c r="CZ9" s="422"/>
      <c r="DA9" s="423"/>
      <c r="DB9" s="421">
        <v>17.100000000000001</v>
      </c>
      <c r="DC9" s="422"/>
      <c r="DD9" s="422"/>
      <c r="DE9" s="422"/>
      <c r="DF9" s="422"/>
      <c r="DG9" s="422"/>
      <c r="DH9" s="422"/>
      <c r="DI9" s="423"/>
    </row>
    <row r="10" spans="1:119" ht="18.75" customHeight="1" thickBot="1" x14ac:dyDescent="0.2">
      <c r="A10" s="176"/>
      <c r="B10" s="556"/>
      <c r="C10" s="557"/>
      <c r="D10" s="557"/>
      <c r="E10" s="557"/>
      <c r="F10" s="557"/>
      <c r="G10" s="557"/>
      <c r="H10" s="557"/>
      <c r="I10" s="557"/>
      <c r="J10" s="557"/>
      <c r="K10" s="475"/>
      <c r="L10" s="380" t="s">
        <v>118</v>
      </c>
      <c r="M10" s="381"/>
      <c r="N10" s="381"/>
      <c r="O10" s="381"/>
      <c r="P10" s="381"/>
      <c r="Q10" s="382"/>
      <c r="R10" s="377">
        <v>4127</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81000</v>
      </c>
      <c r="BO10" s="425"/>
      <c r="BP10" s="425"/>
      <c r="BQ10" s="425"/>
      <c r="BR10" s="425"/>
      <c r="BS10" s="425"/>
      <c r="BT10" s="425"/>
      <c r="BU10" s="426"/>
      <c r="BV10" s="424">
        <v>0</v>
      </c>
      <c r="BW10" s="425"/>
      <c r="BX10" s="425"/>
      <c r="BY10" s="425"/>
      <c r="BZ10" s="425"/>
      <c r="CA10" s="425"/>
      <c r="CB10" s="425"/>
      <c r="CC10" s="426"/>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120</v>
      </c>
      <c r="AV11" s="483"/>
      <c r="AW11" s="483"/>
      <c r="AX11" s="483"/>
      <c r="AY11" s="438" t="s">
        <v>126</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0</v>
      </c>
      <c r="BW11" s="425"/>
      <c r="BX11" s="425"/>
      <c r="BY11" s="425"/>
      <c r="BZ11" s="425"/>
      <c r="CA11" s="425"/>
      <c r="CB11" s="425"/>
      <c r="CC11" s="426"/>
      <c r="CD11" s="464" t="s">
        <v>127</v>
      </c>
      <c r="CE11" s="384"/>
      <c r="CF11" s="384"/>
      <c r="CG11" s="384"/>
      <c r="CH11" s="384"/>
      <c r="CI11" s="384"/>
      <c r="CJ11" s="384"/>
      <c r="CK11" s="384"/>
      <c r="CL11" s="384"/>
      <c r="CM11" s="384"/>
      <c r="CN11" s="384"/>
      <c r="CO11" s="384"/>
      <c r="CP11" s="384"/>
      <c r="CQ11" s="384"/>
      <c r="CR11" s="384"/>
      <c r="CS11" s="465"/>
      <c r="CT11" s="527" t="s">
        <v>128</v>
      </c>
      <c r="CU11" s="528"/>
      <c r="CV11" s="528"/>
      <c r="CW11" s="528"/>
      <c r="CX11" s="528"/>
      <c r="CY11" s="528"/>
      <c r="CZ11" s="528"/>
      <c r="DA11" s="529"/>
      <c r="DB11" s="527" t="s">
        <v>128</v>
      </c>
      <c r="DC11" s="528"/>
      <c r="DD11" s="528"/>
      <c r="DE11" s="528"/>
      <c r="DF11" s="528"/>
      <c r="DG11" s="528"/>
      <c r="DH11" s="528"/>
      <c r="DI11" s="529"/>
    </row>
    <row r="12" spans="1:119" ht="18.75" customHeight="1" x14ac:dyDescent="0.15">
      <c r="A12" s="176"/>
      <c r="B12" s="530" t="s">
        <v>129</v>
      </c>
      <c r="C12" s="531"/>
      <c r="D12" s="531"/>
      <c r="E12" s="531"/>
      <c r="F12" s="531"/>
      <c r="G12" s="531"/>
      <c r="H12" s="531"/>
      <c r="I12" s="531"/>
      <c r="J12" s="531"/>
      <c r="K12" s="532"/>
      <c r="L12" s="539" t="s">
        <v>130</v>
      </c>
      <c r="M12" s="540"/>
      <c r="N12" s="540"/>
      <c r="O12" s="540"/>
      <c r="P12" s="540"/>
      <c r="Q12" s="541"/>
      <c r="R12" s="542">
        <v>3713</v>
      </c>
      <c r="S12" s="543"/>
      <c r="T12" s="543"/>
      <c r="U12" s="543"/>
      <c r="V12" s="544"/>
      <c r="W12" s="545" t="s">
        <v>1</v>
      </c>
      <c r="X12" s="483"/>
      <c r="Y12" s="483"/>
      <c r="Z12" s="483"/>
      <c r="AA12" s="483"/>
      <c r="AB12" s="546"/>
      <c r="AC12" s="547" t="s">
        <v>131</v>
      </c>
      <c r="AD12" s="548"/>
      <c r="AE12" s="548"/>
      <c r="AF12" s="548"/>
      <c r="AG12" s="549"/>
      <c r="AH12" s="547" t="s">
        <v>132</v>
      </c>
      <c r="AI12" s="548"/>
      <c r="AJ12" s="548"/>
      <c r="AK12" s="548"/>
      <c r="AL12" s="550"/>
      <c r="AM12" s="481" t="s">
        <v>133</v>
      </c>
      <c r="AN12" s="381"/>
      <c r="AO12" s="381"/>
      <c r="AP12" s="381"/>
      <c r="AQ12" s="381"/>
      <c r="AR12" s="381"/>
      <c r="AS12" s="381"/>
      <c r="AT12" s="382"/>
      <c r="AU12" s="482" t="s">
        <v>134</v>
      </c>
      <c r="AV12" s="483"/>
      <c r="AW12" s="483"/>
      <c r="AX12" s="483"/>
      <c r="AY12" s="438" t="s">
        <v>135</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100000</v>
      </c>
      <c r="BW12" s="425"/>
      <c r="BX12" s="425"/>
      <c r="BY12" s="425"/>
      <c r="BZ12" s="425"/>
      <c r="CA12" s="425"/>
      <c r="CB12" s="425"/>
      <c r="CC12" s="426"/>
      <c r="CD12" s="464" t="s">
        <v>136</v>
      </c>
      <c r="CE12" s="384"/>
      <c r="CF12" s="384"/>
      <c r="CG12" s="384"/>
      <c r="CH12" s="384"/>
      <c r="CI12" s="384"/>
      <c r="CJ12" s="384"/>
      <c r="CK12" s="384"/>
      <c r="CL12" s="384"/>
      <c r="CM12" s="384"/>
      <c r="CN12" s="384"/>
      <c r="CO12" s="384"/>
      <c r="CP12" s="384"/>
      <c r="CQ12" s="384"/>
      <c r="CR12" s="384"/>
      <c r="CS12" s="465"/>
      <c r="CT12" s="527" t="s">
        <v>137</v>
      </c>
      <c r="CU12" s="528"/>
      <c r="CV12" s="528"/>
      <c r="CW12" s="528"/>
      <c r="CX12" s="528"/>
      <c r="CY12" s="528"/>
      <c r="CZ12" s="528"/>
      <c r="DA12" s="529"/>
      <c r="DB12" s="527" t="s">
        <v>137</v>
      </c>
      <c r="DC12" s="528"/>
      <c r="DD12" s="528"/>
      <c r="DE12" s="528"/>
      <c r="DF12" s="528"/>
      <c r="DG12" s="528"/>
      <c r="DH12" s="528"/>
      <c r="DI12" s="529"/>
    </row>
    <row r="13" spans="1:119" ht="18.75" customHeight="1" x14ac:dyDescent="0.15">
      <c r="A13" s="176"/>
      <c r="B13" s="533"/>
      <c r="C13" s="534"/>
      <c r="D13" s="534"/>
      <c r="E13" s="534"/>
      <c r="F13" s="534"/>
      <c r="G13" s="534"/>
      <c r="H13" s="534"/>
      <c r="I13" s="534"/>
      <c r="J13" s="534"/>
      <c r="K13" s="535"/>
      <c r="L13" s="185"/>
      <c r="M13" s="508" t="s">
        <v>138</v>
      </c>
      <c r="N13" s="509"/>
      <c r="O13" s="509"/>
      <c r="P13" s="509"/>
      <c r="Q13" s="510"/>
      <c r="R13" s="511">
        <v>3696</v>
      </c>
      <c r="S13" s="512"/>
      <c r="T13" s="512"/>
      <c r="U13" s="512"/>
      <c r="V13" s="513"/>
      <c r="W13" s="514" t="s">
        <v>139</v>
      </c>
      <c r="X13" s="410"/>
      <c r="Y13" s="410"/>
      <c r="Z13" s="410"/>
      <c r="AA13" s="410"/>
      <c r="AB13" s="411"/>
      <c r="AC13" s="377">
        <v>154</v>
      </c>
      <c r="AD13" s="378"/>
      <c r="AE13" s="378"/>
      <c r="AF13" s="378"/>
      <c r="AG13" s="379"/>
      <c r="AH13" s="377">
        <v>214</v>
      </c>
      <c r="AI13" s="378"/>
      <c r="AJ13" s="378"/>
      <c r="AK13" s="378"/>
      <c r="AL13" s="437"/>
      <c r="AM13" s="481" t="s">
        <v>140</v>
      </c>
      <c r="AN13" s="381"/>
      <c r="AO13" s="381"/>
      <c r="AP13" s="381"/>
      <c r="AQ13" s="381"/>
      <c r="AR13" s="381"/>
      <c r="AS13" s="381"/>
      <c r="AT13" s="382"/>
      <c r="AU13" s="482" t="s">
        <v>141</v>
      </c>
      <c r="AV13" s="483"/>
      <c r="AW13" s="483"/>
      <c r="AX13" s="483"/>
      <c r="AY13" s="438" t="s">
        <v>142</v>
      </c>
      <c r="AZ13" s="439"/>
      <c r="BA13" s="439"/>
      <c r="BB13" s="439"/>
      <c r="BC13" s="439"/>
      <c r="BD13" s="439"/>
      <c r="BE13" s="439"/>
      <c r="BF13" s="439"/>
      <c r="BG13" s="439"/>
      <c r="BH13" s="439"/>
      <c r="BI13" s="439"/>
      <c r="BJ13" s="439"/>
      <c r="BK13" s="439"/>
      <c r="BL13" s="439"/>
      <c r="BM13" s="440"/>
      <c r="BN13" s="424">
        <v>108985</v>
      </c>
      <c r="BO13" s="425"/>
      <c r="BP13" s="425"/>
      <c r="BQ13" s="425"/>
      <c r="BR13" s="425"/>
      <c r="BS13" s="425"/>
      <c r="BT13" s="425"/>
      <c r="BU13" s="426"/>
      <c r="BV13" s="424">
        <v>-53029</v>
      </c>
      <c r="BW13" s="425"/>
      <c r="BX13" s="425"/>
      <c r="BY13" s="425"/>
      <c r="BZ13" s="425"/>
      <c r="CA13" s="425"/>
      <c r="CB13" s="425"/>
      <c r="CC13" s="426"/>
      <c r="CD13" s="464" t="s">
        <v>143</v>
      </c>
      <c r="CE13" s="384"/>
      <c r="CF13" s="384"/>
      <c r="CG13" s="384"/>
      <c r="CH13" s="384"/>
      <c r="CI13" s="384"/>
      <c r="CJ13" s="384"/>
      <c r="CK13" s="384"/>
      <c r="CL13" s="384"/>
      <c r="CM13" s="384"/>
      <c r="CN13" s="384"/>
      <c r="CO13" s="384"/>
      <c r="CP13" s="384"/>
      <c r="CQ13" s="384"/>
      <c r="CR13" s="384"/>
      <c r="CS13" s="465"/>
      <c r="CT13" s="421">
        <v>8</v>
      </c>
      <c r="CU13" s="422"/>
      <c r="CV13" s="422"/>
      <c r="CW13" s="422"/>
      <c r="CX13" s="422"/>
      <c r="CY13" s="422"/>
      <c r="CZ13" s="422"/>
      <c r="DA13" s="423"/>
      <c r="DB13" s="421">
        <v>7.3</v>
      </c>
      <c r="DC13" s="422"/>
      <c r="DD13" s="422"/>
      <c r="DE13" s="422"/>
      <c r="DF13" s="422"/>
      <c r="DG13" s="422"/>
      <c r="DH13" s="422"/>
      <c r="DI13" s="423"/>
    </row>
    <row r="14" spans="1:119" ht="18.75" customHeight="1" thickBot="1" x14ac:dyDescent="0.2">
      <c r="A14" s="176"/>
      <c r="B14" s="533"/>
      <c r="C14" s="534"/>
      <c r="D14" s="534"/>
      <c r="E14" s="534"/>
      <c r="F14" s="534"/>
      <c r="G14" s="534"/>
      <c r="H14" s="534"/>
      <c r="I14" s="534"/>
      <c r="J14" s="534"/>
      <c r="K14" s="535"/>
      <c r="L14" s="498" t="s">
        <v>144</v>
      </c>
      <c r="M14" s="551"/>
      <c r="N14" s="551"/>
      <c r="O14" s="551"/>
      <c r="P14" s="551"/>
      <c r="Q14" s="552"/>
      <c r="R14" s="511">
        <v>3822</v>
      </c>
      <c r="S14" s="512"/>
      <c r="T14" s="512"/>
      <c r="U14" s="512"/>
      <c r="V14" s="513"/>
      <c r="W14" s="515"/>
      <c r="X14" s="413"/>
      <c r="Y14" s="413"/>
      <c r="Z14" s="413"/>
      <c r="AA14" s="413"/>
      <c r="AB14" s="414"/>
      <c r="AC14" s="504">
        <v>9.6</v>
      </c>
      <c r="AD14" s="505"/>
      <c r="AE14" s="505"/>
      <c r="AF14" s="505"/>
      <c r="AG14" s="506"/>
      <c r="AH14" s="504">
        <v>12.7</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145</v>
      </c>
      <c r="CE14" s="462"/>
      <c r="CF14" s="462"/>
      <c r="CG14" s="462"/>
      <c r="CH14" s="462"/>
      <c r="CI14" s="462"/>
      <c r="CJ14" s="462"/>
      <c r="CK14" s="462"/>
      <c r="CL14" s="462"/>
      <c r="CM14" s="462"/>
      <c r="CN14" s="462"/>
      <c r="CO14" s="462"/>
      <c r="CP14" s="462"/>
      <c r="CQ14" s="462"/>
      <c r="CR14" s="462"/>
      <c r="CS14" s="463"/>
      <c r="CT14" s="521" t="s">
        <v>146</v>
      </c>
      <c r="CU14" s="522"/>
      <c r="CV14" s="522"/>
      <c r="CW14" s="522"/>
      <c r="CX14" s="522"/>
      <c r="CY14" s="522"/>
      <c r="CZ14" s="522"/>
      <c r="DA14" s="523"/>
      <c r="DB14" s="521" t="s">
        <v>146</v>
      </c>
      <c r="DC14" s="522"/>
      <c r="DD14" s="522"/>
      <c r="DE14" s="522"/>
      <c r="DF14" s="522"/>
      <c r="DG14" s="522"/>
      <c r="DH14" s="522"/>
      <c r="DI14" s="523"/>
    </row>
    <row r="15" spans="1:119" ht="18.75" customHeight="1" x14ac:dyDescent="0.15">
      <c r="A15" s="176"/>
      <c r="B15" s="533"/>
      <c r="C15" s="534"/>
      <c r="D15" s="534"/>
      <c r="E15" s="534"/>
      <c r="F15" s="534"/>
      <c r="G15" s="534"/>
      <c r="H15" s="534"/>
      <c r="I15" s="534"/>
      <c r="J15" s="534"/>
      <c r="K15" s="535"/>
      <c r="L15" s="185"/>
      <c r="M15" s="508" t="s">
        <v>138</v>
      </c>
      <c r="N15" s="509"/>
      <c r="O15" s="509"/>
      <c r="P15" s="509"/>
      <c r="Q15" s="510"/>
      <c r="R15" s="511">
        <v>3806</v>
      </c>
      <c r="S15" s="512"/>
      <c r="T15" s="512"/>
      <c r="U15" s="512"/>
      <c r="V15" s="513"/>
      <c r="W15" s="514" t="s">
        <v>147</v>
      </c>
      <c r="X15" s="410"/>
      <c r="Y15" s="410"/>
      <c r="Z15" s="410"/>
      <c r="AA15" s="410"/>
      <c r="AB15" s="411"/>
      <c r="AC15" s="377">
        <v>344</v>
      </c>
      <c r="AD15" s="378"/>
      <c r="AE15" s="378"/>
      <c r="AF15" s="378"/>
      <c r="AG15" s="379"/>
      <c r="AH15" s="377">
        <v>375</v>
      </c>
      <c r="AI15" s="378"/>
      <c r="AJ15" s="378"/>
      <c r="AK15" s="378"/>
      <c r="AL15" s="437"/>
      <c r="AM15" s="481"/>
      <c r="AN15" s="381"/>
      <c r="AO15" s="381"/>
      <c r="AP15" s="381"/>
      <c r="AQ15" s="381"/>
      <c r="AR15" s="381"/>
      <c r="AS15" s="381"/>
      <c r="AT15" s="382"/>
      <c r="AU15" s="482"/>
      <c r="AV15" s="483"/>
      <c r="AW15" s="483"/>
      <c r="AX15" s="483"/>
      <c r="AY15" s="450" t="s">
        <v>148</v>
      </c>
      <c r="AZ15" s="451"/>
      <c r="BA15" s="451"/>
      <c r="BB15" s="451"/>
      <c r="BC15" s="451"/>
      <c r="BD15" s="451"/>
      <c r="BE15" s="451"/>
      <c r="BF15" s="451"/>
      <c r="BG15" s="451"/>
      <c r="BH15" s="451"/>
      <c r="BI15" s="451"/>
      <c r="BJ15" s="451"/>
      <c r="BK15" s="451"/>
      <c r="BL15" s="451"/>
      <c r="BM15" s="452"/>
      <c r="BN15" s="453">
        <v>476932</v>
      </c>
      <c r="BO15" s="454"/>
      <c r="BP15" s="454"/>
      <c r="BQ15" s="454"/>
      <c r="BR15" s="454"/>
      <c r="BS15" s="454"/>
      <c r="BT15" s="454"/>
      <c r="BU15" s="455"/>
      <c r="BV15" s="453">
        <v>482424</v>
      </c>
      <c r="BW15" s="454"/>
      <c r="BX15" s="454"/>
      <c r="BY15" s="454"/>
      <c r="BZ15" s="454"/>
      <c r="CA15" s="454"/>
      <c r="CB15" s="454"/>
      <c r="CC15" s="455"/>
      <c r="CD15" s="524" t="s">
        <v>149</v>
      </c>
      <c r="CE15" s="525"/>
      <c r="CF15" s="525"/>
      <c r="CG15" s="525"/>
      <c r="CH15" s="525"/>
      <c r="CI15" s="525"/>
      <c r="CJ15" s="525"/>
      <c r="CK15" s="525"/>
      <c r="CL15" s="525"/>
      <c r="CM15" s="525"/>
      <c r="CN15" s="525"/>
      <c r="CO15" s="525"/>
      <c r="CP15" s="525"/>
      <c r="CQ15" s="525"/>
      <c r="CR15" s="525"/>
      <c r="CS15" s="526"/>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33"/>
      <c r="C16" s="534"/>
      <c r="D16" s="534"/>
      <c r="E16" s="534"/>
      <c r="F16" s="534"/>
      <c r="G16" s="534"/>
      <c r="H16" s="534"/>
      <c r="I16" s="534"/>
      <c r="J16" s="534"/>
      <c r="K16" s="535"/>
      <c r="L16" s="498" t="s">
        <v>150</v>
      </c>
      <c r="M16" s="499"/>
      <c r="N16" s="499"/>
      <c r="O16" s="499"/>
      <c r="P16" s="499"/>
      <c r="Q16" s="500"/>
      <c r="R16" s="501" t="s">
        <v>151</v>
      </c>
      <c r="S16" s="502"/>
      <c r="T16" s="502"/>
      <c r="U16" s="502"/>
      <c r="V16" s="503"/>
      <c r="W16" s="515"/>
      <c r="X16" s="413"/>
      <c r="Y16" s="413"/>
      <c r="Z16" s="413"/>
      <c r="AA16" s="413"/>
      <c r="AB16" s="414"/>
      <c r="AC16" s="504">
        <v>21.6</v>
      </c>
      <c r="AD16" s="505"/>
      <c r="AE16" s="505"/>
      <c r="AF16" s="505"/>
      <c r="AG16" s="506"/>
      <c r="AH16" s="504">
        <v>22.2</v>
      </c>
      <c r="AI16" s="505"/>
      <c r="AJ16" s="505"/>
      <c r="AK16" s="505"/>
      <c r="AL16" s="507"/>
      <c r="AM16" s="481"/>
      <c r="AN16" s="381"/>
      <c r="AO16" s="381"/>
      <c r="AP16" s="381"/>
      <c r="AQ16" s="381"/>
      <c r="AR16" s="381"/>
      <c r="AS16" s="381"/>
      <c r="AT16" s="382"/>
      <c r="AU16" s="482"/>
      <c r="AV16" s="483"/>
      <c r="AW16" s="483"/>
      <c r="AX16" s="483"/>
      <c r="AY16" s="438" t="s">
        <v>152</v>
      </c>
      <c r="AZ16" s="439"/>
      <c r="BA16" s="439"/>
      <c r="BB16" s="439"/>
      <c r="BC16" s="439"/>
      <c r="BD16" s="439"/>
      <c r="BE16" s="439"/>
      <c r="BF16" s="439"/>
      <c r="BG16" s="439"/>
      <c r="BH16" s="439"/>
      <c r="BI16" s="439"/>
      <c r="BJ16" s="439"/>
      <c r="BK16" s="439"/>
      <c r="BL16" s="439"/>
      <c r="BM16" s="440"/>
      <c r="BN16" s="424">
        <v>2604496</v>
      </c>
      <c r="BO16" s="425"/>
      <c r="BP16" s="425"/>
      <c r="BQ16" s="425"/>
      <c r="BR16" s="425"/>
      <c r="BS16" s="425"/>
      <c r="BT16" s="425"/>
      <c r="BU16" s="426"/>
      <c r="BV16" s="424">
        <v>2365002</v>
      </c>
      <c r="BW16" s="425"/>
      <c r="BX16" s="425"/>
      <c r="BY16" s="425"/>
      <c r="BZ16" s="425"/>
      <c r="CA16" s="425"/>
      <c r="CB16" s="425"/>
      <c r="CC16" s="426"/>
      <c r="CD16" s="189"/>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6"/>
      <c r="B17" s="536"/>
      <c r="C17" s="537"/>
      <c r="D17" s="537"/>
      <c r="E17" s="537"/>
      <c r="F17" s="537"/>
      <c r="G17" s="537"/>
      <c r="H17" s="537"/>
      <c r="I17" s="537"/>
      <c r="J17" s="537"/>
      <c r="K17" s="538"/>
      <c r="L17" s="190"/>
      <c r="M17" s="517" t="s">
        <v>153</v>
      </c>
      <c r="N17" s="518"/>
      <c r="O17" s="518"/>
      <c r="P17" s="518"/>
      <c r="Q17" s="519"/>
      <c r="R17" s="501" t="s">
        <v>154</v>
      </c>
      <c r="S17" s="502"/>
      <c r="T17" s="502"/>
      <c r="U17" s="502"/>
      <c r="V17" s="503"/>
      <c r="W17" s="514" t="s">
        <v>155</v>
      </c>
      <c r="X17" s="410"/>
      <c r="Y17" s="410"/>
      <c r="Z17" s="410"/>
      <c r="AA17" s="410"/>
      <c r="AB17" s="411"/>
      <c r="AC17" s="377">
        <v>1098</v>
      </c>
      <c r="AD17" s="378"/>
      <c r="AE17" s="378"/>
      <c r="AF17" s="378"/>
      <c r="AG17" s="379"/>
      <c r="AH17" s="377">
        <v>1099</v>
      </c>
      <c r="AI17" s="378"/>
      <c r="AJ17" s="378"/>
      <c r="AK17" s="378"/>
      <c r="AL17" s="437"/>
      <c r="AM17" s="481"/>
      <c r="AN17" s="381"/>
      <c r="AO17" s="381"/>
      <c r="AP17" s="381"/>
      <c r="AQ17" s="381"/>
      <c r="AR17" s="381"/>
      <c r="AS17" s="381"/>
      <c r="AT17" s="382"/>
      <c r="AU17" s="482"/>
      <c r="AV17" s="483"/>
      <c r="AW17" s="483"/>
      <c r="AX17" s="483"/>
      <c r="AY17" s="438" t="s">
        <v>156</v>
      </c>
      <c r="AZ17" s="439"/>
      <c r="BA17" s="439"/>
      <c r="BB17" s="439"/>
      <c r="BC17" s="439"/>
      <c r="BD17" s="439"/>
      <c r="BE17" s="439"/>
      <c r="BF17" s="439"/>
      <c r="BG17" s="439"/>
      <c r="BH17" s="439"/>
      <c r="BI17" s="439"/>
      <c r="BJ17" s="439"/>
      <c r="BK17" s="439"/>
      <c r="BL17" s="439"/>
      <c r="BM17" s="440"/>
      <c r="BN17" s="424">
        <v>591557</v>
      </c>
      <c r="BO17" s="425"/>
      <c r="BP17" s="425"/>
      <c r="BQ17" s="425"/>
      <c r="BR17" s="425"/>
      <c r="BS17" s="425"/>
      <c r="BT17" s="425"/>
      <c r="BU17" s="426"/>
      <c r="BV17" s="424">
        <v>596844</v>
      </c>
      <c r="BW17" s="425"/>
      <c r="BX17" s="425"/>
      <c r="BY17" s="425"/>
      <c r="BZ17" s="425"/>
      <c r="CA17" s="425"/>
      <c r="CB17" s="425"/>
      <c r="CC17" s="426"/>
      <c r="CD17" s="189"/>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6"/>
      <c r="B18" s="474" t="s">
        <v>157</v>
      </c>
      <c r="C18" s="475"/>
      <c r="D18" s="475"/>
      <c r="E18" s="476"/>
      <c r="F18" s="476"/>
      <c r="G18" s="476"/>
      <c r="H18" s="476"/>
      <c r="I18" s="476"/>
      <c r="J18" s="476"/>
      <c r="K18" s="476"/>
      <c r="L18" s="477">
        <v>174.45</v>
      </c>
      <c r="M18" s="477"/>
      <c r="N18" s="477"/>
      <c r="O18" s="477"/>
      <c r="P18" s="477"/>
      <c r="Q18" s="477"/>
      <c r="R18" s="478"/>
      <c r="S18" s="478"/>
      <c r="T18" s="478"/>
      <c r="U18" s="478"/>
      <c r="V18" s="479"/>
      <c r="W18" s="495"/>
      <c r="X18" s="496"/>
      <c r="Y18" s="496"/>
      <c r="Z18" s="496"/>
      <c r="AA18" s="496"/>
      <c r="AB18" s="520"/>
      <c r="AC18" s="394">
        <v>68.8</v>
      </c>
      <c r="AD18" s="395"/>
      <c r="AE18" s="395"/>
      <c r="AF18" s="395"/>
      <c r="AG18" s="480"/>
      <c r="AH18" s="394">
        <v>65.099999999999994</v>
      </c>
      <c r="AI18" s="395"/>
      <c r="AJ18" s="395"/>
      <c r="AK18" s="395"/>
      <c r="AL18" s="396"/>
      <c r="AM18" s="481"/>
      <c r="AN18" s="381"/>
      <c r="AO18" s="381"/>
      <c r="AP18" s="381"/>
      <c r="AQ18" s="381"/>
      <c r="AR18" s="381"/>
      <c r="AS18" s="381"/>
      <c r="AT18" s="382"/>
      <c r="AU18" s="482"/>
      <c r="AV18" s="483"/>
      <c r="AW18" s="483"/>
      <c r="AX18" s="483"/>
      <c r="AY18" s="438" t="s">
        <v>158</v>
      </c>
      <c r="AZ18" s="439"/>
      <c r="BA18" s="439"/>
      <c r="BB18" s="439"/>
      <c r="BC18" s="439"/>
      <c r="BD18" s="439"/>
      <c r="BE18" s="439"/>
      <c r="BF18" s="439"/>
      <c r="BG18" s="439"/>
      <c r="BH18" s="439"/>
      <c r="BI18" s="439"/>
      <c r="BJ18" s="439"/>
      <c r="BK18" s="439"/>
      <c r="BL18" s="439"/>
      <c r="BM18" s="440"/>
      <c r="BN18" s="424">
        <v>2466740</v>
      </c>
      <c r="BO18" s="425"/>
      <c r="BP18" s="425"/>
      <c r="BQ18" s="425"/>
      <c r="BR18" s="425"/>
      <c r="BS18" s="425"/>
      <c r="BT18" s="425"/>
      <c r="BU18" s="426"/>
      <c r="BV18" s="424">
        <v>2387025</v>
      </c>
      <c r="BW18" s="425"/>
      <c r="BX18" s="425"/>
      <c r="BY18" s="425"/>
      <c r="BZ18" s="425"/>
      <c r="CA18" s="425"/>
      <c r="CB18" s="425"/>
      <c r="CC18" s="426"/>
      <c r="CD18" s="189"/>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6"/>
      <c r="B19" s="474" t="s">
        <v>159</v>
      </c>
      <c r="C19" s="475"/>
      <c r="D19" s="475"/>
      <c r="E19" s="476"/>
      <c r="F19" s="476"/>
      <c r="G19" s="476"/>
      <c r="H19" s="476"/>
      <c r="I19" s="476"/>
      <c r="J19" s="476"/>
      <c r="K19" s="476"/>
      <c r="L19" s="484">
        <v>21</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160</v>
      </c>
      <c r="AZ19" s="439"/>
      <c r="BA19" s="439"/>
      <c r="BB19" s="439"/>
      <c r="BC19" s="439"/>
      <c r="BD19" s="439"/>
      <c r="BE19" s="439"/>
      <c r="BF19" s="439"/>
      <c r="BG19" s="439"/>
      <c r="BH19" s="439"/>
      <c r="BI19" s="439"/>
      <c r="BJ19" s="439"/>
      <c r="BK19" s="439"/>
      <c r="BL19" s="439"/>
      <c r="BM19" s="440"/>
      <c r="BN19" s="424">
        <v>3493769</v>
      </c>
      <c r="BO19" s="425"/>
      <c r="BP19" s="425"/>
      <c r="BQ19" s="425"/>
      <c r="BR19" s="425"/>
      <c r="BS19" s="425"/>
      <c r="BT19" s="425"/>
      <c r="BU19" s="426"/>
      <c r="BV19" s="424">
        <v>3246757</v>
      </c>
      <c r="BW19" s="425"/>
      <c r="BX19" s="425"/>
      <c r="BY19" s="425"/>
      <c r="BZ19" s="425"/>
      <c r="CA19" s="425"/>
      <c r="CB19" s="425"/>
      <c r="CC19" s="426"/>
      <c r="CD19" s="189"/>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6"/>
      <c r="B20" s="474" t="s">
        <v>161</v>
      </c>
      <c r="C20" s="475"/>
      <c r="D20" s="475"/>
      <c r="E20" s="476"/>
      <c r="F20" s="476"/>
      <c r="G20" s="476"/>
      <c r="H20" s="476"/>
      <c r="I20" s="476"/>
      <c r="J20" s="476"/>
      <c r="K20" s="476"/>
      <c r="L20" s="484">
        <v>1790</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89"/>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6"/>
      <c r="B21" s="471" t="s">
        <v>162</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89"/>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6"/>
      <c r="B22" s="400" t="s">
        <v>163</v>
      </c>
      <c r="C22" s="401"/>
      <c r="D22" s="402"/>
      <c r="E22" s="409" t="s">
        <v>1</v>
      </c>
      <c r="F22" s="410"/>
      <c r="G22" s="410"/>
      <c r="H22" s="410"/>
      <c r="I22" s="410"/>
      <c r="J22" s="410"/>
      <c r="K22" s="411"/>
      <c r="L22" s="409" t="s">
        <v>164</v>
      </c>
      <c r="M22" s="410"/>
      <c r="N22" s="410"/>
      <c r="O22" s="410"/>
      <c r="P22" s="411"/>
      <c r="Q22" s="415" t="s">
        <v>165</v>
      </c>
      <c r="R22" s="416"/>
      <c r="S22" s="416"/>
      <c r="T22" s="416"/>
      <c r="U22" s="416"/>
      <c r="V22" s="417"/>
      <c r="W22" s="466" t="s">
        <v>166</v>
      </c>
      <c r="X22" s="401"/>
      <c r="Y22" s="402"/>
      <c r="Z22" s="409" t="s">
        <v>1</v>
      </c>
      <c r="AA22" s="410"/>
      <c r="AB22" s="410"/>
      <c r="AC22" s="410"/>
      <c r="AD22" s="410"/>
      <c r="AE22" s="410"/>
      <c r="AF22" s="410"/>
      <c r="AG22" s="411"/>
      <c r="AH22" s="427" t="s">
        <v>167</v>
      </c>
      <c r="AI22" s="410"/>
      <c r="AJ22" s="410"/>
      <c r="AK22" s="410"/>
      <c r="AL22" s="411"/>
      <c r="AM22" s="427" t="s">
        <v>168</v>
      </c>
      <c r="AN22" s="428"/>
      <c r="AO22" s="428"/>
      <c r="AP22" s="428"/>
      <c r="AQ22" s="428"/>
      <c r="AR22" s="429"/>
      <c r="AS22" s="415" t="s">
        <v>165</v>
      </c>
      <c r="AT22" s="416"/>
      <c r="AU22" s="416"/>
      <c r="AV22" s="416"/>
      <c r="AW22" s="416"/>
      <c r="AX22" s="433"/>
      <c r="AY22" s="450" t="s">
        <v>169</v>
      </c>
      <c r="AZ22" s="451"/>
      <c r="BA22" s="451"/>
      <c r="BB22" s="451"/>
      <c r="BC22" s="451"/>
      <c r="BD22" s="451"/>
      <c r="BE22" s="451"/>
      <c r="BF22" s="451"/>
      <c r="BG22" s="451"/>
      <c r="BH22" s="451"/>
      <c r="BI22" s="451"/>
      <c r="BJ22" s="451"/>
      <c r="BK22" s="451"/>
      <c r="BL22" s="451"/>
      <c r="BM22" s="452"/>
      <c r="BN22" s="453">
        <v>5714017</v>
      </c>
      <c r="BO22" s="454"/>
      <c r="BP22" s="454"/>
      <c r="BQ22" s="454"/>
      <c r="BR22" s="454"/>
      <c r="BS22" s="454"/>
      <c r="BT22" s="454"/>
      <c r="BU22" s="455"/>
      <c r="BV22" s="453">
        <v>5690298</v>
      </c>
      <c r="BW22" s="454"/>
      <c r="BX22" s="454"/>
      <c r="BY22" s="454"/>
      <c r="BZ22" s="454"/>
      <c r="CA22" s="454"/>
      <c r="CB22" s="454"/>
      <c r="CC22" s="455"/>
      <c r="CD22" s="189"/>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6"/>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170</v>
      </c>
      <c r="AZ23" s="439"/>
      <c r="BA23" s="439"/>
      <c r="BB23" s="439"/>
      <c r="BC23" s="439"/>
      <c r="BD23" s="439"/>
      <c r="BE23" s="439"/>
      <c r="BF23" s="439"/>
      <c r="BG23" s="439"/>
      <c r="BH23" s="439"/>
      <c r="BI23" s="439"/>
      <c r="BJ23" s="439"/>
      <c r="BK23" s="439"/>
      <c r="BL23" s="439"/>
      <c r="BM23" s="440"/>
      <c r="BN23" s="424">
        <v>5646075</v>
      </c>
      <c r="BO23" s="425"/>
      <c r="BP23" s="425"/>
      <c r="BQ23" s="425"/>
      <c r="BR23" s="425"/>
      <c r="BS23" s="425"/>
      <c r="BT23" s="425"/>
      <c r="BU23" s="426"/>
      <c r="BV23" s="424">
        <v>5657783</v>
      </c>
      <c r="BW23" s="425"/>
      <c r="BX23" s="425"/>
      <c r="BY23" s="425"/>
      <c r="BZ23" s="425"/>
      <c r="CA23" s="425"/>
      <c r="CB23" s="425"/>
      <c r="CC23" s="426"/>
      <c r="CD23" s="189"/>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6"/>
      <c r="B24" s="403"/>
      <c r="C24" s="404"/>
      <c r="D24" s="405"/>
      <c r="E24" s="380" t="s">
        <v>171</v>
      </c>
      <c r="F24" s="381"/>
      <c r="G24" s="381"/>
      <c r="H24" s="381"/>
      <c r="I24" s="381"/>
      <c r="J24" s="381"/>
      <c r="K24" s="382"/>
      <c r="L24" s="377">
        <v>1</v>
      </c>
      <c r="M24" s="378"/>
      <c r="N24" s="378"/>
      <c r="O24" s="378"/>
      <c r="P24" s="379"/>
      <c r="Q24" s="377">
        <v>6600</v>
      </c>
      <c r="R24" s="378"/>
      <c r="S24" s="378"/>
      <c r="T24" s="378"/>
      <c r="U24" s="378"/>
      <c r="V24" s="379"/>
      <c r="W24" s="467"/>
      <c r="X24" s="404"/>
      <c r="Y24" s="405"/>
      <c r="Z24" s="380" t="s">
        <v>172</v>
      </c>
      <c r="AA24" s="381"/>
      <c r="AB24" s="381"/>
      <c r="AC24" s="381"/>
      <c r="AD24" s="381"/>
      <c r="AE24" s="381"/>
      <c r="AF24" s="381"/>
      <c r="AG24" s="382"/>
      <c r="AH24" s="377">
        <v>77</v>
      </c>
      <c r="AI24" s="378"/>
      <c r="AJ24" s="378"/>
      <c r="AK24" s="378"/>
      <c r="AL24" s="379"/>
      <c r="AM24" s="377">
        <v>224455</v>
      </c>
      <c r="AN24" s="378"/>
      <c r="AO24" s="378"/>
      <c r="AP24" s="378"/>
      <c r="AQ24" s="378"/>
      <c r="AR24" s="379"/>
      <c r="AS24" s="377">
        <v>2915</v>
      </c>
      <c r="AT24" s="378"/>
      <c r="AU24" s="378"/>
      <c r="AV24" s="378"/>
      <c r="AW24" s="378"/>
      <c r="AX24" s="437"/>
      <c r="AY24" s="397" t="s">
        <v>173</v>
      </c>
      <c r="AZ24" s="398"/>
      <c r="BA24" s="398"/>
      <c r="BB24" s="398"/>
      <c r="BC24" s="398"/>
      <c r="BD24" s="398"/>
      <c r="BE24" s="398"/>
      <c r="BF24" s="398"/>
      <c r="BG24" s="398"/>
      <c r="BH24" s="398"/>
      <c r="BI24" s="398"/>
      <c r="BJ24" s="398"/>
      <c r="BK24" s="398"/>
      <c r="BL24" s="398"/>
      <c r="BM24" s="399"/>
      <c r="BN24" s="424">
        <v>4434204</v>
      </c>
      <c r="BO24" s="425"/>
      <c r="BP24" s="425"/>
      <c r="BQ24" s="425"/>
      <c r="BR24" s="425"/>
      <c r="BS24" s="425"/>
      <c r="BT24" s="425"/>
      <c r="BU24" s="426"/>
      <c r="BV24" s="424">
        <v>4348803</v>
      </c>
      <c r="BW24" s="425"/>
      <c r="BX24" s="425"/>
      <c r="BY24" s="425"/>
      <c r="BZ24" s="425"/>
      <c r="CA24" s="425"/>
      <c r="CB24" s="425"/>
      <c r="CC24" s="426"/>
      <c r="CD24" s="189"/>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6"/>
      <c r="B25" s="403"/>
      <c r="C25" s="404"/>
      <c r="D25" s="405"/>
      <c r="E25" s="380" t="s">
        <v>174</v>
      </c>
      <c r="F25" s="381"/>
      <c r="G25" s="381"/>
      <c r="H25" s="381"/>
      <c r="I25" s="381"/>
      <c r="J25" s="381"/>
      <c r="K25" s="382"/>
      <c r="L25" s="377">
        <v>1</v>
      </c>
      <c r="M25" s="378"/>
      <c r="N25" s="378"/>
      <c r="O25" s="378"/>
      <c r="P25" s="379"/>
      <c r="Q25" s="377">
        <v>5330</v>
      </c>
      <c r="R25" s="378"/>
      <c r="S25" s="378"/>
      <c r="T25" s="378"/>
      <c r="U25" s="378"/>
      <c r="V25" s="379"/>
      <c r="W25" s="467"/>
      <c r="X25" s="404"/>
      <c r="Y25" s="405"/>
      <c r="Z25" s="380" t="s">
        <v>175</v>
      </c>
      <c r="AA25" s="381"/>
      <c r="AB25" s="381"/>
      <c r="AC25" s="381"/>
      <c r="AD25" s="381"/>
      <c r="AE25" s="381"/>
      <c r="AF25" s="381"/>
      <c r="AG25" s="382"/>
      <c r="AH25" s="377" t="s">
        <v>146</v>
      </c>
      <c r="AI25" s="378"/>
      <c r="AJ25" s="378"/>
      <c r="AK25" s="378"/>
      <c r="AL25" s="379"/>
      <c r="AM25" s="377" t="s">
        <v>176</v>
      </c>
      <c r="AN25" s="378"/>
      <c r="AO25" s="378"/>
      <c r="AP25" s="378"/>
      <c r="AQ25" s="378"/>
      <c r="AR25" s="379"/>
      <c r="AS25" s="377" t="s">
        <v>176</v>
      </c>
      <c r="AT25" s="378"/>
      <c r="AU25" s="378"/>
      <c r="AV25" s="378"/>
      <c r="AW25" s="378"/>
      <c r="AX25" s="437"/>
      <c r="AY25" s="450" t="s">
        <v>177</v>
      </c>
      <c r="AZ25" s="451"/>
      <c r="BA25" s="451"/>
      <c r="BB25" s="451"/>
      <c r="BC25" s="451"/>
      <c r="BD25" s="451"/>
      <c r="BE25" s="451"/>
      <c r="BF25" s="451"/>
      <c r="BG25" s="451"/>
      <c r="BH25" s="451"/>
      <c r="BI25" s="451"/>
      <c r="BJ25" s="451"/>
      <c r="BK25" s="451"/>
      <c r="BL25" s="451"/>
      <c r="BM25" s="452"/>
      <c r="BN25" s="453">
        <v>154583</v>
      </c>
      <c r="BO25" s="454"/>
      <c r="BP25" s="454"/>
      <c r="BQ25" s="454"/>
      <c r="BR25" s="454"/>
      <c r="BS25" s="454"/>
      <c r="BT25" s="454"/>
      <c r="BU25" s="455"/>
      <c r="BV25" s="453">
        <v>165418</v>
      </c>
      <c r="BW25" s="454"/>
      <c r="BX25" s="454"/>
      <c r="BY25" s="454"/>
      <c r="BZ25" s="454"/>
      <c r="CA25" s="454"/>
      <c r="CB25" s="454"/>
      <c r="CC25" s="455"/>
      <c r="CD25" s="189"/>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6"/>
      <c r="B26" s="403"/>
      <c r="C26" s="404"/>
      <c r="D26" s="405"/>
      <c r="E26" s="380" t="s">
        <v>178</v>
      </c>
      <c r="F26" s="381"/>
      <c r="G26" s="381"/>
      <c r="H26" s="381"/>
      <c r="I26" s="381"/>
      <c r="J26" s="381"/>
      <c r="K26" s="382"/>
      <c r="L26" s="377">
        <v>1</v>
      </c>
      <c r="M26" s="378"/>
      <c r="N26" s="378"/>
      <c r="O26" s="378"/>
      <c r="P26" s="379"/>
      <c r="Q26" s="377">
        <v>4950</v>
      </c>
      <c r="R26" s="378"/>
      <c r="S26" s="378"/>
      <c r="T26" s="378"/>
      <c r="U26" s="378"/>
      <c r="V26" s="379"/>
      <c r="W26" s="467"/>
      <c r="X26" s="404"/>
      <c r="Y26" s="405"/>
      <c r="Z26" s="380" t="s">
        <v>179</v>
      </c>
      <c r="AA26" s="435"/>
      <c r="AB26" s="435"/>
      <c r="AC26" s="435"/>
      <c r="AD26" s="435"/>
      <c r="AE26" s="435"/>
      <c r="AF26" s="435"/>
      <c r="AG26" s="436"/>
      <c r="AH26" s="377">
        <v>3</v>
      </c>
      <c r="AI26" s="378"/>
      <c r="AJ26" s="378"/>
      <c r="AK26" s="378"/>
      <c r="AL26" s="379"/>
      <c r="AM26" s="377">
        <v>9891</v>
      </c>
      <c r="AN26" s="378"/>
      <c r="AO26" s="378"/>
      <c r="AP26" s="378"/>
      <c r="AQ26" s="378"/>
      <c r="AR26" s="379"/>
      <c r="AS26" s="377">
        <v>3297</v>
      </c>
      <c r="AT26" s="378"/>
      <c r="AU26" s="378"/>
      <c r="AV26" s="378"/>
      <c r="AW26" s="378"/>
      <c r="AX26" s="437"/>
      <c r="AY26" s="464" t="s">
        <v>180</v>
      </c>
      <c r="AZ26" s="384"/>
      <c r="BA26" s="384"/>
      <c r="BB26" s="384"/>
      <c r="BC26" s="384"/>
      <c r="BD26" s="384"/>
      <c r="BE26" s="384"/>
      <c r="BF26" s="384"/>
      <c r="BG26" s="384"/>
      <c r="BH26" s="384"/>
      <c r="BI26" s="384"/>
      <c r="BJ26" s="384"/>
      <c r="BK26" s="384"/>
      <c r="BL26" s="384"/>
      <c r="BM26" s="465"/>
      <c r="BN26" s="424" t="s">
        <v>176</v>
      </c>
      <c r="BO26" s="425"/>
      <c r="BP26" s="425"/>
      <c r="BQ26" s="425"/>
      <c r="BR26" s="425"/>
      <c r="BS26" s="425"/>
      <c r="BT26" s="425"/>
      <c r="BU26" s="426"/>
      <c r="BV26" s="424" t="s">
        <v>176</v>
      </c>
      <c r="BW26" s="425"/>
      <c r="BX26" s="425"/>
      <c r="BY26" s="425"/>
      <c r="BZ26" s="425"/>
      <c r="CA26" s="425"/>
      <c r="CB26" s="425"/>
      <c r="CC26" s="426"/>
      <c r="CD26" s="189"/>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6"/>
      <c r="B27" s="403"/>
      <c r="C27" s="404"/>
      <c r="D27" s="405"/>
      <c r="E27" s="380" t="s">
        <v>181</v>
      </c>
      <c r="F27" s="381"/>
      <c r="G27" s="381"/>
      <c r="H27" s="381"/>
      <c r="I27" s="381"/>
      <c r="J27" s="381"/>
      <c r="K27" s="382"/>
      <c r="L27" s="377">
        <v>1</v>
      </c>
      <c r="M27" s="378"/>
      <c r="N27" s="378"/>
      <c r="O27" s="378"/>
      <c r="P27" s="379"/>
      <c r="Q27" s="377">
        <v>2800</v>
      </c>
      <c r="R27" s="378"/>
      <c r="S27" s="378"/>
      <c r="T27" s="378"/>
      <c r="U27" s="378"/>
      <c r="V27" s="379"/>
      <c r="W27" s="467"/>
      <c r="X27" s="404"/>
      <c r="Y27" s="405"/>
      <c r="Z27" s="380" t="s">
        <v>182</v>
      </c>
      <c r="AA27" s="381"/>
      <c r="AB27" s="381"/>
      <c r="AC27" s="381"/>
      <c r="AD27" s="381"/>
      <c r="AE27" s="381"/>
      <c r="AF27" s="381"/>
      <c r="AG27" s="382"/>
      <c r="AH27" s="377" t="s">
        <v>176</v>
      </c>
      <c r="AI27" s="378"/>
      <c r="AJ27" s="378"/>
      <c r="AK27" s="378"/>
      <c r="AL27" s="379"/>
      <c r="AM27" s="377" t="s">
        <v>176</v>
      </c>
      <c r="AN27" s="378"/>
      <c r="AO27" s="378"/>
      <c r="AP27" s="378"/>
      <c r="AQ27" s="378"/>
      <c r="AR27" s="379"/>
      <c r="AS27" s="377" t="s">
        <v>176</v>
      </c>
      <c r="AT27" s="378"/>
      <c r="AU27" s="378"/>
      <c r="AV27" s="378"/>
      <c r="AW27" s="378"/>
      <c r="AX27" s="437"/>
      <c r="AY27" s="461" t="s">
        <v>183</v>
      </c>
      <c r="AZ27" s="462"/>
      <c r="BA27" s="462"/>
      <c r="BB27" s="462"/>
      <c r="BC27" s="462"/>
      <c r="BD27" s="462"/>
      <c r="BE27" s="462"/>
      <c r="BF27" s="462"/>
      <c r="BG27" s="462"/>
      <c r="BH27" s="462"/>
      <c r="BI27" s="462"/>
      <c r="BJ27" s="462"/>
      <c r="BK27" s="462"/>
      <c r="BL27" s="462"/>
      <c r="BM27" s="463"/>
      <c r="BN27" s="458">
        <v>295071</v>
      </c>
      <c r="BO27" s="459"/>
      <c r="BP27" s="459"/>
      <c r="BQ27" s="459"/>
      <c r="BR27" s="459"/>
      <c r="BS27" s="459"/>
      <c r="BT27" s="459"/>
      <c r="BU27" s="460"/>
      <c r="BV27" s="458">
        <v>295071</v>
      </c>
      <c r="BW27" s="459"/>
      <c r="BX27" s="459"/>
      <c r="BY27" s="459"/>
      <c r="BZ27" s="459"/>
      <c r="CA27" s="459"/>
      <c r="CB27" s="459"/>
      <c r="CC27" s="460"/>
      <c r="CD27" s="191"/>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6"/>
      <c r="B28" s="403"/>
      <c r="C28" s="404"/>
      <c r="D28" s="405"/>
      <c r="E28" s="380" t="s">
        <v>184</v>
      </c>
      <c r="F28" s="381"/>
      <c r="G28" s="381"/>
      <c r="H28" s="381"/>
      <c r="I28" s="381"/>
      <c r="J28" s="381"/>
      <c r="K28" s="382"/>
      <c r="L28" s="377">
        <v>1</v>
      </c>
      <c r="M28" s="378"/>
      <c r="N28" s="378"/>
      <c r="O28" s="378"/>
      <c r="P28" s="379"/>
      <c r="Q28" s="377">
        <v>2280</v>
      </c>
      <c r="R28" s="378"/>
      <c r="S28" s="378"/>
      <c r="T28" s="378"/>
      <c r="U28" s="378"/>
      <c r="V28" s="379"/>
      <c r="W28" s="467"/>
      <c r="X28" s="404"/>
      <c r="Y28" s="405"/>
      <c r="Z28" s="380" t="s">
        <v>185</v>
      </c>
      <c r="AA28" s="381"/>
      <c r="AB28" s="381"/>
      <c r="AC28" s="381"/>
      <c r="AD28" s="381"/>
      <c r="AE28" s="381"/>
      <c r="AF28" s="381"/>
      <c r="AG28" s="382"/>
      <c r="AH28" s="377" t="s">
        <v>176</v>
      </c>
      <c r="AI28" s="378"/>
      <c r="AJ28" s="378"/>
      <c r="AK28" s="378"/>
      <c r="AL28" s="379"/>
      <c r="AM28" s="377" t="s">
        <v>146</v>
      </c>
      <c r="AN28" s="378"/>
      <c r="AO28" s="378"/>
      <c r="AP28" s="378"/>
      <c r="AQ28" s="378"/>
      <c r="AR28" s="379"/>
      <c r="AS28" s="377" t="s">
        <v>176</v>
      </c>
      <c r="AT28" s="378"/>
      <c r="AU28" s="378"/>
      <c r="AV28" s="378"/>
      <c r="AW28" s="378"/>
      <c r="AX28" s="437"/>
      <c r="AY28" s="441" t="s">
        <v>186</v>
      </c>
      <c r="AZ28" s="442"/>
      <c r="BA28" s="442"/>
      <c r="BB28" s="443"/>
      <c r="BC28" s="450" t="s">
        <v>48</v>
      </c>
      <c r="BD28" s="451"/>
      <c r="BE28" s="451"/>
      <c r="BF28" s="451"/>
      <c r="BG28" s="451"/>
      <c r="BH28" s="451"/>
      <c r="BI28" s="451"/>
      <c r="BJ28" s="451"/>
      <c r="BK28" s="451"/>
      <c r="BL28" s="451"/>
      <c r="BM28" s="452"/>
      <c r="BN28" s="453">
        <v>1257668</v>
      </c>
      <c r="BO28" s="454"/>
      <c r="BP28" s="454"/>
      <c r="BQ28" s="454"/>
      <c r="BR28" s="454"/>
      <c r="BS28" s="454"/>
      <c r="BT28" s="454"/>
      <c r="BU28" s="455"/>
      <c r="BV28" s="453">
        <v>1176668</v>
      </c>
      <c r="BW28" s="454"/>
      <c r="BX28" s="454"/>
      <c r="BY28" s="454"/>
      <c r="BZ28" s="454"/>
      <c r="CA28" s="454"/>
      <c r="CB28" s="454"/>
      <c r="CC28" s="455"/>
      <c r="CD28" s="189"/>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6"/>
      <c r="B29" s="403"/>
      <c r="C29" s="404"/>
      <c r="D29" s="405"/>
      <c r="E29" s="380" t="s">
        <v>187</v>
      </c>
      <c r="F29" s="381"/>
      <c r="G29" s="381"/>
      <c r="H29" s="381"/>
      <c r="I29" s="381"/>
      <c r="J29" s="381"/>
      <c r="K29" s="382"/>
      <c r="L29" s="377">
        <v>8</v>
      </c>
      <c r="M29" s="378"/>
      <c r="N29" s="378"/>
      <c r="O29" s="378"/>
      <c r="P29" s="379"/>
      <c r="Q29" s="377">
        <v>2090</v>
      </c>
      <c r="R29" s="378"/>
      <c r="S29" s="378"/>
      <c r="T29" s="378"/>
      <c r="U29" s="378"/>
      <c r="V29" s="379"/>
      <c r="W29" s="468"/>
      <c r="X29" s="469"/>
      <c r="Y29" s="470"/>
      <c r="Z29" s="380" t="s">
        <v>188</v>
      </c>
      <c r="AA29" s="381"/>
      <c r="AB29" s="381"/>
      <c r="AC29" s="381"/>
      <c r="AD29" s="381"/>
      <c r="AE29" s="381"/>
      <c r="AF29" s="381"/>
      <c r="AG29" s="382"/>
      <c r="AH29" s="377">
        <v>77</v>
      </c>
      <c r="AI29" s="378"/>
      <c r="AJ29" s="378"/>
      <c r="AK29" s="378"/>
      <c r="AL29" s="379"/>
      <c r="AM29" s="377">
        <v>224455</v>
      </c>
      <c r="AN29" s="378"/>
      <c r="AO29" s="378"/>
      <c r="AP29" s="378"/>
      <c r="AQ29" s="378"/>
      <c r="AR29" s="379"/>
      <c r="AS29" s="377">
        <v>2915</v>
      </c>
      <c r="AT29" s="378"/>
      <c r="AU29" s="378"/>
      <c r="AV29" s="378"/>
      <c r="AW29" s="378"/>
      <c r="AX29" s="437"/>
      <c r="AY29" s="444"/>
      <c r="AZ29" s="445"/>
      <c r="BA29" s="445"/>
      <c r="BB29" s="446"/>
      <c r="BC29" s="438" t="s">
        <v>189</v>
      </c>
      <c r="BD29" s="439"/>
      <c r="BE29" s="439"/>
      <c r="BF29" s="439"/>
      <c r="BG29" s="439"/>
      <c r="BH29" s="439"/>
      <c r="BI29" s="439"/>
      <c r="BJ29" s="439"/>
      <c r="BK29" s="439"/>
      <c r="BL29" s="439"/>
      <c r="BM29" s="440"/>
      <c r="BN29" s="424">
        <v>43103</v>
      </c>
      <c r="BO29" s="425"/>
      <c r="BP29" s="425"/>
      <c r="BQ29" s="425"/>
      <c r="BR29" s="425"/>
      <c r="BS29" s="425"/>
      <c r="BT29" s="425"/>
      <c r="BU29" s="426"/>
      <c r="BV29" s="424">
        <v>43103</v>
      </c>
      <c r="BW29" s="425"/>
      <c r="BX29" s="425"/>
      <c r="BY29" s="425"/>
      <c r="BZ29" s="425"/>
      <c r="CA29" s="425"/>
      <c r="CB29" s="425"/>
      <c r="CC29" s="426"/>
      <c r="CD29" s="191"/>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6"/>
      <c r="B30" s="406"/>
      <c r="C30" s="407"/>
      <c r="D30" s="408"/>
      <c r="E30" s="385"/>
      <c r="F30" s="386"/>
      <c r="G30" s="386"/>
      <c r="H30" s="386"/>
      <c r="I30" s="386"/>
      <c r="J30" s="386"/>
      <c r="K30" s="387"/>
      <c r="L30" s="388"/>
      <c r="M30" s="389"/>
      <c r="N30" s="389"/>
      <c r="O30" s="389"/>
      <c r="P30" s="390"/>
      <c r="Q30" s="388"/>
      <c r="R30" s="389"/>
      <c r="S30" s="389"/>
      <c r="T30" s="389"/>
      <c r="U30" s="389"/>
      <c r="V30" s="390"/>
      <c r="W30" s="391" t="s">
        <v>190</v>
      </c>
      <c r="X30" s="392"/>
      <c r="Y30" s="392"/>
      <c r="Z30" s="392"/>
      <c r="AA30" s="392"/>
      <c r="AB30" s="392"/>
      <c r="AC30" s="392"/>
      <c r="AD30" s="392"/>
      <c r="AE30" s="392"/>
      <c r="AF30" s="392"/>
      <c r="AG30" s="393"/>
      <c r="AH30" s="394">
        <v>98.7</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1769691</v>
      </c>
      <c r="BO30" s="459"/>
      <c r="BP30" s="459"/>
      <c r="BQ30" s="459"/>
      <c r="BR30" s="459"/>
      <c r="BS30" s="459"/>
      <c r="BT30" s="459"/>
      <c r="BU30" s="460"/>
      <c r="BV30" s="458">
        <v>1439285</v>
      </c>
      <c r="BW30" s="459"/>
      <c r="BX30" s="459"/>
      <c r="BY30" s="459"/>
      <c r="BZ30" s="459"/>
      <c r="CA30" s="459"/>
      <c r="CB30" s="459"/>
      <c r="CC30" s="460"/>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383" t="s">
        <v>191</v>
      </c>
      <c r="D32" s="383"/>
      <c r="E32" s="383"/>
      <c r="F32" s="383"/>
      <c r="G32" s="383"/>
      <c r="H32" s="383"/>
      <c r="I32" s="383"/>
      <c r="J32" s="383"/>
      <c r="K32" s="383"/>
      <c r="L32" s="383"/>
      <c r="M32" s="383"/>
      <c r="N32" s="383"/>
      <c r="O32" s="383"/>
      <c r="P32" s="383"/>
      <c r="Q32" s="383"/>
      <c r="R32" s="383"/>
      <c r="S32" s="383"/>
      <c r="U32" s="384" t="s">
        <v>192</v>
      </c>
      <c r="V32" s="384"/>
      <c r="W32" s="384"/>
      <c r="X32" s="384"/>
      <c r="Y32" s="384"/>
      <c r="Z32" s="384"/>
      <c r="AA32" s="384"/>
      <c r="AB32" s="384"/>
      <c r="AC32" s="384"/>
      <c r="AD32" s="384"/>
      <c r="AE32" s="384"/>
      <c r="AF32" s="384"/>
      <c r="AG32" s="384"/>
      <c r="AH32" s="384"/>
      <c r="AI32" s="384"/>
      <c r="AJ32" s="384"/>
      <c r="AK32" s="384"/>
      <c r="AM32" s="384" t="s">
        <v>193</v>
      </c>
      <c r="AN32" s="384"/>
      <c r="AO32" s="384"/>
      <c r="AP32" s="384"/>
      <c r="AQ32" s="384"/>
      <c r="AR32" s="384"/>
      <c r="AS32" s="384"/>
      <c r="AT32" s="384"/>
      <c r="AU32" s="384"/>
      <c r="AV32" s="384"/>
      <c r="AW32" s="384"/>
      <c r="AX32" s="384"/>
      <c r="AY32" s="384"/>
      <c r="AZ32" s="384"/>
      <c r="BA32" s="384"/>
      <c r="BB32" s="384"/>
      <c r="BC32" s="384"/>
      <c r="BE32" s="384" t="s">
        <v>194</v>
      </c>
      <c r="BF32" s="384"/>
      <c r="BG32" s="384"/>
      <c r="BH32" s="384"/>
      <c r="BI32" s="384"/>
      <c r="BJ32" s="384"/>
      <c r="BK32" s="384"/>
      <c r="BL32" s="384"/>
      <c r="BM32" s="384"/>
      <c r="BN32" s="384"/>
      <c r="BO32" s="384"/>
      <c r="BP32" s="384"/>
      <c r="BQ32" s="384"/>
      <c r="BR32" s="384"/>
      <c r="BS32" s="384"/>
      <c r="BT32" s="384"/>
      <c r="BU32" s="384"/>
      <c r="BW32" s="384" t="s">
        <v>195</v>
      </c>
      <c r="BX32" s="384"/>
      <c r="BY32" s="384"/>
      <c r="BZ32" s="384"/>
      <c r="CA32" s="384"/>
      <c r="CB32" s="384"/>
      <c r="CC32" s="384"/>
      <c r="CD32" s="384"/>
      <c r="CE32" s="384"/>
      <c r="CF32" s="384"/>
      <c r="CG32" s="384"/>
      <c r="CH32" s="384"/>
      <c r="CI32" s="384"/>
      <c r="CJ32" s="384"/>
      <c r="CK32" s="384"/>
      <c r="CL32" s="384"/>
      <c r="CM32" s="384"/>
      <c r="CO32" s="384" t="s">
        <v>196</v>
      </c>
      <c r="CP32" s="384"/>
      <c r="CQ32" s="384"/>
      <c r="CR32" s="384"/>
      <c r="CS32" s="384"/>
      <c r="CT32" s="384"/>
      <c r="CU32" s="384"/>
      <c r="CV32" s="384"/>
      <c r="CW32" s="384"/>
      <c r="CX32" s="384"/>
      <c r="CY32" s="384"/>
      <c r="CZ32" s="384"/>
      <c r="DA32" s="384"/>
      <c r="DB32" s="384"/>
      <c r="DC32" s="384"/>
      <c r="DD32" s="384"/>
      <c r="DE32" s="384"/>
      <c r="DI32" s="199"/>
    </row>
    <row r="33" spans="1:113" ht="13.5" customHeight="1" x14ac:dyDescent="0.15">
      <c r="A33" s="176"/>
      <c r="B33" s="200"/>
      <c r="C33" s="376" t="s">
        <v>197</v>
      </c>
      <c r="D33" s="376"/>
      <c r="E33" s="375" t="s">
        <v>198</v>
      </c>
      <c r="F33" s="375"/>
      <c r="G33" s="375"/>
      <c r="H33" s="375"/>
      <c r="I33" s="375"/>
      <c r="J33" s="375"/>
      <c r="K33" s="375"/>
      <c r="L33" s="375"/>
      <c r="M33" s="375"/>
      <c r="N33" s="375"/>
      <c r="O33" s="375"/>
      <c r="P33" s="375"/>
      <c r="Q33" s="375"/>
      <c r="R33" s="375"/>
      <c r="S33" s="375"/>
      <c r="T33" s="201"/>
      <c r="U33" s="376" t="s">
        <v>197</v>
      </c>
      <c r="V33" s="376"/>
      <c r="W33" s="375" t="s">
        <v>198</v>
      </c>
      <c r="X33" s="375"/>
      <c r="Y33" s="375"/>
      <c r="Z33" s="375"/>
      <c r="AA33" s="375"/>
      <c r="AB33" s="375"/>
      <c r="AC33" s="375"/>
      <c r="AD33" s="375"/>
      <c r="AE33" s="375"/>
      <c r="AF33" s="375"/>
      <c r="AG33" s="375"/>
      <c r="AH33" s="375"/>
      <c r="AI33" s="375"/>
      <c r="AJ33" s="375"/>
      <c r="AK33" s="375"/>
      <c r="AL33" s="201"/>
      <c r="AM33" s="376" t="s">
        <v>199</v>
      </c>
      <c r="AN33" s="376"/>
      <c r="AO33" s="375" t="s">
        <v>198</v>
      </c>
      <c r="AP33" s="375"/>
      <c r="AQ33" s="375"/>
      <c r="AR33" s="375"/>
      <c r="AS33" s="375"/>
      <c r="AT33" s="375"/>
      <c r="AU33" s="375"/>
      <c r="AV33" s="375"/>
      <c r="AW33" s="375"/>
      <c r="AX33" s="375"/>
      <c r="AY33" s="375"/>
      <c r="AZ33" s="375"/>
      <c r="BA33" s="375"/>
      <c r="BB33" s="375"/>
      <c r="BC33" s="375"/>
      <c r="BD33" s="202"/>
      <c r="BE33" s="375" t="s">
        <v>200</v>
      </c>
      <c r="BF33" s="375"/>
      <c r="BG33" s="375" t="s">
        <v>201</v>
      </c>
      <c r="BH33" s="375"/>
      <c r="BI33" s="375"/>
      <c r="BJ33" s="375"/>
      <c r="BK33" s="375"/>
      <c r="BL33" s="375"/>
      <c r="BM33" s="375"/>
      <c r="BN33" s="375"/>
      <c r="BO33" s="375"/>
      <c r="BP33" s="375"/>
      <c r="BQ33" s="375"/>
      <c r="BR33" s="375"/>
      <c r="BS33" s="375"/>
      <c r="BT33" s="375"/>
      <c r="BU33" s="375"/>
      <c r="BV33" s="202"/>
      <c r="BW33" s="376" t="s">
        <v>200</v>
      </c>
      <c r="BX33" s="376"/>
      <c r="BY33" s="375" t="s">
        <v>202</v>
      </c>
      <c r="BZ33" s="375"/>
      <c r="CA33" s="375"/>
      <c r="CB33" s="375"/>
      <c r="CC33" s="375"/>
      <c r="CD33" s="375"/>
      <c r="CE33" s="375"/>
      <c r="CF33" s="375"/>
      <c r="CG33" s="375"/>
      <c r="CH33" s="375"/>
      <c r="CI33" s="375"/>
      <c r="CJ33" s="375"/>
      <c r="CK33" s="375"/>
      <c r="CL33" s="375"/>
      <c r="CM33" s="375"/>
      <c r="CN33" s="201"/>
      <c r="CO33" s="376" t="s">
        <v>197</v>
      </c>
      <c r="CP33" s="376"/>
      <c r="CQ33" s="375" t="s">
        <v>203</v>
      </c>
      <c r="CR33" s="375"/>
      <c r="CS33" s="375"/>
      <c r="CT33" s="375"/>
      <c r="CU33" s="375"/>
      <c r="CV33" s="375"/>
      <c r="CW33" s="375"/>
      <c r="CX33" s="375"/>
      <c r="CY33" s="375"/>
      <c r="CZ33" s="375"/>
      <c r="DA33" s="375"/>
      <c r="DB33" s="375"/>
      <c r="DC33" s="375"/>
      <c r="DD33" s="375"/>
      <c r="DE33" s="375"/>
      <c r="DF33" s="201"/>
      <c r="DG33" s="374" t="s">
        <v>204</v>
      </c>
      <c r="DH33" s="374"/>
      <c r="DI33" s="203"/>
    </row>
    <row r="34" spans="1:113" ht="32.25" customHeight="1" x14ac:dyDescent="0.15">
      <c r="A34" s="176"/>
      <c r="B34" s="200"/>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6"/>
      <c r="U34" s="372">
        <f>IF(W34="","",MAX(C34:D43)+1)</f>
        <v>4</v>
      </c>
      <c r="V34" s="372"/>
      <c r="W34" s="373" t="str">
        <f>IF('各会計、関係団体の財政状況及び健全化判断比率'!B28="","",'各会計、関係団体の財政状況及び健全化判断比率'!B28)</f>
        <v>国民健康保険事業特別会計</v>
      </c>
      <c r="X34" s="373"/>
      <c r="Y34" s="373"/>
      <c r="Z34" s="373"/>
      <c r="AA34" s="373"/>
      <c r="AB34" s="373"/>
      <c r="AC34" s="373"/>
      <c r="AD34" s="373"/>
      <c r="AE34" s="373"/>
      <c r="AF34" s="373"/>
      <c r="AG34" s="373"/>
      <c r="AH34" s="373"/>
      <c r="AI34" s="373"/>
      <c r="AJ34" s="373"/>
      <c r="AK34" s="373"/>
      <c r="AL34" s="176"/>
      <c r="AM34" s="372">
        <f>IF(AO34="","",MAX(C34:D43,U34:V43)+1)</f>
        <v>7</v>
      </c>
      <c r="AN34" s="372"/>
      <c r="AO34" s="373" t="str">
        <f>IF('各会計、関係団体の財政状況及び健全化判断比率'!B31="","",'各会計、関係団体の財政状況及び健全化判断比率'!B31)</f>
        <v>水道事業会計</v>
      </c>
      <c r="AP34" s="373"/>
      <c r="AQ34" s="373"/>
      <c r="AR34" s="373"/>
      <c r="AS34" s="373"/>
      <c r="AT34" s="373"/>
      <c r="AU34" s="373"/>
      <c r="AV34" s="373"/>
      <c r="AW34" s="373"/>
      <c r="AX34" s="373"/>
      <c r="AY34" s="373"/>
      <c r="AZ34" s="373"/>
      <c r="BA34" s="373"/>
      <c r="BB34" s="373"/>
      <c r="BC34" s="373"/>
      <c r="BD34" s="176"/>
      <c r="BE34" s="372">
        <f>IF(BG34="","",MAX(C34:D43,U34:V43,AM34:AN43)+1)</f>
        <v>9</v>
      </c>
      <c r="BF34" s="372"/>
      <c r="BG34" s="373" t="str">
        <f>IF('各会計、関係団体の財政状況及び健全化判断比率'!B33="","",'各会計、関係団体の財政状況及び健全化判断比率'!B33)</f>
        <v>簡易水道事業特別会計</v>
      </c>
      <c r="BH34" s="373"/>
      <c r="BI34" s="373"/>
      <c r="BJ34" s="373"/>
      <c r="BK34" s="373"/>
      <c r="BL34" s="373"/>
      <c r="BM34" s="373"/>
      <c r="BN34" s="373"/>
      <c r="BO34" s="373"/>
      <c r="BP34" s="373"/>
      <c r="BQ34" s="373"/>
      <c r="BR34" s="373"/>
      <c r="BS34" s="373"/>
      <c r="BT34" s="373"/>
      <c r="BU34" s="373"/>
      <c r="BV34" s="176"/>
      <c r="BW34" s="372">
        <f>IF(BY34="","",MAX(C34:D43,U34:V43,AM34:AN43,BE34:BF43)+1)</f>
        <v>10</v>
      </c>
      <c r="BX34" s="372"/>
      <c r="BY34" s="373" t="str">
        <f>IF('各会計、関係団体の財政状況及び健全化判断比率'!B68="","",'各会計、関係団体の財政状況及び健全化判断比率'!B68)</f>
        <v>和歌山県市町村総合事務組合</v>
      </c>
      <c r="BZ34" s="373"/>
      <c r="CA34" s="373"/>
      <c r="CB34" s="373"/>
      <c r="CC34" s="373"/>
      <c r="CD34" s="373"/>
      <c r="CE34" s="373"/>
      <c r="CF34" s="373"/>
      <c r="CG34" s="373"/>
      <c r="CH34" s="373"/>
      <c r="CI34" s="373"/>
      <c r="CJ34" s="373"/>
      <c r="CK34" s="373"/>
      <c r="CL34" s="373"/>
      <c r="CM34" s="373"/>
      <c r="CN34" s="176"/>
      <c r="CO34" s="372" t="str">
        <f>IF(CQ34="","",MAX(C34:D43,U34:V43,AM34:AN43,BE34:BF43,BW34:BX43)+1)</f>
        <v/>
      </c>
      <c r="CP34" s="372"/>
      <c r="CQ34" s="373" t="str">
        <f>IF('各会計、関係団体の財政状況及び健全化判断比率'!BS7="","",'各会計、関係団体の財政状況及び健全化判断比率'!BS7)</f>
        <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3"/>
    </row>
    <row r="35" spans="1:113" ht="32.25" customHeight="1" x14ac:dyDescent="0.15">
      <c r="A35" s="176"/>
      <c r="B35" s="200"/>
      <c r="C35" s="372">
        <f>IF(E35="","",C34+1)</f>
        <v>2</v>
      </c>
      <c r="D35" s="372"/>
      <c r="E35" s="373" t="str">
        <f>IF('各会計、関係団体の財政状況及び健全化判断比率'!B8="","",'各会計、関係団体の財政状況及び健全化判断比率'!B8)</f>
        <v>教育奨学金貸与基金</v>
      </c>
      <c r="F35" s="373"/>
      <c r="G35" s="373"/>
      <c r="H35" s="373"/>
      <c r="I35" s="373"/>
      <c r="J35" s="373"/>
      <c r="K35" s="373"/>
      <c r="L35" s="373"/>
      <c r="M35" s="373"/>
      <c r="N35" s="373"/>
      <c r="O35" s="373"/>
      <c r="P35" s="373"/>
      <c r="Q35" s="373"/>
      <c r="R35" s="373"/>
      <c r="S35" s="373"/>
      <c r="T35" s="176"/>
      <c r="U35" s="372">
        <f>IF(W35="","",U34+1)</f>
        <v>5</v>
      </c>
      <c r="V35" s="372"/>
      <c r="W35" s="373" t="str">
        <f>IF('各会計、関係団体の財政状況及び健全化判断比率'!B29="","",'各会計、関係団体の財政状況及び健全化判断比率'!B29)</f>
        <v>介護保険特別会計</v>
      </c>
      <c r="X35" s="373"/>
      <c r="Y35" s="373"/>
      <c r="Z35" s="373"/>
      <c r="AA35" s="373"/>
      <c r="AB35" s="373"/>
      <c r="AC35" s="373"/>
      <c r="AD35" s="373"/>
      <c r="AE35" s="373"/>
      <c r="AF35" s="373"/>
      <c r="AG35" s="373"/>
      <c r="AH35" s="373"/>
      <c r="AI35" s="373"/>
      <c r="AJ35" s="373"/>
      <c r="AK35" s="373"/>
      <c r="AL35" s="176"/>
      <c r="AM35" s="372">
        <f t="shared" ref="AM35:AM43" si="0">IF(AO35="","",AM34+1)</f>
        <v>8</v>
      </c>
      <c r="AN35" s="372"/>
      <c r="AO35" s="373" t="str">
        <f>IF('各会計、関係団体の財政状況及び健全化判断比率'!B32="","",'各会計、関係団体の財政状況及び健全化判断比率'!B32)</f>
        <v>国保すさみ病院事業会計</v>
      </c>
      <c r="AP35" s="373"/>
      <c r="AQ35" s="373"/>
      <c r="AR35" s="373"/>
      <c r="AS35" s="373"/>
      <c r="AT35" s="373"/>
      <c r="AU35" s="373"/>
      <c r="AV35" s="373"/>
      <c r="AW35" s="373"/>
      <c r="AX35" s="373"/>
      <c r="AY35" s="373"/>
      <c r="AZ35" s="373"/>
      <c r="BA35" s="373"/>
      <c r="BB35" s="373"/>
      <c r="BC35" s="373"/>
      <c r="BD35" s="176"/>
      <c r="BE35" s="372" t="str">
        <f t="shared" ref="BE35:BE43" si="1">IF(BG35="","",BE34+1)</f>
        <v/>
      </c>
      <c r="BF35" s="372"/>
      <c r="BG35" s="373"/>
      <c r="BH35" s="373"/>
      <c r="BI35" s="373"/>
      <c r="BJ35" s="373"/>
      <c r="BK35" s="373"/>
      <c r="BL35" s="373"/>
      <c r="BM35" s="373"/>
      <c r="BN35" s="373"/>
      <c r="BO35" s="373"/>
      <c r="BP35" s="373"/>
      <c r="BQ35" s="373"/>
      <c r="BR35" s="373"/>
      <c r="BS35" s="373"/>
      <c r="BT35" s="373"/>
      <c r="BU35" s="373"/>
      <c r="BV35" s="176"/>
      <c r="BW35" s="372">
        <f t="shared" ref="BW35:BW43" si="2">IF(BY35="","",BW34+1)</f>
        <v>11</v>
      </c>
      <c r="BX35" s="372"/>
      <c r="BY35" s="373" t="str">
        <f>IF('各会計、関係団体の財政状況及び健全化判断比率'!B69="","",'各会計、関係団体の財政状況及び健全化判断比率'!B69)</f>
        <v>紀南地方老人福祉施設組合</v>
      </c>
      <c r="BZ35" s="373"/>
      <c r="CA35" s="373"/>
      <c r="CB35" s="373"/>
      <c r="CC35" s="373"/>
      <c r="CD35" s="373"/>
      <c r="CE35" s="373"/>
      <c r="CF35" s="373"/>
      <c r="CG35" s="373"/>
      <c r="CH35" s="373"/>
      <c r="CI35" s="373"/>
      <c r="CJ35" s="373"/>
      <c r="CK35" s="373"/>
      <c r="CL35" s="373"/>
      <c r="CM35" s="373"/>
      <c r="CN35" s="176"/>
      <c r="CO35" s="372" t="str">
        <f t="shared" ref="CO35:CO43" si="3">IF(CQ35="","",CO34+1)</f>
        <v/>
      </c>
      <c r="CP35" s="372"/>
      <c r="CQ35" s="373" t="str">
        <f>IF('各会計、関係団体の財政状況及び健全化判断比率'!BS8="","",'各会計、関係団体の財政状況及び健全化判断比率'!BS8)</f>
        <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3"/>
    </row>
    <row r="36" spans="1:113" ht="32.25" customHeight="1" x14ac:dyDescent="0.15">
      <c r="A36" s="176"/>
      <c r="B36" s="200"/>
      <c r="C36" s="372">
        <f>IF(E36="","",C35+1)</f>
        <v>3</v>
      </c>
      <c r="D36" s="372"/>
      <c r="E36" s="373" t="str">
        <f>IF('各会計、関係団体の財政状況及び健全化判断比率'!B9="","",'各会計、関係団体の財政状況及び健全化判断比率'!B9)</f>
        <v>土地取得特別会計</v>
      </c>
      <c r="F36" s="373"/>
      <c r="G36" s="373"/>
      <c r="H36" s="373"/>
      <c r="I36" s="373"/>
      <c r="J36" s="373"/>
      <c r="K36" s="373"/>
      <c r="L36" s="373"/>
      <c r="M36" s="373"/>
      <c r="N36" s="373"/>
      <c r="O36" s="373"/>
      <c r="P36" s="373"/>
      <c r="Q36" s="373"/>
      <c r="R36" s="373"/>
      <c r="S36" s="373"/>
      <c r="T36" s="176"/>
      <c r="U36" s="372">
        <f t="shared" ref="U36:U43" si="4">IF(W36="","",U35+1)</f>
        <v>6</v>
      </c>
      <c r="V36" s="372"/>
      <c r="W36" s="373" t="str">
        <f>IF('各会計、関係団体の財政状況及び健全化判断比率'!B30="","",'各会計、関係団体の財政状況及び健全化判断比率'!B30)</f>
        <v>後期高齢者医療特別会計</v>
      </c>
      <c r="X36" s="373"/>
      <c r="Y36" s="373"/>
      <c r="Z36" s="373"/>
      <c r="AA36" s="373"/>
      <c r="AB36" s="373"/>
      <c r="AC36" s="373"/>
      <c r="AD36" s="373"/>
      <c r="AE36" s="373"/>
      <c r="AF36" s="373"/>
      <c r="AG36" s="373"/>
      <c r="AH36" s="373"/>
      <c r="AI36" s="373"/>
      <c r="AJ36" s="373"/>
      <c r="AK36" s="373"/>
      <c r="AL36" s="176"/>
      <c r="AM36" s="372" t="str">
        <f t="shared" si="0"/>
        <v/>
      </c>
      <c r="AN36" s="372"/>
      <c r="AO36" s="373"/>
      <c r="AP36" s="373"/>
      <c r="AQ36" s="373"/>
      <c r="AR36" s="373"/>
      <c r="AS36" s="373"/>
      <c r="AT36" s="373"/>
      <c r="AU36" s="373"/>
      <c r="AV36" s="373"/>
      <c r="AW36" s="373"/>
      <c r="AX36" s="373"/>
      <c r="AY36" s="373"/>
      <c r="AZ36" s="373"/>
      <c r="BA36" s="373"/>
      <c r="BB36" s="373"/>
      <c r="BC36" s="373"/>
      <c r="BD36" s="176"/>
      <c r="BE36" s="372" t="str">
        <f t="shared" si="1"/>
        <v/>
      </c>
      <c r="BF36" s="372"/>
      <c r="BG36" s="373"/>
      <c r="BH36" s="373"/>
      <c r="BI36" s="373"/>
      <c r="BJ36" s="373"/>
      <c r="BK36" s="373"/>
      <c r="BL36" s="373"/>
      <c r="BM36" s="373"/>
      <c r="BN36" s="373"/>
      <c r="BO36" s="373"/>
      <c r="BP36" s="373"/>
      <c r="BQ36" s="373"/>
      <c r="BR36" s="373"/>
      <c r="BS36" s="373"/>
      <c r="BT36" s="373"/>
      <c r="BU36" s="373"/>
      <c r="BV36" s="176"/>
      <c r="BW36" s="372">
        <f t="shared" si="2"/>
        <v>12</v>
      </c>
      <c r="BX36" s="372"/>
      <c r="BY36" s="373" t="str">
        <f>IF('各会計、関係団体の財政状況及び健全化判断比率'!B70="","",'各会計、関係団体の財政状況及び健全化判断比率'!B70)</f>
        <v>大辺路衛生施設組合</v>
      </c>
      <c r="BZ36" s="373"/>
      <c r="CA36" s="373"/>
      <c r="CB36" s="373"/>
      <c r="CC36" s="373"/>
      <c r="CD36" s="373"/>
      <c r="CE36" s="373"/>
      <c r="CF36" s="373"/>
      <c r="CG36" s="373"/>
      <c r="CH36" s="373"/>
      <c r="CI36" s="373"/>
      <c r="CJ36" s="373"/>
      <c r="CK36" s="373"/>
      <c r="CL36" s="373"/>
      <c r="CM36" s="373"/>
      <c r="CN36" s="176"/>
      <c r="CO36" s="372" t="str">
        <f t="shared" si="3"/>
        <v/>
      </c>
      <c r="CP36" s="372"/>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3"/>
    </row>
    <row r="37" spans="1:113" ht="32.25" customHeight="1" x14ac:dyDescent="0.15">
      <c r="A37" s="176"/>
      <c r="B37" s="200"/>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6"/>
      <c r="U37" s="372" t="str">
        <f t="shared" si="4"/>
        <v/>
      </c>
      <c r="V37" s="372"/>
      <c r="W37" s="373"/>
      <c r="X37" s="373"/>
      <c r="Y37" s="373"/>
      <c r="Z37" s="373"/>
      <c r="AA37" s="373"/>
      <c r="AB37" s="373"/>
      <c r="AC37" s="373"/>
      <c r="AD37" s="373"/>
      <c r="AE37" s="373"/>
      <c r="AF37" s="373"/>
      <c r="AG37" s="373"/>
      <c r="AH37" s="373"/>
      <c r="AI37" s="373"/>
      <c r="AJ37" s="373"/>
      <c r="AK37" s="373"/>
      <c r="AL37" s="176"/>
      <c r="AM37" s="372" t="str">
        <f t="shared" si="0"/>
        <v/>
      </c>
      <c r="AN37" s="372"/>
      <c r="AO37" s="373"/>
      <c r="AP37" s="373"/>
      <c r="AQ37" s="373"/>
      <c r="AR37" s="373"/>
      <c r="AS37" s="373"/>
      <c r="AT37" s="373"/>
      <c r="AU37" s="373"/>
      <c r="AV37" s="373"/>
      <c r="AW37" s="373"/>
      <c r="AX37" s="373"/>
      <c r="AY37" s="373"/>
      <c r="AZ37" s="373"/>
      <c r="BA37" s="373"/>
      <c r="BB37" s="373"/>
      <c r="BC37" s="373"/>
      <c r="BD37" s="176"/>
      <c r="BE37" s="372" t="str">
        <f t="shared" si="1"/>
        <v/>
      </c>
      <c r="BF37" s="372"/>
      <c r="BG37" s="373"/>
      <c r="BH37" s="373"/>
      <c r="BI37" s="373"/>
      <c r="BJ37" s="373"/>
      <c r="BK37" s="373"/>
      <c r="BL37" s="373"/>
      <c r="BM37" s="373"/>
      <c r="BN37" s="373"/>
      <c r="BO37" s="373"/>
      <c r="BP37" s="373"/>
      <c r="BQ37" s="373"/>
      <c r="BR37" s="373"/>
      <c r="BS37" s="373"/>
      <c r="BT37" s="373"/>
      <c r="BU37" s="373"/>
      <c r="BV37" s="176"/>
      <c r="BW37" s="372">
        <f t="shared" si="2"/>
        <v>13</v>
      </c>
      <c r="BX37" s="372"/>
      <c r="BY37" s="373" t="str">
        <f>IF('各会計、関係団体の財政状況及び健全化判断比率'!B71="","",'各会計、関係団体の財政状況及び健全化判断比率'!B71)</f>
        <v>紀南地方児童福祉施設組合</v>
      </c>
      <c r="BZ37" s="373"/>
      <c r="CA37" s="373"/>
      <c r="CB37" s="373"/>
      <c r="CC37" s="373"/>
      <c r="CD37" s="373"/>
      <c r="CE37" s="373"/>
      <c r="CF37" s="373"/>
      <c r="CG37" s="373"/>
      <c r="CH37" s="373"/>
      <c r="CI37" s="373"/>
      <c r="CJ37" s="373"/>
      <c r="CK37" s="373"/>
      <c r="CL37" s="373"/>
      <c r="CM37" s="373"/>
      <c r="CN37" s="176"/>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3"/>
    </row>
    <row r="38" spans="1:113" ht="32.25" customHeight="1" x14ac:dyDescent="0.15">
      <c r="A38" s="176"/>
      <c r="B38" s="200"/>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6"/>
      <c r="U38" s="372" t="str">
        <f t="shared" si="4"/>
        <v/>
      </c>
      <c r="V38" s="372"/>
      <c r="W38" s="373"/>
      <c r="X38" s="373"/>
      <c r="Y38" s="373"/>
      <c r="Z38" s="373"/>
      <c r="AA38" s="373"/>
      <c r="AB38" s="373"/>
      <c r="AC38" s="373"/>
      <c r="AD38" s="373"/>
      <c r="AE38" s="373"/>
      <c r="AF38" s="373"/>
      <c r="AG38" s="373"/>
      <c r="AH38" s="373"/>
      <c r="AI38" s="373"/>
      <c r="AJ38" s="373"/>
      <c r="AK38" s="373"/>
      <c r="AL38" s="176"/>
      <c r="AM38" s="372" t="str">
        <f t="shared" si="0"/>
        <v/>
      </c>
      <c r="AN38" s="372"/>
      <c r="AO38" s="373"/>
      <c r="AP38" s="373"/>
      <c r="AQ38" s="373"/>
      <c r="AR38" s="373"/>
      <c r="AS38" s="373"/>
      <c r="AT38" s="373"/>
      <c r="AU38" s="373"/>
      <c r="AV38" s="373"/>
      <c r="AW38" s="373"/>
      <c r="AX38" s="373"/>
      <c r="AY38" s="373"/>
      <c r="AZ38" s="373"/>
      <c r="BA38" s="373"/>
      <c r="BB38" s="373"/>
      <c r="BC38" s="373"/>
      <c r="BD38" s="176"/>
      <c r="BE38" s="372" t="str">
        <f t="shared" si="1"/>
        <v/>
      </c>
      <c r="BF38" s="372"/>
      <c r="BG38" s="373"/>
      <c r="BH38" s="373"/>
      <c r="BI38" s="373"/>
      <c r="BJ38" s="373"/>
      <c r="BK38" s="373"/>
      <c r="BL38" s="373"/>
      <c r="BM38" s="373"/>
      <c r="BN38" s="373"/>
      <c r="BO38" s="373"/>
      <c r="BP38" s="373"/>
      <c r="BQ38" s="373"/>
      <c r="BR38" s="373"/>
      <c r="BS38" s="373"/>
      <c r="BT38" s="373"/>
      <c r="BU38" s="373"/>
      <c r="BV38" s="176"/>
      <c r="BW38" s="372">
        <f t="shared" si="2"/>
        <v>14</v>
      </c>
      <c r="BX38" s="372"/>
      <c r="BY38" s="373" t="str">
        <f>IF('各会計、関係団体の財政状況及び健全化判断比率'!B72="","",'各会計、関係団体の財政状況及び健全化判断比率'!B72)</f>
        <v>田辺市周辺広域市町村圏組合</v>
      </c>
      <c r="BZ38" s="373"/>
      <c r="CA38" s="373"/>
      <c r="CB38" s="373"/>
      <c r="CC38" s="373"/>
      <c r="CD38" s="373"/>
      <c r="CE38" s="373"/>
      <c r="CF38" s="373"/>
      <c r="CG38" s="373"/>
      <c r="CH38" s="373"/>
      <c r="CI38" s="373"/>
      <c r="CJ38" s="373"/>
      <c r="CK38" s="373"/>
      <c r="CL38" s="373"/>
      <c r="CM38" s="373"/>
      <c r="CN38" s="176"/>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3"/>
    </row>
    <row r="39" spans="1:113" ht="32.25" customHeight="1" x14ac:dyDescent="0.15">
      <c r="A39" s="176"/>
      <c r="B39" s="200"/>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6"/>
      <c r="U39" s="372" t="str">
        <f t="shared" si="4"/>
        <v/>
      </c>
      <c r="V39" s="372"/>
      <c r="W39" s="373"/>
      <c r="X39" s="373"/>
      <c r="Y39" s="373"/>
      <c r="Z39" s="373"/>
      <c r="AA39" s="373"/>
      <c r="AB39" s="373"/>
      <c r="AC39" s="373"/>
      <c r="AD39" s="373"/>
      <c r="AE39" s="373"/>
      <c r="AF39" s="373"/>
      <c r="AG39" s="373"/>
      <c r="AH39" s="373"/>
      <c r="AI39" s="373"/>
      <c r="AJ39" s="373"/>
      <c r="AK39" s="373"/>
      <c r="AL39" s="176"/>
      <c r="AM39" s="372" t="str">
        <f t="shared" si="0"/>
        <v/>
      </c>
      <c r="AN39" s="372"/>
      <c r="AO39" s="373"/>
      <c r="AP39" s="373"/>
      <c r="AQ39" s="373"/>
      <c r="AR39" s="373"/>
      <c r="AS39" s="373"/>
      <c r="AT39" s="373"/>
      <c r="AU39" s="373"/>
      <c r="AV39" s="373"/>
      <c r="AW39" s="373"/>
      <c r="AX39" s="373"/>
      <c r="AY39" s="373"/>
      <c r="AZ39" s="373"/>
      <c r="BA39" s="373"/>
      <c r="BB39" s="373"/>
      <c r="BC39" s="373"/>
      <c r="BD39" s="176"/>
      <c r="BE39" s="372" t="str">
        <f t="shared" si="1"/>
        <v/>
      </c>
      <c r="BF39" s="372"/>
      <c r="BG39" s="373"/>
      <c r="BH39" s="373"/>
      <c r="BI39" s="373"/>
      <c r="BJ39" s="373"/>
      <c r="BK39" s="373"/>
      <c r="BL39" s="373"/>
      <c r="BM39" s="373"/>
      <c r="BN39" s="373"/>
      <c r="BO39" s="373"/>
      <c r="BP39" s="373"/>
      <c r="BQ39" s="373"/>
      <c r="BR39" s="373"/>
      <c r="BS39" s="373"/>
      <c r="BT39" s="373"/>
      <c r="BU39" s="373"/>
      <c r="BV39" s="176"/>
      <c r="BW39" s="372">
        <f t="shared" si="2"/>
        <v>15</v>
      </c>
      <c r="BX39" s="372"/>
      <c r="BY39" s="373" t="str">
        <f>IF('各会計、関係団体の財政状況及び健全化判断比率'!B73="","",'各会計、関係団体の財政状況及び健全化判断比率'!B73)</f>
        <v>和歌山地方税回収機構</v>
      </c>
      <c r="BZ39" s="373"/>
      <c r="CA39" s="373"/>
      <c r="CB39" s="373"/>
      <c r="CC39" s="373"/>
      <c r="CD39" s="373"/>
      <c r="CE39" s="373"/>
      <c r="CF39" s="373"/>
      <c r="CG39" s="373"/>
      <c r="CH39" s="373"/>
      <c r="CI39" s="373"/>
      <c r="CJ39" s="373"/>
      <c r="CK39" s="373"/>
      <c r="CL39" s="373"/>
      <c r="CM39" s="373"/>
      <c r="CN39" s="176"/>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3"/>
    </row>
    <row r="40" spans="1:113" ht="32.25" customHeight="1" x14ac:dyDescent="0.15">
      <c r="A40" s="176"/>
      <c r="B40" s="200"/>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6"/>
      <c r="U40" s="372" t="str">
        <f t="shared" si="4"/>
        <v/>
      </c>
      <c r="V40" s="372"/>
      <c r="W40" s="373"/>
      <c r="X40" s="373"/>
      <c r="Y40" s="373"/>
      <c r="Z40" s="373"/>
      <c r="AA40" s="373"/>
      <c r="AB40" s="373"/>
      <c r="AC40" s="373"/>
      <c r="AD40" s="373"/>
      <c r="AE40" s="373"/>
      <c r="AF40" s="373"/>
      <c r="AG40" s="373"/>
      <c r="AH40" s="373"/>
      <c r="AI40" s="373"/>
      <c r="AJ40" s="373"/>
      <c r="AK40" s="373"/>
      <c r="AL40" s="176"/>
      <c r="AM40" s="372" t="str">
        <f t="shared" si="0"/>
        <v/>
      </c>
      <c r="AN40" s="372"/>
      <c r="AO40" s="373"/>
      <c r="AP40" s="373"/>
      <c r="AQ40" s="373"/>
      <c r="AR40" s="373"/>
      <c r="AS40" s="373"/>
      <c r="AT40" s="373"/>
      <c r="AU40" s="373"/>
      <c r="AV40" s="373"/>
      <c r="AW40" s="373"/>
      <c r="AX40" s="373"/>
      <c r="AY40" s="373"/>
      <c r="AZ40" s="373"/>
      <c r="BA40" s="373"/>
      <c r="BB40" s="373"/>
      <c r="BC40" s="373"/>
      <c r="BD40" s="176"/>
      <c r="BE40" s="372" t="str">
        <f t="shared" si="1"/>
        <v/>
      </c>
      <c r="BF40" s="372"/>
      <c r="BG40" s="373"/>
      <c r="BH40" s="373"/>
      <c r="BI40" s="373"/>
      <c r="BJ40" s="373"/>
      <c r="BK40" s="373"/>
      <c r="BL40" s="373"/>
      <c r="BM40" s="373"/>
      <c r="BN40" s="373"/>
      <c r="BO40" s="373"/>
      <c r="BP40" s="373"/>
      <c r="BQ40" s="373"/>
      <c r="BR40" s="373"/>
      <c r="BS40" s="373"/>
      <c r="BT40" s="373"/>
      <c r="BU40" s="373"/>
      <c r="BV40" s="176"/>
      <c r="BW40" s="372">
        <f t="shared" si="2"/>
        <v>16</v>
      </c>
      <c r="BX40" s="372"/>
      <c r="BY40" s="373" t="str">
        <f>IF('各会計、関係団体の財政状況及び健全化判断比率'!B74="","",'各会計、関係団体の財政状況及び健全化判断比率'!B74)</f>
        <v>和歌山県後期高齢者医療広域連合</v>
      </c>
      <c r="BZ40" s="373"/>
      <c r="CA40" s="373"/>
      <c r="CB40" s="373"/>
      <c r="CC40" s="373"/>
      <c r="CD40" s="373"/>
      <c r="CE40" s="373"/>
      <c r="CF40" s="373"/>
      <c r="CG40" s="373"/>
      <c r="CH40" s="373"/>
      <c r="CI40" s="373"/>
      <c r="CJ40" s="373"/>
      <c r="CK40" s="373"/>
      <c r="CL40" s="373"/>
      <c r="CM40" s="373"/>
      <c r="CN40" s="176"/>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3"/>
    </row>
    <row r="41" spans="1:113" ht="32.25" customHeight="1" x14ac:dyDescent="0.15">
      <c r="A41" s="176"/>
      <c r="B41" s="200"/>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6"/>
      <c r="U41" s="372" t="str">
        <f t="shared" si="4"/>
        <v/>
      </c>
      <c r="V41" s="372"/>
      <c r="W41" s="373"/>
      <c r="X41" s="373"/>
      <c r="Y41" s="373"/>
      <c r="Z41" s="373"/>
      <c r="AA41" s="373"/>
      <c r="AB41" s="373"/>
      <c r="AC41" s="373"/>
      <c r="AD41" s="373"/>
      <c r="AE41" s="373"/>
      <c r="AF41" s="373"/>
      <c r="AG41" s="373"/>
      <c r="AH41" s="373"/>
      <c r="AI41" s="373"/>
      <c r="AJ41" s="373"/>
      <c r="AK41" s="373"/>
      <c r="AL41" s="176"/>
      <c r="AM41" s="372" t="str">
        <f t="shared" si="0"/>
        <v/>
      </c>
      <c r="AN41" s="372"/>
      <c r="AO41" s="373"/>
      <c r="AP41" s="373"/>
      <c r="AQ41" s="373"/>
      <c r="AR41" s="373"/>
      <c r="AS41" s="373"/>
      <c r="AT41" s="373"/>
      <c r="AU41" s="373"/>
      <c r="AV41" s="373"/>
      <c r="AW41" s="373"/>
      <c r="AX41" s="373"/>
      <c r="AY41" s="373"/>
      <c r="AZ41" s="373"/>
      <c r="BA41" s="373"/>
      <c r="BB41" s="373"/>
      <c r="BC41" s="373"/>
      <c r="BD41" s="176"/>
      <c r="BE41" s="372" t="str">
        <f t="shared" si="1"/>
        <v/>
      </c>
      <c r="BF41" s="372"/>
      <c r="BG41" s="373"/>
      <c r="BH41" s="373"/>
      <c r="BI41" s="373"/>
      <c r="BJ41" s="373"/>
      <c r="BK41" s="373"/>
      <c r="BL41" s="373"/>
      <c r="BM41" s="373"/>
      <c r="BN41" s="373"/>
      <c r="BO41" s="373"/>
      <c r="BP41" s="373"/>
      <c r="BQ41" s="373"/>
      <c r="BR41" s="373"/>
      <c r="BS41" s="373"/>
      <c r="BT41" s="373"/>
      <c r="BU41" s="373"/>
      <c r="BV41" s="176"/>
      <c r="BW41" s="372">
        <f t="shared" si="2"/>
        <v>17</v>
      </c>
      <c r="BX41" s="372"/>
      <c r="BY41" s="373" t="str">
        <f>IF('各会計、関係団体の財政状況及び健全化判断比率'!B75="","",'各会計、関係団体の財政状況及び健全化判断比率'!B75)</f>
        <v>紀南環境広域施設組合</v>
      </c>
      <c r="BZ41" s="373"/>
      <c r="CA41" s="373"/>
      <c r="CB41" s="373"/>
      <c r="CC41" s="373"/>
      <c r="CD41" s="373"/>
      <c r="CE41" s="373"/>
      <c r="CF41" s="373"/>
      <c r="CG41" s="373"/>
      <c r="CH41" s="373"/>
      <c r="CI41" s="373"/>
      <c r="CJ41" s="373"/>
      <c r="CK41" s="373"/>
      <c r="CL41" s="373"/>
      <c r="CM41" s="373"/>
      <c r="CN41" s="176"/>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3"/>
    </row>
    <row r="42" spans="1:113" ht="32.25" customHeight="1" x14ac:dyDescent="0.15">
      <c r="B42" s="200"/>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6"/>
      <c r="U42" s="372" t="str">
        <f t="shared" si="4"/>
        <v/>
      </c>
      <c r="V42" s="372"/>
      <c r="W42" s="373"/>
      <c r="X42" s="373"/>
      <c r="Y42" s="373"/>
      <c r="Z42" s="373"/>
      <c r="AA42" s="373"/>
      <c r="AB42" s="373"/>
      <c r="AC42" s="373"/>
      <c r="AD42" s="373"/>
      <c r="AE42" s="373"/>
      <c r="AF42" s="373"/>
      <c r="AG42" s="373"/>
      <c r="AH42" s="373"/>
      <c r="AI42" s="373"/>
      <c r="AJ42" s="373"/>
      <c r="AK42" s="373"/>
      <c r="AL42" s="176"/>
      <c r="AM42" s="372" t="str">
        <f t="shared" si="0"/>
        <v/>
      </c>
      <c r="AN42" s="372"/>
      <c r="AO42" s="373"/>
      <c r="AP42" s="373"/>
      <c r="AQ42" s="373"/>
      <c r="AR42" s="373"/>
      <c r="AS42" s="373"/>
      <c r="AT42" s="373"/>
      <c r="AU42" s="373"/>
      <c r="AV42" s="373"/>
      <c r="AW42" s="373"/>
      <c r="AX42" s="373"/>
      <c r="AY42" s="373"/>
      <c r="AZ42" s="373"/>
      <c r="BA42" s="373"/>
      <c r="BB42" s="373"/>
      <c r="BC42" s="373"/>
      <c r="BD42" s="176"/>
      <c r="BE42" s="372" t="str">
        <f t="shared" si="1"/>
        <v/>
      </c>
      <c r="BF42" s="372"/>
      <c r="BG42" s="373"/>
      <c r="BH42" s="373"/>
      <c r="BI42" s="373"/>
      <c r="BJ42" s="373"/>
      <c r="BK42" s="373"/>
      <c r="BL42" s="373"/>
      <c r="BM42" s="373"/>
      <c r="BN42" s="373"/>
      <c r="BO42" s="373"/>
      <c r="BP42" s="373"/>
      <c r="BQ42" s="373"/>
      <c r="BR42" s="373"/>
      <c r="BS42" s="373"/>
      <c r="BT42" s="373"/>
      <c r="BU42" s="373"/>
      <c r="BV42" s="176"/>
      <c r="BW42" s="372">
        <f t="shared" si="2"/>
        <v>18</v>
      </c>
      <c r="BX42" s="372"/>
      <c r="BY42" s="373" t="str">
        <f>IF('各会計、関係団体の財政状況及び健全化判断比率'!B76="","",'各会計、関係団体の財政状況及び健全化判断比率'!B76)</f>
        <v>和歌山県後期高齢者医療広域連合（特別会計）</v>
      </c>
      <c r="BZ42" s="373"/>
      <c r="CA42" s="373"/>
      <c r="CB42" s="373"/>
      <c r="CC42" s="373"/>
      <c r="CD42" s="373"/>
      <c r="CE42" s="373"/>
      <c r="CF42" s="373"/>
      <c r="CG42" s="373"/>
      <c r="CH42" s="373"/>
      <c r="CI42" s="373"/>
      <c r="CJ42" s="373"/>
      <c r="CK42" s="373"/>
      <c r="CL42" s="373"/>
      <c r="CM42" s="373"/>
      <c r="CN42" s="176"/>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3"/>
    </row>
    <row r="43" spans="1:113" ht="32.25" customHeight="1" x14ac:dyDescent="0.15">
      <c r="B43" s="200"/>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6"/>
      <c r="U43" s="372" t="str">
        <f t="shared" si="4"/>
        <v/>
      </c>
      <c r="V43" s="372"/>
      <c r="W43" s="373"/>
      <c r="X43" s="373"/>
      <c r="Y43" s="373"/>
      <c r="Z43" s="373"/>
      <c r="AA43" s="373"/>
      <c r="AB43" s="373"/>
      <c r="AC43" s="373"/>
      <c r="AD43" s="373"/>
      <c r="AE43" s="373"/>
      <c r="AF43" s="373"/>
      <c r="AG43" s="373"/>
      <c r="AH43" s="373"/>
      <c r="AI43" s="373"/>
      <c r="AJ43" s="373"/>
      <c r="AK43" s="373"/>
      <c r="AL43" s="176"/>
      <c r="AM43" s="372" t="str">
        <f t="shared" si="0"/>
        <v/>
      </c>
      <c r="AN43" s="372"/>
      <c r="AO43" s="373"/>
      <c r="AP43" s="373"/>
      <c r="AQ43" s="373"/>
      <c r="AR43" s="373"/>
      <c r="AS43" s="373"/>
      <c r="AT43" s="373"/>
      <c r="AU43" s="373"/>
      <c r="AV43" s="373"/>
      <c r="AW43" s="373"/>
      <c r="AX43" s="373"/>
      <c r="AY43" s="373"/>
      <c r="AZ43" s="373"/>
      <c r="BA43" s="373"/>
      <c r="BB43" s="373"/>
      <c r="BC43" s="373"/>
      <c r="BD43" s="176"/>
      <c r="BE43" s="372" t="str">
        <f t="shared" si="1"/>
        <v/>
      </c>
      <c r="BF43" s="372"/>
      <c r="BG43" s="373"/>
      <c r="BH43" s="373"/>
      <c r="BI43" s="373"/>
      <c r="BJ43" s="373"/>
      <c r="BK43" s="373"/>
      <c r="BL43" s="373"/>
      <c r="BM43" s="373"/>
      <c r="BN43" s="373"/>
      <c r="BO43" s="373"/>
      <c r="BP43" s="373"/>
      <c r="BQ43" s="373"/>
      <c r="BR43" s="373"/>
      <c r="BS43" s="373"/>
      <c r="BT43" s="373"/>
      <c r="BU43" s="373"/>
      <c r="BV43" s="176"/>
      <c r="BW43" s="372">
        <f t="shared" si="2"/>
        <v>19</v>
      </c>
      <c r="BX43" s="372"/>
      <c r="BY43" s="373" t="str">
        <f>IF('各会計、関係団体の財政状況及び健全化判断比率'!B77="","",'各会計、関係団体の財政状況及び健全化判断比率'!B77)</f>
        <v>紀南地方老人福祉施設組合（公営企業会計）</v>
      </c>
      <c r="BZ43" s="373"/>
      <c r="CA43" s="373"/>
      <c r="CB43" s="373"/>
      <c r="CC43" s="373"/>
      <c r="CD43" s="373"/>
      <c r="CE43" s="373"/>
      <c r="CF43" s="373"/>
      <c r="CG43" s="373"/>
      <c r="CH43" s="373"/>
      <c r="CI43" s="373"/>
      <c r="CJ43" s="373"/>
      <c r="CK43" s="373"/>
      <c r="CL43" s="373"/>
      <c r="CM43" s="373"/>
      <c r="CN43" s="176"/>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205</v>
      </c>
      <c r="E46" s="369" t="s">
        <v>206</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x14ac:dyDescent="0.15">
      <c r="E47" s="369" t="s">
        <v>207</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x14ac:dyDescent="0.15">
      <c r="E48" s="369" t="s">
        <v>208</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x14ac:dyDescent="0.15">
      <c r="E49" s="371" t="s">
        <v>209</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x14ac:dyDescent="0.15">
      <c r="E50" s="369" t="s">
        <v>210</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x14ac:dyDescent="0.15">
      <c r="E51" s="369" t="s">
        <v>211</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x14ac:dyDescent="0.15">
      <c r="E52" s="369" t="s">
        <v>212</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x14ac:dyDescent="0.15"/>
    <row r="54" spans="5:113" x14ac:dyDescent="0.15"/>
    <row r="55" spans="5:113" x14ac:dyDescent="0.15"/>
    <row r="56" spans="5:113" x14ac:dyDescent="0.15"/>
  </sheetData>
  <sheetProtection algorithmName="SHA-512" hashValue="wsV6oO+W35ExirJe90XiP9WRdqjU8eu46e0M2Oikjgh+0VHXyU/SN/5iy/Rqpyu3Xj0/u6vLOMYunlVB0xc4Ng==" saltValue="sIzMVFMOqyMEf4lPQyQT8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1" t="s">
        <v>571</v>
      </c>
      <c r="D34" s="1181"/>
      <c r="E34" s="1182"/>
      <c r="F34" s="32">
        <v>6.94</v>
      </c>
      <c r="G34" s="33">
        <v>7.01</v>
      </c>
      <c r="H34" s="33">
        <v>6.13</v>
      </c>
      <c r="I34" s="33">
        <v>4.7</v>
      </c>
      <c r="J34" s="34">
        <v>5.66</v>
      </c>
      <c r="K34" s="22"/>
      <c r="L34" s="22"/>
      <c r="M34" s="22"/>
      <c r="N34" s="22"/>
      <c r="O34" s="22"/>
      <c r="P34" s="22"/>
    </row>
    <row r="35" spans="1:16" ht="39" customHeight="1" x14ac:dyDescent="0.15">
      <c r="A35" s="22"/>
      <c r="B35" s="35"/>
      <c r="C35" s="1175" t="s">
        <v>572</v>
      </c>
      <c r="D35" s="1176"/>
      <c r="E35" s="1177"/>
      <c r="F35" s="36">
        <v>3.13</v>
      </c>
      <c r="G35" s="37">
        <v>2</v>
      </c>
      <c r="H35" s="37">
        <v>1.4</v>
      </c>
      <c r="I35" s="37">
        <v>3.15</v>
      </c>
      <c r="J35" s="38">
        <v>3.85</v>
      </c>
      <c r="K35" s="22"/>
      <c r="L35" s="22"/>
      <c r="M35" s="22"/>
      <c r="N35" s="22"/>
      <c r="O35" s="22"/>
      <c r="P35" s="22"/>
    </row>
    <row r="36" spans="1:16" ht="39" customHeight="1" x14ac:dyDescent="0.15">
      <c r="A36" s="22"/>
      <c r="B36" s="35"/>
      <c r="C36" s="1175" t="s">
        <v>573</v>
      </c>
      <c r="D36" s="1176"/>
      <c r="E36" s="1177"/>
      <c r="F36" s="36">
        <v>6.55</v>
      </c>
      <c r="G36" s="37">
        <v>5.22</v>
      </c>
      <c r="H36" s="37">
        <v>4.66</v>
      </c>
      <c r="I36" s="37">
        <v>3.56</v>
      </c>
      <c r="J36" s="38">
        <v>3.09</v>
      </c>
      <c r="K36" s="22"/>
      <c r="L36" s="22"/>
      <c r="M36" s="22"/>
      <c r="N36" s="22"/>
      <c r="O36" s="22"/>
      <c r="P36" s="22"/>
    </row>
    <row r="37" spans="1:16" ht="39" customHeight="1" x14ac:dyDescent="0.15">
      <c r="A37" s="22"/>
      <c r="B37" s="35"/>
      <c r="C37" s="1175" t="s">
        <v>574</v>
      </c>
      <c r="D37" s="1176"/>
      <c r="E37" s="1177"/>
      <c r="F37" s="36">
        <v>0.59</v>
      </c>
      <c r="G37" s="37">
        <v>0.51</v>
      </c>
      <c r="H37" s="37">
        <v>1.19</v>
      </c>
      <c r="I37" s="37">
        <v>0.57999999999999996</v>
      </c>
      <c r="J37" s="38">
        <v>1.04</v>
      </c>
      <c r="K37" s="22"/>
      <c r="L37" s="22"/>
      <c r="M37" s="22"/>
      <c r="N37" s="22"/>
      <c r="O37" s="22"/>
      <c r="P37" s="22"/>
    </row>
    <row r="38" spans="1:16" ht="39" customHeight="1" x14ac:dyDescent="0.15">
      <c r="A38" s="22"/>
      <c r="B38" s="35"/>
      <c r="C38" s="1175" t="s">
        <v>575</v>
      </c>
      <c r="D38" s="1176"/>
      <c r="E38" s="1177"/>
      <c r="F38" s="36">
        <v>1.95</v>
      </c>
      <c r="G38" s="37">
        <v>0.57999999999999996</v>
      </c>
      <c r="H38" s="37">
        <v>0.14000000000000001</v>
      </c>
      <c r="I38" s="37">
        <v>0.18</v>
      </c>
      <c r="J38" s="38">
        <v>0.24</v>
      </c>
      <c r="K38" s="22"/>
      <c r="L38" s="22"/>
      <c r="M38" s="22"/>
      <c r="N38" s="22"/>
      <c r="O38" s="22"/>
      <c r="P38" s="22"/>
    </row>
    <row r="39" spans="1:16" ht="39" customHeight="1" x14ac:dyDescent="0.15">
      <c r="A39" s="22"/>
      <c r="B39" s="35"/>
      <c r="C39" s="1175" t="s">
        <v>576</v>
      </c>
      <c r="D39" s="1176"/>
      <c r="E39" s="1177"/>
      <c r="F39" s="36">
        <v>0.02</v>
      </c>
      <c r="G39" s="37">
        <v>0.02</v>
      </c>
      <c r="H39" s="37">
        <v>0.02</v>
      </c>
      <c r="I39" s="37">
        <v>0.02</v>
      </c>
      <c r="J39" s="38">
        <v>0.03</v>
      </c>
      <c r="K39" s="22"/>
      <c r="L39" s="22"/>
      <c r="M39" s="22"/>
      <c r="N39" s="22"/>
      <c r="O39" s="22"/>
      <c r="P39" s="22"/>
    </row>
    <row r="40" spans="1:16" ht="39" customHeight="1" x14ac:dyDescent="0.15">
      <c r="A40" s="22"/>
      <c r="B40" s="35"/>
      <c r="C40" s="1175" t="s">
        <v>577</v>
      </c>
      <c r="D40" s="1176"/>
      <c r="E40" s="1177"/>
      <c r="F40" s="36">
        <v>0</v>
      </c>
      <c r="G40" s="37">
        <v>0</v>
      </c>
      <c r="H40" s="37">
        <v>0</v>
      </c>
      <c r="I40" s="37">
        <v>0.02</v>
      </c>
      <c r="J40" s="38">
        <v>0.02</v>
      </c>
      <c r="K40" s="22"/>
      <c r="L40" s="22"/>
      <c r="M40" s="22"/>
      <c r="N40" s="22"/>
      <c r="O40" s="22"/>
      <c r="P40" s="22"/>
    </row>
    <row r="41" spans="1:16" ht="39" customHeight="1" x14ac:dyDescent="0.15">
      <c r="A41" s="22"/>
      <c r="B41" s="35"/>
      <c r="C41" s="1175" t="s">
        <v>578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579</v>
      </c>
      <c r="D42" s="1176"/>
      <c r="E42" s="1177"/>
      <c r="F42" s="36" t="s">
        <v>521</v>
      </c>
      <c r="G42" s="37" t="s">
        <v>521</v>
      </c>
      <c r="H42" s="37" t="s">
        <v>521</v>
      </c>
      <c r="I42" s="37" t="s">
        <v>521</v>
      </c>
      <c r="J42" s="38" t="s">
        <v>521</v>
      </c>
      <c r="K42" s="22"/>
      <c r="L42" s="22"/>
      <c r="M42" s="22"/>
      <c r="N42" s="22"/>
      <c r="O42" s="22"/>
      <c r="P42" s="22"/>
    </row>
    <row r="43" spans="1:16" ht="39" customHeight="1" thickBot="1" x14ac:dyDescent="0.2">
      <c r="A43" s="22"/>
      <c r="B43" s="40"/>
      <c r="C43" s="1178" t="s">
        <v>580</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3QZMvWceG0gJHimfmgCX1lPybwYM2Y/ej3KT0yjNOXv2GdkBpE7C5T30owgObi3EYLJ6dKvHfSz5SmNu/38LA==" saltValue="2oXsadl9mvfT4i9esWJ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464</v>
      </c>
      <c r="L45" s="60">
        <v>495</v>
      </c>
      <c r="M45" s="60">
        <v>501</v>
      </c>
      <c r="N45" s="60">
        <v>578</v>
      </c>
      <c r="O45" s="61">
        <v>649</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521</v>
      </c>
      <c r="L46" s="64" t="s">
        <v>521</v>
      </c>
      <c r="M46" s="64" t="s">
        <v>521</v>
      </c>
      <c r="N46" s="64" t="s">
        <v>521</v>
      </c>
      <c r="O46" s="65" t="s">
        <v>521</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521</v>
      </c>
      <c r="L47" s="64" t="s">
        <v>521</v>
      </c>
      <c r="M47" s="64" t="s">
        <v>521</v>
      </c>
      <c r="N47" s="64" t="s">
        <v>521</v>
      </c>
      <c r="O47" s="65" t="s">
        <v>521</v>
      </c>
      <c r="P47" s="48"/>
      <c r="Q47" s="48"/>
      <c r="R47" s="48"/>
      <c r="S47" s="48"/>
      <c r="T47" s="48"/>
      <c r="U47" s="48"/>
    </row>
    <row r="48" spans="1:21" ht="30.75" customHeight="1" x14ac:dyDescent="0.15">
      <c r="A48" s="48"/>
      <c r="B48" s="1203"/>
      <c r="C48" s="1204"/>
      <c r="D48" s="62"/>
      <c r="E48" s="1185" t="s">
        <v>15</v>
      </c>
      <c r="F48" s="1185"/>
      <c r="G48" s="1185"/>
      <c r="H48" s="1185"/>
      <c r="I48" s="1185"/>
      <c r="J48" s="1186"/>
      <c r="K48" s="63">
        <v>17</v>
      </c>
      <c r="L48" s="64">
        <v>20</v>
      </c>
      <c r="M48" s="64">
        <v>15</v>
      </c>
      <c r="N48" s="64">
        <v>22</v>
      </c>
      <c r="O48" s="65">
        <v>19</v>
      </c>
      <c r="P48" s="48"/>
      <c r="Q48" s="48"/>
      <c r="R48" s="48"/>
      <c r="S48" s="48"/>
      <c r="T48" s="48"/>
      <c r="U48" s="48"/>
    </row>
    <row r="49" spans="1:21" ht="30.75" customHeight="1" x14ac:dyDescent="0.15">
      <c r="A49" s="48"/>
      <c r="B49" s="1203"/>
      <c r="C49" s="1204"/>
      <c r="D49" s="62"/>
      <c r="E49" s="1185" t="s">
        <v>16</v>
      </c>
      <c r="F49" s="1185"/>
      <c r="G49" s="1185"/>
      <c r="H49" s="1185"/>
      <c r="I49" s="1185"/>
      <c r="J49" s="1186"/>
      <c r="K49" s="63">
        <v>1</v>
      </c>
      <c r="L49" s="64">
        <v>1</v>
      </c>
      <c r="M49" s="64">
        <v>1</v>
      </c>
      <c r="N49" s="64">
        <v>1</v>
      </c>
      <c r="O49" s="65">
        <v>1</v>
      </c>
      <c r="P49" s="48"/>
      <c r="Q49" s="48"/>
      <c r="R49" s="48"/>
      <c r="S49" s="48"/>
      <c r="T49" s="48"/>
      <c r="U49" s="48"/>
    </row>
    <row r="50" spans="1:21" ht="30.75" customHeight="1" x14ac:dyDescent="0.15">
      <c r="A50" s="48"/>
      <c r="B50" s="1203"/>
      <c r="C50" s="1204"/>
      <c r="D50" s="62"/>
      <c r="E50" s="1185" t="s">
        <v>17</v>
      </c>
      <c r="F50" s="1185"/>
      <c r="G50" s="1185"/>
      <c r="H50" s="1185"/>
      <c r="I50" s="1185"/>
      <c r="J50" s="1186"/>
      <c r="K50" s="63" t="s">
        <v>521</v>
      </c>
      <c r="L50" s="64" t="s">
        <v>521</v>
      </c>
      <c r="M50" s="64" t="s">
        <v>521</v>
      </c>
      <c r="N50" s="64" t="s">
        <v>521</v>
      </c>
      <c r="O50" s="65" t="s">
        <v>521</v>
      </c>
      <c r="P50" s="48"/>
      <c r="Q50" s="48"/>
      <c r="R50" s="48"/>
      <c r="S50" s="48"/>
      <c r="T50" s="48"/>
      <c r="U50" s="48"/>
    </row>
    <row r="51" spans="1:21" ht="30.75" customHeight="1" x14ac:dyDescent="0.15">
      <c r="A51" s="48"/>
      <c r="B51" s="1205"/>
      <c r="C51" s="1206"/>
      <c r="D51" s="66"/>
      <c r="E51" s="1185" t="s">
        <v>18</v>
      </c>
      <c r="F51" s="1185"/>
      <c r="G51" s="1185"/>
      <c r="H51" s="1185"/>
      <c r="I51" s="1185"/>
      <c r="J51" s="1186"/>
      <c r="K51" s="63" t="s">
        <v>521</v>
      </c>
      <c r="L51" s="64" t="s">
        <v>521</v>
      </c>
      <c r="M51" s="64" t="s">
        <v>521</v>
      </c>
      <c r="N51" s="64" t="s">
        <v>521</v>
      </c>
      <c r="O51" s="65" t="s">
        <v>521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346</v>
      </c>
      <c r="L52" s="64">
        <v>371</v>
      </c>
      <c r="M52" s="64">
        <v>372</v>
      </c>
      <c r="N52" s="64">
        <v>438</v>
      </c>
      <c r="O52" s="65">
        <v>442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136</v>
      </c>
      <c r="L53" s="69">
        <v>145</v>
      </c>
      <c r="M53" s="69">
        <v>145</v>
      </c>
      <c r="N53" s="69">
        <v>163</v>
      </c>
      <c r="O53" s="70">
        <v>227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1" t="s">
        <v>25</v>
      </c>
      <c r="C57" s="1192"/>
      <c r="D57" s="1195" t="s">
        <v>26</v>
      </c>
      <c r="E57" s="1196"/>
      <c r="F57" s="1196"/>
      <c r="G57" s="1196"/>
      <c r="H57" s="1196"/>
      <c r="I57" s="1196"/>
      <c r="J57" s="1197"/>
      <c r="K57" s="83"/>
      <c r="L57" s="84"/>
      <c r="M57" s="84"/>
      <c r="N57" s="84"/>
      <c r="O57" s="85"/>
    </row>
    <row r="58" spans="1:21" ht="31.5" customHeight="1" thickBot="1" x14ac:dyDescent="0.2">
      <c r="B58" s="1193"/>
      <c r="C58" s="1194"/>
      <c r="D58" s="1198" t="s">
        <v>27</v>
      </c>
      <c r="E58" s="1199"/>
      <c r="F58" s="1199"/>
      <c r="G58" s="1199"/>
      <c r="H58" s="1199"/>
      <c r="I58" s="1199"/>
      <c r="J58" s="12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rIcCasC9XQKHr1xsqaRZa2zb2y784khmPHGkqkc8qrkgriH43lshBWGbiayE/wDp+/5JQoF77eITjG9S+cfLQ==" saltValue="f3QMHUYzgqLcIz16E/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21" t="s">
        <v>30</v>
      </c>
      <c r="C41" s="1222"/>
      <c r="D41" s="102"/>
      <c r="E41" s="1223" t="s">
        <v>31</v>
      </c>
      <c r="F41" s="1223"/>
      <c r="G41" s="1223"/>
      <c r="H41" s="1224"/>
      <c r="I41" s="349">
        <v>5198</v>
      </c>
      <c r="J41" s="350">
        <v>5681</v>
      </c>
      <c r="K41" s="350">
        <v>5658</v>
      </c>
      <c r="L41" s="350">
        <v>5690</v>
      </c>
      <c r="M41" s="351">
        <v>5714</v>
      </c>
    </row>
    <row r="42" spans="2:13" ht="27.75" customHeight="1" x14ac:dyDescent="0.15">
      <c r="B42" s="1211"/>
      <c r="C42" s="1212"/>
      <c r="D42" s="103"/>
      <c r="E42" s="1215" t="s">
        <v>32</v>
      </c>
      <c r="F42" s="1215"/>
      <c r="G42" s="1215"/>
      <c r="H42" s="1216"/>
      <c r="I42" s="352" t="s">
        <v>521</v>
      </c>
      <c r="J42" s="353" t="s">
        <v>521</v>
      </c>
      <c r="K42" s="353" t="s">
        <v>521</v>
      </c>
      <c r="L42" s="353" t="s">
        <v>521</v>
      </c>
      <c r="M42" s="354" t="s">
        <v>521</v>
      </c>
    </row>
    <row r="43" spans="2:13" ht="27.75" customHeight="1" x14ac:dyDescent="0.15">
      <c r="B43" s="1211"/>
      <c r="C43" s="1212"/>
      <c r="D43" s="103"/>
      <c r="E43" s="1215" t="s">
        <v>33</v>
      </c>
      <c r="F43" s="1215"/>
      <c r="G43" s="1215"/>
      <c r="H43" s="1216"/>
      <c r="I43" s="352">
        <v>102</v>
      </c>
      <c r="J43" s="353">
        <v>92</v>
      </c>
      <c r="K43" s="353">
        <v>149</v>
      </c>
      <c r="L43" s="353">
        <v>225</v>
      </c>
      <c r="M43" s="354">
        <v>259</v>
      </c>
    </row>
    <row r="44" spans="2:13" ht="27.75" customHeight="1" x14ac:dyDescent="0.15">
      <c r="B44" s="1211"/>
      <c r="C44" s="1212"/>
      <c r="D44" s="103"/>
      <c r="E44" s="1215" t="s">
        <v>34</v>
      </c>
      <c r="F44" s="1215"/>
      <c r="G44" s="1215"/>
      <c r="H44" s="1216"/>
      <c r="I44" s="352">
        <v>17</v>
      </c>
      <c r="J44" s="353">
        <v>17</v>
      </c>
      <c r="K44" s="353">
        <v>7</v>
      </c>
      <c r="L44" s="353">
        <v>2</v>
      </c>
      <c r="M44" s="354" t="s">
        <v>521</v>
      </c>
    </row>
    <row r="45" spans="2:13" ht="27.75" customHeight="1" x14ac:dyDescent="0.15">
      <c r="B45" s="1211"/>
      <c r="C45" s="1212"/>
      <c r="D45" s="103"/>
      <c r="E45" s="1215" t="s">
        <v>35</v>
      </c>
      <c r="F45" s="1215"/>
      <c r="G45" s="1215"/>
      <c r="H45" s="1216"/>
      <c r="I45" s="352">
        <v>598</v>
      </c>
      <c r="J45" s="353">
        <v>600</v>
      </c>
      <c r="K45" s="353">
        <v>588</v>
      </c>
      <c r="L45" s="353">
        <v>527</v>
      </c>
      <c r="M45" s="354">
        <v>561</v>
      </c>
    </row>
    <row r="46" spans="2:13" ht="27.75" customHeight="1" x14ac:dyDescent="0.15">
      <c r="B46" s="1211"/>
      <c r="C46" s="1212"/>
      <c r="D46" s="104"/>
      <c r="E46" s="1215" t="s">
        <v>36</v>
      </c>
      <c r="F46" s="1215"/>
      <c r="G46" s="1215"/>
      <c r="H46" s="1216"/>
      <c r="I46" s="352" t="s">
        <v>521</v>
      </c>
      <c r="J46" s="353" t="s">
        <v>521</v>
      </c>
      <c r="K46" s="353" t="s">
        <v>521</v>
      </c>
      <c r="L46" s="353" t="s">
        <v>521</v>
      </c>
      <c r="M46" s="354" t="s">
        <v>521</v>
      </c>
    </row>
    <row r="47" spans="2:13" ht="27.75" customHeight="1" x14ac:dyDescent="0.15">
      <c r="B47" s="1211"/>
      <c r="C47" s="1212"/>
      <c r="D47" s="105"/>
      <c r="E47" s="1225" t="s">
        <v>37</v>
      </c>
      <c r="F47" s="1226"/>
      <c r="G47" s="1226"/>
      <c r="H47" s="1227"/>
      <c r="I47" s="352" t="s">
        <v>521</v>
      </c>
      <c r="J47" s="353" t="s">
        <v>521</v>
      </c>
      <c r="K47" s="353" t="s">
        <v>521</v>
      </c>
      <c r="L47" s="353" t="s">
        <v>521</v>
      </c>
      <c r="M47" s="354" t="s">
        <v>521</v>
      </c>
    </row>
    <row r="48" spans="2:13" ht="27.75" customHeight="1" x14ac:dyDescent="0.15">
      <c r="B48" s="1211"/>
      <c r="C48" s="1212"/>
      <c r="D48" s="103"/>
      <c r="E48" s="1215" t="s">
        <v>38</v>
      </c>
      <c r="F48" s="1215"/>
      <c r="G48" s="1215"/>
      <c r="H48" s="1216"/>
      <c r="I48" s="352" t="s">
        <v>521</v>
      </c>
      <c r="J48" s="353" t="s">
        <v>521</v>
      </c>
      <c r="K48" s="353" t="s">
        <v>521</v>
      </c>
      <c r="L48" s="353" t="s">
        <v>521</v>
      </c>
      <c r="M48" s="354" t="s">
        <v>521</v>
      </c>
    </row>
    <row r="49" spans="2:13" ht="27.75" customHeight="1" x14ac:dyDescent="0.15">
      <c r="B49" s="1213"/>
      <c r="C49" s="1214"/>
      <c r="D49" s="103"/>
      <c r="E49" s="1215" t="s">
        <v>39</v>
      </c>
      <c r="F49" s="1215"/>
      <c r="G49" s="1215"/>
      <c r="H49" s="1216"/>
      <c r="I49" s="352" t="s">
        <v>521</v>
      </c>
      <c r="J49" s="353" t="s">
        <v>521</v>
      </c>
      <c r="K49" s="353" t="s">
        <v>521</v>
      </c>
      <c r="L49" s="353" t="s">
        <v>521</v>
      </c>
      <c r="M49" s="354" t="s">
        <v>521</v>
      </c>
    </row>
    <row r="50" spans="2:13" ht="27.75" customHeight="1" x14ac:dyDescent="0.15">
      <c r="B50" s="1209" t="s">
        <v>40</v>
      </c>
      <c r="C50" s="1210"/>
      <c r="D50" s="106"/>
      <c r="E50" s="1215" t="s">
        <v>41</v>
      </c>
      <c r="F50" s="1215"/>
      <c r="G50" s="1215"/>
      <c r="H50" s="1216"/>
      <c r="I50" s="352">
        <v>3345</v>
      </c>
      <c r="J50" s="353">
        <v>3187</v>
      </c>
      <c r="K50" s="353">
        <v>3069</v>
      </c>
      <c r="L50" s="353">
        <v>3094</v>
      </c>
      <c r="M50" s="354">
        <v>3497</v>
      </c>
    </row>
    <row r="51" spans="2:13" ht="27.75" customHeight="1" x14ac:dyDescent="0.15">
      <c r="B51" s="1211"/>
      <c r="C51" s="1212"/>
      <c r="D51" s="103"/>
      <c r="E51" s="1215" t="s">
        <v>42</v>
      </c>
      <c r="F51" s="1215"/>
      <c r="G51" s="1215"/>
      <c r="H51" s="1216"/>
      <c r="I51" s="352">
        <v>105</v>
      </c>
      <c r="J51" s="353">
        <v>93</v>
      </c>
      <c r="K51" s="353">
        <v>92</v>
      </c>
      <c r="L51" s="353">
        <v>107</v>
      </c>
      <c r="M51" s="354">
        <v>151</v>
      </c>
    </row>
    <row r="52" spans="2:13" ht="27.75" customHeight="1" x14ac:dyDescent="0.15">
      <c r="B52" s="1213"/>
      <c r="C52" s="1214"/>
      <c r="D52" s="103"/>
      <c r="E52" s="1215" t="s">
        <v>43</v>
      </c>
      <c r="F52" s="1215"/>
      <c r="G52" s="1215"/>
      <c r="H52" s="1216"/>
      <c r="I52" s="352">
        <v>3666</v>
      </c>
      <c r="J52" s="353">
        <v>4061</v>
      </c>
      <c r="K52" s="353">
        <v>4075</v>
      </c>
      <c r="L52" s="353">
        <v>4092</v>
      </c>
      <c r="M52" s="354">
        <v>4010</v>
      </c>
    </row>
    <row r="53" spans="2:13" ht="27.75" customHeight="1" thickBot="1" x14ac:dyDescent="0.2">
      <c r="B53" s="1217" t="s">
        <v>44</v>
      </c>
      <c r="C53" s="1218"/>
      <c r="D53" s="107"/>
      <c r="E53" s="1219" t="s">
        <v>45</v>
      </c>
      <c r="F53" s="1219"/>
      <c r="G53" s="1219"/>
      <c r="H53" s="1220"/>
      <c r="I53" s="355">
        <v>-1200</v>
      </c>
      <c r="J53" s="356">
        <v>-951</v>
      </c>
      <c r="K53" s="356">
        <v>-835</v>
      </c>
      <c r="L53" s="356">
        <v>-849</v>
      </c>
      <c r="M53" s="357">
        <v>-1124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JtqpOweREXi0VP2Qm5Gp+MihrjQJ8WTgKvnrU9RtS4MyhjGF45rp/7PnWprKrhhu/A6Rw8uX2iL/9qpvYOxnQ==" saltValue="XSUQzaOsXJlybW0gh+me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6" t="s">
        <v>48</v>
      </c>
      <c r="D55" s="1236"/>
      <c r="E55" s="1237"/>
      <c r="F55" s="119">
        <v>1277</v>
      </c>
      <c r="G55" s="119">
        <v>1177</v>
      </c>
      <c r="H55" s="120">
        <v>1258</v>
      </c>
    </row>
    <row r="56" spans="2:8" ht="52.5" customHeight="1" x14ac:dyDescent="0.15">
      <c r="B56" s="121"/>
      <c r="C56" s="1238" t="s">
        <v>49</v>
      </c>
      <c r="D56" s="1238"/>
      <c r="E56" s="1239"/>
      <c r="F56" s="122">
        <v>43</v>
      </c>
      <c r="G56" s="122">
        <v>43</v>
      </c>
      <c r="H56" s="123">
        <v>43</v>
      </c>
    </row>
    <row r="57" spans="2:8" ht="53.25" customHeight="1" x14ac:dyDescent="0.15">
      <c r="B57" s="121"/>
      <c r="C57" s="1240" t="s">
        <v>50</v>
      </c>
      <c r="D57" s="1240"/>
      <c r="E57" s="1241"/>
      <c r="F57" s="124">
        <v>1357</v>
      </c>
      <c r="G57" s="124">
        <v>1439</v>
      </c>
      <c r="H57" s="125">
        <v>1770</v>
      </c>
    </row>
    <row r="58" spans="2:8" ht="45.75" customHeight="1" x14ac:dyDescent="0.15">
      <c r="B58" s="126"/>
      <c r="C58" s="1228" t="s">
        <v>598</v>
      </c>
      <c r="D58" s="1229"/>
      <c r="E58" s="1230"/>
      <c r="F58" s="358">
        <v>961</v>
      </c>
      <c r="G58" s="359">
        <v>961</v>
      </c>
      <c r="H58" s="127">
        <v>1241</v>
      </c>
    </row>
    <row r="59" spans="2:8" ht="45.75" customHeight="1" x14ac:dyDescent="0.15">
      <c r="B59" s="126"/>
      <c r="C59" s="1228" t="s">
        <v>599</v>
      </c>
      <c r="D59" s="1229"/>
      <c r="E59" s="1230"/>
      <c r="F59" s="358">
        <v>169</v>
      </c>
      <c r="G59" s="359">
        <v>168</v>
      </c>
      <c r="H59" s="127">
        <v>167</v>
      </c>
    </row>
    <row r="60" spans="2:8" ht="45.75" customHeight="1" x14ac:dyDescent="0.15">
      <c r="B60" s="126"/>
      <c r="C60" s="1228" t="s">
        <v>600</v>
      </c>
      <c r="D60" s="1229"/>
      <c r="E60" s="1230"/>
      <c r="F60" s="358">
        <v>62</v>
      </c>
      <c r="G60" s="359">
        <v>113</v>
      </c>
      <c r="H60" s="127">
        <v>131</v>
      </c>
    </row>
    <row r="61" spans="2:8" ht="45.75" customHeight="1" thickBot="1" x14ac:dyDescent="0.2">
      <c r="B61" s="126"/>
      <c r="C61" s="1228" t="s">
        <v>601</v>
      </c>
      <c r="D61" s="1229"/>
      <c r="E61" s="1230"/>
      <c r="F61" s="360">
        <v>12</v>
      </c>
      <c r="G61" s="361">
        <v>40</v>
      </c>
      <c r="H61" s="127">
        <v>70</v>
      </c>
    </row>
    <row r="62" spans="2:8" ht="45.75" customHeight="1" thickBot="1" x14ac:dyDescent="0.2">
      <c r="B62" s="128"/>
      <c r="C62" s="1231" t="s">
        <v>602</v>
      </c>
      <c r="D62" s="1232"/>
      <c r="E62" s="1233"/>
      <c r="F62" s="358">
        <v>42</v>
      </c>
      <c r="G62" s="359">
        <v>46</v>
      </c>
      <c r="H62" s="129">
        <v>49</v>
      </c>
    </row>
    <row r="63" spans="2:8" ht="52.5" customHeight="1" thickBot="1" x14ac:dyDescent="0.2">
      <c r="B63" s="130"/>
      <c r="C63" s="1234" t="s">
        <v>51</v>
      </c>
      <c r="D63" s="1234"/>
      <c r="E63" s="1235"/>
      <c r="F63" s="131">
        <v>2677</v>
      </c>
      <c r="G63" s="131">
        <v>2659</v>
      </c>
      <c r="H63" s="132">
        <v>3070</v>
      </c>
    </row>
    <row r="64" spans="2:8" x14ac:dyDescent="0.15"/>
  </sheetData>
  <sheetProtection algorithmName="SHA-512" hashValue="jxFX8rsGO7mKH+a3CtV5+YrZb9DPhMwZFimurUAH0Hzo7Hi9DHhBkx0GiugtvA6U2v1wUoN/2p7taiB558kxNA==" saltValue="PU8y+Rp6HbOctMjV7FQ6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 zoomScaleNormal="100" zoomScaleSheetLayoutView="55" workbookViewId="0">
      <selection activeCell="AV60" sqref="AV60"/>
    </sheetView>
  </sheetViews>
  <sheetFormatPr defaultColWidth="0" defaultRowHeight="13.5" customHeight="1" zeroHeight="1" x14ac:dyDescent="0.15"/>
  <cols>
    <col min="1" max="1" width="6.375" style="1244" customWidth="1"/>
    <col min="2" max="107" width="2.5" style="1244" customWidth="1"/>
    <col min="108" max="108" width="6.125" style="1251" customWidth="1"/>
    <col min="109" max="109" width="5.875" style="1250" customWidth="1"/>
    <col min="110" max="16384" width="8.625" style="1244" hidden="1"/>
  </cols>
  <sheetData>
    <row r="1" spans="1:109" ht="42.75" customHeight="1" x14ac:dyDescent="0.15">
      <c r="A1" s="1242"/>
      <c r="B1" s="1243"/>
      <c r="DD1" s="1244"/>
      <c r="DE1" s="1244"/>
    </row>
    <row r="2" spans="1:109"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3"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3"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3"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3"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3"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3"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3"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3"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3"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3"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3"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3"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3"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3"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3"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x14ac:dyDescent="0.15">
      <c r="DD19" s="1244"/>
      <c r="DE19" s="1244"/>
    </row>
    <row r="20" spans="1:109" x14ac:dyDescent="0.15">
      <c r="DD20" s="1244"/>
      <c r="DE20" s="1244"/>
    </row>
    <row r="21" spans="1:109" ht="17.25" customHeight="1"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15">
      <c r="B22" s="1250"/>
    </row>
    <row r="23" spans="1:109" x14ac:dyDescent="0.15">
      <c r="B23" s="1250"/>
    </row>
    <row r="24" spans="1:109" x14ac:dyDescent="0.15">
      <c r="B24" s="1250"/>
    </row>
    <row r="25" spans="1:109" x14ac:dyDescent="0.15">
      <c r="B25" s="1250"/>
    </row>
    <row r="26" spans="1:109" x14ac:dyDescent="0.15">
      <c r="B26" s="1250"/>
    </row>
    <row r="27" spans="1:109" x14ac:dyDescent="0.15">
      <c r="B27" s="1250"/>
    </row>
    <row r="28" spans="1:109" x14ac:dyDescent="0.15">
      <c r="B28" s="1250"/>
    </row>
    <row r="29" spans="1:109" x14ac:dyDescent="0.15">
      <c r="B29" s="1250"/>
    </row>
    <row r="30" spans="1:109" x14ac:dyDescent="0.15">
      <c r="B30" s="1250"/>
    </row>
    <row r="31" spans="1:109" x14ac:dyDescent="0.15">
      <c r="B31" s="1250"/>
    </row>
    <row r="32" spans="1:109" x14ac:dyDescent="0.15">
      <c r="B32" s="1250"/>
    </row>
    <row r="33" spans="2:109" x14ac:dyDescent="0.15">
      <c r="B33" s="1250"/>
    </row>
    <row r="34" spans="2:109" x14ac:dyDescent="0.15">
      <c r="B34" s="1250"/>
    </row>
    <row r="35" spans="2:109" x14ac:dyDescent="0.15">
      <c r="B35" s="1250"/>
    </row>
    <row r="36" spans="2:109" x14ac:dyDescent="0.15">
      <c r="B36" s="1250"/>
    </row>
    <row r="37" spans="2:109" x14ac:dyDescent="0.15">
      <c r="B37" s="1250"/>
    </row>
    <row r="38" spans="2:109" x14ac:dyDescent="0.15">
      <c r="B38" s="1250"/>
    </row>
    <row r="39" spans="2:109" x14ac:dyDescent="0.15">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x14ac:dyDescent="0.15">
      <c r="B40" s="1255"/>
      <c r="DD40" s="1255"/>
      <c r="DE40" s="1244"/>
    </row>
    <row r="41" spans="2:109" ht="17.25" x14ac:dyDescent="0.15">
      <c r="B41" s="1256" t="s">
        <v>603</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0"/>
      <c r="G42" s="1257"/>
      <c r="I42" s="1258"/>
      <c r="J42" s="1258"/>
      <c r="K42" s="1258"/>
      <c r="AM42" s="1257"/>
      <c r="AN42" s="1257" t="s">
        <v>604</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15">
      <c r="B43" s="1250"/>
      <c r="AN43" s="1259" t="s">
        <v>605</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x14ac:dyDescent="0.15">
      <c r="B49" s="1250"/>
      <c r="AN49" s="1244" t="s">
        <v>606</v>
      </c>
    </row>
    <row r="50" spans="1:109" x14ac:dyDescent="0.15">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563</v>
      </c>
      <c r="BQ50" s="1275"/>
      <c r="BR50" s="1275"/>
      <c r="BS50" s="1275"/>
      <c r="BT50" s="1275"/>
      <c r="BU50" s="1275"/>
      <c r="BV50" s="1275"/>
      <c r="BW50" s="1275"/>
      <c r="BX50" s="1275" t="s">
        <v>564</v>
      </c>
      <c r="BY50" s="1275"/>
      <c r="BZ50" s="1275"/>
      <c r="CA50" s="1275"/>
      <c r="CB50" s="1275"/>
      <c r="CC50" s="1275"/>
      <c r="CD50" s="1275"/>
      <c r="CE50" s="1275"/>
      <c r="CF50" s="1275" t="s">
        <v>565</v>
      </c>
      <c r="CG50" s="1275"/>
      <c r="CH50" s="1275"/>
      <c r="CI50" s="1275"/>
      <c r="CJ50" s="1275"/>
      <c r="CK50" s="1275"/>
      <c r="CL50" s="1275"/>
      <c r="CM50" s="1275"/>
      <c r="CN50" s="1275" t="s">
        <v>566</v>
      </c>
      <c r="CO50" s="1275"/>
      <c r="CP50" s="1275"/>
      <c r="CQ50" s="1275"/>
      <c r="CR50" s="1275"/>
      <c r="CS50" s="1275"/>
      <c r="CT50" s="1275"/>
      <c r="CU50" s="1275"/>
      <c r="CV50" s="1275" t="s">
        <v>567</v>
      </c>
      <c r="CW50" s="1275"/>
      <c r="CX50" s="1275"/>
      <c r="CY50" s="1275"/>
      <c r="CZ50" s="1275"/>
      <c r="DA50" s="1275"/>
      <c r="DB50" s="1275"/>
      <c r="DC50" s="1275"/>
    </row>
    <row r="51" spans="1:109" ht="13.5" customHeight="1" x14ac:dyDescent="0.15">
      <c r="B51" s="1250"/>
      <c r="G51" s="1276"/>
      <c r="H51" s="1276"/>
      <c r="I51" s="1277"/>
      <c r="J51" s="1277"/>
      <c r="K51" s="1278"/>
      <c r="L51" s="1278"/>
      <c r="M51" s="1278"/>
      <c r="N51" s="1278"/>
      <c r="AM51" s="1268"/>
      <c r="AN51" s="1279" t="s">
        <v>607</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80">
        <v>57.7</v>
      </c>
      <c r="BQ53" s="1280"/>
      <c r="BR53" s="1280"/>
      <c r="BS53" s="1280"/>
      <c r="BT53" s="1280"/>
      <c r="BU53" s="1280"/>
      <c r="BV53" s="1280"/>
      <c r="BW53" s="1280"/>
      <c r="BX53" s="1280">
        <v>57.8</v>
      </c>
      <c r="BY53" s="1280"/>
      <c r="BZ53" s="1280"/>
      <c r="CA53" s="1280"/>
      <c r="CB53" s="1280"/>
      <c r="CC53" s="1280"/>
      <c r="CD53" s="1280"/>
      <c r="CE53" s="1280"/>
      <c r="CF53" s="1280">
        <v>59.4</v>
      </c>
      <c r="CG53" s="1280"/>
      <c r="CH53" s="1280"/>
      <c r="CI53" s="1280"/>
      <c r="CJ53" s="1280"/>
      <c r="CK53" s="1280"/>
      <c r="CL53" s="1280"/>
      <c r="CM53" s="1280"/>
      <c r="CN53" s="1280">
        <v>60.3</v>
      </c>
      <c r="CO53" s="1280"/>
      <c r="CP53" s="1280"/>
      <c r="CQ53" s="1280"/>
      <c r="CR53" s="1280"/>
      <c r="CS53" s="1280"/>
      <c r="CT53" s="1280"/>
      <c r="CU53" s="1280"/>
      <c r="CV53" s="1280">
        <v>60.6</v>
      </c>
      <c r="CW53" s="1280"/>
      <c r="CX53" s="1280"/>
      <c r="CY53" s="1280"/>
      <c r="CZ53" s="1280"/>
      <c r="DA53" s="1280"/>
      <c r="DB53" s="1280"/>
      <c r="DC53" s="1280"/>
    </row>
    <row r="54" spans="1:109" x14ac:dyDescent="0.15">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8"/>
      <c r="B55" s="1250"/>
      <c r="G55" s="1269"/>
      <c r="H55" s="1269"/>
      <c r="I55" s="1269"/>
      <c r="J55" s="1269"/>
      <c r="K55" s="1278"/>
      <c r="L55" s="1278"/>
      <c r="M55" s="1278"/>
      <c r="N55" s="1278"/>
      <c r="AN55" s="1275" t="s">
        <v>610</v>
      </c>
      <c r="AO55" s="1275"/>
      <c r="AP55" s="1275"/>
      <c r="AQ55" s="1275"/>
      <c r="AR55" s="1275"/>
      <c r="AS55" s="1275"/>
      <c r="AT55" s="1275"/>
      <c r="AU55" s="1275"/>
      <c r="AV55" s="1275"/>
      <c r="AW55" s="1275"/>
      <c r="AX55" s="1275"/>
      <c r="AY55" s="1275"/>
      <c r="AZ55" s="1275"/>
      <c r="BA55" s="1275"/>
      <c r="BB55" s="1279" t="s">
        <v>608</v>
      </c>
      <c r="BC55" s="1279"/>
      <c r="BD55" s="1279"/>
      <c r="BE55" s="1279"/>
      <c r="BF55" s="1279"/>
      <c r="BG55" s="1279"/>
      <c r="BH55" s="1279"/>
      <c r="BI55" s="1279"/>
      <c r="BJ55" s="1279"/>
      <c r="BK55" s="1279"/>
      <c r="BL55" s="1279"/>
      <c r="BM55" s="1279"/>
      <c r="BN55" s="1279"/>
      <c r="BO55" s="1279"/>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x14ac:dyDescent="0.15">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609</v>
      </c>
      <c r="BC57" s="1279"/>
      <c r="BD57" s="1279"/>
      <c r="BE57" s="1279"/>
      <c r="BF57" s="1279"/>
      <c r="BG57" s="1279"/>
      <c r="BH57" s="1279"/>
      <c r="BI57" s="1279"/>
      <c r="BJ57" s="1279"/>
      <c r="BK57" s="1279"/>
      <c r="BL57" s="1279"/>
      <c r="BM57" s="1279"/>
      <c r="BN57" s="1279"/>
      <c r="BO57" s="1279"/>
      <c r="BP57" s="1280">
        <v>58.2</v>
      </c>
      <c r="BQ57" s="1280"/>
      <c r="BR57" s="1280"/>
      <c r="BS57" s="1280"/>
      <c r="BT57" s="1280"/>
      <c r="BU57" s="1280"/>
      <c r="BV57" s="1280"/>
      <c r="BW57" s="1280"/>
      <c r="BX57" s="1280">
        <v>59.4</v>
      </c>
      <c r="BY57" s="1280"/>
      <c r="BZ57" s="1280"/>
      <c r="CA57" s="1280"/>
      <c r="CB57" s="1280"/>
      <c r="CC57" s="1280"/>
      <c r="CD57" s="1280"/>
      <c r="CE57" s="1280"/>
      <c r="CF57" s="1280">
        <v>60.4</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1283"/>
      <c r="DE57" s="1281"/>
    </row>
    <row r="58" spans="1:109" s="1258" customFormat="1" x14ac:dyDescent="0.15">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x14ac:dyDescent="0.15">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x14ac:dyDescent="0.15">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x14ac:dyDescent="0.15">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7.25" x14ac:dyDescent="0.15">
      <c r="B63" s="1289" t="s">
        <v>611</v>
      </c>
    </row>
    <row r="64" spans="1:109" x14ac:dyDescent="0.15">
      <c r="B64" s="1250"/>
      <c r="G64" s="1257"/>
      <c r="I64" s="1290"/>
      <c r="J64" s="1290"/>
      <c r="K64" s="1290"/>
      <c r="L64" s="1290"/>
      <c r="M64" s="1290"/>
      <c r="N64" s="1291"/>
      <c r="AM64" s="1257"/>
      <c r="AN64" s="1257" t="s">
        <v>604</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x14ac:dyDescent="0.15">
      <c r="B65" s="1250"/>
      <c r="AN65" s="1259" t="s">
        <v>612</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x14ac:dyDescent="0.15">
      <c r="B71" s="1250"/>
      <c r="G71" s="1295"/>
      <c r="I71" s="1296"/>
      <c r="J71" s="1293"/>
      <c r="K71" s="1293"/>
      <c r="L71" s="1294"/>
      <c r="M71" s="1293"/>
      <c r="N71" s="1294"/>
      <c r="AM71" s="1295"/>
      <c r="AN71" s="1244" t="s">
        <v>606</v>
      </c>
    </row>
    <row r="72" spans="2:107" x14ac:dyDescent="0.15">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563</v>
      </c>
      <c r="BQ72" s="1275"/>
      <c r="BR72" s="1275"/>
      <c r="BS72" s="1275"/>
      <c r="BT72" s="1275"/>
      <c r="BU72" s="1275"/>
      <c r="BV72" s="1275"/>
      <c r="BW72" s="1275"/>
      <c r="BX72" s="1275" t="s">
        <v>564</v>
      </c>
      <c r="BY72" s="1275"/>
      <c r="BZ72" s="1275"/>
      <c r="CA72" s="1275"/>
      <c r="CB72" s="1275"/>
      <c r="CC72" s="1275"/>
      <c r="CD72" s="1275"/>
      <c r="CE72" s="1275"/>
      <c r="CF72" s="1275" t="s">
        <v>565</v>
      </c>
      <c r="CG72" s="1275"/>
      <c r="CH72" s="1275"/>
      <c r="CI72" s="1275"/>
      <c r="CJ72" s="1275"/>
      <c r="CK72" s="1275"/>
      <c r="CL72" s="1275"/>
      <c r="CM72" s="1275"/>
      <c r="CN72" s="1275" t="s">
        <v>566</v>
      </c>
      <c r="CO72" s="1275"/>
      <c r="CP72" s="1275"/>
      <c r="CQ72" s="1275"/>
      <c r="CR72" s="1275"/>
      <c r="CS72" s="1275"/>
      <c r="CT72" s="1275"/>
      <c r="CU72" s="1275"/>
      <c r="CV72" s="1275" t="s">
        <v>567</v>
      </c>
      <c r="CW72" s="1275"/>
      <c r="CX72" s="1275"/>
      <c r="CY72" s="1275"/>
      <c r="CZ72" s="1275"/>
      <c r="DA72" s="1275"/>
      <c r="DB72" s="1275"/>
      <c r="DC72" s="1275"/>
    </row>
    <row r="73" spans="2:107" x14ac:dyDescent="0.15">
      <c r="B73" s="1250"/>
      <c r="G73" s="1276"/>
      <c r="H73" s="1276"/>
      <c r="I73" s="1276"/>
      <c r="J73" s="1276"/>
      <c r="K73" s="1297"/>
      <c r="L73" s="1297"/>
      <c r="M73" s="1297"/>
      <c r="N73" s="1297"/>
      <c r="AM73" s="1268"/>
      <c r="AN73" s="1279" t="s">
        <v>607</v>
      </c>
      <c r="AO73" s="1279"/>
      <c r="AP73" s="1279"/>
      <c r="AQ73" s="1279"/>
      <c r="AR73" s="1279"/>
      <c r="AS73" s="1279"/>
      <c r="AT73" s="1279"/>
      <c r="AU73" s="1279"/>
      <c r="AV73" s="1279"/>
      <c r="AW73" s="1279"/>
      <c r="AX73" s="1279"/>
      <c r="AY73" s="1279"/>
      <c r="AZ73" s="1279"/>
      <c r="BA73" s="1279"/>
      <c r="BB73" s="1279" t="s">
        <v>608</v>
      </c>
      <c r="BC73" s="1279"/>
      <c r="BD73" s="1279"/>
      <c r="BE73" s="1279"/>
      <c r="BF73" s="1279"/>
      <c r="BG73" s="1279"/>
      <c r="BH73" s="1279"/>
      <c r="BI73" s="1279"/>
      <c r="BJ73" s="1279"/>
      <c r="BK73" s="1279"/>
      <c r="BL73" s="1279"/>
      <c r="BM73" s="1279"/>
      <c r="BN73" s="1279"/>
      <c r="BO73" s="1279"/>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613</v>
      </c>
      <c r="BC75" s="1279"/>
      <c r="BD75" s="1279"/>
      <c r="BE75" s="1279"/>
      <c r="BF75" s="1279"/>
      <c r="BG75" s="1279"/>
      <c r="BH75" s="1279"/>
      <c r="BI75" s="1279"/>
      <c r="BJ75" s="1279"/>
      <c r="BK75" s="1279"/>
      <c r="BL75" s="1279"/>
      <c r="BM75" s="1279"/>
      <c r="BN75" s="1279"/>
      <c r="BO75" s="1279"/>
      <c r="BP75" s="1280">
        <v>6.4</v>
      </c>
      <c r="BQ75" s="1280"/>
      <c r="BR75" s="1280"/>
      <c r="BS75" s="1280"/>
      <c r="BT75" s="1280"/>
      <c r="BU75" s="1280"/>
      <c r="BV75" s="1280"/>
      <c r="BW75" s="1280"/>
      <c r="BX75" s="1280">
        <v>6.7</v>
      </c>
      <c r="BY75" s="1280"/>
      <c r="BZ75" s="1280"/>
      <c r="CA75" s="1280"/>
      <c r="CB75" s="1280"/>
      <c r="CC75" s="1280"/>
      <c r="CD75" s="1280"/>
      <c r="CE75" s="1280"/>
      <c r="CF75" s="1280">
        <v>7</v>
      </c>
      <c r="CG75" s="1280"/>
      <c r="CH75" s="1280"/>
      <c r="CI75" s="1280"/>
      <c r="CJ75" s="1280"/>
      <c r="CK75" s="1280"/>
      <c r="CL75" s="1280"/>
      <c r="CM75" s="1280"/>
      <c r="CN75" s="1280">
        <v>7.3</v>
      </c>
      <c r="CO75" s="1280"/>
      <c r="CP75" s="1280"/>
      <c r="CQ75" s="1280"/>
      <c r="CR75" s="1280"/>
      <c r="CS75" s="1280"/>
      <c r="CT75" s="1280"/>
      <c r="CU75" s="1280"/>
      <c r="CV75" s="1280">
        <v>8</v>
      </c>
      <c r="CW75" s="1280"/>
      <c r="CX75" s="1280"/>
      <c r="CY75" s="1280"/>
      <c r="CZ75" s="1280"/>
      <c r="DA75" s="1280"/>
      <c r="DB75" s="1280"/>
      <c r="DC75" s="1280"/>
    </row>
    <row r="76" spans="2:107" x14ac:dyDescent="0.15">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50"/>
      <c r="G77" s="1269"/>
      <c r="H77" s="1269"/>
      <c r="I77" s="1269"/>
      <c r="J77" s="1269"/>
      <c r="K77" s="1297"/>
      <c r="L77" s="1297"/>
      <c r="M77" s="1297"/>
      <c r="N77" s="1297"/>
      <c r="AN77" s="1275" t="s">
        <v>610</v>
      </c>
      <c r="AO77" s="1275"/>
      <c r="AP77" s="1275"/>
      <c r="AQ77" s="1275"/>
      <c r="AR77" s="1275"/>
      <c r="AS77" s="1275"/>
      <c r="AT77" s="1275"/>
      <c r="AU77" s="1275"/>
      <c r="AV77" s="1275"/>
      <c r="AW77" s="1275"/>
      <c r="AX77" s="1275"/>
      <c r="AY77" s="1275"/>
      <c r="AZ77" s="1275"/>
      <c r="BA77" s="1275"/>
      <c r="BB77" s="1279" t="s">
        <v>608</v>
      </c>
      <c r="BC77" s="1279"/>
      <c r="BD77" s="1279"/>
      <c r="BE77" s="1279"/>
      <c r="BF77" s="1279"/>
      <c r="BG77" s="1279"/>
      <c r="BH77" s="1279"/>
      <c r="BI77" s="1279"/>
      <c r="BJ77" s="1279"/>
      <c r="BK77" s="1279"/>
      <c r="BL77" s="1279"/>
      <c r="BM77" s="1279"/>
      <c r="BN77" s="1279"/>
      <c r="BO77" s="1279"/>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613</v>
      </c>
      <c r="BC79" s="1279"/>
      <c r="BD79" s="1279"/>
      <c r="BE79" s="1279"/>
      <c r="BF79" s="1279"/>
      <c r="BG79" s="1279"/>
      <c r="BH79" s="1279"/>
      <c r="BI79" s="1279"/>
      <c r="BJ79" s="1279"/>
      <c r="BK79" s="1279"/>
      <c r="BL79" s="1279"/>
      <c r="BM79" s="1279"/>
      <c r="BN79" s="1279"/>
      <c r="BO79" s="1279"/>
      <c r="BP79" s="1280">
        <v>7.1</v>
      </c>
      <c r="BQ79" s="1280"/>
      <c r="BR79" s="1280"/>
      <c r="BS79" s="1280"/>
      <c r="BT79" s="1280"/>
      <c r="BU79" s="1280"/>
      <c r="BV79" s="1280"/>
      <c r="BW79" s="1280"/>
      <c r="BX79" s="1280">
        <v>7.4</v>
      </c>
      <c r="BY79" s="1280"/>
      <c r="BZ79" s="1280"/>
      <c r="CA79" s="1280"/>
      <c r="CB79" s="1280"/>
      <c r="CC79" s="1280"/>
      <c r="CD79" s="1280"/>
      <c r="CE79" s="1280"/>
      <c r="CF79" s="1280">
        <v>7.4</v>
      </c>
      <c r="CG79" s="1280"/>
      <c r="CH79" s="1280"/>
      <c r="CI79" s="1280"/>
      <c r="CJ79" s="1280"/>
      <c r="CK79" s="1280"/>
      <c r="CL79" s="1280"/>
      <c r="CM79" s="1280"/>
      <c r="CN79" s="1280">
        <v>8</v>
      </c>
      <c r="CO79" s="1280"/>
      <c r="CP79" s="1280"/>
      <c r="CQ79" s="1280"/>
      <c r="CR79" s="1280"/>
      <c r="CS79" s="1280"/>
      <c r="CT79" s="1280"/>
      <c r="CU79" s="1280"/>
      <c r="CV79" s="1280">
        <v>6.6</v>
      </c>
      <c r="CW79" s="1280"/>
      <c r="CX79" s="1280"/>
      <c r="CY79" s="1280"/>
      <c r="CZ79" s="1280"/>
      <c r="DA79" s="1280"/>
      <c r="DB79" s="1280"/>
      <c r="DC79" s="1280"/>
    </row>
    <row r="80" spans="2:107" x14ac:dyDescent="0.15">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50"/>
    </row>
    <row r="82" spans="2:109" ht="17.25" x14ac:dyDescent="0.1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x14ac:dyDescent="0.15">
      <c r="DD84" s="1244"/>
      <c r="DE84" s="1244"/>
    </row>
    <row r="85" spans="2:109" x14ac:dyDescent="0.15">
      <c r="DD85" s="1244"/>
      <c r="DE85" s="1244"/>
    </row>
  </sheetData>
  <sheetProtection algorithmName="SHA-512" hashValue="fVbmZkmE05dFDoUTdZM1X2t2jfSauOZfMhP1rDbSr3NHp+JUYGC2grbedwHFBD2MAJfULy+gA+F3CT+oUUXLYg==" saltValue="bkhet9VKGWop6/fVzf2c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V60" sqref="AV60"/>
    </sheetView>
  </sheetViews>
  <sheetFormatPr defaultColWidth="0" defaultRowHeight="13.5" customHeight="1" zeroHeight="1" x14ac:dyDescent="0.15"/>
  <cols>
    <col min="1" max="34" width="2.5" style="254" customWidth="1"/>
    <col min="35" max="122" width="2.5" style="253" customWidth="1"/>
    <col min="123" max="16384" width="2.5" style="253" hidden="1"/>
  </cols>
  <sheetData>
    <row r="1" spans="1:34"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x14ac:dyDescent="0.15">
      <c r="S2" s="253"/>
      <c r="AH2" s="253"/>
    </row>
    <row r="3" spans="1: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x14ac:dyDescent="0.15"/>
    <row r="5" spans="1:34" x14ac:dyDescent="0.15"/>
    <row r="6" spans="1:34" x14ac:dyDescent="0.15"/>
    <row r="7" spans="1:34" x14ac:dyDescent="0.15"/>
    <row r="8" spans="1:34" x14ac:dyDescent="0.15"/>
    <row r="9" spans="1:34" x14ac:dyDescent="0.15">
      <c r="AH9" s="25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510</v>
      </c>
    </row>
  </sheetData>
  <sheetProtection algorithmName="SHA-512" hashValue="TnnZbF3Y+F/hd+92q1QGTS3bUuTowIdkCqCc63EeKSJTdK0PNgmSc6jkXDylqNh3eeW9Uf2DMrCx78s5Cab/TQ==" saltValue="UFZFKX2pUW9S++sQKwSY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V60" sqref="AV60"/>
    </sheetView>
  </sheetViews>
  <sheetFormatPr defaultColWidth="0" defaultRowHeight="13.5" customHeight="1" zeroHeight="1" x14ac:dyDescent="0.15"/>
  <cols>
    <col min="1" max="34" width="2.5" style="254" customWidth="1"/>
    <col min="35" max="122" width="2.5" style="253" customWidth="1"/>
    <col min="123" max="16384" width="2.5" style="253" hidden="1"/>
  </cols>
  <sheetData>
    <row r="1" spans="2:34"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x14ac:dyDescent="0.15">
      <c r="S2" s="253"/>
      <c r="AH2" s="253"/>
    </row>
    <row r="3" spans="2: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x14ac:dyDescent="0.15"/>
    <row r="5" spans="2:34" x14ac:dyDescent="0.15"/>
    <row r="6" spans="2:34" x14ac:dyDescent="0.15"/>
    <row r="7" spans="2:34" x14ac:dyDescent="0.15"/>
    <row r="8" spans="2:34" x14ac:dyDescent="0.15"/>
    <row r="9" spans="2:34" x14ac:dyDescent="0.15">
      <c r="AH9" s="25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c r="AG59" s="253"/>
      <c r="AH59" s="253"/>
    </row>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510</v>
      </c>
    </row>
  </sheetData>
  <sheetProtection algorithmName="SHA-512" hashValue="LJi+f1slsp6U9FTKs5/yWRYeO4rWOwX5ed5+ejt4mREq/7Zn+B6OYgxZr8tH8DUgPXvGRjMF9psrwCj2Qt6HKQ==" saltValue="4X0qP4ojsh075W0YKbj4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560</v>
      </c>
      <c r="G2" s="146"/>
      <c r="H2" s="147"/>
    </row>
    <row r="3" spans="1:8" x14ac:dyDescent="0.15">
      <c r="A3" s="143" t="s">
        <v>553</v>
      </c>
      <c r="B3" s="148"/>
      <c r="C3" s="149"/>
      <c r="D3" s="150">
        <v>228350</v>
      </c>
      <c r="E3" s="151"/>
      <c r="F3" s="152">
        <v>317319</v>
      </c>
      <c r="G3" s="153"/>
      <c r="H3" s="154"/>
    </row>
    <row r="4" spans="1:8" x14ac:dyDescent="0.15">
      <c r="A4" s="155"/>
      <c r="B4" s="156"/>
      <c r="C4" s="157"/>
      <c r="D4" s="158">
        <v>116590</v>
      </c>
      <c r="E4" s="159"/>
      <c r="F4" s="160">
        <v>164214</v>
      </c>
      <c r="G4" s="161"/>
      <c r="H4" s="162"/>
    </row>
    <row r="5" spans="1:8" x14ac:dyDescent="0.15">
      <c r="A5" s="143" t="s">
        <v>555</v>
      </c>
      <c r="B5" s="148"/>
      <c r="C5" s="149"/>
      <c r="D5" s="150">
        <v>285586</v>
      </c>
      <c r="E5" s="151"/>
      <c r="F5" s="152">
        <v>289738</v>
      </c>
      <c r="G5" s="153"/>
      <c r="H5" s="154"/>
    </row>
    <row r="6" spans="1:8" x14ac:dyDescent="0.15">
      <c r="A6" s="155"/>
      <c r="B6" s="156"/>
      <c r="C6" s="157"/>
      <c r="D6" s="158">
        <v>267971</v>
      </c>
      <c r="E6" s="159"/>
      <c r="F6" s="160">
        <v>156238</v>
      </c>
      <c r="G6" s="161"/>
      <c r="H6" s="162"/>
    </row>
    <row r="7" spans="1:8" x14ac:dyDescent="0.15">
      <c r="A7" s="143" t="s">
        <v>556</v>
      </c>
      <c r="B7" s="148"/>
      <c r="C7" s="149"/>
      <c r="D7" s="150">
        <v>164886</v>
      </c>
      <c r="E7" s="151"/>
      <c r="F7" s="152">
        <v>316937</v>
      </c>
      <c r="G7" s="153"/>
      <c r="H7" s="154"/>
    </row>
    <row r="8" spans="1:8" x14ac:dyDescent="0.15">
      <c r="A8" s="155"/>
      <c r="B8" s="156"/>
      <c r="C8" s="157"/>
      <c r="D8" s="158">
        <v>144364</v>
      </c>
      <c r="E8" s="159"/>
      <c r="F8" s="160">
        <v>199150</v>
      </c>
      <c r="G8" s="161"/>
      <c r="H8" s="162"/>
    </row>
    <row r="9" spans="1:8" x14ac:dyDescent="0.15">
      <c r="A9" s="143" t="s">
        <v>557</v>
      </c>
      <c r="B9" s="148"/>
      <c r="C9" s="149"/>
      <c r="D9" s="150">
        <v>253441</v>
      </c>
      <c r="E9" s="151"/>
      <c r="F9" s="152">
        <v>332350</v>
      </c>
      <c r="G9" s="153"/>
      <c r="H9" s="154"/>
    </row>
    <row r="10" spans="1:8" x14ac:dyDescent="0.15">
      <c r="A10" s="155"/>
      <c r="B10" s="156"/>
      <c r="C10" s="157"/>
      <c r="D10" s="158">
        <v>203903</v>
      </c>
      <c r="E10" s="159"/>
      <c r="F10" s="160">
        <v>200453</v>
      </c>
      <c r="G10" s="161"/>
      <c r="H10" s="162"/>
    </row>
    <row r="11" spans="1:8" x14ac:dyDescent="0.15">
      <c r="A11" s="143" t="s">
        <v>558</v>
      </c>
      <c r="B11" s="148"/>
      <c r="C11" s="149"/>
      <c r="D11" s="150">
        <v>301621</v>
      </c>
      <c r="E11" s="151"/>
      <c r="F11" s="152">
        <v>362690</v>
      </c>
      <c r="G11" s="153"/>
      <c r="H11" s="154"/>
    </row>
    <row r="12" spans="1:8" x14ac:dyDescent="0.15">
      <c r="A12" s="155"/>
      <c r="B12" s="156"/>
      <c r="C12" s="163"/>
      <c r="D12" s="158">
        <v>156351</v>
      </c>
      <c r="E12" s="159"/>
      <c r="F12" s="160">
        <v>172580</v>
      </c>
      <c r="G12" s="161"/>
      <c r="H12" s="162"/>
    </row>
    <row r="13" spans="1:8" x14ac:dyDescent="0.15">
      <c r="A13" s="143"/>
      <c r="B13" s="148"/>
      <c r="C13" s="164"/>
      <c r="D13" s="165">
        <v>246777</v>
      </c>
      <c r="E13" s="166"/>
      <c r="F13" s="167">
        <v>323807</v>
      </c>
      <c r="G13" s="168"/>
      <c r="H13" s="154"/>
    </row>
    <row r="14" spans="1:8" x14ac:dyDescent="0.15">
      <c r="A14" s="155"/>
      <c r="B14" s="156"/>
      <c r="C14" s="157"/>
      <c r="D14" s="158">
        <v>177836</v>
      </c>
      <c r="E14" s="159"/>
      <c r="F14" s="160">
        <v>178527</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3.14</v>
      </c>
      <c r="C19" s="169">
        <f>ROUND(VALUE(SUBSTITUTE(実質収支比率等に係る経年分析!G$48,"▲","-")),2)</f>
        <v>2.0099999999999998</v>
      </c>
      <c r="D19" s="169">
        <f>ROUND(VALUE(SUBSTITUTE(実質収支比率等に係る経年分析!H$48,"▲","-")),2)</f>
        <v>1.4</v>
      </c>
      <c r="E19" s="169">
        <f>ROUND(VALUE(SUBSTITUTE(実質収支比率等に係る経年分析!I$48,"▲","-")),2)</f>
        <v>3.15</v>
      </c>
      <c r="F19" s="169">
        <f>ROUND(VALUE(SUBSTITUTE(実質収支比率等に係る経年分析!J$48,"▲","-")),2)</f>
        <v>3.85</v>
      </c>
    </row>
    <row r="20" spans="1:11" x14ac:dyDescent="0.15">
      <c r="A20" s="169" t="s">
        <v>55</v>
      </c>
      <c r="B20" s="169">
        <f>ROUND(VALUE(SUBSTITUTE(実質収支比率等に係る経年分析!F$47,"▲","-")),2)</f>
        <v>70.5</v>
      </c>
      <c r="C20" s="169">
        <f>ROUND(VALUE(SUBSTITUTE(実質収支比率等に係る経年分析!G$47,"▲","-")),2)</f>
        <v>60.12</v>
      </c>
      <c r="D20" s="169">
        <f>ROUND(VALUE(SUBSTITUTE(実質収支比率等に係る経年分析!H$47,"▲","-")),2)</f>
        <v>53.7</v>
      </c>
      <c r="E20" s="169">
        <f>ROUND(VALUE(SUBSTITUTE(実質収支比率等に係る経年分析!I$47,"▲","-")),2)</f>
        <v>46.21</v>
      </c>
      <c r="F20" s="169">
        <f>ROUND(VALUE(SUBSTITUTE(実質収支比率等に係る経年分析!J$47,"▲","-")),2)</f>
        <v>44.74</v>
      </c>
    </row>
    <row r="21" spans="1:11" x14ac:dyDescent="0.15">
      <c r="A21" s="169" t="s">
        <v>56</v>
      </c>
      <c r="B21" s="169">
        <f>IF(ISNUMBER(VALUE(SUBSTITUTE(実質収支比率等に係る経年分析!F$49,"▲","-"))),ROUND(VALUE(SUBSTITUTE(実質収支比率等に係る経年分析!F$49,"▲","-")),2),NA())</f>
        <v>0.66</v>
      </c>
      <c r="C21" s="169">
        <f>IF(ISNUMBER(VALUE(SUBSTITUTE(実質収支比率等に係る経年分析!G$49,"▲","-"))),ROUND(VALUE(SUBSTITUTE(実質収支比率等に係る経年分析!G$49,"▲","-")),2),NA())</f>
        <v>-11.75</v>
      </c>
      <c r="D21" s="169">
        <f>IF(ISNUMBER(VALUE(SUBSTITUTE(実質収支比率等に係る経年分析!H$49,"▲","-"))),ROUND(VALUE(SUBSTITUTE(実質収支比率等に係る経年分析!H$49,"▲","-")),2),NA())</f>
        <v>-6.48</v>
      </c>
      <c r="E21" s="169">
        <f>IF(ISNUMBER(VALUE(SUBSTITUTE(実質収支比率等に係る経年分析!I$49,"▲","-"))),ROUND(VALUE(SUBSTITUTE(実質収支比率等に係る経年分析!I$49,"▲","-")),2),NA())</f>
        <v>-2.08</v>
      </c>
      <c r="F21" s="169">
        <f>IF(ISNUMBER(VALUE(SUBSTITUTE(実質収支比率等に係る経年分析!J$49,"▲","-"))),ROUND(VALUE(SUBSTITUTE(実質収支比率等に係る経年分析!J$49,"▲","-")),2),NA())</f>
        <v>3.88</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str">
        <f>IF(連結実質赤字比率に係る赤字・黒字の構成分析!C$41="",NA(),連結実質赤字比率に係る赤字・黒字の構成分析!C$41)</f>
        <v>教育奨学金貸与基金</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v>
      </c>
    </row>
    <row r="30" spans="1:11" x14ac:dyDescent="0.15">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0.02</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0.02</v>
      </c>
    </row>
    <row r="31" spans="1:11" x14ac:dyDescent="0.15">
      <c r="A31" s="170" t="str">
        <f>IF(連結実質赤字比率に係る赤字・黒字の構成分析!C$39="",NA(),連結実質赤字比率に係る赤字・黒字の構成分析!C$39)</f>
        <v>簡易水道事業特別会計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0.02</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0.02</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0.02</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0.02</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0.03</v>
      </c>
    </row>
    <row r="32" spans="1:11" x14ac:dyDescent="0.15">
      <c r="A32" s="170" t="str">
        <f>IF(連結実質赤字比率に係る赤字・黒字の構成分析!C$38="",NA(),連結実質赤字比率に係る赤字・黒字の構成分析!C$38)</f>
        <v>国民健康保険事業特別会計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1.95</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0.57999999999999996</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0.14000000000000001</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0.18</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0.24</v>
      </c>
    </row>
    <row r="33" spans="1:16" x14ac:dyDescent="0.15">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0.59</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0.51</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1.19</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0.57999999999999996</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1.04</v>
      </c>
    </row>
    <row r="34" spans="1:16" x14ac:dyDescent="0.15">
      <c r="A34" s="170" t="str">
        <f>IF(連結実質赤字比率に係る赤字・黒字の構成分析!C$36="",NA(),連結実質赤字比率に係る赤字・黒字の構成分析!C$36)</f>
        <v>国保すさみ病院事業会計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6.55</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5.22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4.66</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3.56</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3.09</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3.13</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1.4</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3.15</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3.85</v>
      </c>
    </row>
    <row r="36" spans="1:16" x14ac:dyDescent="0.15">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6.94</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7.01</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6.13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4.7</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5.66</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346</v>
      </c>
      <c r="E42" s="171"/>
      <c r="F42" s="171"/>
      <c r="G42" s="171">
        <f>'実質公債費比率（分子）の構造'!L$52</f>
        <v>371</v>
      </c>
      <c r="H42" s="171"/>
      <c r="I42" s="171"/>
      <c r="J42" s="171">
        <f>'実質公債費比率（分子）の構造'!M$52</f>
        <v>372</v>
      </c>
      <c r="K42" s="171"/>
      <c r="L42" s="171"/>
      <c r="M42" s="171">
        <f>'実質公債費比率（分子）の構造'!N$52</f>
        <v>438</v>
      </c>
      <c r="N42" s="171"/>
      <c r="O42" s="171"/>
      <c r="P42" s="171">
        <f>'実質公債費比率（分子）の構造'!O$52</f>
        <v>442</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1</v>
      </c>
      <c r="C45" s="171"/>
      <c r="D45" s="171"/>
      <c r="E45" s="171">
        <f>'実質公債費比率（分子）の構造'!L$49</f>
        <v>1</v>
      </c>
      <c r="F45" s="171"/>
      <c r="G45" s="171"/>
      <c r="H45" s="171">
        <f>'実質公債費比率（分子）の構造'!M$49</f>
        <v>1</v>
      </c>
      <c r="I45" s="171"/>
      <c r="J45" s="171"/>
      <c r="K45" s="171">
        <f>'実質公債費比率（分子）の構造'!N$49</f>
        <v>1</v>
      </c>
      <c r="L45" s="171"/>
      <c r="M45" s="171"/>
      <c r="N45" s="171">
        <f>'実質公債費比率（分子）の構造'!O$49</f>
        <v>1</v>
      </c>
      <c r="O45" s="171"/>
      <c r="P45" s="171"/>
    </row>
    <row r="46" spans="1:16" x14ac:dyDescent="0.15">
      <c r="A46" s="171" t="s">
        <v>67</v>
      </c>
      <c r="B46" s="171">
        <f>'実質公債費比率（分子）の構造'!K$48</f>
        <v>17</v>
      </c>
      <c r="C46" s="171"/>
      <c r="D46" s="171"/>
      <c r="E46" s="171">
        <f>'実質公債費比率（分子）の構造'!L$48</f>
        <v>20</v>
      </c>
      <c r="F46" s="171"/>
      <c r="G46" s="171"/>
      <c r="H46" s="171">
        <f>'実質公債費比率（分子）の構造'!M$48</f>
        <v>15</v>
      </c>
      <c r="I46" s="171"/>
      <c r="J46" s="171"/>
      <c r="K46" s="171">
        <f>'実質公債費比率（分子）の構造'!N$48</f>
        <v>22</v>
      </c>
      <c r="L46" s="171"/>
      <c r="M46" s="171"/>
      <c r="N46" s="171">
        <f>'実質公債費比率（分子）の構造'!O$48</f>
        <v>19</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464</v>
      </c>
      <c r="C49" s="171"/>
      <c r="D49" s="171"/>
      <c r="E49" s="171">
        <f>'実質公債費比率（分子）の構造'!L$45</f>
        <v>495</v>
      </c>
      <c r="F49" s="171"/>
      <c r="G49" s="171"/>
      <c r="H49" s="171">
        <f>'実質公債費比率（分子）の構造'!M$45</f>
        <v>501</v>
      </c>
      <c r="I49" s="171"/>
      <c r="J49" s="171"/>
      <c r="K49" s="171">
        <f>'実質公債費比率（分子）の構造'!N$45</f>
        <v>578</v>
      </c>
      <c r="L49" s="171"/>
      <c r="M49" s="171"/>
      <c r="N49" s="171">
        <f>'実質公債費比率（分子）の構造'!O$45</f>
        <v>649</v>
      </c>
      <c r="O49" s="171"/>
      <c r="P49" s="171"/>
    </row>
    <row r="50" spans="1:16" x14ac:dyDescent="0.15">
      <c r="A50" s="171" t="s">
        <v>71</v>
      </c>
      <c r="B50" s="171" t="e">
        <f>NA()</f>
        <v>#N/A</v>
      </c>
      <c r="C50" s="171">
        <f>IF(ISNUMBER('実質公債費比率（分子）の構造'!K$53),'実質公債費比率（分子）の構造'!K$53,NA())</f>
        <v>136</v>
      </c>
      <c r="D50" s="171" t="e">
        <f>NA()</f>
        <v>#N/A</v>
      </c>
      <c r="E50" s="171" t="e">
        <f>NA()</f>
        <v>#N/A</v>
      </c>
      <c r="F50" s="171">
        <f>IF(ISNUMBER('実質公債費比率（分子）の構造'!L$53),'実質公債費比率（分子）の構造'!L$53,NA())</f>
        <v>145</v>
      </c>
      <c r="G50" s="171" t="e">
        <f>NA()</f>
        <v>#N/A</v>
      </c>
      <c r="H50" s="171" t="e">
        <f>NA()</f>
        <v>#N/A</v>
      </c>
      <c r="I50" s="171">
        <f>IF(ISNUMBER('実質公債費比率（分子）の構造'!M$53),'実質公債費比率（分子）の構造'!M$53,NA())</f>
        <v>145</v>
      </c>
      <c r="J50" s="171" t="e">
        <f>NA()</f>
        <v>#N/A</v>
      </c>
      <c r="K50" s="171" t="e">
        <f>NA()</f>
        <v>#N/A</v>
      </c>
      <c r="L50" s="171">
        <f>IF(ISNUMBER('実質公債費比率（分子）の構造'!N$53),'実質公債費比率（分子）の構造'!N$53,NA())</f>
        <v>163</v>
      </c>
      <c r="M50" s="171" t="e">
        <f>NA()</f>
        <v>#N/A</v>
      </c>
      <c r="N50" s="171" t="e">
        <f>NA()</f>
        <v>#N/A</v>
      </c>
      <c r="O50" s="171">
        <f>IF(ISNUMBER('実質公債費比率（分子）の構造'!O$53),'実質公債費比率（分子）の構造'!O$53,NA())</f>
        <v>227</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3666</v>
      </c>
      <c r="E56" s="170"/>
      <c r="F56" s="170"/>
      <c r="G56" s="170">
        <f>'将来負担比率（分子）の構造'!J$52</f>
        <v>4061</v>
      </c>
      <c r="H56" s="170"/>
      <c r="I56" s="170"/>
      <c r="J56" s="170">
        <f>'将来負担比率（分子）の構造'!K$52</f>
        <v>4075</v>
      </c>
      <c r="K56" s="170"/>
      <c r="L56" s="170"/>
      <c r="M56" s="170">
        <f>'将来負担比率（分子）の構造'!L$52</f>
        <v>4092</v>
      </c>
      <c r="N56" s="170"/>
      <c r="O56" s="170"/>
      <c r="P56" s="170">
        <f>'将来負担比率（分子）の構造'!M$52</f>
        <v>4010</v>
      </c>
    </row>
    <row r="57" spans="1:16" x14ac:dyDescent="0.15">
      <c r="A57" s="170" t="s">
        <v>42</v>
      </c>
      <c r="B57" s="170"/>
      <c r="C57" s="170"/>
      <c r="D57" s="170">
        <f>'将来負担比率（分子）の構造'!I$51</f>
        <v>105</v>
      </c>
      <c r="E57" s="170"/>
      <c r="F57" s="170"/>
      <c r="G57" s="170">
        <f>'将来負担比率（分子）の構造'!J$51</f>
        <v>93</v>
      </c>
      <c r="H57" s="170"/>
      <c r="I57" s="170"/>
      <c r="J57" s="170">
        <f>'将来負担比率（分子）の構造'!K$51</f>
        <v>92</v>
      </c>
      <c r="K57" s="170"/>
      <c r="L57" s="170"/>
      <c r="M57" s="170">
        <f>'将来負担比率（分子）の構造'!L$51</f>
        <v>107</v>
      </c>
      <c r="N57" s="170"/>
      <c r="O57" s="170"/>
      <c r="P57" s="170">
        <f>'将来負担比率（分子）の構造'!M$51</f>
        <v>151</v>
      </c>
    </row>
    <row r="58" spans="1:16" x14ac:dyDescent="0.15">
      <c r="A58" s="170" t="s">
        <v>41</v>
      </c>
      <c r="B58" s="170"/>
      <c r="C58" s="170"/>
      <c r="D58" s="170">
        <f>'将来負担比率（分子）の構造'!I$50</f>
        <v>3345</v>
      </c>
      <c r="E58" s="170"/>
      <c r="F58" s="170"/>
      <c r="G58" s="170">
        <f>'将来負担比率（分子）の構造'!J$50</f>
        <v>3187</v>
      </c>
      <c r="H58" s="170"/>
      <c r="I58" s="170"/>
      <c r="J58" s="170">
        <f>'将来負担比率（分子）の構造'!K$50</f>
        <v>3069</v>
      </c>
      <c r="K58" s="170"/>
      <c r="L58" s="170"/>
      <c r="M58" s="170">
        <f>'将来負担比率（分子）の構造'!L$50</f>
        <v>3094</v>
      </c>
      <c r="N58" s="170"/>
      <c r="O58" s="170"/>
      <c r="P58" s="170">
        <f>'将来負担比率（分子）の構造'!M$50</f>
        <v>3497</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598</v>
      </c>
      <c r="C62" s="170"/>
      <c r="D62" s="170"/>
      <c r="E62" s="170">
        <f>'将来負担比率（分子）の構造'!J$45</f>
        <v>600</v>
      </c>
      <c r="F62" s="170"/>
      <c r="G62" s="170"/>
      <c r="H62" s="170">
        <f>'将来負担比率（分子）の構造'!K$45</f>
        <v>588</v>
      </c>
      <c r="I62" s="170"/>
      <c r="J62" s="170"/>
      <c r="K62" s="170">
        <f>'将来負担比率（分子）の構造'!L$45</f>
        <v>527</v>
      </c>
      <c r="L62" s="170"/>
      <c r="M62" s="170"/>
      <c r="N62" s="170">
        <f>'将来負担比率（分子）の構造'!M$45</f>
        <v>561</v>
      </c>
      <c r="O62" s="170"/>
      <c r="P62" s="170"/>
    </row>
    <row r="63" spans="1:16" x14ac:dyDescent="0.15">
      <c r="A63" s="170" t="s">
        <v>34</v>
      </c>
      <c r="B63" s="170">
        <f>'将来負担比率（分子）の構造'!I$44</f>
        <v>17</v>
      </c>
      <c r="C63" s="170"/>
      <c r="D63" s="170"/>
      <c r="E63" s="170">
        <f>'将来負担比率（分子）の構造'!J$44</f>
        <v>17</v>
      </c>
      <c r="F63" s="170"/>
      <c r="G63" s="170"/>
      <c r="H63" s="170">
        <f>'将来負担比率（分子）の構造'!K$44</f>
        <v>7</v>
      </c>
      <c r="I63" s="170"/>
      <c r="J63" s="170"/>
      <c r="K63" s="170">
        <f>'将来負担比率（分子）の構造'!L$44</f>
        <v>2</v>
      </c>
      <c r="L63" s="170"/>
      <c r="M63" s="170"/>
      <c r="N63" s="170" t="str">
        <f>'将来負担比率（分子）の構造'!M$44</f>
        <v>-</v>
      </c>
      <c r="O63" s="170"/>
      <c r="P63" s="170"/>
    </row>
    <row r="64" spans="1:16" x14ac:dyDescent="0.15">
      <c r="A64" s="170" t="s">
        <v>33</v>
      </c>
      <c r="B64" s="170">
        <f>'将来負担比率（分子）の構造'!I$43</f>
        <v>102</v>
      </c>
      <c r="C64" s="170"/>
      <c r="D64" s="170"/>
      <c r="E64" s="170">
        <f>'将来負担比率（分子）の構造'!J$43</f>
        <v>92</v>
      </c>
      <c r="F64" s="170"/>
      <c r="G64" s="170"/>
      <c r="H64" s="170">
        <f>'将来負担比率（分子）の構造'!K$43</f>
        <v>149</v>
      </c>
      <c r="I64" s="170"/>
      <c r="J64" s="170"/>
      <c r="K64" s="170">
        <f>'将来負担比率（分子）の構造'!L$43</f>
        <v>225</v>
      </c>
      <c r="L64" s="170"/>
      <c r="M64" s="170"/>
      <c r="N64" s="170">
        <f>'将来負担比率（分子）の構造'!M$43</f>
        <v>259</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5198</v>
      </c>
      <c r="C66" s="170"/>
      <c r="D66" s="170"/>
      <c r="E66" s="170">
        <f>'将来負担比率（分子）の構造'!J$41</f>
        <v>5681</v>
      </c>
      <c r="F66" s="170"/>
      <c r="G66" s="170"/>
      <c r="H66" s="170">
        <f>'将来負担比率（分子）の構造'!K$41</f>
        <v>5658</v>
      </c>
      <c r="I66" s="170"/>
      <c r="J66" s="170"/>
      <c r="K66" s="170">
        <f>'将来負担比率（分子）の構造'!L$41</f>
        <v>5690</v>
      </c>
      <c r="L66" s="170"/>
      <c r="M66" s="170"/>
      <c r="N66" s="170">
        <f>'将来負担比率（分子）の構造'!M$41</f>
        <v>5714</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1277</v>
      </c>
      <c r="C72" s="174">
        <f>基金残高に係る経年分析!G55</f>
        <v>1177</v>
      </c>
      <c r="D72" s="174">
        <f>基金残高に係る経年分析!H55</f>
        <v>1258</v>
      </c>
    </row>
    <row r="73" spans="1:16" x14ac:dyDescent="0.15">
      <c r="A73" s="173" t="s">
        <v>78</v>
      </c>
      <c r="B73" s="174">
        <f>基金残高に係る経年分析!F56</f>
        <v>43</v>
      </c>
      <c r="C73" s="174">
        <f>基金残高に係る経年分析!G56</f>
        <v>43</v>
      </c>
      <c r="D73" s="174">
        <f>基金残高に係る経年分析!H56</f>
        <v>43</v>
      </c>
    </row>
    <row r="74" spans="1:16" x14ac:dyDescent="0.15">
      <c r="A74" s="173" t="s">
        <v>79</v>
      </c>
      <c r="B74" s="174">
        <f>基金残高に係る経年分析!F57</f>
        <v>1357</v>
      </c>
      <c r="C74" s="174">
        <f>基金残高に係る経年分析!G57</f>
        <v>1439</v>
      </c>
      <c r="D74" s="174">
        <f>基金残高に係る経年分析!H57</f>
        <v>1770</v>
      </c>
    </row>
  </sheetData>
  <sheetProtection algorithmName="SHA-512" hashValue="V1bNSzSYEQzSe5E+wr44J+Ru+YA+c1C0nrBoMikT83iN4jxwxT8wngEVigsRI3UvdrNtvcKeyg3uViGJR+7H6w==" saltValue="DhmTwTMAJUN0xnVa2YzW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7" t="s">
        <v>213</v>
      </c>
      <c r="DI1" s="608"/>
      <c r="DJ1" s="608"/>
      <c r="DK1" s="608"/>
      <c r="DL1" s="608"/>
      <c r="DM1" s="608"/>
      <c r="DN1" s="609"/>
      <c r="DO1" s="210"/>
      <c r="DP1" s="607" t="s">
        <v>214</v>
      </c>
      <c r="DQ1" s="608"/>
      <c r="DR1" s="608"/>
      <c r="DS1" s="608"/>
      <c r="DT1" s="608"/>
      <c r="DU1" s="608"/>
      <c r="DV1" s="608"/>
      <c r="DW1" s="608"/>
      <c r="DX1" s="608"/>
      <c r="DY1" s="608"/>
      <c r="DZ1" s="608"/>
      <c r="EA1" s="608"/>
      <c r="EB1" s="608"/>
      <c r="EC1" s="609"/>
      <c r="ED1" s="208"/>
      <c r="EE1" s="208"/>
      <c r="EF1" s="208"/>
      <c r="EG1" s="208"/>
      <c r="EH1" s="208"/>
      <c r="EI1" s="208"/>
      <c r="EJ1" s="208"/>
      <c r="EK1" s="208"/>
      <c r="EL1" s="208"/>
      <c r="EM1" s="208"/>
    </row>
    <row r="2" spans="2:143" ht="22.5" customHeight="1" x14ac:dyDescent="0.15">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10" t="s">
        <v>216</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217</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2"/>
      <c r="CD3" s="613" t="s">
        <v>218</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0" t="s">
        <v>1</v>
      </c>
      <c r="C4" s="611"/>
      <c r="D4" s="611"/>
      <c r="E4" s="611"/>
      <c r="F4" s="611"/>
      <c r="G4" s="611"/>
      <c r="H4" s="611"/>
      <c r="I4" s="611"/>
      <c r="J4" s="611"/>
      <c r="K4" s="611"/>
      <c r="L4" s="611"/>
      <c r="M4" s="611"/>
      <c r="N4" s="611"/>
      <c r="O4" s="611"/>
      <c r="P4" s="611"/>
      <c r="Q4" s="612"/>
      <c r="R4" s="610" t="s">
        <v>219</v>
      </c>
      <c r="S4" s="611"/>
      <c r="T4" s="611"/>
      <c r="U4" s="611"/>
      <c r="V4" s="611"/>
      <c r="W4" s="611"/>
      <c r="X4" s="611"/>
      <c r="Y4" s="612"/>
      <c r="Z4" s="610" t="s">
        <v>220</v>
      </c>
      <c r="AA4" s="611"/>
      <c r="AB4" s="611"/>
      <c r="AC4" s="612"/>
      <c r="AD4" s="610" t="s">
        <v>221</v>
      </c>
      <c r="AE4" s="611"/>
      <c r="AF4" s="611"/>
      <c r="AG4" s="611"/>
      <c r="AH4" s="611"/>
      <c r="AI4" s="611"/>
      <c r="AJ4" s="611"/>
      <c r="AK4" s="612"/>
      <c r="AL4" s="610" t="s">
        <v>220</v>
      </c>
      <c r="AM4" s="611"/>
      <c r="AN4" s="611"/>
      <c r="AO4" s="612"/>
      <c r="AP4" s="616" t="s">
        <v>222</v>
      </c>
      <c r="AQ4" s="616"/>
      <c r="AR4" s="616"/>
      <c r="AS4" s="616"/>
      <c r="AT4" s="616"/>
      <c r="AU4" s="616"/>
      <c r="AV4" s="616"/>
      <c r="AW4" s="616"/>
      <c r="AX4" s="616"/>
      <c r="AY4" s="616"/>
      <c r="AZ4" s="616"/>
      <c r="BA4" s="616"/>
      <c r="BB4" s="616"/>
      <c r="BC4" s="616"/>
      <c r="BD4" s="616"/>
      <c r="BE4" s="616"/>
      <c r="BF4" s="616"/>
      <c r="BG4" s="616" t="s">
        <v>223</v>
      </c>
      <c r="BH4" s="616"/>
      <c r="BI4" s="616"/>
      <c r="BJ4" s="616"/>
      <c r="BK4" s="616"/>
      <c r="BL4" s="616"/>
      <c r="BM4" s="616"/>
      <c r="BN4" s="616"/>
      <c r="BO4" s="616" t="s">
        <v>220</v>
      </c>
      <c r="BP4" s="616"/>
      <c r="BQ4" s="616"/>
      <c r="BR4" s="616"/>
      <c r="BS4" s="616" t="s">
        <v>224</v>
      </c>
      <c r="BT4" s="616"/>
      <c r="BU4" s="616"/>
      <c r="BV4" s="616"/>
      <c r="BW4" s="616"/>
      <c r="BX4" s="616"/>
      <c r="BY4" s="616"/>
      <c r="BZ4" s="616"/>
      <c r="CA4" s="616"/>
      <c r="CB4" s="616"/>
      <c r="CD4" s="613" t="s">
        <v>225</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s="363" customFormat="1" ht="11.25" customHeight="1" x14ac:dyDescent="0.15">
      <c r="B5" s="617" t="s">
        <v>226</v>
      </c>
      <c r="C5" s="618"/>
      <c r="D5" s="618"/>
      <c r="E5" s="618"/>
      <c r="F5" s="618"/>
      <c r="G5" s="618"/>
      <c r="H5" s="618"/>
      <c r="I5" s="618"/>
      <c r="J5" s="618"/>
      <c r="K5" s="618"/>
      <c r="L5" s="618"/>
      <c r="M5" s="618"/>
      <c r="N5" s="618"/>
      <c r="O5" s="618"/>
      <c r="P5" s="618"/>
      <c r="Q5" s="619"/>
      <c r="R5" s="620">
        <v>460800</v>
      </c>
      <c r="S5" s="621"/>
      <c r="T5" s="621"/>
      <c r="U5" s="621"/>
      <c r="V5" s="621"/>
      <c r="W5" s="621"/>
      <c r="X5" s="621"/>
      <c r="Y5" s="622"/>
      <c r="Z5" s="623">
        <v>8.6999999999999993</v>
      </c>
      <c r="AA5" s="623"/>
      <c r="AB5" s="623"/>
      <c r="AC5" s="623"/>
      <c r="AD5" s="624">
        <v>460800</v>
      </c>
      <c r="AE5" s="624"/>
      <c r="AF5" s="624"/>
      <c r="AG5" s="624"/>
      <c r="AH5" s="624"/>
      <c r="AI5" s="624"/>
      <c r="AJ5" s="624"/>
      <c r="AK5" s="624"/>
      <c r="AL5" s="625">
        <v>16.600000000000001</v>
      </c>
      <c r="AM5" s="626"/>
      <c r="AN5" s="626"/>
      <c r="AO5" s="627"/>
      <c r="AP5" s="617" t="s">
        <v>227</v>
      </c>
      <c r="AQ5" s="618"/>
      <c r="AR5" s="618"/>
      <c r="AS5" s="618"/>
      <c r="AT5" s="618"/>
      <c r="AU5" s="618"/>
      <c r="AV5" s="618"/>
      <c r="AW5" s="618"/>
      <c r="AX5" s="618"/>
      <c r="AY5" s="618"/>
      <c r="AZ5" s="618"/>
      <c r="BA5" s="618"/>
      <c r="BB5" s="618"/>
      <c r="BC5" s="618"/>
      <c r="BD5" s="618"/>
      <c r="BE5" s="618"/>
      <c r="BF5" s="619"/>
      <c r="BG5" s="631">
        <v>454862</v>
      </c>
      <c r="BH5" s="632"/>
      <c r="BI5" s="632"/>
      <c r="BJ5" s="632"/>
      <c r="BK5" s="632"/>
      <c r="BL5" s="632"/>
      <c r="BM5" s="632"/>
      <c r="BN5" s="633"/>
      <c r="BO5" s="634">
        <v>98.7</v>
      </c>
      <c r="BP5" s="634"/>
      <c r="BQ5" s="634"/>
      <c r="BR5" s="634"/>
      <c r="BS5" s="635" t="s">
        <v>128</v>
      </c>
      <c r="BT5" s="635"/>
      <c r="BU5" s="635"/>
      <c r="BV5" s="635"/>
      <c r="BW5" s="635"/>
      <c r="BX5" s="635"/>
      <c r="BY5" s="635"/>
      <c r="BZ5" s="635"/>
      <c r="CA5" s="635"/>
      <c r="CB5" s="639"/>
      <c r="CD5" s="613" t="s">
        <v>222</v>
      </c>
      <c r="CE5" s="614"/>
      <c r="CF5" s="614"/>
      <c r="CG5" s="614"/>
      <c r="CH5" s="614"/>
      <c r="CI5" s="614"/>
      <c r="CJ5" s="614"/>
      <c r="CK5" s="614"/>
      <c r="CL5" s="614"/>
      <c r="CM5" s="614"/>
      <c r="CN5" s="614"/>
      <c r="CO5" s="614"/>
      <c r="CP5" s="614"/>
      <c r="CQ5" s="615"/>
      <c r="CR5" s="613" t="s">
        <v>228</v>
      </c>
      <c r="CS5" s="614"/>
      <c r="CT5" s="614"/>
      <c r="CU5" s="614"/>
      <c r="CV5" s="614"/>
      <c r="CW5" s="614"/>
      <c r="CX5" s="614"/>
      <c r="CY5" s="615"/>
      <c r="CZ5" s="613" t="s">
        <v>220</v>
      </c>
      <c r="DA5" s="614"/>
      <c r="DB5" s="614"/>
      <c r="DC5" s="615"/>
      <c r="DD5" s="613" t="s">
        <v>229</v>
      </c>
      <c r="DE5" s="614"/>
      <c r="DF5" s="614"/>
      <c r="DG5" s="614"/>
      <c r="DH5" s="614"/>
      <c r="DI5" s="614"/>
      <c r="DJ5" s="614"/>
      <c r="DK5" s="614"/>
      <c r="DL5" s="614"/>
      <c r="DM5" s="614"/>
      <c r="DN5" s="614"/>
      <c r="DO5" s="614"/>
      <c r="DP5" s="615"/>
      <c r="DQ5" s="613" t="s">
        <v>230</v>
      </c>
      <c r="DR5" s="614"/>
      <c r="DS5" s="614"/>
      <c r="DT5" s="614"/>
      <c r="DU5" s="614"/>
      <c r="DV5" s="614"/>
      <c r="DW5" s="614"/>
      <c r="DX5" s="614"/>
      <c r="DY5" s="614"/>
      <c r="DZ5" s="614"/>
      <c r="EA5" s="614"/>
      <c r="EB5" s="614"/>
      <c r="EC5" s="615"/>
    </row>
    <row r="6" spans="2:143" ht="11.25" customHeight="1" x14ac:dyDescent="0.15">
      <c r="B6" s="628" t="s">
        <v>231</v>
      </c>
      <c r="C6" s="629"/>
      <c r="D6" s="629"/>
      <c r="E6" s="629"/>
      <c r="F6" s="629"/>
      <c r="G6" s="629"/>
      <c r="H6" s="629"/>
      <c r="I6" s="629"/>
      <c r="J6" s="629"/>
      <c r="K6" s="629"/>
      <c r="L6" s="629"/>
      <c r="M6" s="629"/>
      <c r="N6" s="629"/>
      <c r="O6" s="629"/>
      <c r="P6" s="629"/>
      <c r="Q6" s="630"/>
      <c r="R6" s="631">
        <v>62747</v>
      </c>
      <c r="S6" s="632"/>
      <c r="T6" s="632"/>
      <c r="U6" s="632"/>
      <c r="V6" s="632"/>
      <c r="W6" s="632"/>
      <c r="X6" s="632"/>
      <c r="Y6" s="633"/>
      <c r="Z6" s="634">
        <v>1.2</v>
      </c>
      <c r="AA6" s="634"/>
      <c r="AB6" s="634"/>
      <c r="AC6" s="634"/>
      <c r="AD6" s="635">
        <v>62747</v>
      </c>
      <c r="AE6" s="635"/>
      <c r="AF6" s="635"/>
      <c r="AG6" s="635"/>
      <c r="AH6" s="635"/>
      <c r="AI6" s="635"/>
      <c r="AJ6" s="635"/>
      <c r="AK6" s="635"/>
      <c r="AL6" s="636">
        <v>2.2999999999999998</v>
      </c>
      <c r="AM6" s="637"/>
      <c r="AN6" s="637"/>
      <c r="AO6" s="638"/>
      <c r="AP6" s="628" t="s">
        <v>232</v>
      </c>
      <c r="AQ6" s="629"/>
      <c r="AR6" s="629"/>
      <c r="AS6" s="629"/>
      <c r="AT6" s="629"/>
      <c r="AU6" s="629"/>
      <c r="AV6" s="629"/>
      <c r="AW6" s="629"/>
      <c r="AX6" s="629"/>
      <c r="AY6" s="629"/>
      <c r="AZ6" s="629"/>
      <c r="BA6" s="629"/>
      <c r="BB6" s="629"/>
      <c r="BC6" s="629"/>
      <c r="BD6" s="629"/>
      <c r="BE6" s="629"/>
      <c r="BF6" s="630"/>
      <c r="BG6" s="631">
        <v>454862</v>
      </c>
      <c r="BH6" s="632"/>
      <c r="BI6" s="632"/>
      <c r="BJ6" s="632"/>
      <c r="BK6" s="632"/>
      <c r="BL6" s="632"/>
      <c r="BM6" s="632"/>
      <c r="BN6" s="633"/>
      <c r="BO6" s="634">
        <v>98.7</v>
      </c>
      <c r="BP6" s="634"/>
      <c r="BQ6" s="634"/>
      <c r="BR6" s="634"/>
      <c r="BS6" s="635" t="s">
        <v>128</v>
      </c>
      <c r="BT6" s="635"/>
      <c r="BU6" s="635"/>
      <c r="BV6" s="635"/>
      <c r="BW6" s="635"/>
      <c r="BX6" s="635"/>
      <c r="BY6" s="635"/>
      <c r="BZ6" s="635"/>
      <c r="CA6" s="635"/>
      <c r="CB6" s="639"/>
      <c r="CD6" s="642" t="s">
        <v>233</v>
      </c>
      <c r="CE6" s="643"/>
      <c r="CF6" s="643"/>
      <c r="CG6" s="643"/>
      <c r="CH6" s="643"/>
      <c r="CI6" s="643"/>
      <c r="CJ6" s="643"/>
      <c r="CK6" s="643"/>
      <c r="CL6" s="643"/>
      <c r="CM6" s="643"/>
      <c r="CN6" s="643"/>
      <c r="CO6" s="643"/>
      <c r="CP6" s="643"/>
      <c r="CQ6" s="644"/>
      <c r="CR6" s="631">
        <v>57308</v>
      </c>
      <c r="CS6" s="632"/>
      <c r="CT6" s="632"/>
      <c r="CU6" s="632"/>
      <c r="CV6" s="632"/>
      <c r="CW6" s="632"/>
      <c r="CX6" s="632"/>
      <c r="CY6" s="633"/>
      <c r="CZ6" s="625">
        <v>1.1000000000000001</v>
      </c>
      <c r="DA6" s="626"/>
      <c r="DB6" s="626"/>
      <c r="DC6" s="645"/>
      <c r="DD6" s="640" t="s">
        <v>128</v>
      </c>
      <c r="DE6" s="632"/>
      <c r="DF6" s="632"/>
      <c r="DG6" s="632"/>
      <c r="DH6" s="632"/>
      <c r="DI6" s="632"/>
      <c r="DJ6" s="632"/>
      <c r="DK6" s="632"/>
      <c r="DL6" s="632"/>
      <c r="DM6" s="632"/>
      <c r="DN6" s="632"/>
      <c r="DO6" s="632"/>
      <c r="DP6" s="633"/>
      <c r="DQ6" s="640">
        <v>56908</v>
      </c>
      <c r="DR6" s="632"/>
      <c r="DS6" s="632"/>
      <c r="DT6" s="632"/>
      <c r="DU6" s="632"/>
      <c r="DV6" s="632"/>
      <c r="DW6" s="632"/>
      <c r="DX6" s="632"/>
      <c r="DY6" s="632"/>
      <c r="DZ6" s="632"/>
      <c r="EA6" s="632"/>
      <c r="EB6" s="632"/>
      <c r="EC6" s="641"/>
    </row>
    <row r="7" spans="2:143" ht="11.25" customHeight="1" x14ac:dyDescent="0.15">
      <c r="B7" s="628" t="s">
        <v>234</v>
      </c>
      <c r="C7" s="629"/>
      <c r="D7" s="629"/>
      <c r="E7" s="629"/>
      <c r="F7" s="629"/>
      <c r="G7" s="629"/>
      <c r="H7" s="629"/>
      <c r="I7" s="629"/>
      <c r="J7" s="629"/>
      <c r="K7" s="629"/>
      <c r="L7" s="629"/>
      <c r="M7" s="629"/>
      <c r="N7" s="629"/>
      <c r="O7" s="629"/>
      <c r="P7" s="629"/>
      <c r="Q7" s="630"/>
      <c r="R7" s="631">
        <v>331</v>
      </c>
      <c r="S7" s="632"/>
      <c r="T7" s="632"/>
      <c r="U7" s="632"/>
      <c r="V7" s="632"/>
      <c r="W7" s="632"/>
      <c r="X7" s="632"/>
      <c r="Y7" s="633"/>
      <c r="Z7" s="634">
        <v>0</v>
      </c>
      <c r="AA7" s="634"/>
      <c r="AB7" s="634"/>
      <c r="AC7" s="634"/>
      <c r="AD7" s="635">
        <v>331</v>
      </c>
      <c r="AE7" s="635"/>
      <c r="AF7" s="635"/>
      <c r="AG7" s="635"/>
      <c r="AH7" s="635"/>
      <c r="AI7" s="635"/>
      <c r="AJ7" s="635"/>
      <c r="AK7" s="635"/>
      <c r="AL7" s="636">
        <v>0</v>
      </c>
      <c r="AM7" s="637"/>
      <c r="AN7" s="637"/>
      <c r="AO7" s="638"/>
      <c r="AP7" s="628" t="s">
        <v>235</v>
      </c>
      <c r="AQ7" s="629"/>
      <c r="AR7" s="629"/>
      <c r="AS7" s="629"/>
      <c r="AT7" s="629"/>
      <c r="AU7" s="629"/>
      <c r="AV7" s="629"/>
      <c r="AW7" s="629"/>
      <c r="AX7" s="629"/>
      <c r="AY7" s="629"/>
      <c r="AZ7" s="629"/>
      <c r="BA7" s="629"/>
      <c r="BB7" s="629"/>
      <c r="BC7" s="629"/>
      <c r="BD7" s="629"/>
      <c r="BE7" s="629"/>
      <c r="BF7" s="630"/>
      <c r="BG7" s="631">
        <v>136051</v>
      </c>
      <c r="BH7" s="632"/>
      <c r="BI7" s="632"/>
      <c r="BJ7" s="632"/>
      <c r="BK7" s="632"/>
      <c r="BL7" s="632"/>
      <c r="BM7" s="632"/>
      <c r="BN7" s="633"/>
      <c r="BO7" s="634">
        <v>29.5</v>
      </c>
      <c r="BP7" s="634"/>
      <c r="BQ7" s="634"/>
      <c r="BR7" s="634"/>
      <c r="BS7" s="635" t="s">
        <v>128</v>
      </c>
      <c r="BT7" s="635"/>
      <c r="BU7" s="635"/>
      <c r="BV7" s="635"/>
      <c r="BW7" s="635"/>
      <c r="BX7" s="635"/>
      <c r="BY7" s="635"/>
      <c r="BZ7" s="635"/>
      <c r="CA7" s="635"/>
      <c r="CB7" s="639"/>
      <c r="CD7" s="646" t="s">
        <v>236</v>
      </c>
      <c r="CE7" s="647"/>
      <c r="CF7" s="647"/>
      <c r="CG7" s="647"/>
      <c r="CH7" s="647"/>
      <c r="CI7" s="647"/>
      <c r="CJ7" s="647"/>
      <c r="CK7" s="647"/>
      <c r="CL7" s="647"/>
      <c r="CM7" s="647"/>
      <c r="CN7" s="647"/>
      <c r="CO7" s="647"/>
      <c r="CP7" s="647"/>
      <c r="CQ7" s="648"/>
      <c r="CR7" s="631">
        <v>1253677</v>
      </c>
      <c r="CS7" s="632"/>
      <c r="CT7" s="632"/>
      <c r="CU7" s="632"/>
      <c r="CV7" s="632"/>
      <c r="CW7" s="632"/>
      <c r="CX7" s="632"/>
      <c r="CY7" s="633"/>
      <c r="CZ7" s="634">
        <v>24.2</v>
      </c>
      <c r="DA7" s="634"/>
      <c r="DB7" s="634"/>
      <c r="DC7" s="634"/>
      <c r="DD7" s="640">
        <v>216681</v>
      </c>
      <c r="DE7" s="632"/>
      <c r="DF7" s="632"/>
      <c r="DG7" s="632"/>
      <c r="DH7" s="632"/>
      <c r="DI7" s="632"/>
      <c r="DJ7" s="632"/>
      <c r="DK7" s="632"/>
      <c r="DL7" s="632"/>
      <c r="DM7" s="632"/>
      <c r="DN7" s="632"/>
      <c r="DO7" s="632"/>
      <c r="DP7" s="633"/>
      <c r="DQ7" s="640">
        <v>978908</v>
      </c>
      <c r="DR7" s="632"/>
      <c r="DS7" s="632"/>
      <c r="DT7" s="632"/>
      <c r="DU7" s="632"/>
      <c r="DV7" s="632"/>
      <c r="DW7" s="632"/>
      <c r="DX7" s="632"/>
      <c r="DY7" s="632"/>
      <c r="DZ7" s="632"/>
      <c r="EA7" s="632"/>
      <c r="EB7" s="632"/>
      <c r="EC7" s="641"/>
    </row>
    <row r="8" spans="2:143" ht="11.25" customHeight="1" x14ac:dyDescent="0.15">
      <c r="B8" s="628" t="s">
        <v>237</v>
      </c>
      <c r="C8" s="629"/>
      <c r="D8" s="629"/>
      <c r="E8" s="629"/>
      <c r="F8" s="629"/>
      <c r="G8" s="629"/>
      <c r="H8" s="629"/>
      <c r="I8" s="629"/>
      <c r="J8" s="629"/>
      <c r="K8" s="629"/>
      <c r="L8" s="629"/>
      <c r="M8" s="629"/>
      <c r="N8" s="629"/>
      <c r="O8" s="629"/>
      <c r="P8" s="629"/>
      <c r="Q8" s="630"/>
      <c r="R8" s="631">
        <v>2662</v>
      </c>
      <c r="S8" s="632"/>
      <c r="T8" s="632"/>
      <c r="U8" s="632"/>
      <c r="V8" s="632"/>
      <c r="W8" s="632"/>
      <c r="X8" s="632"/>
      <c r="Y8" s="633"/>
      <c r="Z8" s="634">
        <v>0.1</v>
      </c>
      <c r="AA8" s="634"/>
      <c r="AB8" s="634"/>
      <c r="AC8" s="634"/>
      <c r="AD8" s="635">
        <v>2662</v>
      </c>
      <c r="AE8" s="635"/>
      <c r="AF8" s="635"/>
      <c r="AG8" s="635"/>
      <c r="AH8" s="635"/>
      <c r="AI8" s="635"/>
      <c r="AJ8" s="635"/>
      <c r="AK8" s="635"/>
      <c r="AL8" s="636">
        <v>0.1</v>
      </c>
      <c r="AM8" s="637"/>
      <c r="AN8" s="637"/>
      <c r="AO8" s="638"/>
      <c r="AP8" s="628" t="s">
        <v>238</v>
      </c>
      <c r="AQ8" s="629"/>
      <c r="AR8" s="629"/>
      <c r="AS8" s="629"/>
      <c r="AT8" s="629"/>
      <c r="AU8" s="629"/>
      <c r="AV8" s="629"/>
      <c r="AW8" s="629"/>
      <c r="AX8" s="629"/>
      <c r="AY8" s="629"/>
      <c r="AZ8" s="629"/>
      <c r="BA8" s="629"/>
      <c r="BB8" s="629"/>
      <c r="BC8" s="629"/>
      <c r="BD8" s="629"/>
      <c r="BE8" s="629"/>
      <c r="BF8" s="630"/>
      <c r="BG8" s="631">
        <v>5648</v>
      </c>
      <c r="BH8" s="632"/>
      <c r="BI8" s="632"/>
      <c r="BJ8" s="632"/>
      <c r="BK8" s="632"/>
      <c r="BL8" s="632"/>
      <c r="BM8" s="632"/>
      <c r="BN8" s="633"/>
      <c r="BO8" s="634">
        <v>1.2</v>
      </c>
      <c r="BP8" s="634"/>
      <c r="BQ8" s="634"/>
      <c r="BR8" s="634"/>
      <c r="BS8" s="635" t="s">
        <v>128</v>
      </c>
      <c r="BT8" s="635"/>
      <c r="BU8" s="635"/>
      <c r="BV8" s="635"/>
      <c r="BW8" s="635"/>
      <c r="BX8" s="635"/>
      <c r="BY8" s="635"/>
      <c r="BZ8" s="635"/>
      <c r="CA8" s="635"/>
      <c r="CB8" s="639"/>
      <c r="CD8" s="646" t="s">
        <v>239</v>
      </c>
      <c r="CE8" s="647"/>
      <c r="CF8" s="647"/>
      <c r="CG8" s="647"/>
      <c r="CH8" s="647"/>
      <c r="CI8" s="647"/>
      <c r="CJ8" s="647"/>
      <c r="CK8" s="647"/>
      <c r="CL8" s="647"/>
      <c r="CM8" s="647"/>
      <c r="CN8" s="647"/>
      <c r="CO8" s="647"/>
      <c r="CP8" s="647"/>
      <c r="CQ8" s="648"/>
      <c r="CR8" s="631">
        <v>914012</v>
      </c>
      <c r="CS8" s="632"/>
      <c r="CT8" s="632"/>
      <c r="CU8" s="632"/>
      <c r="CV8" s="632"/>
      <c r="CW8" s="632"/>
      <c r="CX8" s="632"/>
      <c r="CY8" s="633"/>
      <c r="CZ8" s="634">
        <v>17.600000000000001</v>
      </c>
      <c r="DA8" s="634"/>
      <c r="DB8" s="634"/>
      <c r="DC8" s="634"/>
      <c r="DD8" s="640" t="s">
        <v>128</v>
      </c>
      <c r="DE8" s="632"/>
      <c r="DF8" s="632"/>
      <c r="DG8" s="632"/>
      <c r="DH8" s="632"/>
      <c r="DI8" s="632"/>
      <c r="DJ8" s="632"/>
      <c r="DK8" s="632"/>
      <c r="DL8" s="632"/>
      <c r="DM8" s="632"/>
      <c r="DN8" s="632"/>
      <c r="DO8" s="632"/>
      <c r="DP8" s="633"/>
      <c r="DQ8" s="640">
        <v>468165</v>
      </c>
      <c r="DR8" s="632"/>
      <c r="DS8" s="632"/>
      <c r="DT8" s="632"/>
      <c r="DU8" s="632"/>
      <c r="DV8" s="632"/>
      <c r="DW8" s="632"/>
      <c r="DX8" s="632"/>
      <c r="DY8" s="632"/>
      <c r="DZ8" s="632"/>
      <c r="EA8" s="632"/>
      <c r="EB8" s="632"/>
      <c r="EC8" s="641"/>
    </row>
    <row r="9" spans="2:143" ht="11.25" customHeight="1" x14ac:dyDescent="0.15">
      <c r="B9" s="628" t="s">
        <v>240</v>
      </c>
      <c r="C9" s="629"/>
      <c r="D9" s="629"/>
      <c r="E9" s="629"/>
      <c r="F9" s="629"/>
      <c r="G9" s="629"/>
      <c r="H9" s="629"/>
      <c r="I9" s="629"/>
      <c r="J9" s="629"/>
      <c r="K9" s="629"/>
      <c r="L9" s="629"/>
      <c r="M9" s="629"/>
      <c r="N9" s="629"/>
      <c r="O9" s="629"/>
      <c r="P9" s="629"/>
      <c r="Q9" s="630"/>
      <c r="R9" s="631">
        <v>2964</v>
      </c>
      <c r="S9" s="632"/>
      <c r="T9" s="632"/>
      <c r="U9" s="632"/>
      <c r="V9" s="632"/>
      <c r="W9" s="632"/>
      <c r="X9" s="632"/>
      <c r="Y9" s="633"/>
      <c r="Z9" s="634">
        <v>0.1</v>
      </c>
      <c r="AA9" s="634"/>
      <c r="AB9" s="634"/>
      <c r="AC9" s="634"/>
      <c r="AD9" s="635">
        <v>2964</v>
      </c>
      <c r="AE9" s="635"/>
      <c r="AF9" s="635"/>
      <c r="AG9" s="635"/>
      <c r="AH9" s="635"/>
      <c r="AI9" s="635"/>
      <c r="AJ9" s="635"/>
      <c r="AK9" s="635"/>
      <c r="AL9" s="636">
        <v>0.1</v>
      </c>
      <c r="AM9" s="637"/>
      <c r="AN9" s="637"/>
      <c r="AO9" s="638"/>
      <c r="AP9" s="628" t="s">
        <v>241</v>
      </c>
      <c r="AQ9" s="629"/>
      <c r="AR9" s="629"/>
      <c r="AS9" s="629"/>
      <c r="AT9" s="629"/>
      <c r="AU9" s="629"/>
      <c r="AV9" s="629"/>
      <c r="AW9" s="629"/>
      <c r="AX9" s="629"/>
      <c r="AY9" s="629"/>
      <c r="AZ9" s="629"/>
      <c r="BA9" s="629"/>
      <c r="BB9" s="629"/>
      <c r="BC9" s="629"/>
      <c r="BD9" s="629"/>
      <c r="BE9" s="629"/>
      <c r="BF9" s="630"/>
      <c r="BG9" s="631">
        <v>115050</v>
      </c>
      <c r="BH9" s="632"/>
      <c r="BI9" s="632"/>
      <c r="BJ9" s="632"/>
      <c r="BK9" s="632"/>
      <c r="BL9" s="632"/>
      <c r="BM9" s="632"/>
      <c r="BN9" s="633"/>
      <c r="BO9" s="634">
        <v>25</v>
      </c>
      <c r="BP9" s="634"/>
      <c r="BQ9" s="634"/>
      <c r="BR9" s="634"/>
      <c r="BS9" s="635" t="s">
        <v>128</v>
      </c>
      <c r="BT9" s="635"/>
      <c r="BU9" s="635"/>
      <c r="BV9" s="635"/>
      <c r="BW9" s="635"/>
      <c r="BX9" s="635"/>
      <c r="BY9" s="635"/>
      <c r="BZ9" s="635"/>
      <c r="CA9" s="635"/>
      <c r="CB9" s="639"/>
      <c r="CD9" s="646" t="s">
        <v>242</v>
      </c>
      <c r="CE9" s="647"/>
      <c r="CF9" s="647"/>
      <c r="CG9" s="647"/>
      <c r="CH9" s="647"/>
      <c r="CI9" s="647"/>
      <c r="CJ9" s="647"/>
      <c r="CK9" s="647"/>
      <c r="CL9" s="647"/>
      <c r="CM9" s="647"/>
      <c r="CN9" s="647"/>
      <c r="CO9" s="647"/>
      <c r="CP9" s="647"/>
      <c r="CQ9" s="648"/>
      <c r="CR9" s="631">
        <v>613655</v>
      </c>
      <c r="CS9" s="632"/>
      <c r="CT9" s="632"/>
      <c r="CU9" s="632"/>
      <c r="CV9" s="632"/>
      <c r="CW9" s="632"/>
      <c r="CX9" s="632"/>
      <c r="CY9" s="633"/>
      <c r="CZ9" s="634">
        <v>11.8</v>
      </c>
      <c r="DA9" s="634"/>
      <c r="DB9" s="634"/>
      <c r="DC9" s="634"/>
      <c r="DD9" s="640">
        <v>53708</v>
      </c>
      <c r="DE9" s="632"/>
      <c r="DF9" s="632"/>
      <c r="DG9" s="632"/>
      <c r="DH9" s="632"/>
      <c r="DI9" s="632"/>
      <c r="DJ9" s="632"/>
      <c r="DK9" s="632"/>
      <c r="DL9" s="632"/>
      <c r="DM9" s="632"/>
      <c r="DN9" s="632"/>
      <c r="DO9" s="632"/>
      <c r="DP9" s="633"/>
      <c r="DQ9" s="640">
        <v>513743</v>
      </c>
      <c r="DR9" s="632"/>
      <c r="DS9" s="632"/>
      <c r="DT9" s="632"/>
      <c r="DU9" s="632"/>
      <c r="DV9" s="632"/>
      <c r="DW9" s="632"/>
      <c r="DX9" s="632"/>
      <c r="DY9" s="632"/>
      <c r="DZ9" s="632"/>
      <c r="EA9" s="632"/>
      <c r="EB9" s="632"/>
      <c r="EC9" s="641"/>
    </row>
    <row r="10" spans="2:143" ht="11.25" customHeight="1" x14ac:dyDescent="0.15">
      <c r="B10" s="628" t="s">
        <v>243</v>
      </c>
      <c r="C10" s="629"/>
      <c r="D10" s="629"/>
      <c r="E10" s="629"/>
      <c r="F10" s="629"/>
      <c r="G10" s="629"/>
      <c r="H10" s="629"/>
      <c r="I10" s="629"/>
      <c r="J10" s="629"/>
      <c r="K10" s="629"/>
      <c r="L10" s="629"/>
      <c r="M10" s="629"/>
      <c r="N10" s="629"/>
      <c r="O10" s="629"/>
      <c r="P10" s="629"/>
      <c r="Q10" s="630"/>
      <c r="R10" s="631" t="s">
        <v>128</v>
      </c>
      <c r="S10" s="632"/>
      <c r="T10" s="632"/>
      <c r="U10" s="632"/>
      <c r="V10" s="632"/>
      <c r="W10" s="632"/>
      <c r="X10" s="632"/>
      <c r="Y10" s="633"/>
      <c r="Z10" s="634" t="s">
        <v>128</v>
      </c>
      <c r="AA10" s="634"/>
      <c r="AB10" s="634"/>
      <c r="AC10" s="634"/>
      <c r="AD10" s="635" t="s">
        <v>128</v>
      </c>
      <c r="AE10" s="635"/>
      <c r="AF10" s="635"/>
      <c r="AG10" s="635"/>
      <c r="AH10" s="635"/>
      <c r="AI10" s="635"/>
      <c r="AJ10" s="635"/>
      <c r="AK10" s="635"/>
      <c r="AL10" s="636" t="s">
        <v>128</v>
      </c>
      <c r="AM10" s="637"/>
      <c r="AN10" s="637"/>
      <c r="AO10" s="638"/>
      <c r="AP10" s="628" t="s">
        <v>244</v>
      </c>
      <c r="AQ10" s="629"/>
      <c r="AR10" s="629"/>
      <c r="AS10" s="629"/>
      <c r="AT10" s="629"/>
      <c r="AU10" s="629"/>
      <c r="AV10" s="629"/>
      <c r="AW10" s="629"/>
      <c r="AX10" s="629"/>
      <c r="AY10" s="629"/>
      <c r="AZ10" s="629"/>
      <c r="BA10" s="629"/>
      <c r="BB10" s="629"/>
      <c r="BC10" s="629"/>
      <c r="BD10" s="629"/>
      <c r="BE10" s="629"/>
      <c r="BF10" s="630"/>
      <c r="BG10" s="631">
        <v>8700</v>
      </c>
      <c r="BH10" s="632"/>
      <c r="BI10" s="632"/>
      <c r="BJ10" s="632"/>
      <c r="BK10" s="632"/>
      <c r="BL10" s="632"/>
      <c r="BM10" s="632"/>
      <c r="BN10" s="633"/>
      <c r="BO10" s="634">
        <v>1.9</v>
      </c>
      <c r="BP10" s="634"/>
      <c r="BQ10" s="634"/>
      <c r="BR10" s="634"/>
      <c r="BS10" s="635" t="s">
        <v>128</v>
      </c>
      <c r="BT10" s="635"/>
      <c r="BU10" s="635"/>
      <c r="BV10" s="635"/>
      <c r="BW10" s="635"/>
      <c r="BX10" s="635"/>
      <c r="BY10" s="635"/>
      <c r="BZ10" s="635"/>
      <c r="CA10" s="635"/>
      <c r="CB10" s="639"/>
      <c r="CD10" s="646" t="s">
        <v>245</v>
      </c>
      <c r="CE10" s="647"/>
      <c r="CF10" s="647"/>
      <c r="CG10" s="647"/>
      <c r="CH10" s="647"/>
      <c r="CI10" s="647"/>
      <c r="CJ10" s="647"/>
      <c r="CK10" s="647"/>
      <c r="CL10" s="647"/>
      <c r="CM10" s="647"/>
      <c r="CN10" s="647"/>
      <c r="CO10" s="647"/>
      <c r="CP10" s="647"/>
      <c r="CQ10" s="648"/>
      <c r="CR10" s="631" t="s">
        <v>128</v>
      </c>
      <c r="CS10" s="632"/>
      <c r="CT10" s="632"/>
      <c r="CU10" s="632"/>
      <c r="CV10" s="632"/>
      <c r="CW10" s="632"/>
      <c r="CX10" s="632"/>
      <c r="CY10" s="633"/>
      <c r="CZ10" s="634" t="s">
        <v>128</v>
      </c>
      <c r="DA10" s="634"/>
      <c r="DB10" s="634"/>
      <c r="DC10" s="634"/>
      <c r="DD10" s="640" t="s">
        <v>128</v>
      </c>
      <c r="DE10" s="632"/>
      <c r="DF10" s="632"/>
      <c r="DG10" s="632"/>
      <c r="DH10" s="632"/>
      <c r="DI10" s="632"/>
      <c r="DJ10" s="632"/>
      <c r="DK10" s="632"/>
      <c r="DL10" s="632"/>
      <c r="DM10" s="632"/>
      <c r="DN10" s="632"/>
      <c r="DO10" s="632"/>
      <c r="DP10" s="633"/>
      <c r="DQ10" s="640" t="s">
        <v>128</v>
      </c>
      <c r="DR10" s="632"/>
      <c r="DS10" s="632"/>
      <c r="DT10" s="632"/>
      <c r="DU10" s="632"/>
      <c r="DV10" s="632"/>
      <c r="DW10" s="632"/>
      <c r="DX10" s="632"/>
      <c r="DY10" s="632"/>
      <c r="DZ10" s="632"/>
      <c r="EA10" s="632"/>
      <c r="EB10" s="632"/>
      <c r="EC10" s="641"/>
    </row>
    <row r="11" spans="2:143" ht="11.25" customHeight="1" x14ac:dyDescent="0.15">
      <c r="B11" s="628" t="s">
        <v>246</v>
      </c>
      <c r="C11" s="629"/>
      <c r="D11" s="629"/>
      <c r="E11" s="629"/>
      <c r="F11" s="629"/>
      <c r="G11" s="629"/>
      <c r="H11" s="629"/>
      <c r="I11" s="629"/>
      <c r="J11" s="629"/>
      <c r="K11" s="629"/>
      <c r="L11" s="629"/>
      <c r="M11" s="629"/>
      <c r="N11" s="629"/>
      <c r="O11" s="629"/>
      <c r="P11" s="629"/>
      <c r="Q11" s="630"/>
      <c r="R11" s="631">
        <v>91857</v>
      </c>
      <c r="S11" s="632"/>
      <c r="T11" s="632"/>
      <c r="U11" s="632"/>
      <c r="V11" s="632"/>
      <c r="W11" s="632"/>
      <c r="X11" s="632"/>
      <c r="Y11" s="633"/>
      <c r="Z11" s="636">
        <v>1.7</v>
      </c>
      <c r="AA11" s="637"/>
      <c r="AB11" s="637"/>
      <c r="AC11" s="649"/>
      <c r="AD11" s="640">
        <v>91857</v>
      </c>
      <c r="AE11" s="632"/>
      <c r="AF11" s="632"/>
      <c r="AG11" s="632"/>
      <c r="AH11" s="632"/>
      <c r="AI11" s="632"/>
      <c r="AJ11" s="632"/>
      <c r="AK11" s="633"/>
      <c r="AL11" s="636">
        <v>3.3</v>
      </c>
      <c r="AM11" s="637"/>
      <c r="AN11" s="637"/>
      <c r="AO11" s="638"/>
      <c r="AP11" s="628" t="s">
        <v>247</v>
      </c>
      <c r="AQ11" s="629"/>
      <c r="AR11" s="629"/>
      <c r="AS11" s="629"/>
      <c r="AT11" s="629"/>
      <c r="AU11" s="629"/>
      <c r="AV11" s="629"/>
      <c r="AW11" s="629"/>
      <c r="AX11" s="629"/>
      <c r="AY11" s="629"/>
      <c r="AZ11" s="629"/>
      <c r="BA11" s="629"/>
      <c r="BB11" s="629"/>
      <c r="BC11" s="629"/>
      <c r="BD11" s="629"/>
      <c r="BE11" s="629"/>
      <c r="BF11" s="630"/>
      <c r="BG11" s="631">
        <v>6653</v>
      </c>
      <c r="BH11" s="632"/>
      <c r="BI11" s="632"/>
      <c r="BJ11" s="632"/>
      <c r="BK11" s="632"/>
      <c r="BL11" s="632"/>
      <c r="BM11" s="632"/>
      <c r="BN11" s="633"/>
      <c r="BO11" s="634">
        <v>1.4</v>
      </c>
      <c r="BP11" s="634"/>
      <c r="BQ11" s="634"/>
      <c r="BR11" s="634"/>
      <c r="BS11" s="635" t="s">
        <v>128</v>
      </c>
      <c r="BT11" s="635"/>
      <c r="BU11" s="635"/>
      <c r="BV11" s="635"/>
      <c r="BW11" s="635"/>
      <c r="BX11" s="635"/>
      <c r="BY11" s="635"/>
      <c r="BZ11" s="635"/>
      <c r="CA11" s="635"/>
      <c r="CB11" s="639"/>
      <c r="CD11" s="646" t="s">
        <v>248</v>
      </c>
      <c r="CE11" s="647"/>
      <c r="CF11" s="647"/>
      <c r="CG11" s="647"/>
      <c r="CH11" s="647"/>
      <c r="CI11" s="647"/>
      <c r="CJ11" s="647"/>
      <c r="CK11" s="647"/>
      <c r="CL11" s="647"/>
      <c r="CM11" s="647"/>
      <c r="CN11" s="647"/>
      <c r="CO11" s="647"/>
      <c r="CP11" s="647"/>
      <c r="CQ11" s="648"/>
      <c r="CR11" s="631">
        <v>138946</v>
      </c>
      <c r="CS11" s="632"/>
      <c r="CT11" s="632"/>
      <c r="CU11" s="632"/>
      <c r="CV11" s="632"/>
      <c r="CW11" s="632"/>
      <c r="CX11" s="632"/>
      <c r="CY11" s="633"/>
      <c r="CZ11" s="634">
        <v>2.7</v>
      </c>
      <c r="DA11" s="634"/>
      <c r="DB11" s="634"/>
      <c r="DC11" s="634"/>
      <c r="DD11" s="640">
        <v>25768</v>
      </c>
      <c r="DE11" s="632"/>
      <c r="DF11" s="632"/>
      <c r="DG11" s="632"/>
      <c r="DH11" s="632"/>
      <c r="DI11" s="632"/>
      <c r="DJ11" s="632"/>
      <c r="DK11" s="632"/>
      <c r="DL11" s="632"/>
      <c r="DM11" s="632"/>
      <c r="DN11" s="632"/>
      <c r="DO11" s="632"/>
      <c r="DP11" s="633"/>
      <c r="DQ11" s="640">
        <v>108470</v>
      </c>
      <c r="DR11" s="632"/>
      <c r="DS11" s="632"/>
      <c r="DT11" s="632"/>
      <c r="DU11" s="632"/>
      <c r="DV11" s="632"/>
      <c r="DW11" s="632"/>
      <c r="DX11" s="632"/>
      <c r="DY11" s="632"/>
      <c r="DZ11" s="632"/>
      <c r="EA11" s="632"/>
      <c r="EB11" s="632"/>
      <c r="EC11" s="641"/>
    </row>
    <row r="12" spans="2:143" ht="11.25" customHeight="1" x14ac:dyDescent="0.15">
      <c r="B12" s="628" t="s">
        <v>249</v>
      </c>
      <c r="C12" s="629"/>
      <c r="D12" s="629"/>
      <c r="E12" s="629"/>
      <c r="F12" s="629"/>
      <c r="G12" s="629"/>
      <c r="H12" s="629"/>
      <c r="I12" s="629"/>
      <c r="J12" s="629"/>
      <c r="K12" s="629"/>
      <c r="L12" s="629"/>
      <c r="M12" s="629"/>
      <c r="N12" s="629"/>
      <c r="O12" s="629"/>
      <c r="P12" s="629"/>
      <c r="Q12" s="630"/>
      <c r="R12" s="631" t="s">
        <v>128</v>
      </c>
      <c r="S12" s="632"/>
      <c r="T12" s="632"/>
      <c r="U12" s="632"/>
      <c r="V12" s="632"/>
      <c r="W12" s="632"/>
      <c r="X12" s="632"/>
      <c r="Y12" s="633"/>
      <c r="Z12" s="634" t="s">
        <v>128</v>
      </c>
      <c r="AA12" s="634"/>
      <c r="AB12" s="634"/>
      <c r="AC12" s="634"/>
      <c r="AD12" s="635" t="s">
        <v>128</v>
      </c>
      <c r="AE12" s="635"/>
      <c r="AF12" s="635"/>
      <c r="AG12" s="635"/>
      <c r="AH12" s="635"/>
      <c r="AI12" s="635"/>
      <c r="AJ12" s="635"/>
      <c r="AK12" s="635"/>
      <c r="AL12" s="636" t="s">
        <v>128</v>
      </c>
      <c r="AM12" s="637"/>
      <c r="AN12" s="637"/>
      <c r="AO12" s="638"/>
      <c r="AP12" s="628" t="s">
        <v>250</v>
      </c>
      <c r="AQ12" s="629"/>
      <c r="AR12" s="629"/>
      <c r="AS12" s="629"/>
      <c r="AT12" s="629"/>
      <c r="AU12" s="629"/>
      <c r="AV12" s="629"/>
      <c r="AW12" s="629"/>
      <c r="AX12" s="629"/>
      <c r="AY12" s="629"/>
      <c r="AZ12" s="629"/>
      <c r="BA12" s="629"/>
      <c r="BB12" s="629"/>
      <c r="BC12" s="629"/>
      <c r="BD12" s="629"/>
      <c r="BE12" s="629"/>
      <c r="BF12" s="630"/>
      <c r="BG12" s="631">
        <v>276915</v>
      </c>
      <c r="BH12" s="632"/>
      <c r="BI12" s="632"/>
      <c r="BJ12" s="632"/>
      <c r="BK12" s="632"/>
      <c r="BL12" s="632"/>
      <c r="BM12" s="632"/>
      <c r="BN12" s="633"/>
      <c r="BO12" s="634">
        <v>60.1</v>
      </c>
      <c r="BP12" s="634"/>
      <c r="BQ12" s="634"/>
      <c r="BR12" s="634"/>
      <c r="BS12" s="635" t="s">
        <v>128</v>
      </c>
      <c r="BT12" s="635"/>
      <c r="BU12" s="635"/>
      <c r="BV12" s="635"/>
      <c r="BW12" s="635"/>
      <c r="BX12" s="635"/>
      <c r="BY12" s="635"/>
      <c r="BZ12" s="635"/>
      <c r="CA12" s="635"/>
      <c r="CB12" s="639"/>
      <c r="CD12" s="646" t="s">
        <v>251</v>
      </c>
      <c r="CE12" s="647"/>
      <c r="CF12" s="647"/>
      <c r="CG12" s="647"/>
      <c r="CH12" s="647"/>
      <c r="CI12" s="647"/>
      <c r="CJ12" s="647"/>
      <c r="CK12" s="647"/>
      <c r="CL12" s="647"/>
      <c r="CM12" s="647"/>
      <c r="CN12" s="647"/>
      <c r="CO12" s="647"/>
      <c r="CP12" s="647"/>
      <c r="CQ12" s="648"/>
      <c r="CR12" s="631">
        <v>115870</v>
      </c>
      <c r="CS12" s="632"/>
      <c r="CT12" s="632"/>
      <c r="CU12" s="632"/>
      <c r="CV12" s="632"/>
      <c r="CW12" s="632"/>
      <c r="CX12" s="632"/>
      <c r="CY12" s="633"/>
      <c r="CZ12" s="634">
        <v>2.2000000000000002</v>
      </c>
      <c r="DA12" s="634"/>
      <c r="DB12" s="634"/>
      <c r="DC12" s="634"/>
      <c r="DD12" s="640">
        <v>3552</v>
      </c>
      <c r="DE12" s="632"/>
      <c r="DF12" s="632"/>
      <c r="DG12" s="632"/>
      <c r="DH12" s="632"/>
      <c r="DI12" s="632"/>
      <c r="DJ12" s="632"/>
      <c r="DK12" s="632"/>
      <c r="DL12" s="632"/>
      <c r="DM12" s="632"/>
      <c r="DN12" s="632"/>
      <c r="DO12" s="632"/>
      <c r="DP12" s="633"/>
      <c r="DQ12" s="640">
        <v>31291</v>
      </c>
      <c r="DR12" s="632"/>
      <c r="DS12" s="632"/>
      <c r="DT12" s="632"/>
      <c r="DU12" s="632"/>
      <c r="DV12" s="632"/>
      <c r="DW12" s="632"/>
      <c r="DX12" s="632"/>
      <c r="DY12" s="632"/>
      <c r="DZ12" s="632"/>
      <c r="EA12" s="632"/>
      <c r="EB12" s="632"/>
      <c r="EC12" s="641"/>
    </row>
    <row r="13" spans="2:143" ht="11.25" customHeight="1" x14ac:dyDescent="0.15">
      <c r="B13" s="628" t="s">
        <v>252</v>
      </c>
      <c r="C13" s="629"/>
      <c r="D13" s="629"/>
      <c r="E13" s="629"/>
      <c r="F13" s="629"/>
      <c r="G13" s="629"/>
      <c r="H13" s="629"/>
      <c r="I13" s="629"/>
      <c r="J13" s="629"/>
      <c r="K13" s="629"/>
      <c r="L13" s="629"/>
      <c r="M13" s="629"/>
      <c r="N13" s="629"/>
      <c r="O13" s="629"/>
      <c r="P13" s="629"/>
      <c r="Q13" s="630"/>
      <c r="R13" s="631" t="s">
        <v>128</v>
      </c>
      <c r="S13" s="632"/>
      <c r="T13" s="632"/>
      <c r="U13" s="632"/>
      <c r="V13" s="632"/>
      <c r="W13" s="632"/>
      <c r="X13" s="632"/>
      <c r="Y13" s="633"/>
      <c r="Z13" s="634" t="s">
        <v>128</v>
      </c>
      <c r="AA13" s="634"/>
      <c r="AB13" s="634"/>
      <c r="AC13" s="634"/>
      <c r="AD13" s="635" t="s">
        <v>128</v>
      </c>
      <c r="AE13" s="635"/>
      <c r="AF13" s="635"/>
      <c r="AG13" s="635"/>
      <c r="AH13" s="635"/>
      <c r="AI13" s="635"/>
      <c r="AJ13" s="635"/>
      <c r="AK13" s="635"/>
      <c r="AL13" s="636" t="s">
        <v>128</v>
      </c>
      <c r="AM13" s="637"/>
      <c r="AN13" s="637"/>
      <c r="AO13" s="638"/>
      <c r="AP13" s="628" t="s">
        <v>253</v>
      </c>
      <c r="AQ13" s="629"/>
      <c r="AR13" s="629"/>
      <c r="AS13" s="629"/>
      <c r="AT13" s="629"/>
      <c r="AU13" s="629"/>
      <c r="AV13" s="629"/>
      <c r="AW13" s="629"/>
      <c r="AX13" s="629"/>
      <c r="AY13" s="629"/>
      <c r="AZ13" s="629"/>
      <c r="BA13" s="629"/>
      <c r="BB13" s="629"/>
      <c r="BC13" s="629"/>
      <c r="BD13" s="629"/>
      <c r="BE13" s="629"/>
      <c r="BF13" s="630"/>
      <c r="BG13" s="631">
        <v>275527</v>
      </c>
      <c r="BH13" s="632"/>
      <c r="BI13" s="632"/>
      <c r="BJ13" s="632"/>
      <c r="BK13" s="632"/>
      <c r="BL13" s="632"/>
      <c r="BM13" s="632"/>
      <c r="BN13" s="633"/>
      <c r="BO13" s="634">
        <v>59.8</v>
      </c>
      <c r="BP13" s="634"/>
      <c r="BQ13" s="634"/>
      <c r="BR13" s="634"/>
      <c r="BS13" s="635" t="s">
        <v>128</v>
      </c>
      <c r="BT13" s="635"/>
      <c r="BU13" s="635"/>
      <c r="BV13" s="635"/>
      <c r="BW13" s="635"/>
      <c r="BX13" s="635"/>
      <c r="BY13" s="635"/>
      <c r="BZ13" s="635"/>
      <c r="CA13" s="635"/>
      <c r="CB13" s="639"/>
      <c r="CD13" s="646" t="s">
        <v>254</v>
      </c>
      <c r="CE13" s="647"/>
      <c r="CF13" s="647"/>
      <c r="CG13" s="647"/>
      <c r="CH13" s="647"/>
      <c r="CI13" s="647"/>
      <c r="CJ13" s="647"/>
      <c r="CK13" s="647"/>
      <c r="CL13" s="647"/>
      <c r="CM13" s="647"/>
      <c r="CN13" s="647"/>
      <c r="CO13" s="647"/>
      <c r="CP13" s="647"/>
      <c r="CQ13" s="648"/>
      <c r="CR13" s="631">
        <v>485022</v>
      </c>
      <c r="CS13" s="632"/>
      <c r="CT13" s="632"/>
      <c r="CU13" s="632"/>
      <c r="CV13" s="632"/>
      <c r="CW13" s="632"/>
      <c r="CX13" s="632"/>
      <c r="CY13" s="633"/>
      <c r="CZ13" s="634">
        <v>9.4</v>
      </c>
      <c r="DA13" s="634"/>
      <c r="DB13" s="634"/>
      <c r="DC13" s="634"/>
      <c r="DD13" s="640">
        <v>386329</v>
      </c>
      <c r="DE13" s="632"/>
      <c r="DF13" s="632"/>
      <c r="DG13" s="632"/>
      <c r="DH13" s="632"/>
      <c r="DI13" s="632"/>
      <c r="DJ13" s="632"/>
      <c r="DK13" s="632"/>
      <c r="DL13" s="632"/>
      <c r="DM13" s="632"/>
      <c r="DN13" s="632"/>
      <c r="DO13" s="632"/>
      <c r="DP13" s="633"/>
      <c r="DQ13" s="640">
        <v>139039</v>
      </c>
      <c r="DR13" s="632"/>
      <c r="DS13" s="632"/>
      <c r="DT13" s="632"/>
      <c r="DU13" s="632"/>
      <c r="DV13" s="632"/>
      <c r="DW13" s="632"/>
      <c r="DX13" s="632"/>
      <c r="DY13" s="632"/>
      <c r="DZ13" s="632"/>
      <c r="EA13" s="632"/>
      <c r="EB13" s="632"/>
      <c r="EC13" s="641"/>
    </row>
    <row r="14" spans="2:143" ht="11.25" customHeight="1" x14ac:dyDescent="0.15">
      <c r="B14" s="628" t="s">
        <v>255</v>
      </c>
      <c r="C14" s="629"/>
      <c r="D14" s="629"/>
      <c r="E14" s="629"/>
      <c r="F14" s="629"/>
      <c r="G14" s="629"/>
      <c r="H14" s="629"/>
      <c r="I14" s="629"/>
      <c r="J14" s="629"/>
      <c r="K14" s="629"/>
      <c r="L14" s="629"/>
      <c r="M14" s="629"/>
      <c r="N14" s="629"/>
      <c r="O14" s="629"/>
      <c r="P14" s="629"/>
      <c r="Q14" s="630"/>
      <c r="R14" s="631" t="s">
        <v>128</v>
      </c>
      <c r="S14" s="632"/>
      <c r="T14" s="632"/>
      <c r="U14" s="632"/>
      <c r="V14" s="632"/>
      <c r="W14" s="632"/>
      <c r="X14" s="632"/>
      <c r="Y14" s="633"/>
      <c r="Z14" s="634" t="s">
        <v>128</v>
      </c>
      <c r="AA14" s="634"/>
      <c r="AB14" s="634"/>
      <c r="AC14" s="634"/>
      <c r="AD14" s="635" t="s">
        <v>128</v>
      </c>
      <c r="AE14" s="635"/>
      <c r="AF14" s="635"/>
      <c r="AG14" s="635"/>
      <c r="AH14" s="635"/>
      <c r="AI14" s="635"/>
      <c r="AJ14" s="635"/>
      <c r="AK14" s="635"/>
      <c r="AL14" s="636" t="s">
        <v>128</v>
      </c>
      <c r="AM14" s="637"/>
      <c r="AN14" s="637"/>
      <c r="AO14" s="638"/>
      <c r="AP14" s="628" t="s">
        <v>256</v>
      </c>
      <c r="AQ14" s="629"/>
      <c r="AR14" s="629"/>
      <c r="AS14" s="629"/>
      <c r="AT14" s="629"/>
      <c r="AU14" s="629"/>
      <c r="AV14" s="629"/>
      <c r="AW14" s="629"/>
      <c r="AX14" s="629"/>
      <c r="AY14" s="629"/>
      <c r="AZ14" s="629"/>
      <c r="BA14" s="629"/>
      <c r="BB14" s="629"/>
      <c r="BC14" s="629"/>
      <c r="BD14" s="629"/>
      <c r="BE14" s="629"/>
      <c r="BF14" s="630"/>
      <c r="BG14" s="631">
        <v>15728</v>
      </c>
      <c r="BH14" s="632"/>
      <c r="BI14" s="632"/>
      <c r="BJ14" s="632"/>
      <c r="BK14" s="632"/>
      <c r="BL14" s="632"/>
      <c r="BM14" s="632"/>
      <c r="BN14" s="633"/>
      <c r="BO14" s="634">
        <v>3.4</v>
      </c>
      <c r="BP14" s="634"/>
      <c r="BQ14" s="634"/>
      <c r="BR14" s="634"/>
      <c r="BS14" s="635" t="s">
        <v>128</v>
      </c>
      <c r="BT14" s="635"/>
      <c r="BU14" s="635"/>
      <c r="BV14" s="635"/>
      <c r="BW14" s="635"/>
      <c r="BX14" s="635"/>
      <c r="BY14" s="635"/>
      <c r="BZ14" s="635"/>
      <c r="CA14" s="635"/>
      <c r="CB14" s="639"/>
      <c r="CD14" s="646" t="s">
        <v>257</v>
      </c>
      <c r="CE14" s="647"/>
      <c r="CF14" s="647"/>
      <c r="CG14" s="647"/>
      <c r="CH14" s="647"/>
      <c r="CI14" s="647"/>
      <c r="CJ14" s="647"/>
      <c r="CK14" s="647"/>
      <c r="CL14" s="647"/>
      <c r="CM14" s="647"/>
      <c r="CN14" s="647"/>
      <c r="CO14" s="647"/>
      <c r="CP14" s="647"/>
      <c r="CQ14" s="648"/>
      <c r="CR14" s="631">
        <v>287978</v>
      </c>
      <c r="CS14" s="632"/>
      <c r="CT14" s="632"/>
      <c r="CU14" s="632"/>
      <c r="CV14" s="632"/>
      <c r="CW14" s="632"/>
      <c r="CX14" s="632"/>
      <c r="CY14" s="633"/>
      <c r="CZ14" s="634">
        <v>5.6</v>
      </c>
      <c r="DA14" s="634"/>
      <c r="DB14" s="634"/>
      <c r="DC14" s="634"/>
      <c r="DD14" s="640">
        <v>29315</v>
      </c>
      <c r="DE14" s="632"/>
      <c r="DF14" s="632"/>
      <c r="DG14" s="632"/>
      <c r="DH14" s="632"/>
      <c r="DI14" s="632"/>
      <c r="DJ14" s="632"/>
      <c r="DK14" s="632"/>
      <c r="DL14" s="632"/>
      <c r="DM14" s="632"/>
      <c r="DN14" s="632"/>
      <c r="DO14" s="632"/>
      <c r="DP14" s="633"/>
      <c r="DQ14" s="640">
        <v>205599</v>
      </c>
      <c r="DR14" s="632"/>
      <c r="DS14" s="632"/>
      <c r="DT14" s="632"/>
      <c r="DU14" s="632"/>
      <c r="DV14" s="632"/>
      <c r="DW14" s="632"/>
      <c r="DX14" s="632"/>
      <c r="DY14" s="632"/>
      <c r="DZ14" s="632"/>
      <c r="EA14" s="632"/>
      <c r="EB14" s="632"/>
      <c r="EC14" s="641"/>
    </row>
    <row r="15" spans="2:143" ht="11.25" customHeight="1" x14ac:dyDescent="0.15">
      <c r="B15" s="628" t="s">
        <v>258</v>
      </c>
      <c r="C15" s="629"/>
      <c r="D15" s="629"/>
      <c r="E15" s="629"/>
      <c r="F15" s="629"/>
      <c r="G15" s="629"/>
      <c r="H15" s="629"/>
      <c r="I15" s="629"/>
      <c r="J15" s="629"/>
      <c r="K15" s="629"/>
      <c r="L15" s="629"/>
      <c r="M15" s="629"/>
      <c r="N15" s="629"/>
      <c r="O15" s="629"/>
      <c r="P15" s="629"/>
      <c r="Q15" s="630"/>
      <c r="R15" s="631" t="s">
        <v>128</v>
      </c>
      <c r="S15" s="632"/>
      <c r="T15" s="632"/>
      <c r="U15" s="632"/>
      <c r="V15" s="632"/>
      <c r="W15" s="632"/>
      <c r="X15" s="632"/>
      <c r="Y15" s="633"/>
      <c r="Z15" s="634" t="s">
        <v>128</v>
      </c>
      <c r="AA15" s="634"/>
      <c r="AB15" s="634"/>
      <c r="AC15" s="634"/>
      <c r="AD15" s="635" t="s">
        <v>128</v>
      </c>
      <c r="AE15" s="635"/>
      <c r="AF15" s="635"/>
      <c r="AG15" s="635"/>
      <c r="AH15" s="635"/>
      <c r="AI15" s="635"/>
      <c r="AJ15" s="635"/>
      <c r="AK15" s="635"/>
      <c r="AL15" s="636" t="s">
        <v>128</v>
      </c>
      <c r="AM15" s="637"/>
      <c r="AN15" s="637"/>
      <c r="AO15" s="638"/>
      <c r="AP15" s="628" t="s">
        <v>259</v>
      </c>
      <c r="AQ15" s="629"/>
      <c r="AR15" s="629"/>
      <c r="AS15" s="629"/>
      <c r="AT15" s="629"/>
      <c r="AU15" s="629"/>
      <c r="AV15" s="629"/>
      <c r="AW15" s="629"/>
      <c r="AX15" s="629"/>
      <c r="AY15" s="629"/>
      <c r="AZ15" s="629"/>
      <c r="BA15" s="629"/>
      <c r="BB15" s="629"/>
      <c r="BC15" s="629"/>
      <c r="BD15" s="629"/>
      <c r="BE15" s="629"/>
      <c r="BF15" s="630"/>
      <c r="BG15" s="631">
        <v>26168</v>
      </c>
      <c r="BH15" s="632"/>
      <c r="BI15" s="632"/>
      <c r="BJ15" s="632"/>
      <c r="BK15" s="632"/>
      <c r="BL15" s="632"/>
      <c r="BM15" s="632"/>
      <c r="BN15" s="633"/>
      <c r="BO15" s="634">
        <v>5.7</v>
      </c>
      <c r="BP15" s="634"/>
      <c r="BQ15" s="634"/>
      <c r="BR15" s="634"/>
      <c r="BS15" s="635" t="s">
        <v>128</v>
      </c>
      <c r="BT15" s="635"/>
      <c r="BU15" s="635"/>
      <c r="BV15" s="635"/>
      <c r="BW15" s="635"/>
      <c r="BX15" s="635"/>
      <c r="BY15" s="635"/>
      <c r="BZ15" s="635"/>
      <c r="CA15" s="635"/>
      <c r="CB15" s="639"/>
      <c r="CD15" s="646" t="s">
        <v>260</v>
      </c>
      <c r="CE15" s="647"/>
      <c r="CF15" s="647"/>
      <c r="CG15" s="647"/>
      <c r="CH15" s="647"/>
      <c r="CI15" s="647"/>
      <c r="CJ15" s="647"/>
      <c r="CK15" s="647"/>
      <c r="CL15" s="647"/>
      <c r="CM15" s="647"/>
      <c r="CN15" s="647"/>
      <c r="CO15" s="647"/>
      <c r="CP15" s="647"/>
      <c r="CQ15" s="648"/>
      <c r="CR15" s="631">
        <v>669691</v>
      </c>
      <c r="CS15" s="632"/>
      <c r="CT15" s="632"/>
      <c r="CU15" s="632"/>
      <c r="CV15" s="632"/>
      <c r="CW15" s="632"/>
      <c r="CX15" s="632"/>
      <c r="CY15" s="633"/>
      <c r="CZ15" s="634">
        <v>12.9</v>
      </c>
      <c r="DA15" s="634"/>
      <c r="DB15" s="634"/>
      <c r="DC15" s="634"/>
      <c r="DD15" s="640">
        <v>404564</v>
      </c>
      <c r="DE15" s="632"/>
      <c r="DF15" s="632"/>
      <c r="DG15" s="632"/>
      <c r="DH15" s="632"/>
      <c r="DI15" s="632"/>
      <c r="DJ15" s="632"/>
      <c r="DK15" s="632"/>
      <c r="DL15" s="632"/>
      <c r="DM15" s="632"/>
      <c r="DN15" s="632"/>
      <c r="DO15" s="632"/>
      <c r="DP15" s="633"/>
      <c r="DQ15" s="640">
        <v>235818</v>
      </c>
      <c r="DR15" s="632"/>
      <c r="DS15" s="632"/>
      <c r="DT15" s="632"/>
      <c r="DU15" s="632"/>
      <c r="DV15" s="632"/>
      <c r="DW15" s="632"/>
      <c r="DX15" s="632"/>
      <c r="DY15" s="632"/>
      <c r="DZ15" s="632"/>
      <c r="EA15" s="632"/>
      <c r="EB15" s="632"/>
      <c r="EC15" s="641"/>
    </row>
    <row r="16" spans="2:143" ht="11.25" customHeight="1" x14ac:dyDescent="0.15">
      <c r="B16" s="628" t="s">
        <v>261</v>
      </c>
      <c r="C16" s="629"/>
      <c r="D16" s="629"/>
      <c r="E16" s="629"/>
      <c r="F16" s="629"/>
      <c r="G16" s="629"/>
      <c r="H16" s="629"/>
      <c r="I16" s="629"/>
      <c r="J16" s="629"/>
      <c r="K16" s="629"/>
      <c r="L16" s="629"/>
      <c r="M16" s="629"/>
      <c r="N16" s="629"/>
      <c r="O16" s="629"/>
      <c r="P16" s="629"/>
      <c r="Q16" s="630"/>
      <c r="R16" s="631">
        <v>1972</v>
      </c>
      <c r="S16" s="632"/>
      <c r="T16" s="632"/>
      <c r="U16" s="632"/>
      <c r="V16" s="632"/>
      <c r="W16" s="632"/>
      <c r="X16" s="632"/>
      <c r="Y16" s="633"/>
      <c r="Z16" s="634">
        <v>0</v>
      </c>
      <c r="AA16" s="634"/>
      <c r="AB16" s="634"/>
      <c r="AC16" s="634"/>
      <c r="AD16" s="635">
        <v>1972</v>
      </c>
      <c r="AE16" s="635"/>
      <c r="AF16" s="635"/>
      <c r="AG16" s="635"/>
      <c r="AH16" s="635"/>
      <c r="AI16" s="635"/>
      <c r="AJ16" s="635"/>
      <c r="AK16" s="635"/>
      <c r="AL16" s="636">
        <v>0.1</v>
      </c>
      <c r="AM16" s="637"/>
      <c r="AN16" s="637"/>
      <c r="AO16" s="638"/>
      <c r="AP16" s="628" t="s">
        <v>262</v>
      </c>
      <c r="AQ16" s="629"/>
      <c r="AR16" s="629"/>
      <c r="AS16" s="629"/>
      <c r="AT16" s="629"/>
      <c r="AU16" s="629"/>
      <c r="AV16" s="629"/>
      <c r="AW16" s="629"/>
      <c r="AX16" s="629"/>
      <c r="AY16" s="629"/>
      <c r="AZ16" s="629"/>
      <c r="BA16" s="629"/>
      <c r="BB16" s="629"/>
      <c r="BC16" s="629"/>
      <c r="BD16" s="629"/>
      <c r="BE16" s="629"/>
      <c r="BF16" s="630"/>
      <c r="BG16" s="631" t="s">
        <v>128</v>
      </c>
      <c r="BH16" s="632"/>
      <c r="BI16" s="632"/>
      <c r="BJ16" s="632"/>
      <c r="BK16" s="632"/>
      <c r="BL16" s="632"/>
      <c r="BM16" s="632"/>
      <c r="BN16" s="633"/>
      <c r="BO16" s="634" t="s">
        <v>128</v>
      </c>
      <c r="BP16" s="634"/>
      <c r="BQ16" s="634"/>
      <c r="BR16" s="634"/>
      <c r="BS16" s="635" t="s">
        <v>128</v>
      </c>
      <c r="BT16" s="635"/>
      <c r="BU16" s="635"/>
      <c r="BV16" s="635"/>
      <c r="BW16" s="635"/>
      <c r="BX16" s="635"/>
      <c r="BY16" s="635"/>
      <c r="BZ16" s="635"/>
      <c r="CA16" s="635"/>
      <c r="CB16" s="639"/>
      <c r="CD16" s="646" t="s">
        <v>263</v>
      </c>
      <c r="CE16" s="647"/>
      <c r="CF16" s="647"/>
      <c r="CG16" s="647"/>
      <c r="CH16" s="647"/>
      <c r="CI16" s="647"/>
      <c r="CJ16" s="647"/>
      <c r="CK16" s="647"/>
      <c r="CL16" s="647"/>
      <c r="CM16" s="647"/>
      <c r="CN16" s="647"/>
      <c r="CO16" s="647"/>
      <c r="CP16" s="647"/>
      <c r="CQ16" s="648"/>
      <c r="CR16" s="631" t="s">
        <v>128</v>
      </c>
      <c r="CS16" s="632"/>
      <c r="CT16" s="632"/>
      <c r="CU16" s="632"/>
      <c r="CV16" s="632"/>
      <c r="CW16" s="632"/>
      <c r="CX16" s="632"/>
      <c r="CY16" s="633"/>
      <c r="CZ16" s="634" t="s">
        <v>128</v>
      </c>
      <c r="DA16" s="634"/>
      <c r="DB16" s="634"/>
      <c r="DC16" s="634"/>
      <c r="DD16" s="640" t="s">
        <v>128</v>
      </c>
      <c r="DE16" s="632"/>
      <c r="DF16" s="632"/>
      <c r="DG16" s="632"/>
      <c r="DH16" s="632"/>
      <c r="DI16" s="632"/>
      <c r="DJ16" s="632"/>
      <c r="DK16" s="632"/>
      <c r="DL16" s="632"/>
      <c r="DM16" s="632"/>
      <c r="DN16" s="632"/>
      <c r="DO16" s="632"/>
      <c r="DP16" s="633"/>
      <c r="DQ16" s="640" t="s">
        <v>128</v>
      </c>
      <c r="DR16" s="632"/>
      <c r="DS16" s="632"/>
      <c r="DT16" s="632"/>
      <c r="DU16" s="632"/>
      <c r="DV16" s="632"/>
      <c r="DW16" s="632"/>
      <c r="DX16" s="632"/>
      <c r="DY16" s="632"/>
      <c r="DZ16" s="632"/>
      <c r="EA16" s="632"/>
      <c r="EB16" s="632"/>
      <c r="EC16" s="641"/>
    </row>
    <row r="17" spans="2:133" ht="11.25" customHeight="1" x14ac:dyDescent="0.15">
      <c r="B17" s="628" t="s">
        <v>264</v>
      </c>
      <c r="C17" s="629"/>
      <c r="D17" s="629"/>
      <c r="E17" s="629"/>
      <c r="F17" s="629"/>
      <c r="G17" s="629"/>
      <c r="H17" s="629"/>
      <c r="I17" s="629"/>
      <c r="J17" s="629"/>
      <c r="K17" s="629"/>
      <c r="L17" s="629"/>
      <c r="M17" s="629"/>
      <c r="N17" s="629"/>
      <c r="O17" s="629"/>
      <c r="P17" s="629"/>
      <c r="Q17" s="630"/>
      <c r="R17" s="631">
        <v>3377</v>
      </c>
      <c r="S17" s="632"/>
      <c r="T17" s="632"/>
      <c r="U17" s="632"/>
      <c r="V17" s="632"/>
      <c r="W17" s="632"/>
      <c r="X17" s="632"/>
      <c r="Y17" s="633"/>
      <c r="Z17" s="634">
        <v>0.1</v>
      </c>
      <c r="AA17" s="634"/>
      <c r="AB17" s="634"/>
      <c r="AC17" s="634"/>
      <c r="AD17" s="635">
        <v>3377</v>
      </c>
      <c r="AE17" s="635"/>
      <c r="AF17" s="635"/>
      <c r="AG17" s="635"/>
      <c r="AH17" s="635"/>
      <c r="AI17" s="635"/>
      <c r="AJ17" s="635"/>
      <c r="AK17" s="635"/>
      <c r="AL17" s="636">
        <v>0.1</v>
      </c>
      <c r="AM17" s="637"/>
      <c r="AN17" s="637"/>
      <c r="AO17" s="638"/>
      <c r="AP17" s="628" t="s">
        <v>265</v>
      </c>
      <c r="AQ17" s="629"/>
      <c r="AR17" s="629"/>
      <c r="AS17" s="629"/>
      <c r="AT17" s="629"/>
      <c r="AU17" s="629"/>
      <c r="AV17" s="629"/>
      <c r="AW17" s="629"/>
      <c r="AX17" s="629"/>
      <c r="AY17" s="629"/>
      <c r="AZ17" s="629"/>
      <c r="BA17" s="629"/>
      <c r="BB17" s="629"/>
      <c r="BC17" s="629"/>
      <c r="BD17" s="629"/>
      <c r="BE17" s="629"/>
      <c r="BF17" s="630"/>
      <c r="BG17" s="631" t="s">
        <v>128</v>
      </c>
      <c r="BH17" s="632"/>
      <c r="BI17" s="632"/>
      <c r="BJ17" s="632"/>
      <c r="BK17" s="632"/>
      <c r="BL17" s="632"/>
      <c r="BM17" s="632"/>
      <c r="BN17" s="633"/>
      <c r="BO17" s="634" t="s">
        <v>128</v>
      </c>
      <c r="BP17" s="634"/>
      <c r="BQ17" s="634"/>
      <c r="BR17" s="634"/>
      <c r="BS17" s="635" t="s">
        <v>128</v>
      </c>
      <c r="BT17" s="635"/>
      <c r="BU17" s="635"/>
      <c r="BV17" s="635"/>
      <c r="BW17" s="635"/>
      <c r="BX17" s="635"/>
      <c r="BY17" s="635"/>
      <c r="BZ17" s="635"/>
      <c r="CA17" s="635"/>
      <c r="CB17" s="639"/>
      <c r="CD17" s="646" t="s">
        <v>266</v>
      </c>
      <c r="CE17" s="647"/>
      <c r="CF17" s="647"/>
      <c r="CG17" s="647"/>
      <c r="CH17" s="647"/>
      <c r="CI17" s="647"/>
      <c r="CJ17" s="647"/>
      <c r="CK17" s="647"/>
      <c r="CL17" s="647"/>
      <c r="CM17" s="647"/>
      <c r="CN17" s="647"/>
      <c r="CO17" s="647"/>
      <c r="CP17" s="647"/>
      <c r="CQ17" s="648"/>
      <c r="CR17" s="631">
        <v>648966</v>
      </c>
      <c r="CS17" s="632"/>
      <c r="CT17" s="632"/>
      <c r="CU17" s="632"/>
      <c r="CV17" s="632"/>
      <c r="CW17" s="632"/>
      <c r="CX17" s="632"/>
      <c r="CY17" s="633"/>
      <c r="CZ17" s="634">
        <v>12.5</v>
      </c>
      <c r="DA17" s="634"/>
      <c r="DB17" s="634"/>
      <c r="DC17" s="634"/>
      <c r="DD17" s="640" t="s">
        <v>128</v>
      </c>
      <c r="DE17" s="632"/>
      <c r="DF17" s="632"/>
      <c r="DG17" s="632"/>
      <c r="DH17" s="632"/>
      <c r="DI17" s="632"/>
      <c r="DJ17" s="632"/>
      <c r="DK17" s="632"/>
      <c r="DL17" s="632"/>
      <c r="DM17" s="632"/>
      <c r="DN17" s="632"/>
      <c r="DO17" s="632"/>
      <c r="DP17" s="633"/>
      <c r="DQ17" s="640">
        <v>625560</v>
      </c>
      <c r="DR17" s="632"/>
      <c r="DS17" s="632"/>
      <c r="DT17" s="632"/>
      <c r="DU17" s="632"/>
      <c r="DV17" s="632"/>
      <c r="DW17" s="632"/>
      <c r="DX17" s="632"/>
      <c r="DY17" s="632"/>
      <c r="DZ17" s="632"/>
      <c r="EA17" s="632"/>
      <c r="EB17" s="632"/>
      <c r="EC17" s="641"/>
    </row>
    <row r="18" spans="2:133" ht="11.25" customHeight="1" x14ac:dyDescent="0.15">
      <c r="B18" s="628" t="s">
        <v>267</v>
      </c>
      <c r="C18" s="629"/>
      <c r="D18" s="629"/>
      <c r="E18" s="629"/>
      <c r="F18" s="629"/>
      <c r="G18" s="629"/>
      <c r="H18" s="629"/>
      <c r="I18" s="629"/>
      <c r="J18" s="629"/>
      <c r="K18" s="629"/>
      <c r="L18" s="629"/>
      <c r="M18" s="629"/>
      <c r="N18" s="629"/>
      <c r="O18" s="629"/>
      <c r="P18" s="629"/>
      <c r="Q18" s="630"/>
      <c r="R18" s="631">
        <v>9668</v>
      </c>
      <c r="S18" s="632"/>
      <c r="T18" s="632"/>
      <c r="U18" s="632"/>
      <c r="V18" s="632"/>
      <c r="W18" s="632"/>
      <c r="X18" s="632"/>
      <c r="Y18" s="633"/>
      <c r="Z18" s="634">
        <v>0.2</v>
      </c>
      <c r="AA18" s="634"/>
      <c r="AB18" s="634"/>
      <c r="AC18" s="634"/>
      <c r="AD18" s="635">
        <v>9668</v>
      </c>
      <c r="AE18" s="635"/>
      <c r="AF18" s="635"/>
      <c r="AG18" s="635"/>
      <c r="AH18" s="635"/>
      <c r="AI18" s="635"/>
      <c r="AJ18" s="635"/>
      <c r="AK18" s="635"/>
      <c r="AL18" s="636">
        <v>0.30000001192092896</v>
      </c>
      <c r="AM18" s="637"/>
      <c r="AN18" s="637"/>
      <c r="AO18" s="638"/>
      <c r="AP18" s="628" t="s">
        <v>268</v>
      </c>
      <c r="AQ18" s="629"/>
      <c r="AR18" s="629"/>
      <c r="AS18" s="629"/>
      <c r="AT18" s="629"/>
      <c r="AU18" s="629"/>
      <c r="AV18" s="629"/>
      <c r="AW18" s="629"/>
      <c r="AX18" s="629"/>
      <c r="AY18" s="629"/>
      <c r="AZ18" s="629"/>
      <c r="BA18" s="629"/>
      <c r="BB18" s="629"/>
      <c r="BC18" s="629"/>
      <c r="BD18" s="629"/>
      <c r="BE18" s="629"/>
      <c r="BF18" s="630"/>
      <c r="BG18" s="631" t="s">
        <v>128</v>
      </c>
      <c r="BH18" s="632"/>
      <c r="BI18" s="632"/>
      <c r="BJ18" s="632"/>
      <c r="BK18" s="632"/>
      <c r="BL18" s="632"/>
      <c r="BM18" s="632"/>
      <c r="BN18" s="633"/>
      <c r="BO18" s="634" t="s">
        <v>128</v>
      </c>
      <c r="BP18" s="634"/>
      <c r="BQ18" s="634"/>
      <c r="BR18" s="634"/>
      <c r="BS18" s="635" t="s">
        <v>128</v>
      </c>
      <c r="BT18" s="635"/>
      <c r="BU18" s="635"/>
      <c r="BV18" s="635"/>
      <c r="BW18" s="635"/>
      <c r="BX18" s="635"/>
      <c r="BY18" s="635"/>
      <c r="BZ18" s="635"/>
      <c r="CA18" s="635"/>
      <c r="CB18" s="639"/>
      <c r="CD18" s="646" t="s">
        <v>269</v>
      </c>
      <c r="CE18" s="647"/>
      <c r="CF18" s="647"/>
      <c r="CG18" s="647"/>
      <c r="CH18" s="647"/>
      <c r="CI18" s="647"/>
      <c r="CJ18" s="647"/>
      <c r="CK18" s="647"/>
      <c r="CL18" s="647"/>
      <c r="CM18" s="647"/>
      <c r="CN18" s="647"/>
      <c r="CO18" s="647"/>
      <c r="CP18" s="647"/>
      <c r="CQ18" s="648"/>
      <c r="CR18" s="631" t="s">
        <v>128</v>
      </c>
      <c r="CS18" s="632"/>
      <c r="CT18" s="632"/>
      <c r="CU18" s="632"/>
      <c r="CV18" s="632"/>
      <c r="CW18" s="632"/>
      <c r="CX18" s="632"/>
      <c r="CY18" s="633"/>
      <c r="CZ18" s="634" t="s">
        <v>128</v>
      </c>
      <c r="DA18" s="634"/>
      <c r="DB18" s="634"/>
      <c r="DC18" s="634"/>
      <c r="DD18" s="640" t="s">
        <v>128</v>
      </c>
      <c r="DE18" s="632"/>
      <c r="DF18" s="632"/>
      <c r="DG18" s="632"/>
      <c r="DH18" s="632"/>
      <c r="DI18" s="632"/>
      <c r="DJ18" s="632"/>
      <c r="DK18" s="632"/>
      <c r="DL18" s="632"/>
      <c r="DM18" s="632"/>
      <c r="DN18" s="632"/>
      <c r="DO18" s="632"/>
      <c r="DP18" s="633"/>
      <c r="DQ18" s="640" t="s">
        <v>128</v>
      </c>
      <c r="DR18" s="632"/>
      <c r="DS18" s="632"/>
      <c r="DT18" s="632"/>
      <c r="DU18" s="632"/>
      <c r="DV18" s="632"/>
      <c r="DW18" s="632"/>
      <c r="DX18" s="632"/>
      <c r="DY18" s="632"/>
      <c r="DZ18" s="632"/>
      <c r="EA18" s="632"/>
      <c r="EB18" s="632"/>
      <c r="EC18" s="641"/>
    </row>
    <row r="19" spans="2:133" ht="11.25" customHeight="1" x14ac:dyDescent="0.15">
      <c r="B19" s="628" t="s">
        <v>270</v>
      </c>
      <c r="C19" s="629"/>
      <c r="D19" s="629"/>
      <c r="E19" s="629"/>
      <c r="F19" s="629"/>
      <c r="G19" s="629"/>
      <c r="H19" s="629"/>
      <c r="I19" s="629"/>
      <c r="J19" s="629"/>
      <c r="K19" s="629"/>
      <c r="L19" s="629"/>
      <c r="M19" s="629"/>
      <c r="N19" s="629"/>
      <c r="O19" s="629"/>
      <c r="P19" s="629"/>
      <c r="Q19" s="630"/>
      <c r="R19" s="631">
        <v>1230</v>
      </c>
      <c r="S19" s="632"/>
      <c r="T19" s="632"/>
      <c r="U19" s="632"/>
      <c r="V19" s="632"/>
      <c r="W19" s="632"/>
      <c r="X19" s="632"/>
      <c r="Y19" s="633"/>
      <c r="Z19" s="634">
        <v>0</v>
      </c>
      <c r="AA19" s="634"/>
      <c r="AB19" s="634"/>
      <c r="AC19" s="634"/>
      <c r="AD19" s="635">
        <v>1230</v>
      </c>
      <c r="AE19" s="635"/>
      <c r="AF19" s="635"/>
      <c r="AG19" s="635"/>
      <c r="AH19" s="635"/>
      <c r="AI19" s="635"/>
      <c r="AJ19" s="635"/>
      <c r="AK19" s="635"/>
      <c r="AL19" s="636">
        <v>0</v>
      </c>
      <c r="AM19" s="637"/>
      <c r="AN19" s="637"/>
      <c r="AO19" s="638"/>
      <c r="AP19" s="628" t="s">
        <v>271</v>
      </c>
      <c r="AQ19" s="629"/>
      <c r="AR19" s="629"/>
      <c r="AS19" s="629"/>
      <c r="AT19" s="629"/>
      <c r="AU19" s="629"/>
      <c r="AV19" s="629"/>
      <c r="AW19" s="629"/>
      <c r="AX19" s="629"/>
      <c r="AY19" s="629"/>
      <c r="AZ19" s="629"/>
      <c r="BA19" s="629"/>
      <c r="BB19" s="629"/>
      <c r="BC19" s="629"/>
      <c r="BD19" s="629"/>
      <c r="BE19" s="629"/>
      <c r="BF19" s="630"/>
      <c r="BG19" s="631">
        <v>5938</v>
      </c>
      <c r="BH19" s="632"/>
      <c r="BI19" s="632"/>
      <c r="BJ19" s="632"/>
      <c r="BK19" s="632"/>
      <c r="BL19" s="632"/>
      <c r="BM19" s="632"/>
      <c r="BN19" s="633"/>
      <c r="BO19" s="634">
        <v>1.3</v>
      </c>
      <c r="BP19" s="634"/>
      <c r="BQ19" s="634"/>
      <c r="BR19" s="634"/>
      <c r="BS19" s="635" t="s">
        <v>128</v>
      </c>
      <c r="BT19" s="635"/>
      <c r="BU19" s="635"/>
      <c r="BV19" s="635"/>
      <c r="BW19" s="635"/>
      <c r="BX19" s="635"/>
      <c r="BY19" s="635"/>
      <c r="BZ19" s="635"/>
      <c r="CA19" s="635"/>
      <c r="CB19" s="639"/>
      <c r="CD19" s="646" t="s">
        <v>272</v>
      </c>
      <c r="CE19" s="647"/>
      <c r="CF19" s="647"/>
      <c r="CG19" s="647"/>
      <c r="CH19" s="647"/>
      <c r="CI19" s="647"/>
      <c r="CJ19" s="647"/>
      <c r="CK19" s="647"/>
      <c r="CL19" s="647"/>
      <c r="CM19" s="647"/>
      <c r="CN19" s="647"/>
      <c r="CO19" s="647"/>
      <c r="CP19" s="647"/>
      <c r="CQ19" s="648"/>
      <c r="CR19" s="631" t="s">
        <v>128</v>
      </c>
      <c r="CS19" s="632"/>
      <c r="CT19" s="632"/>
      <c r="CU19" s="632"/>
      <c r="CV19" s="632"/>
      <c r="CW19" s="632"/>
      <c r="CX19" s="632"/>
      <c r="CY19" s="633"/>
      <c r="CZ19" s="634" t="s">
        <v>128</v>
      </c>
      <c r="DA19" s="634"/>
      <c r="DB19" s="634"/>
      <c r="DC19" s="634"/>
      <c r="DD19" s="640" t="s">
        <v>128</v>
      </c>
      <c r="DE19" s="632"/>
      <c r="DF19" s="632"/>
      <c r="DG19" s="632"/>
      <c r="DH19" s="632"/>
      <c r="DI19" s="632"/>
      <c r="DJ19" s="632"/>
      <c r="DK19" s="632"/>
      <c r="DL19" s="632"/>
      <c r="DM19" s="632"/>
      <c r="DN19" s="632"/>
      <c r="DO19" s="632"/>
      <c r="DP19" s="633"/>
      <c r="DQ19" s="640" t="s">
        <v>128</v>
      </c>
      <c r="DR19" s="632"/>
      <c r="DS19" s="632"/>
      <c r="DT19" s="632"/>
      <c r="DU19" s="632"/>
      <c r="DV19" s="632"/>
      <c r="DW19" s="632"/>
      <c r="DX19" s="632"/>
      <c r="DY19" s="632"/>
      <c r="DZ19" s="632"/>
      <c r="EA19" s="632"/>
      <c r="EB19" s="632"/>
      <c r="EC19" s="641"/>
    </row>
    <row r="20" spans="2:133" ht="11.25" customHeight="1" x14ac:dyDescent="0.15">
      <c r="B20" s="628" t="s">
        <v>273</v>
      </c>
      <c r="C20" s="629"/>
      <c r="D20" s="629"/>
      <c r="E20" s="629"/>
      <c r="F20" s="629"/>
      <c r="G20" s="629"/>
      <c r="H20" s="629"/>
      <c r="I20" s="629"/>
      <c r="J20" s="629"/>
      <c r="K20" s="629"/>
      <c r="L20" s="629"/>
      <c r="M20" s="629"/>
      <c r="N20" s="629"/>
      <c r="O20" s="629"/>
      <c r="P20" s="629"/>
      <c r="Q20" s="630"/>
      <c r="R20" s="631">
        <v>679</v>
      </c>
      <c r="S20" s="632"/>
      <c r="T20" s="632"/>
      <c r="U20" s="632"/>
      <c r="V20" s="632"/>
      <c r="W20" s="632"/>
      <c r="X20" s="632"/>
      <c r="Y20" s="633"/>
      <c r="Z20" s="634">
        <v>0</v>
      </c>
      <c r="AA20" s="634"/>
      <c r="AB20" s="634"/>
      <c r="AC20" s="634"/>
      <c r="AD20" s="635">
        <v>679</v>
      </c>
      <c r="AE20" s="635"/>
      <c r="AF20" s="635"/>
      <c r="AG20" s="635"/>
      <c r="AH20" s="635"/>
      <c r="AI20" s="635"/>
      <c r="AJ20" s="635"/>
      <c r="AK20" s="635"/>
      <c r="AL20" s="636">
        <v>0</v>
      </c>
      <c r="AM20" s="637"/>
      <c r="AN20" s="637"/>
      <c r="AO20" s="638"/>
      <c r="AP20" s="628" t="s">
        <v>274</v>
      </c>
      <c r="AQ20" s="629"/>
      <c r="AR20" s="629"/>
      <c r="AS20" s="629"/>
      <c r="AT20" s="629"/>
      <c r="AU20" s="629"/>
      <c r="AV20" s="629"/>
      <c r="AW20" s="629"/>
      <c r="AX20" s="629"/>
      <c r="AY20" s="629"/>
      <c r="AZ20" s="629"/>
      <c r="BA20" s="629"/>
      <c r="BB20" s="629"/>
      <c r="BC20" s="629"/>
      <c r="BD20" s="629"/>
      <c r="BE20" s="629"/>
      <c r="BF20" s="630"/>
      <c r="BG20" s="631">
        <v>5938</v>
      </c>
      <c r="BH20" s="632"/>
      <c r="BI20" s="632"/>
      <c r="BJ20" s="632"/>
      <c r="BK20" s="632"/>
      <c r="BL20" s="632"/>
      <c r="BM20" s="632"/>
      <c r="BN20" s="633"/>
      <c r="BO20" s="634">
        <v>1.3</v>
      </c>
      <c r="BP20" s="634"/>
      <c r="BQ20" s="634"/>
      <c r="BR20" s="634"/>
      <c r="BS20" s="635" t="s">
        <v>128</v>
      </c>
      <c r="BT20" s="635"/>
      <c r="BU20" s="635"/>
      <c r="BV20" s="635"/>
      <c r="BW20" s="635"/>
      <c r="BX20" s="635"/>
      <c r="BY20" s="635"/>
      <c r="BZ20" s="635"/>
      <c r="CA20" s="635"/>
      <c r="CB20" s="639"/>
      <c r="CD20" s="646" t="s">
        <v>275</v>
      </c>
      <c r="CE20" s="647"/>
      <c r="CF20" s="647"/>
      <c r="CG20" s="647"/>
      <c r="CH20" s="647"/>
      <c r="CI20" s="647"/>
      <c r="CJ20" s="647"/>
      <c r="CK20" s="647"/>
      <c r="CL20" s="647"/>
      <c r="CM20" s="647"/>
      <c r="CN20" s="647"/>
      <c r="CO20" s="647"/>
      <c r="CP20" s="647"/>
      <c r="CQ20" s="648"/>
      <c r="CR20" s="631">
        <v>5185125</v>
      </c>
      <c r="CS20" s="632"/>
      <c r="CT20" s="632"/>
      <c r="CU20" s="632"/>
      <c r="CV20" s="632"/>
      <c r="CW20" s="632"/>
      <c r="CX20" s="632"/>
      <c r="CY20" s="633"/>
      <c r="CZ20" s="634">
        <v>100</v>
      </c>
      <c r="DA20" s="634"/>
      <c r="DB20" s="634"/>
      <c r="DC20" s="634"/>
      <c r="DD20" s="640">
        <v>1119917</v>
      </c>
      <c r="DE20" s="632"/>
      <c r="DF20" s="632"/>
      <c r="DG20" s="632"/>
      <c r="DH20" s="632"/>
      <c r="DI20" s="632"/>
      <c r="DJ20" s="632"/>
      <c r="DK20" s="632"/>
      <c r="DL20" s="632"/>
      <c r="DM20" s="632"/>
      <c r="DN20" s="632"/>
      <c r="DO20" s="632"/>
      <c r="DP20" s="633"/>
      <c r="DQ20" s="640">
        <v>3363501</v>
      </c>
      <c r="DR20" s="632"/>
      <c r="DS20" s="632"/>
      <c r="DT20" s="632"/>
      <c r="DU20" s="632"/>
      <c r="DV20" s="632"/>
      <c r="DW20" s="632"/>
      <c r="DX20" s="632"/>
      <c r="DY20" s="632"/>
      <c r="DZ20" s="632"/>
      <c r="EA20" s="632"/>
      <c r="EB20" s="632"/>
      <c r="EC20" s="641"/>
    </row>
    <row r="21" spans="2:133" ht="11.25" customHeight="1" x14ac:dyDescent="0.15">
      <c r="B21" s="628" t="s">
        <v>276</v>
      </c>
      <c r="C21" s="629"/>
      <c r="D21" s="629"/>
      <c r="E21" s="629"/>
      <c r="F21" s="629"/>
      <c r="G21" s="629"/>
      <c r="H21" s="629"/>
      <c r="I21" s="629"/>
      <c r="J21" s="629"/>
      <c r="K21" s="629"/>
      <c r="L21" s="629"/>
      <c r="M21" s="629"/>
      <c r="N21" s="629"/>
      <c r="O21" s="629"/>
      <c r="P21" s="629"/>
      <c r="Q21" s="630"/>
      <c r="R21" s="631">
        <v>239</v>
      </c>
      <c r="S21" s="632"/>
      <c r="T21" s="632"/>
      <c r="U21" s="632"/>
      <c r="V21" s="632"/>
      <c r="W21" s="632"/>
      <c r="X21" s="632"/>
      <c r="Y21" s="633"/>
      <c r="Z21" s="634">
        <v>0</v>
      </c>
      <c r="AA21" s="634"/>
      <c r="AB21" s="634"/>
      <c r="AC21" s="634"/>
      <c r="AD21" s="635">
        <v>239</v>
      </c>
      <c r="AE21" s="635"/>
      <c r="AF21" s="635"/>
      <c r="AG21" s="635"/>
      <c r="AH21" s="635"/>
      <c r="AI21" s="635"/>
      <c r="AJ21" s="635"/>
      <c r="AK21" s="635"/>
      <c r="AL21" s="636">
        <v>0</v>
      </c>
      <c r="AM21" s="637"/>
      <c r="AN21" s="637"/>
      <c r="AO21" s="638"/>
      <c r="AP21" s="650" t="s">
        <v>277</v>
      </c>
      <c r="AQ21" s="651"/>
      <c r="AR21" s="651"/>
      <c r="AS21" s="651"/>
      <c r="AT21" s="651"/>
      <c r="AU21" s="651"/>
      <c r="AV21" s="651"/>
      <c r="AW21" s="651"/>
      <c r="AX21" s="651"/>
      <c r="AY21" s="651"/>
      <c r="AZ21" s="651"/>
      <c r="BA21" s="651"/>
      <c r="BB21" s="651"/>
      <c r="BC21" s="651"/>
      <c r="BD21" s="651"/>
      <c r="BE21" s="651"/>
      <c r="BF21" s="652"/>
      <c r="BG21" s="631">
        <v>5938</v>
      </c>
      <c r="BH21" s="632"/>
      <c r="BI21" s="632"/>
      <c r="BJ21" s="632"/>
      <c r="BK21" s="632"/>
      <c r="BL21" s="632"/>
      <c r="BM21" s="632"/>
      <c r="BN21" s="633"/>
      <c r="BO21" s="634">
        <v>1.3</v>
      </c>
      <c r="BP21" s="634"/>
      <c r="BQ21" s="634"/>
      <c r="BR21" s="634"/>
      <c r="BS21" s="635" t="s">
        <v>128</v>
      </c>
      <c r="BT21" s="635"/>
      <c r="BU21" s="635"/>
      <c r="BV21" s="635"/>
      <c r="BW21" s="635"/>
      <c r="BX21" s="635"/>
      <c r="BY21" s="635"/>
      <c r="BZ21" s="635"/>
      <c r="CA21" s="635"/>
      <c r="CB21" s="639"/>
      <c r="CD21" s="656"/>
      <c r="CE21" s="657"/>
      <c r="CF21" s="657"/>
      <c r="CG21" s="657"/>
      <c r="CH21" s="657"/>
      <c r="CI21" s="657"/>
      <c r="CJ21" s="657"/>
      <c r="CK21" s="657"/>
      <c r="CL21" s="657"/>
      <c r="CM21" s="657"/>
      <c r="CN21" s="657"/>
      <c r="CO21" s="657"/>
      <c r="CP21" s="657"/>
      <c r="CQ21" s="658"/>
      <c r="CR21" s="659"/>
      <c r="CS21" s="654"/>
      <c r="CT21" s="654"/>
      <c r="CU21" s="654"/>
      <c r="CV21" s="654"/>
      <c r="CW21" s="654"/>
      <c r="CX21" s="654"/>
      <c r="CY21" s="660"/>
      <c r="CZ21" s="661"/>
      <c r="DA21" s="661"/>
      <c r="DB21" s="661"/>
      <c r="DC21" s="661"/>
      <c r="DD21" s="653"/>
      <c r="DE21" s="654"/>
      <c r="DF21" s="654"/>
      <c r="DG21" s="654"/>
      <c r="DH21" s="654"/>
      <c r="DI21" s="654"/>
      <c r="DJ21" s="654"/>
      <c r="DK21" s="654"/>
      <c r="DL21" s="654"/>
      <c r="DM21" s="654"/>
      <c r="DN21" s="654"/>
      <c r="DO21" s="654"/>
      <c r="DP21" s="660"/>
      <c r="DQ21" s="653"/>
      <c r="DR21" s="654"/>
      <c r="DS21" s="654"/>
      <c r="DT21" s="654"/>
      <c r="DU21" s="654"/>
      <c r="DV21" s="654"/>
      <c r="DW21" s="654"/>
      <c r="DX21" s="654"/>
      <c r="DY21" s="654"/>
      <c r="DZ21" s="654"/>
      <c r="EA21" s="654"/>
      <c r="EB21" s="654"/>
      <c r="EC21" s="655"/>
    </row>
    <row r="22" spans="2:133" ht="11.25" customHeight="1" x14ac:dyDescent="0.15">
      <c r="B22" s="669" t="s">
        <v>278</v>
      </c>
      <c r="C22" s="670"/>
      <c r="D22" s="670"/>
      <c r="E22" s="670"/>
      <c r="F22" s="670"/>
      <c r="G22" s="670"/>
      <c r="H22" s="670"/>
      <c r="I22" s="670"/>
      <c r="J22" s="670"/>
      <c r="K22" s="670"/>
      <c r="L22" s="670"/>
      <c r="M22" s="670"/>
      <c r="N22" s="670"/>
      <c r="O22" s="670"/>
      <c r="P22" s="670"/>
      <c r="Q22" s="671"/>
      <c r="R22" s="631">
        <v>7520</v>
      </c>
      <c r="S22" s="632"/>
      <c r="T22" s="632"/>
      <c r="U22" s="632"/>
      <c r="V22" s="632"/>
      <c r="W22" s="632"/>
      <c r="X22" s="632"/>
      <c r="Y22" s="633"/>
      <c r="Z22" s="634">
        <v>0.1</v>
      </c>
      <c r="AA22" s="634"/>
      <c r="AB22" s="634"/>
      <c r="AC22" s="634"/>
      <c r="AD22" s="635">
        <v>7520</v>
      </c>
      <c r="AE22" s="635"/>
      <c r="AF22" s="635"/>
      <c r="AG22" s="635"/>
      <c r="AH22" s="635"/>
      <c r="AI22" s="635"/>
      <c r="AJ22" s="635"/>
      <c r="AK22" s="635"/>
      <c r="AL22" s="636">
        <v>0.30000001192092896</v>
      </c>
      <c r="AM22" s="637"/>
      <c r="AN22" s="637"/>
      <c r="AO22" s="638"/>
      <c r="AP22" s="650" t="s">
        <v>279</v>
      </c>
      <c r="AQ22" s="651"/>
      <c r="AR22" s="651"/>
      <c r="AS22" s="651"/>
      <c r="AT22" s="651"/>
      <c r="AU22" s="651"/>
      <c r="AV22" s="651"/>
      <c r="AW22" s="651"/>
      <c r="AX22" s="651"/>
      <c r="AY22" s="651"/>
      <c r="AZ22" s="651"/>
      <c r="BA22" s="651"/>
      <c r="BB22" s="651"/>
      <c r="BC22" s="651"/>
      <c r="BD22" s="651"/>
      <c r="BE22" s="651"/>
      <c r="BF22" s="652"/>
      <c r="BG22" s="631" t="s">
        <v>128</v>
      </c>
      <c r="BH22" s="632"/>
      <c r="BI22" s="632"/>
      <c r="BJ22" s="632"/>
      <c r="BK22" s="632"/>
      <c r="BL22" s="632"/>
      <c r="BM22" s="632"/>
      <c r="BN22" s="633"/>
      <c r="BO22" s="634" t="s">
        <v>128</v>
      </c>
      <c r="BP22" s="634"/>
      <c r="BQ22" s="634"/>
      <c r="BR22" s="634"/>
      <c r="BS22" s="635" t="s">
        <v>128</v>
      </c>
      <c r="BT22" s="635"/>
      <c r="BU22" s="635"/>
      <c r="BV22" s="635"/>
      <c r="BW22" s="635"/>
      <c r="BX22" s="635"/>
      <c r="BY22" s="635"/>
      <c r="BZ22" s="635"/>
      <c r="CA22" s="635"/>
      <c r="CB22" s="639"/>
      <c r="CD22" s="613" t="s">
        <v>280</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281</v>
      </c>
      <c r="C23" s="629"/>
      <c r="D23" s="629"/>
      <c r="E23" s="629"/>
      <c r="F23" s="629"/>
      <c r="G23" s="629"/>
      <c r="H23" s="629"/>
      <c r="I23" s="629"/>
      <c r="J23" s="629"/>
      <c r="K23" s="629"/>
      <c r="L23" s="629"/>
      <c r="M23" s="629"/>
      <c r="N23" s="629"/>
      <c r="O23" s="629"/>
      <c r="P23" s="629"/>
      <c r="Q23" s="630"/>
      <c r="R23" s="631">
        <v>2454722</v>
      </c>
      <c r="S23" s="632"/>
      <c r="T23" s="632"/>
      <c r="U23" s="632"/>
      <c r="V23" s="632"/>
      <c r="W23" s="632"/>
      <c r="X23" s="632"/>
      <c r="Y23" s="633"/>
      <c r="Z23" s="634">
        <v>46.2</v>
      </c>
      <c r="AA23" s="634"/>
      <c r="AB23" s="634"/>
      <c r="AC23" s="634"/>
      <c r="AD23" s="635">
        <v>2128966</v>
      </c>
      <c r="AE23" s="635"/>
      <c r="AF23" s="635"/>
      <c r="AG23" s="635"/>
      <c r="AH23" s="635"/>
      <c r="AI23" s="635"/>
      <c r="AJ23" s="635"/>
      <c r="AK23" s="635"/>
      <c r="AL23" s="636">
        <v>76.8</v>
      </c>
      <c r="AM23" s="637"/>
      <c r="AN23" s="637"/>
      <c r="AO23" s="638"/>
      <c r="AP23" s="650" t="s">
        <v>282</v>
      </c>
      <c r="AQ23" s="651"/>
      <c r="AR23" s="651"/>
      <c r="AS23" s="651"/>
      <c r="AT23" s="651"/>
      <c r="AU23" s="651"/>
      <c r="AV23" s="651"/>
      <c r="AW23" s="651"/>
      <c r="AX23" s="651"/>
      <c r="AY23" s="651"/>
      <c r="AZ23" s="651"/>
      <c r="BA23" s="651"/>
      <c r="BB23" s="651"/>
      <c r="BC23" s="651"/>
      <c r="BD23" s="651"/>
      <c r="BE23" s="651"/>
      <c r="BF23" s="652"/>
      <c r="BG23" s="631" t="s">
        <v>128</v>
      </c>
      <c r="BH23" s="632"/>
      <c r="BI23" s="632"/>
      <c r="BJ23" s="632"/>
      <c r="BK23" s="632"/>
      <c r="BL23" s="632"/>
      <c r="BM23" s="632"/>
      <c r="BN23" s="633"/>
      <c r="BO23" s="634" t="s">
        <v>128</v>
      </c>
      <c r="BP23" s="634"/>
      <c r="BQ23" s="634"/>
      <c r="BR23" s="634"/>
      <c r="BS23" s="635" t="s">
        <v>128</v>
      </c>
      <c r="BT23" s="635"/>
      <c r="BU23" s="635"/>
      <c r="BV23" s="635"/>
      <c r="BW23" s="635"/>
      <c r="BX23" s="635"/>
      <c r="BY23" s="635"/>
      <c r="BZ23" s="635"/>
      <c r="CA23" s="635"/>
      <c r="CB23" s="639"/>
      <c r="CD23" s="613" t="s">
        <v>222</v>
      </c>
      <c r="CE23" s="614"/>
      <c r="CF23" s="614"/>
      <c r="CG23" s="614"/>
      <c r="CH23" s="614"/>
      <c r="CI23" s="614"/>
      <c r="CJ23" s="614"/>
      <c r="CK23" s="614"/>
      <c r="CL23" s="614"/>
      <c r="CM23" s="614"/>
      <c r="CN23" s="614"/>
      <c r="CO23" s="614"/>
      <c r="CP23" s="614"/>
      <c r="CQ23" s="615"/>
      <c r="CR23" s="613" t="s">
        <v>283</v>
      </c>
      <c r="CS23" s="614"/>
      <c r="CT23" s="614"/>
      <c r="CU23" s="614"/>
      <c r="CV23" s="614"/>
      <c r="CW23" s="614"/>
      <c r="CX23" s="614"/>
      <c r="CY23" s="615"/>
      <c r="CZ23" s="613" t="s">
        <v>284</v>
      </c>
      <c r="DA23" s="614"/>
      <c r="DB23" s="614"/>
      <c r="DC23" s="615"/>
      <c r="DD23" s="613" t="s">
        <v>285</v>
      </c>
      <c r="DE23" s="614"/>
      <c r="DF23" s="614"/>
      <c r="DG23" s="614"/>
      <c r="DH23" s="614"/>
      <c r="DI23" s="614"/>
      <c r="DJ23" s="614"/>
      <c r="DK23" s="615"/>
      <c r="DL23" s="662" t="s">
        <v>286</v>
      </c>
      <c r="DM23" s="663"/>
      <c r="DN23" s="663"/>
      <c r="DO23" s="663"/>
      <c r="DP23" s="663"/>
      <c r="DQ23" s="663"/>
      <c r="DR23" s="663"/>
      <c r="DS23" s="663"/>
      <c r="DT23" s="663"/>
      <c r="DU23" s="663"/>
      <c r="DV23" s="664"/>
      <c r="DW23" s="613" t="s">
        <v>287</v>
      </c>
      <c r="DX23" s="614"/>
      <c r="DY23" s="614"/>
      <c r="DZ23" s="614"/>
      <c r="EA23" s="614"/>
      <c r="EB23" s="614"/>
      <c r="EC23" s="615"/>
    </row>
    <row r="24" spans="2:133" ht="11.25" customHeight="1" x14ac:dyDescent="0.15">
      <c r="B24" s="628" t="s">
        <v>288</v>
      </c>
      <c r="C24" s="629"/>
      <c r="D24" s="629"/>
      <c r="E24" s="629"/>
      <c r="F24" s="629"/>
      <c r="G24" s="629"/>
      <c r="H24" s="629"/>
      <c r="I24" s="629"/>
      <c r="J24" s="629"/>
      <c r="K24" s="629"/>
      <c r="L24" s="629"/>
      <c r="M24" s="629"/>
      <c r="N24" s="629"/>
      <c r="O24" s="629"/>
      <c r="P24" s="629"/>
      <c r="Q24" s="630"/>
      <c r="R24" s="631">
        <v>2128966</v>
      </c>
      <c r="S24" s="632"/>
      <c r="T24" s="632"/>
      <c r="U24" s="632"/>
      <c r="V24" s="632"/>
      <c r="W24" s="632"/>
      <c r="X24" s="632"/>
      <c r="Y24" s="633"/>
      <c r="Z24" s="634">
        <v>40.1</v>
      </c>
      <c r="AA24" s="634"/>
      <c r="AB24" s="634"/>
      <c r="AC24" s="634"/>
      <c r="AD24" s="635">
        <v>2128966</v>
      </c>
      <c r="AE24" s="635"/>
      <c r="AF24" s="635"/>
      <c r="AG24" s="635"/>
      <c r="AH24" s="635"/>
      <c r="AI24" s="635"/>
      <c r="AJ24" s="635"/>
      <c r="AK24" s="635"/>
      <c r="AL24" s="636">
        <v>76.8</v>
      </c>
      <c r="AM24" s="637"/>
      <c r="AN24" s="637"/>
      <c r="AO24" s="638"/>
      <c r="AP24" s="650" t="s">
        <v>289</v>
      </c>
      <c r="AQ24" s="651"/>
      <c r="AR24" s="651"/>
      <c r="AS24" s="651"/>
      <c r="AT24" s="651"/>
      <c r="AU24" s="651"/>
      <c r="AV24" s="651"/>
      <c r="AW24" s="651"/>
      <c r="AX24" s="651"/>
      <c r="AY24" s="651"/>
      <c r="AZ24" s="651"/>
      <c r="BA24" s="651"/>
      <c r="BB24" s="651"/>
      <c r="BC24" s="651"/>
      <c r="BD24" s="651"/>
      <c r="BE24" s="651"/>
      <c r="BF24" s="652"/>
      <c r="BG24" s="631" t="s">
        <v>128</v>
      </c>
      <c r="BH24" s="632"/>
      <c r="BI24" s="632"/>
      <c r="BJ24" s="632"/>
      <c r="BK24" s="632"/>
      <c r="BL24" s="632"/>
      <c r="BM24" s="632"/>
      <c r="BN24" s="633"/>
      <c r="BO24" s="634" t="s">
        <v>128</v>
      </c>
      <c r="BP24" s="634"/>
      <c r="BQ24" s="634"/>
      <c r="BR24" s="634"/>
      <c r="BS24" s="635" t="s">
        <v>128</v>
      </c>
      <c r="BT24" s="635"/>
      <c r="BU24" s="635"/>
      <c r="BV24" s="635"/>
      <c r="BW24" s="635"/>
      <c r="BX24" s="635"/>
      <c r="BY24" s="635"/>
      <c r="BZ24" s="635"/>
      <c r="CA24" s="635"/>
      <c r="CB24" s="639"/>
      <c r="CD24" s="642" t="s">
        <v>290</v>
      </c>
      <c r="CE24" s="643"/>
      <c r="CF24" s="643"/>
      <c r="CG24" s="643"/>
      <c r="CH24" s="643"/>
      <c r="CI24" s="643"/>
      <c r="CJ24" s="643"/>
      <c r="CK24" s="643"/>
      <c r="CL24" s="643"/>
      <c r="CM24" s="643"/>
      <c r="CN24" s="643"/>
      <c r="CO24" s="643"/>
      <c r="CP24" s="643"/>
      <c r="CQ24" s="644"/>
      <c r="CR24" s="620">
        <v>1648998</v>
      </c>
      <c r="CS24" s="621"/>
      <c r="CT24" s="621"/>
      <c r="CU24" s="621"/>
      <c r="CV24" s="621"/>
      <c r="CW24" s="621"/>
      <c r="CX24" s="621"/>
      <c r="CY24" s="622"/>
      <c r="CZ24" s="625">
        <v>31.8</v>
      </c>
      <c r="DA24" s="626"/>
      <c r="DB24" s="626"/>
      <c r="DC24" s="645"/>
      <c r="DD24" s="672">
        <v>1388220</v>
      </c>
      <c r="DE24" s="621"/>
      <c r="DF24" s="621"/>
      <c r="DG24" s="621"/>
      <c r="DH24" s="621"/>
      <c r="DI24" s="621"/>
      <c r="DJ24" s="621"/>
      <c r="DK24" s="622"/>
      <c r="DL24" s="672">
        <v>1365778</v>
      </c>
      <c r="DM24" s="621"/>
      <c r="DN24" s="621"/>
      <c r="DO24" s="621"/>
      <c r="DP24" s="621"/>
      <c r="DQ24" s="621"/>
      <c r="DR24" s="621"/>
      <c r="DS24" s="621"/>
      <c r="DT24" s="621"/>
      <c r="DU24" s="621"/>
      <c r="DV24" s="622"/>
      <c r="DW24" s="625">
        <v>48.1</v>
      </c>
      <c r="DX24" s="626"/>
      <c r="DY24" s="626"/>
      <c r="DZ24" s="626"/>
      <c r="EA24" s="626"/>
      <c r="EB24" s="626"/>
      <c r="EC24" s="627"/>
    </row>
    <row r="25" spans="2:133" ht="11.25" customHeight="1" x14ac:dyDescent="0.15">
      <c r="B25" s="628" t="s">
        <v>291</v>
      </c>
      <c r="C25" s="629"/>
      <c r="D25" s="629"/>
      <c r="E25" s="629"/>
      <c r="F25" s="629"/>
      <c r="G25" s="629"/>
      <c r="H25" s="629"/>
      <c r="I25" s="629"/>
      <c r="J25" s="629"/>
      <c r="K25" s="629"/>
      <c r="L25" s="629"/>
      <c r="M25" s="629"/>
      <c r="N25" s="629"/>
      <c r="O25" s="629"/>
      <c r="P25" s="629"/>
      <c r="Q25" s="630"/>
      <c r="R25" s="631">
        <v>325756</v>
      </c>
      <c r="S25" s="632"/>
      <c r="T25" s="632"/>
      <c r="U25" s="632"/>
      <c r="V25" s="632"/>
      <c r="W25" s="632"/>
      <c r="X25" s="632"/>
      <c r="Y25" s="633"/>
      <c r="Z25" s="634">
        <v>6.1</v>
      </c>
      <c r="AA25" s="634"/>
      <c r="AB25" s="634"/>
      <c r="AC25" s="634"/>
      <c r="AD25" s="635" t="s">
        <v>128</v>
      </c>
      <c r="AE25" s="635"/>
      <c r="AF25" s="635"/>
      <c r="AG25" s="635"/>
      <c r="AH25" s="635"/>
      <c r="AI25" s="635"/>
      <c r="AJ25" s="635"/>
      <c r="AK25" s="635"/>
      <c r="AL25" s="636" t="s">
        <v>128</v>
      </c>
      <c r="AM25" s="637"/>
      <c r="AN25" s="637"/>
      <c r="AO25" s="638"/>
      <c r="AP25" s="650" t="s">
        <v>292</v>
      </c>
      <c r="AQ25" s="651"/>
      <c r="AR25" s="651"/>
      <c r="AS25" s="651"/>
      <c r="AT25" s="651"/>
      <c r="AU25" s="651"/>
      <c r="AV25" s="651"/>
      <c r="AW25" s="651"/>
      <c r="AX25" s="651"/>
      <c r="AY25" s="651"/>
      <c r="AZ25" s="651"/>
      <c r="BA25" s="651"/>
      <c r="BB25" s="651"/>
      <c r="BC25" s="651"/>
      <c r="BD25" s="651"/>
      <c r="BE25" s="651"/>
      <c r="BF25" s="652"/>
      <c r="BG25" s="631" t="s">
        <v>128</v>
      </c>
      <c r="BH25" s="632"/>
      <c r="BI25" s="632"/>
      <c r="BJ25" s="632"/>
      <c r="BK25" s="632"/>
      <c r="BL25" s="632"/>
      <c r="BM25" s="632"/>
      <c r="BN25" s="633"/>
      <c r="BO25" s="634" t="s">
        <v>128</v>
      </c>
      <c r="BP25" s="634"/>
      <c r="BQ25" s="634"/>
      <c r="BR25" s="634"/>
      <c r="BS25" s="635" t="s">
        <v>128</v>
      </c>
      <c r="BT25" s="635"/>
      <c r="BU25" s="635"/>
      <c r="BV25" s="635"/>
      <c r="BW25" s="635"/>
      <c r="BX25" s="635"/>
      <c r="BY25" s="635"/>
      <c r="BZ25" s="635"/>
      <c r="CA25" s="635"/>
      <c r="CB25" s="639"/>
      <c r="CD25" s="646" t="s">
        <v>293</v>
      </c>
      <c r="CE25" s="647"/>
      <c r="CF25" s="647"/>
      <c r="CG25" s="647"/>
      <c r="CH25" s="647"/>
      <c r="CI25" s="647"/>
      <c r="CJ25" s="647"/>
      <c r="CK25" s="647"/>
      <c r="CL25" s="647"/>
      <c r="CM25" s="647"/>
      <c r="CN25" s="647"/>
      <c r="CO25" s="647"/>
      <c r="CP25" s="647"/>
      <c r="CQ25" s="648"/>
      <c r="CR25" s="631">
        <v>738155</v>
      </c>
      <c r="CS25" s="665"/>
      <c r="CT25" s="665"/>
      <c r="CU25" s="665"/>
      <c r="CV25" s="665"/>
      <c r="CW25" s="665"/>
      <c r="CX25" s="665"/>
      <c r="CY25" s="666"/>
      <c r="CZ25" s="636">
        <v>14.2</v>
      </c>
      <c r="DA25" s="667"/>
      <c r="DB25" s="667"/>
      <c r="DC25" s="673"/>
      <c r="DD25" s="640">
        <v>692511</v>
      </c>
      <c r="DE25" s="665"/>
      <c r="DF25" s="665"/>
      <c r="DG25" s="665"/>
      <c r="DH25" s="665"/>
      <c r="DI25" s="665"/>
      <c r="DJ25" s="665"/>
      <c r="DK25" s="666"/>
      <c r="DL25" s="640">
        <v>670069</v>
      </c>
      <c r="DM25" s="665"/>
      <c r="DN25" s="665"/>
      <c r="DO25" s="665"/>
      <c r="DP25" s="665"/>
      <c r="DQ25" s="665"/>
      <c r="DR25" s="665"/>
      <c r="DS25" s="665"/>
      <c r="DT25" s="665"/>
      <c r="DU25" s="665"/>
      <c r="DV25" s="666"/>
      <c r="DW25" s="636">
        <v>23.6</v>
      </c>
      <c r="DX25" s="667"/>
      <c r="DY25" s="667"/>
      <c r="DZ25" s="667"/>
      <c r="EA25" s="667"/>
      <c r="EB25" s="667"/>
      <c r="EC25" s="668"/>
    </row>
    <row r="26" spans="2:133" ht="11.25" customHeight="1" x14ac:dyDescent="0.15">
      <c r="B26" s="628" t="s">
        <v>294</v>
      </c>
      <c r="C26" s="629"/>
      <c r="D26" s="629"/>
      <c r="E26" s="629"/>
      <c r="F26" s="629"/>
      <c r="G26" s="629"/>
      <c r="H26" s="629"/>
      <c r="I26" s="629"/>
      <c r="J26" s="629"/>
      <c r="K26" s="629"/>
      <c r="L26" s="629"/>
      <c r="M26" s="629"/>
      <c r="N26" s="629"/>
      <c r="O26" s="629"/>
      <c r="P26" s="629"/>
      <c r="Q26" s="630"/>
      <c r="R26" s="631" t="s">
        <v>128</v>
      </c>
      <c r="S26" s="632"/>
      <c r="T26" s="632"/>
      <c r="U26" s="632"/>
      <c r="V26" s="632"/>
      <c r="W26" s="632"/>
      <c r="X26" s="632"/>
      <c r="Y26" s="633"/>
      <c r="Z26" s="634" t="s">
        <v>128</v>
      </c>
      <c r="AA26" s="634"/>
      <c r="AB26" s="634"/>
      <c r="AC26" s="634"/>
      <c r="AD26" s="635" t="s">
        <v>128</v>
      </c>
      <c r="AE26" s="635"/>
      <c r="AF26" s="635"/>
      <c r="AG26" s="635"/>
      <c r="AH26" s="635"/>
      <c r="AI26" s="635"/>
      <c r="AJ26" s="635"/>
      <c r="AK26" s="635"/>
      <c r="AL26" s="636" t="s">
        <v>128</v>
      </c>
      <c r="AM26" s="637"/>
      <c r="AN26" s="637"/>
      <c r="AO26" s="638"/>
      <c r="AP26" s="650" t="s">
        <v>295</v>
      </c>
      <c r="AQ26" s="674"/>
      <c r="AR26" s="674"/>
      <c r="AS26" s="674"/>
      <c r="AT26" s="674"/>
      <c r="AU26" s="674"/>
      <c r="AV26" s="674"/>
      <c r="AW26" s="674"/>
      <c r="AX26" s="674"/>
      <c r="AY26" s="674"/>
      <c r="AZ26" s="674"/>
      <c r="BA26" s="674"/>
      <c r="BB26" s="674"/>
      <c r="BC26" s="674"/>
      <c r="BD26" s="674"/>
      <c r="BE26" s="674"/>
      <c r="BF26" s="652"/>
      <c r="BG26" s="631" t="s">
        <v>128</v>
      </c>
      <c r="BH26" s="632"/>
      <c r="BI26" s="632"/>
      <c r="BJ26" s="632"/>
      <c r="BK26" s="632"/>
      <c r="BL26" s="632"/>
      <c r="BM26" s="632"/>
      <c r="BN26" s="633"/>
      <c r="BO26" s="634" t="s">
        <v>128</v>
      </c>
      <c r="BP26" s="634"/>
      <c r="BQ26" s="634"/>
      <c r="BR26" s="634"/>
      <c r="BS26" s="635" t="s">
        <v>128</v>
      </c>
      <c r="BT26" s="635"/>
      <c r="BU26" s="635"/>
      <c r="BV26" s="635"/>
      <c r="BW26" s="635"/>
      <c r="BX26" s="635"/>
      <c r="BY26" s="635"/>
      <c r="BZ26" s="635"/>
      <c r="CA26" s="635"/>
      <c r="CB26" s="639"/>
      <c r="CD26" s="646" t="s">
        <v>296</v>
      </c>
      <c r="CE26" s="647"/>
      <c r="CF26" s="647"/>
      <c r="CG26" s="647"/>
      <c r="CH26" s="647"/>
      <c r="CI26" s="647"/>
      <c r="CJ26" s="647"/>
      <c r="CK26" s="647"/>
      <c r="CL26" s="647"/>
      <c r="CM26" s="647"/>
      <c r="CN26" s="647"/>
      <c r="CO26" s="647"/>
      <c r="CP26" s="647"/>
      <c r="CQ26" s="648"/>
      <c r="CR26" s="631">
        <v>389115</v>
      </c>
      <c r="CS26" s="632"/>
      <c r="CT26" s="632"/>
      <c r="CU26" s="632"/>
      <c r="CV26" s="632"/>
      <c r="CW26" s="632"/>
      <c r="CX26" s="632"/>
      <c r="CY26" s="633"/>
      <c r="CZ26" s="636">
        <v>7.5</v>
      </c>
      <c r="DA26" s="667"/>
      <c r="DB26" s="667"/>
      <c r="DC26" s="673"/>
      <c r="DD26" s="640">
        <v>364489</v>
      </c>
      <c r="DE26" s="632"/>
      <c r="DF26" s="632"/>
      <c r="DG26" s="632"/>
      <c r="DH26" s="632"/>
      <c r="DI26" s="632"/>
      <c r="DJ26" s="632"/>
      <c r="DK26" s="633"/>
      <c r="DL26" s="640" t="s">
        <v>128</v>
      </c>
      <c r="DM26" s="632"/>
      <c r="DN26" s="632"/>
      <c r="DO26" s="632"/>
      <c r="DP26" s="632"/>
      <c r="DQ26" s="632"/>
      <c r="DR26" s="632"/>
      <c r="DS26" s="632"/>
      <c r="DT26" s="632"/>
      <c r="DU26" s="632"/>
      <c r="DV26" s="633"/>
      <c r="DW26" s="636" t="s">
        <v>128</v>
      </c>
      <c r="DX26" s="667"/>
      <c r="DY26" s="667"/>
      <c r="DZ26" s="667"/>
      <c r="EA26" s="667"/>
      <c r="EB26" s="667"/>
      <c r="EC26" s="668"/>
    </row>
    <row r="27" spans="2:133" ht="11.25" customHeight="1" x14ac:dyDescent="0.15">
      <c r="B27" s="628" t="s">
        <v>297</v>
      </c>
      <c r="C27" s="629"/>
      <c r="D27" s="629"/>
      <c r="E27" s="629"/>
      <c r="F27" s="629"/>
      <c r="G27" s="629"/>
      <c r="H27" s="629"/>
      <c r="I27" s="629"/>
      <c r="J27" s="629"/>
      <c r="K27" s="629"/>
      <c r="L27" s="629"/>
      <c r="M27" s="629"/>
      <c r="N27" s="629"/>
      <c r="O27" s="629"/>
      <c r="P27" s="629"/>
      <c r="Q27" s="630"/>
      <c r="R27" s="631">
        <v>3091100</v>
      </c>
      <c r="S27" s="632"/>
      <c r="T27" s="632"/>
      <c r="U27" s="632"/>
      <c r="V27" s="632"/>
      <c r="W27" s="632"/>
      <c r="X27" s="632"/>
      <c r="Y27" s="633"/>
      <c r="Z27" s="634">
        <v>58.2</v>
      </c>
      <c r="AA27" s="634"/>
      <c r="AB27" s="634"/>
      <c r="AC27" s="634"/>
      <c r="AD27" s="635">
        <v>2765344</v>
      </c>
      <c r="AE27" s="635"/>
      <c r="AF27" s="635"/>
      <c r="AG27" s="635"/>
      <c r="AH27" s="635"/>
      <c r="AI27" s="635"/>
      <c r="AJ27" s="635"/>
      <c r="AK27" s="635"/>
      <c r="AL27" s="636">
        <v>99.699996948242188</v>
      </c>
      <c r="AM27" s="637"/>
      <c r="AN27" s="637"/>
      <c r="AO27" s="638"/>
      <c r="AP27" s="628" t="s">
        <v>298</v>
      </c>
      <c r="AQ27" s="629"/>
      <c r="AR27" s="629"/>
      <c r="AS27" s="629"/>
      <c r="AT27" s="629"/>
      <c r="AU27" s="629"/>
      <c r="AV27" s="629"/>
      <c r="AW27" s="629"/>
      <c r="AX27" s="629"/>
      <c r="AY27" s="629"/>
      <c r="AZ27" s="629"/>
      <c r="BA27" s="629"/>
      <c r="BB27" s="629"/>
      <c r="BC27" s="629"/>
      <c r="BD27" s="629"/>
      <c r="BE27" s="629"/>
      <c r="BF27" s="630"/>
      <c r="BG27" s="631">
        <v>460800</v>
      </c>
      <c r="BH27" s="632"/>
      <c r="BI27" s="632"/>
      <c r="BJ27" s="632"/>
      <c r="BK27" s="632"/>
      <c r="BL27" s="632"/>
      <c r="BM27" s="632"/>
      <c r="BN27" s="633"/>
      <c r="BO27" s="634">
        <v>100</v>
      </c>
      <c r="BP27" s="634"/>
      <c r="BQ27" s="634"/>
      <c r="BR27" s="634"/>
      <c r="BS27" s="635" t="s">
        <v>128</v>
      </c>
      <c r="BT27" s="635"/>
      <c r="BU27" s="635"/>
      <c r="BV27" s="635"/>
      <c r="BW27" s="635"/>
      <c r="BX27" s="635"/>
      <c r="BY27" s="635"/>
      <c r="BZ27" s="635"/>
      <c r="CA27" s="635"/>
      <c r="CB27" s="639"/>
      <c r="CD27" s="646" t="s">
        <v>299</v>
      </c>
      <c r="CE27" s="647"/>
      <c r="CF27" s="647"/>
      <c r="CG27" s="647"/>
      <c r="CH27" s="647"/>
      <c r="CI27" s="647"/>
      <c r="CJ27" s="647"/>
      <c r="CK27" s="647"/>
      <c r="CL27" s="647"/>
      <c r="CM27" s="647"/>
      <c r="CN27" s="647"/>
      <c r="CO27" s="647"/>
      <c r="CP27" s="647"/>
      <c r="CQ27" s="648"/>
      <c r="CR27" s="631">
        <v>261877</v>
      </c>
      <c r="CS27" s="665"/>
      <c r="CT27" s="665"/>
      <c r="CU27" s="665"/>
      <c r="CV27" s="665"/>
      <c r="CW27" s="665"/>
      <c r="CX27" s="665"/>
      <c r="CY27" s="666"/>
      <c r="CZ27" s="636">
        <v>5.0999999999999996</v>
      </c>
      <c r="DA27" s="667"/>
      <c r="DB27" s="667"/>
      <c r="DC27" s="673"/>
      <c r="DD27" s="640">
        <v>70149</v>
      </c>
      <c r="DE27" s="665"/>
      <c r="DF27" s="665"/>
      <c r="DG27" s="665"/>
      <c r="DH27" s="665"/>
      <c r="DI27" s="665"/>
      <c r="DJ27" s="665"/>
      <c r="DK27" s="666"/>
      <c r="DL27" s="640">
        <v>70149</v>
      </c>
      <c r="DM27" s="665"/>
      <c r="DN27" s="665"/>
      <c r="DO27" s="665"/>
      <c r="DP27" s="665"/>
      <c r="DQ27" s="665"/>
      <c r="DR27" s="665"/>
      <c r="DS27" s="665"/>
      <c r="DT27" s="665"/>
      <c r="DU27" s="665"/>
      <c r="DV27" s="666"/>
      <c r="DW27" s="636">
        <v>2.5</v>
      </c>
      <c r="DX27" s="667"/>
      <c r="DY27" s="667"/>
      <c r="DZ27" s="667"/>
      <c r="EA27" s="667"/>
      <c r="EB27" s="667"/>
      <c r="EC27" s="668"/>
    </row>
    <row r="28" spans="2:133" ht="11.25" customHeight="1" x14ac:dyDescent="0.15">
      <c r="B28" s="628" t="s">
        <v>300</v>
      </c>
      <c r="C28" s="629"/>
      <c r="D28" s="629"/>
      <c r="E28" s="629"/>
      <c r="F28" s="629"/>
      <c r="G28" s="629"/>
      <c r="H28" s="629"/>
      <c r="I28" s="629"/>
      <c r="J28" s="629"/>
      <c r="K28" s="629"/>
      <c r="L28" s="629"/>
      <c r="M28" s="629"/>
      <c r="N28" s="629"/>
      <c r="O28" s="629"/>
      <c r="P28" s="629"/>
      <c r="Q28" s="630"/>
      <c r="R28" s="631" t="s">
        <v>128</v>
      </c>
      <c r="S28" s="632"/>
      <c r="T28" s="632"/>
      <c r="U28" s="632"/>
      <c r="V28" s="632"/>
      <c r="W28" s="632"/>
      <c r="X28" s="632"/>
      <c r="Y28" s="633"/>
      <c r="Z28" s="634" t="s">
        <v>128</v>
      </c>
      <c r="AA28" s="634"/>
      <c r="AB28" s="634"/>
      <c r="AC28" s="634"/>
      <c r="AD28" s="635" t="s">
        <v>128</v>
      </c>
      <c r="AE28" s="635"/>
      <c r="AF28" s="635"/>
      <c r="AG28" s="635"/>
      <c r="AH28" s="635"/>
      <c r="AI28" s="635"/>
      <c r="AJ28" s="635"/>
      <c r="AK28" s="635"/>
      <c r="AL28" s="636" t="s">
        <v>128</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46" t="s">
        <v>301</v>
      </c>
      <c r="CE28" s="647"/>
      <c r="CF28" s="647"/>
      <c r="CG28" s="647"/>
      <c r="CH28" s="647"/>
      <c r="CI28" s="647"/>
      <c r="CJ28" s="647"/>
      <c r="CK28" s="647"/>
      <c r="CL28" s="647"/>
      <c r="CM28" s="647"/>
      <c r="CN28" s="647"/>
      <c r="CO28" s="647"/>
      <c r="CP28" s="647"/>
      <c r="CQ28" s="648"/>
      <c r="CR28" s="631">
        <v>648966</v>
      </c>
      <c r="CS28" s="632"/>
      <c r="CT28" s="632"/>
      <c r="CU28" s="632"/>
      <c r="CV28" s="632"/>
      <c r="CW28" s="632"/>
      <c r="CX28" s="632"/>
      <c r="CY28" s="633"/>
      <c r="CZ28" s="636">
        <v>12.5</v>
      </c>
      <c r="DA28" s="667"/>
      <c r="DB28" s="667"/>
      <c r="DC28" s="673"/>
      <c r="DD28" s="640">
        <v>625560</v>
      </c>
      <c r="DE28" s="632"/>
      <c r="DF28" s="632"/>
      <c r="DG28" s="632"/>
      <c r="DH28" s="632"/>
      <c r="DI28" s="632"/>
      <c r="DJ28" s="632"/>
      <c r="DK28" s="633"/>
      <c r="DL28" s="640">
        <v>625560</v>
      </c>
      <c r="DM28" s="632"/>
      <c r="DN28" s="632"/>
      <c r="DO28" s="632"/>
      <c r="DP28" s="632"/>
      <c r="DQ28" s="632"/>
      <c r="DR28" s="632"/>
      <c r="DS28" s="632"/>
      <c r="DT28" s="632"/>
      <c r="DU28" s="632"/>
      <c r="DV28" s="633"/>
      <c r="DW28" s="636">
        <v>22</v>
      </c>
      <c r="DX28" s="667"/>
      <c r="DY28" s="667"/>
      <c r="DZ28" s="667"/>
      <c r="EA28" s="667"/>
      <c r="EB28" s="667"/>
      <c r="EC28" s="668"/>
    </row>
    <row r="29" spans="2:133" ht="11.25" customHeight="1" x14ac:dyDescent="0.15">
      <c r="B29" s="628" t="s">
        <v>302</v>
      </c>
      <c r="C29" s="629"/>
      <c r="D29" s="629"/>
      <c r="E29" s="629"/>
      <c r="F29" s="629"/>
      <c r="G29" s="629"/>
      <c r="H29" s="629"/>
      <c r="I29" s="629"/>
      <c r="J29" s="629"/>
      <c r="K29" s="629"/>
      <c r="L29" s="629"/>
      <c r="M29" s="629"/>
      <c r="N29" s="629"/>
      <c r="O29" s="629"/>
      <c r="P29" s="629"/>
      <c r="Q29" s="630"/>
      <c r="R29" s="631" t="s">
        <v>128</v>
      </c>
      <c r="S29" s="632"/>
      <c r="T29" s="632"/>
      <c r="U29" s="632"/>
      <c r="V29" s="632"/>
      <c r="W29" s="632"/>
      <c r="X29" s="632"/>
      <c r="Y29" s="633"/>
      <c r="Z29" s="634" t="s">
        <v>128</v>
      </c>
      <c r="AA29" s="634"/>
      <c r="AB29" s="634"/>
      <c r="AC29" s="634"/>
      <c r="AD29" s="635" t="s">
        <v>128</v>
      </c>
      <c r="AE29" s="635"/>
      <c r="AF29" s="635"/>
      <c r="AG29" s="635"/>
      <c r="AH29" s="635"/>
      <c r="AI29" s="635"/>
      <c r="AJ29" s="635"/>
      <c r="AK29" s="635"/>
      <c r="AL29" s="636" t="s">
        <v>128</v>
      </c>
      <c r="AM29" s="637"/>
      <c r="AN29" s="637"/>
      <c r="AO29" s="638"/>
      <c r="AP29" s="675"/>
      <c r="AQ29" s="676"/>
      <c r="AR29" s="676"/>
      <c r="AS29" s="676"/>
      <c r="AT29" s="676"/>
      <c r="AU29" s="676"/>
      <c r="AV29" s="676"/>
      <c r="AW29" s="676"/>
      <c r="AX29" s="676"/>
      <c r="AY29" s="676"/>
      <c r="AZ29" s="676"/>
      <c r="BA29" s="676"/>
      <c r="BB29" s="676"/>
      <c r="BC29" s="676"/>
      <c r="BD29" s="676"/>
      <c r="BE29" s="676"/>
      <c r="BF29" s="677"/>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80" t="s">
        <v>303</v>
      </c>
      <c r="CE29" s="681"/>
      <c r="CF29" s="646" t="s">
        <v>70</v>
      </c>
      <c r="CG29" s="647"/>
      <c r="CH29" s="647"/>
      <c r="CI29" s="647"/>
      <c r="CJ29" s="647"/>
      <c r="CK29" s="647"/>
      <c r="CL29" s="647"/>
      <c r="CM29" s="647"/>
      <c r="CN29" s="647"/>
      <c r="CO29" s="647"/>
      <c r="CP29" s="647"/>
      <c r="CQ29" s="648"/>
      <c r="CR29" s="631">
        <v>648966</v>
      </c>
      <c r="CS29" s="665"/>
      <c r="CT29" s="665"/>
      <c r="CU29" s="665"/>
      <c r="CV29" s="665"/>
      <c r="CW29" s="665"/>
      <c r="CX29" s="665"/>
      <c r="CY29" s="666"/>
      <c r="CZ29" s="636">
        <v>12.5</v>
      </c>
      <c r="DA29" s="667"/>
      <c r="DB29" s="667"/>
      <c r="DC29" s="673"/>
      <c r="DD29" s="640">
        <v>625560</v>
      </c>
      <c r="DE29" s="665"/>
      <c r="DF29" s="665"/>
      <c r="DG29" s="665"/>
      <c r="DH29" s="665"/>
      <c r="DI29" s="665"/>
      <c r="DJ29" s="665"/>
      <c r="DK29" s="666"/>
      <c r="DL29" s="640">
        <v>625560</v>
      </c>
      <c r="DM29" s="665"/>
      <c r="DN29" s="665"/>
      <c r="DO29" s="665"/>
      <c r="DP29" s="665"/>
      <c r="DQ29" s="665"/>
      <c r="DR29" s="665"/>
      <c r="DS29" s="665"/>
      <c r="DT29" s="665"/>
      <c r="DU29" s="665"/>
      <c r="DV29" s="666"/>
      <c r="DW29" s="636">
        <v>22</v>
      </c>
      <c r="DX29" s="667"/>
      <c r="DY29" s="667"/>
      <c r="DZ29" s="667"/>
      <c r="EA29" s="667"/>
      <c r="EB29" s="667"/>
      <c r="EC29" s="668"/>
    </row>
    <row r="30" spans="2:133" ht="11.25" customHeight="1" x14ac:dyDescent="0.15">
      <c r="B30" s="628" t="s">
        <v>304</v>
      </c>
      <c r="C30" s="629"/>
      <c r="D30" s="629"/>
      <c r="E30" s="629"/>
      <c r="F30" s="629"/>
      <c r="G30" s="629"/>
      <c r="H30" s="629"/>
      <c r="I30" s="629"/>
      <c r="J30" s="629"/>
      <c r="K30" s="629"/>
      <c r="L30" s="629"/>
      <c r="M30" s="629"/>
      <c r="N30" s="629"/>
      <c r="O30" s="629"/>
      <c r="P30" s="629"/>
      <c r="Q30" s="630"/>
      <c r="R30" s="631">
        <v>76606</v>
      </c>
      <c r="S30" s="632"/>
      <c r="T30" s="632"/>
      <c r="U30" s="632"/>
      <c r="V30" s="632"/>
      <c r="W30" s="632"/>
      <c r="X30" s="632"/>
      <c r="Y30" s="633"/>
      <c r="Z30" s="634">
        <v>1.4</v>
      </c>
      <c r="AA30" s="634"/>
      <c r="AB30" s="634"/>
      <c r="AC30" s="634"/>
      <c r="AD30" s="635">
        <v>290</v>
      </c>
      <c r="AE30" s="635"/>
      <c r="AF30" s="635"/>
      <c r="AG30" s="635"/>
      <c r="AH30" s="635"/>
      <c r="AI30" s="635"/>
      <c r="AJ30" s="635"/>
      <c r="AK30" s="635"/>
      <c r="AL30" s="636">
        <v>0</v>
      </c>
      <c r="AM30" s="637"/>
      <c r="AN30" s="637"/>
      <c r="AO30" s="638"/>
      <c r="AP30" s="610" t="s">
        <v>222</v>
      </c>
      <c r="AQ30" s="611"/>
      <c r="AR30" s="611"/>
      <c r="AS30" s="611"/>
      <c r="AT30" s="611"/>
      <c r="AU30" s="611"/>
      <c r="AV30" s="611"/>
      <c r="AW30" s="611"/>
      <c r="AX30" s="611"/>
      <c r="AY30" s="611"/>
      <c r="AZ30" s="611"/>
      <c r="BA30" s="611"/>
      <c r="BB30" s="611"/>
      <c r="BC30" s="611"/>
      <c r="BD30" s="611"/>
      <c r="BE30" s="611"/>
      <c r="BF30" s="612"/>
      <c r="BG30" s="610" t="s">
        <v>305</v>
      </c>
      <c r="BH30" s="678"/>
      <c r="BI30" s="678"/>
      <c r="BJ30" s="678"/>
      <c r="BK30" s="678"/>
      <c r="BL30" s="678"/>
      <c r="BM30" s="678"/>
      <c r="BN30" s="678"/>
      <c r="BO30" s="678"/>
      <c r="BP30" s="678"/>
      <c r="BQ30" s="679"/>
      <c r="BR30" s="610" t="s">
        <v>306</v>
      </c>
      <c r="BS30" s="678"/>
      <c r="BT30" s="678"/>
      <c r="BU30" s="678"/>
      <c r="BV30" s="678"/>
      <c r="BW30" s="678"/>
      <c r="BX30" s="678"/>
      <c r="BY30" s="678"/>
      <c r="BZ30" s="678"/>
      <c r="CA30" s="678"/>
      <c r="CB30" s="679"/>
      <c r="CD30" s="682"/>
      <c r="CE30" s="683"/>
      <c r="CF30" s="646" t="s">
        <v>307</v>
      </c>
      <c r="CG30" s="647"/>
      <c r="CH30" s="647"/>
      <c r="CI30" s="647"/>
      <c r="CJ30" s="647"/>
      <c r="CK30" s="647"/>
      <c r="CL30" s="647"/>
      <c r="CM30" s="647"/>
      <c r="CN30" s="647"/>
      <c r="CO30" s="647"/>
      <c r="CP30" s="647"/>
      <c r="CQ30" s="648"/>
      <c r="CR30" s="631">
        <v>631881</v>
      </c>
      <c r="CS30" s="632"/>
      <c r="CT30" s="632"/>
      <c r="CU30" s="632"/>
      <c r="CV30" s="632"/>
      <c r="CW30" s="632"/>
      <c r="CX30" s="632"/>
      <c r="CY30" s="633"/>
      <c r="CZ30" s="636">
        <v>12.2</v>
      </c>
      <c r="DA30" s="667"/>
      <c r="DB30" s="667"/>
      <c r="DC30" s="673"/>
      <c r="DD30" s="640">
        <v>608475</v>
      </c>
      <c r="DE30" s="632"/>
      <c r="DF30" s="632"/>
      <c r="DG30" s="632"/>
      <c r="DH30" s="632"/>
      <c r="DI30" s="632"/>
      <c r="DJ30" s="632"/>
      <c r="DK30" s="633"/>
      <c r="DL30" s="640">
        <v>608475</v>
      </c>
      <c r="DM30" s="632"/>
      <c r="DN30" s="632"/>
      <c r="DO30" s="632"/>
      <c r="DP30" s="632"/>
      <c r="DQ30" s="632"/>
      <c r="DR30" s="632"/>
      <c r="DS30" s="632"/>
      <c r="DT30" s="632"/>
      <c r="DU30" s="632"/>
      <c r="DV30" s="633"/>
      <c r="DW30" s="636">
        <v>21.4</v>
      </c>
      <c r="DX30" s="667"/>
      <c r="DY30" s="667"/>
      <c r="DZ30" s="667"/>
      <c r="EA30" s="667"/>
      <c r="EB30" s="667"/>
      <c r="EC30" s="668"/>
    </row>
    <row r="31" spans="2:133" ht="11.25" customHeight="1" x14ac:dyDescent="0.15">
      <c r="B31" s="628" t="s">
        <v>308</v>
      </c>
      <c r="C31" s="629"/>
      <c r="D31" s="629"/>
      <c r="E31" s="629"/>
      <c r="F31" s="629"/>
      <c r="G31" s="629"/>
      <c r="H31" s="629"/>
      <c r="I31" s="629"/>
      <c r="J31" s="629"/>
      <c r="K31" s="629"/>
      <c r="L31" s="629"/>
      <c r="M31" s="629"/>
      <c r="N31" s="629"/>
      <c r="O31" s="629"/>
      <c r="P31" s="629"/>
      <c r="Q31" s="630"/>
      <c r="R31" s="631">
        <v>11083</v>
      </c>
      <c r="S31" s="632"/>
      <c r="T31" s="632"/>
      <c r="U31" s="632"/>
      <c r="V31" s="632"/>
      <c r="W31" s="632"/>
      <c r="X31" s="632"/>
      <c r="Y31" s="633"/>
      <c r="Z31" s="634">
        <v>0.2</v>
      </c>
      <c r="AA31" s="634"/>
      <c r="AB31" s="634"/>
      <c r="AC31" s="634"/>
      <c r="AD31" s="635" t="s">
        <v>128</v>
      </c>
      <c r="AE31" s="635"/>
      <c r="AF31" s="635"/>
      <c r="AG31" s="635"/>
      <c r="AH31" s="635"/>
      <c r="AI31" s="635"/>
      <c r="AJ31" s="635"/>
      <c r="AK31" s="635"/>
      <c r="AL31" s="636" t="s">
        <v>128</v>
      </c>
      <c r="AM31" s="637"/>
      <c r="AN31" s="637"/>
      <c r="AO31" s="638"/>
      <c r="AP31" s="691" t="s">
        <v>309</v>
      </c>
      <c r="AQ31" s="692"/>
      <c r="AR31" s="692"/>
      <c r="AS31" s="692"/>
      <c r="AT31" s="697" t="s">
        <v>310</v>
      </c>
      <c r="AU31" s="362"/>
      <c r="AV31" s="362"/>
      <c r="AW31" s="362"/>
      <c r="AX31" s="617" t="s">
        <v>188</v>
      </c>
      <c r="AY31" s="618"/>
      <c r="AZ31" s="618"/>
      <c r="BA31" s="618"/>
      <c r="BB31" s="618"/>
      <c r="BC31" s="618"/>
      <c r="BD31" s="618"/>
      <c r="BE31" s="618"/>
      <c r="BF31" s="619"/>
      <c r="BG31" s="690">
        <v>99.7</v>
      </c>
      <c r="BH31" s="686"/>
      <c r="BI31" s="686"/>
      <c r="BJ31" s="686"/>
      <c r="BK31" s="686"/>
      <c r="BL31" s="686"/>
      <c r="BM31" s="626">
        <v>98.3</v>
      </c>
      <c r="BN31" s="686"/>
      <c r="BO31" s="686"/>
      <c r="BP31" s="686"/>
      <c r="BQ31" s="687"/>
      <c r="BR31" s="690">
        <v>94.3</v>
      </c>
      <c r="BS31" s="686"/>
      <c r="BT31" s="686"/>
      <c r="BU31" s="686"/>
      <c r="BV31" s="686"/>
      <c r="BW31" s="686"/>
      <c r="BX31" s="626">
        <v>92.7</v>
      </c>
      <c r="BY31" s="686"/>
      <c r="BZ31" s="686"/>
      <c r="CA31" s="686"/>
      <c r="CB31" s="687"/>
      <c r="CD31" s="682"/>
      <c r="CE31" s="683"/>
      <c r="CF31" s="646" t="s">
        <v>311</v>
      </c>
      <c r="CG31" s="647"/>
      <c r="CH31" s="647"/>
      <c r="CI31" s="647"/>
      <c r="CJ31" s="647"/>
      <c r="CK31" s="647"/>
      <c r="CL31" s="647"/>
      <c r="CM31" s="647"/>
      <c r="CN31" s="647"/>
      <c r="CO31" s="647"/>
      <c r="CP31" s="647"/>
      <c r="CQ31" s="648"/>
      <c r="CR31" s="631">
        <v>17085</v>
      </c>
      <c r="CS31" s="665"/>
      <c r="CT31" s="665"/>
      <c r="CU31" s="665"/>
      <c r="CV31" s="665"/>
      <c r="CW31" s="665"/>
      <c r="CX31" s="665"/>
      <c r="CY31" s="666"/>
      <c r="CZ31" s="636">
        <v>0.3</v>
      </c>
      <c r="DA31" s="667"/>
      <c r="DB31" s="667"/>
      <c r="DC31" s="673"/>
      <c r="DD31" s="640">
        <v>17085</v>
      </c>
      <c r="DE31" s="665"/>
      <c r="DF31" s="665"/>
      <c r="DG31" s="665"/>
      <c r="DH31" s="665"/>
      <c r="DI31" s="665"/>
      <c r="DJ31" s="665"/>
      <c r="DK31" s="666"/>
      <c r="DL31" s="640">
        <v>17085</v>
      </c>
      <c r="DM31" s="665"/>
      <c r="DN31" s="665"/>
      <c r="DO31" s="665"/>
      <c r="DP31" s="665"/>
      <c r="DQ31" s="665"/>
      <c r="DR31" s="665"/>
      <c r="DS31" s="665"/>
      <c r="DT31" s="665"/>
      <c r="DU31" s="665"/>
      <c r="DV31" s="666"/>
      <c r="DW31" s="636">
        <v>0.6</v>
      </c>
      <c r="DX31" s="667"/>
      <c r="DY31" s="667"/>
      <c r="DZ31" s="667"/>
      <c r="EA31" s="667"/>
      <c r="EB31" s="667"/>
      <c r="EC31" s="668"/>
    </row>
    <row r="32" spans="2:133" ht="11.25" customHeight="1" x14ac:dyDescent="0.15">
      <c r="B32" s="628" t="s">
        <v>312</v>
      </c>
      <c r="C32" s="629"/>
      <c r="D32" s="629"/>
      <c r="E32" s="629"/>
      <c r="F32" s="629"/>
      <c r="G32" s="629"/>
      <c r="H32" s="629"/>
      <c r="I32" s="629"/>
      <c r="J32" s="629"/>
      <c r="K32" s="629"/>
      <c r="L32" s="629"/>
      <c r="M32" s="629"/>
      <c r="N32" s="629"/>
      <c r="O32" s="629"/>
      <c r="P32" s="629"/>
      <c r="Q32" s="630"/>
      <c r="R32" s="631">
        <v>707176</v>
      </c>
      <c r="S32" s="632"/>
      <c r="T32" s="632"/>
      <c r="U32" s="632"/>
      <c r="V32" s="632"/>
      <c r="W32" s="632"/>
      <c r="X32" s="632"/>
      <c r="Y32" s="633"/>
      <c r="Z32" s="634">
        <v>13.3</v>
      </c>
      <c r="AA32" s="634"/>
      <c r="AB32" s="634"/>
      <c r="AC32" s="634"/>
      <c r="AD32" s="635" t="s">
        <v>128</v>
      </c>
      <c r="AE32" s="635"/>
      <c r="AF32" s="635"/>
      <c r="AG32" s="635"/>
      <c r="AH32" s="635"/>
      <c r="AI32" s="635"/>
      <c r="AJ32" s="635"/>
      <c r="AK32" s="635"/>
      <c r="AL32" s="636" t="s">
        <v>128</v>
      </c>
      <c r="AM32" s="637"/>
      <c r="AN32" s="637"/>
      <c r="AO32" s="638"/>
      <c r="AP32" s="693"/>
      <c r="AQ32" s="694"/>
      <c r="AR32" s="694"/>
      <c r="AS32" s="694"/>
      <c r="AT32" s="698"/>
      <c r="AU32" s="363" t="s">
        <v>313</v>
      </c>
      <c r="AV32" s="363"/>
      <c r="AW32" s="363"/>
      <c r="AX32" s="628" t="s">
        <v>314</v>
      </c>
      <c r="AY32" s="629"/>
      <c r="AZ32" s="629"/>
      <c r="BA32" s="629"/>
      <c r="BB32" s="629"/>
      <c r="BC32" s="629"/>
      <c r="BD32" s="629"/>
      <c r="BE32" s="629"/>
      <c r="BF32" s="630"/>
      <c r="BG32" s="700">
        <v>99.5</v>
      </c>
      <c r="BH32" s="665"/>
      <c r="BI32" s="665"/>
      <c r="BJ32" s="665"/>
      <c r="BK32" s="665"/>
      <c r="BL32" s="665"/>
      <c r="BM32" s="637">
        <v>99</v>
      </c>
      <c r="BN32" s="688"/>
      <c r="BO32" s="688"/>
      <c r="BP32" s="688"/>
      <c r="BQ32" s="689"/>
      <c r="BR32" s="700">
        <v>99.5</v>
      </c>
      <c r="BS32" s="665"/>
      <c r="BT32" s="665"/>
      <c r="BU32" s="665"/>
      <c r="BV32" s="665"/>
      <c r="BW32" s="665"/>
      <c r="BX32" s="637">
        <v>99</v>
      </c>
      <c r="BY32" s="688"/>
      <c r="BZ32" s="688"/>
      <c r="CA32" s="688"/>
      <c r="CB32" s="689"/>
      <c r="CD32" s="684"/>
      <c r="CE32" s="685"/>
      <c r="CF32" s="646" t="s">
        <v>315</v>
      </c>
      <c r="CG32" s="647"/>
      <c r="CH32" s="647"/>
      <c r="CI32" s="647"/>
      <c r="CJ32" s="647"/>
      <c r="CK32" s="647"/>
      <c r="CL32" s="647"/>
      <c r="CM32" s="647"/>
      <c r="CN32" s="647"/>
      <c r="CO32" s="647"/>
      <c r="CP32" s="647"/>
      <c r="CQ32" s="648"/>
      <c r="CR32" s="631" t="s">
        <v>128</v>
      </c>
      <c r="CS32" s="632"/>
      <c r="CT32" s="632"/>
      <c r="CU32" s="632"/>
      <c r="CV32" s="632"/>
      <c r="CW32" s="632"/>
      <c r="CX32" s="632"/>
      <c r="CY32" s="633"/>
      <c r="CZ32" s="636" t="s">
        <v>128</v>
      </c>
      <c r="DA32" s="667"/>
      <c r="DB32" s="667"/>
      <c r="DC32" s="673"/>
      <c r="DD32" s="640" t="s">
        <v>128</v>
      </c>
      <c r="DE32" s="632"/>
      <c r="DF32" s="632"/>
      <c r="DG32" s="632"/>
      <c r="DH32" s="632"/>
      <c r="DI32" s="632"/>
      <c r="DJ32" s="632"/>
      <c r="DK32" s="633"/>
      <c r="DL32" s="640" t="s">
        <v>128</v>
      </c>
      <c r="DM32" s="632"/>
      <c r="DN32" s="632"/>
      <c r="DO32" s="632"/>
      <c r="DP32" s="632"/>
      <c r="DQ32" s="632"/>
      <c r="DR32" s="632"/>
      <c r="DS32" s="632"/>
      <c r="DT32" s="632"/>
      <c r="DU32" s="632"/>
      <c r="DV32" s="633"/>
      <c r="DW32" s="636" t="s">
        <v>128</v>
      </c>
      <c r="DX32" s="667"/>
      <c r="DY32" s="667"/>
      <c r="DZ32" s="667"/>
      <c r="EA32" s="667"/>
      <c r="EB32" s="667"/>
      <c r="EC32" s="668"/>
    </row>
    <row r="33" spans="2:133" ht="11.25" customHeight="1" x14ac:dyDescent="0.15">
      <c r="B33" s="669" t="s">
        <v>316</v>
      </c>
      <c r="C33" s="670"/>
      <c r="D33" s="670"/>
      <c r="E33" s="670"/>
      <c r="F33" s="670"/>
      <c r="G33" s="670"/>
      <c r="H33" s="670"/>
      <c r="I33" s="670"/>
      <c r="J33" s="670"/>
      <c r="K33" s="670"/>
      <c r="L33" s="670"/>
      <c r="M33" s="670"/>
      <c r="N33" s="670"/>
      <c r="O33" s="670"/>
      <c r="P33" s="670"/>
      <c r="Q33" s="671"/>
      <c r="R33" s="631" t="s">
        <v>128</v>
      </c>
      <c r="S33" s="632"/>
      <c r="T33" s="632"/>
      <c r="U33" s="632"/>
      <c r="V33" s="632"/>
      <c r="W33" s="632"/>
      <c r="X33" s="632"/>
      <c r="Y33" s="633"/>
      <c r="Z33" s="634" t="s">
        <v>128</v>
      </c>
      <c r="AA33" s="634"/>
      <c r="AB33" s="634"/>
      <c r="AC33" s="634"/>
      <c r="AD33" s="635" t="s">
        <v>128</v>
      </c>
      <c r="AE33" s="635"/>
      <c r="AF33" s="635"/>
      <c r="AG33" s="635"/>
      <c r="AH33" s="635"/>
      <c r="AI33" s="635"/>
      <c r="AJ33" s="635"/>
      <c r="AK33" s="635"/>
      <c r="AL33" s="636" t="s">
        <v>128</v>
      </c>
      <c r="AM33" s="637"/>
      <c r="AN33" s="637"/>
      <c r="AO33" s="638"/>
      <c r="AP33" s="695"/>
      <c r="AQ33" s="696"/>
      <c r="AR33" s="696"/>
      <c r="AS33" s="696"/>
      <c r="AT33" s="699"/>
      <c r="AU33" s="364"/>
      <c r="AV33" s="364"/>
      <c r="AW33" s="364"/>
      <c r="AX33" s="675" t="s">
        <v>317</v>
      </c>
      <c r="AY33" s="676"/>
      <c r="AZ33" s="676"/>
      <c r="BA33" s="676"/>
      <c r="BB33" s="676"/>
      <c r="BC33" s="676"/>
      <c r="BD33" s="676"/>
      <c r="BE33" s="676"/>
      <c r="BF33" s="677"/>
      <c r="BG33" s="701">
        <v>99.7</v>
      </c>
      <c r="BH33" s="702"/>
      <c r="BI33" s="702"/>
      <c r="BJ33" s="702"/>
      <c r="BK33" s="702"/>
      <c r="BL33" s="702"/>
      <c r="BM33" s="703">
        <v>97.8</v>
      </c>
      <c r="BN33" s="702"/>
      <c r="BO33" s="702"/>
      <c r="BP33" s="702"/>
      <c r="BQ33" s="704"/>
      <c r="BR33" s="701">
        <v>90.6</v>
      </c>
      <c r="BS33" s="702"/>
      <c r="BT33" s="702"/>
      <c r="BU33" s="702"/>
      <c r="BV33" s="702"/>
      <c r="BW33" s="702"/>
      <c r="BX33" s="703">
        <v>88.3</v>
      </c>
      <c r="BY33" s="702"/>
      <c r="BZ33" s="702"/>
      <c r="CA33" s="702"/>
      <c r="CB33" s="704"/>
      <c r="CD33" s="646" t="s">
        <v>318</v>
      </c>
      <c r="CE33" s="647"/>
      <c r="CF33" s="647"/>
      <c r="CG33" s="647"/>
      <c r="CH33" s="647"/>
      <c r="CI33" s="647"/>
      <c r="CJ33" s="647"/>
      <c r="CK33" s="647"/>
      <c r="CL33" s="647"/>
      <c r="CM33" s="647"/>
      <c r="CN33" s="647"/>
      <c r="CO33" s="647"/>
      <c r="CP33" s="647"/>
      <c r="CQ33" s="648"/>
      <c r="CR33" s="631">
        <v>2416210</v>
      </c>
      <c r="CS33" s="665"/>
      <c r="CT33" s="665"/>
      <c r="CU33" s="665"/>
      <c r="CV33" s="665"/>
      <c r="CW33" s="665"/>
      <c r="CX33" s="665"/>
      <c r="CY33" s="666"/>
      <c r="CZ33" s="636">
        <v>46.6</v>
      </c>
      <c r="DA33" s="667"/>
      <c r="DB33" s="667"/>
      <c r="DC33" s="673"/>
      <c r="DD33" s="640">
        <v>1656295</v>
      </c>
      <c r="DE33" s="665"/>
      <c r="DF33" s="665"/>
      <c r="DG33" s="665"/>
      <c r="DH33" s="665"/>
      <c r="DI33" s="665"/>
      <c r="DJ33" s="665"/>
      <c r="DK33" s="666"/>
      <c r="DL33" s="640">
        <v>1100962</v>
      </c>
      <c r="DM33" s="665"/>
      <c r="DN33" s="665"/>
      <c r="DO33" s="665"/>
      <c r="DP33" s="665"/>
      <c r="DQ33" s="665"/>
      <c r="DR33" s="665"/>
      <c r="DS33" s="665"/>
      <c r="DT33" s="665"/>
      <c r="DU33" s="665"/>
      <c r="DV33" s="666"/>
      <c r="DW33" s="636">
        <v>38.799999999999997</v>
      </c>
      <c r="DX33" s="667"/>
      <c r="DY33" s="667"/>
      <c r="DZ33" s="667"/>
      <c r="EA33" s="667"/>
      <c r="EB33" s="667"/>
      <c r="EC33" s="668"/>
    </row>
    <row r="34" spans="2:133" ht="11.25" customHeight="1" x14ac:dyDescent="0.15">
      <c r="B34" s="628" t="s">
        <v>319</v>
      </c>
      <c r="C34" s="629"/>
      <c r="D34" s="629"/>
      <c r="E34" s="629"/>
      <c r="F34" s="629"/>
      <c r="G34" s="629"/>
      <c r="H34" s="629"/>
      <c r="I34" s="629"/>
      <c r="J34" s="629"/>
      <c r="K34" s="629"/>
      <c r="L34" s="629"/>
      <c r="M34" s="629"/>
      <c r="N34" s="629"/>
      <c r="O34" s="629"/>
      <c r="P34" s="629"/>
      <c r="Q34" s="630"/>
      <c r="R34" s="631">
        <v>164452</v>
      </c>
      <c r="S34" s="632"/>
      <c r="T34" s="632"/>
      <c r="U34" s="632"/>
      <c r="V34" s="632"/>
      <c r="W34" s="632"/>
      <c r="X34" s="632"/>
      <c r="Y34" s="633"/>
      <c r="Z34" s="634">
        <v>3.1</v>
      </c>
      <c r="AA34" s="634"/>
      <c r="AB34" s="634"/>
      <c r="AC34" s="634"/>
      <c r="AD34" s="635" t="s">
        <v>128</v>
      </c>
      <c r="AE34" s="635"/>
      <c r="AF34" s="635"/>
      <c r="AG34" s="635"/>
      <c r="AH34" s="635"/>
      <c r="AI34" s="635"/>
      <c r="AJ34" s="635"/>
      <c r="AK34" s="635"/>
      <c r="AL34" s="636" t="s">
        <v>128</v>
      </c>
      <c r="AM34" s="637"/>
      <c r="AN34" s="637"/>
      <c r="AO34" s="638"/>
      <c r="AP34" s="214"/>
      <c r="AQ34" s="215"/>
      <c r="AR34" s="363"/>
      <c r="AS34" s="362"/>
      <c r="AT34" s="362"/>
      <c r="AU34" s="362"/>
      <c r="AV34" s="362"/>
      <c r="AW34" s="362"/>
      <c r="AX34" s="362"/>
      <c r="AY34" s="362"/>
      <c r="AZ34" s="362"/>
      <c r="BA34" s="362"/>
      <c r="BB34" s="362"/>
      <c r="BC34" s="362"/>
      <c r="BD34" s="362"/>
      <c r="BE34" s="362"/>
      <c r="BF34" s="36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6" t="s">
        <v>320</v>
      </c>
      <c r="CE34" s="647"/>
      <c r="CF34" s="647"/>
      <c r="CG34" s="647"/>
      <c r="CH34" s="647"/>
      <c r="CI34" s="647"/>
      <c r="CJ34" s="647"/>
      <c r="CK34" s="647"/>
      <c r="CL34" s="647"/>
      <c r="CM34" s="647"/>
      <c r="CN34" s="647"/>
      <c r="CO34" s="647"/>
      <c r="CP34" s="647"/>
      <c r="CQ34" s="648"/>
      <c r="CR34" s="631">
        <v>786090</v>
      </c>
      <c r="CS34" s="632"/>
      <c r="CT34" s="632"/>
      <c r="CU34" s="632"/>
      <c r="CV34" s="632"/>
      <c r="CW34" s="632"/>
      <c r="CX34" s="632"/>
      <c r="CY34" s="633"/>
      <c r="CZ34" s="636">
        <v>15.2</v>
      </c>
      <c r="DA34" s="667"/>
      <c r="DB34" s="667"/>
      <c r="DC34" s="673"/>
      <c r="DD34" s="640">
        <v>393335</v>
      </c>
      <c r="DE34" s="632"/>
      <c r="DF34" s="632"/>
      <c r="DG34" s="632"/>
      <c r="DH34" s="632"/>
      <c r="DI34" s="632"/>
      <c r="DJ34" s="632"/>
      <c r="DK34" s="633"/>
      <c r="DL34" s="640">
        <v>275574</v>
      </c>
      <c r="DM34" s="632"/>
      <c r="DN34" s="632"/>
      <c r="DO34" s="632"/>
      <c r="DP34" s="632"/>
      <c r="DQ34" s="632"/>
      <c r="DR34" s="632"/>
      <c r="DS34" s="632"/>
      <c r="DT34" s="632"/>
      <c r="DU34" s="632"/>
      <c r="DV34" s="633"/>
      <c r="DW34" s="636">
        <v>9.6999999999999993</v>
      </c>
      <c r="DX34" s="667"/>
      <c r="DY34" s="667"/>
      <c r="DZ34" s="667"/>
      <c r="EA34" s="667"/>
      <c r="EB34" s="667"/>
      <c r="EC34" s="668"/>
    </row>
    <row r="35" spans="2:133" ht="11.25" customHeight="1" x14ac:dyDescent="0.15">
      <c r="B35" s="628" t="s">
        <v>321</v>
      </c>
      <c r="C35" s="629"/>
      <c r="D35" s="629"/>
      <c r="E35" s="629"/>
      <c r="F35" s="629"/>
      <c r="G35" s="629"/>
      <c r="H35" s="629"/>
      <c r="I35" s="629"/>
      <c r="J35" s="629"/>
      <c r="K35" s="629"/>
      <c r="L35" s="629"/>
      <c r="M35" s="629"/>
      <c r="N35" s="629"/>
      <c r="O35" s="629"/>
      <c r="P35" s="629"/>
      <c r="Q35" s="630"/>
      <c r="R35" s="631">
        <v>100574</v>
      </c>
      <c r="S35" s="632"/>
      <c r="T35" s="632"/>
      <c r="U35" s="632"/>
      <c r="V35" s="632"/>
      <c r="W35" s="632"/>
      <c r="X35" s="632"/>
      <c r="Y35" s="633"/>
      <c r="Z35" s="634">
        <v>1.9</v>
      </c>
      <c r="AA35" s="634"/>
      <c r="AB35" s="634"/>
      <c r="AC35" s="634"/>
      <c r="AD35" s="635">
        <v>5382</v>
      </c>
      <c r="AE35" s="635"/>
      <c r="AF35" s="635"/>
      <c r="AG35" s="635"/>
      <c r="AH35" s="635"/>
      <c r="AI35" s="635"/>
      <c r="AJ35" s="635"/>
      <c r="AK35" s="635"/>
      <c r="AL35" s="636">
        <v>0.2</v>
      </c>
      <c r="AM35" s="637"/>
      <c r="AN35" s="637"/>
      <c r="AO35" s="638"/>
      <c r="AP35" s="216"/>
      <c r="AQ35" s="610" t="s">
        <v>322</v>
      </c>
      <c r="AR35" s="611"/>
      <c r="AS35" s="611"/>
      <c r="AT35" s="611"/>
      <c r="AU35" s="611"/>
      <c r="AV35" s="611"/>
      <c r="AW35" s="611"/>
      <c r="AX35" s="611"/>
      <c r="AY35" s="611"/>
      <c r="AZ35" s="611"/>
      <c r="BA35" s="611"/>
      <c r="BB35" s="611"/>
      <c r="BC35" s="611"/>
      <c r="BD35" s="611"/>
      <c r="BE35" s="611"/>
      <c r="BF35" s="612"/>
      <c r="BG35" s="610" t="s">
        <v>323</v>
      </c>
      <c r="BH35" s="611"/>
      <c r="BI35" s="611"/>
      <c r="BJ35" s="611"/>
      <c r="BK35" s="611"/>
      <c r="BL35" s="611"/>
      <c r="BM35" s="611"/>
      <c r="BN35" s="611"/>
      <c r="BO35" s="611"/>
      <c r="BP35" s="611"/>
      <c r="BQ35" s="611"/>
      <c r="BR35" s="611"/>
      <c r="BS35" s="611"/>
      <c r="BT35" s="611"/>
      <c r="BU35" s="611"/>
      <c r="BV35" s="611"/>
      <c r="BW35" s="611"/>
      <c r="BX35" s="611"/>
      <c r="BY35" s="611"/>
      <c r="BZ35" s="611"/>
      <c r="CA35" s="611"/>
      <c r="CB35" s="612"/>
      <c r="CD35" s="646" t="s">
        <v>324</v>
      </c>
      <c r="CE35" s="647"/>
      <c r="CF35" s="647"/>
      <c r="CG35" s="647"/>
      <c r="CH35" s="647"/>
      <c r="CI35" s="647"/>
      <c r="CJ35" s="647"/>
      <c r="CK35" s="647"/>
      <c r="CL35" s="647"/>
      <c r="CM35" s="647"/>
      <c r="CN35" s="647"/>
      <c r="CO35" s="647"/>
      <c r="CP35" s="647"/>
      <c r="CQ35" s="648"/>
      <c r="CR35" s="631">
        <v>21773</v>
      </c>
      <c r="CS35" s="665"/>
      <c r="CT35" s="665"/>
      <c r="CU35" s="665"/>
      <c r="CV35" s="665"/>
      <c r="CW35" s="665"/>
      <c r="CX35" s="665"/>
      <c r="CY35" s="666"/>
      <c r="CZ35" s="636">
        <v>0.4</v>
      </c>
      <c r="DA35" s="667"/>
      <c r="DB35" s="667"/>
      <c r="DC35" s="673"/>
      <c r="DD35" s="640">
        <v>21773</v>
      </c>
      <c r="DE35" s="665"/>
      <c r="DF35" s="665"/>
      <c r="DG35" s="665"/>
      <c r="DH35" s="665"/>
      <c r="DI35" s="665"/>
      <c r="DJ35" s="665"/>
      <c r="DK35" s="666"/>
      <c r="DL35" s="640">
        <v>21773</v>
      </c>
      <c r="DM35" s="665"/>
      <c r="DN35" s="665"/>
      <c r="DO35" s="665"/>
      <c r="DP35" s="665"/>
      <c r="DQ35" s="665"/>
      <c r="DR35" s="665"/>
      <c r="DS35" s="665"/>
      <c r="DT35" s="665"/>
      <c r="DU35" s="665"/>
      <c r="DV35" s="666"/>
      <c r="DW35" s="636">
        <v>0.8</v>
      </c>
      <c r="DX35" s="667"/>
      <c r="DY35" s="667"/>
      <c r="DZ35" s="667"/>
      <c r="EA35" s="667"/>
      <c r="EB35" s="667"/>
      <c r="EC35" s="668"/>
    </row>
    <row r="36" spans="2:133" ht="11.25" customHeight="1" x14ac:dyDescent="0.15">
      <c r="B36" s="628" t="s">
        <v>325</v>
      </c>
      <c r="C36" s="629"/>
      <c r="D36" s="629"/>
      <c r="E36" s="629"/>
      <c r="F36" s="629"/>
      <c r="G36" s="629"/>
      <c r="H36" s="629"/>
      <c r="I36" s="629"/>
      <c r="J36" s="629"/>
      <c r="K36" s="629"/>
      <c r="L36" s="629"/>
      <c r="M36" s="629"/>
      <c r="N36" s="629"/>
      <c r="O36" s="629"/>
      <c r="P36" s="629"/>
      <c r="Q36" s="630"/>
      <c r="R36" s="631">
        <v>95675</v>
      </c>
      <c r="S36" s="632"/>
      <c r="T36" s="632"/>
      <c r="U36" s="632"/>
      <c r="V36" s="632"/>
      <c r="W36" s="632"/>
      <c r="X36" s="632"/>
      <c r="Y36" s="633"/>
      <c r="Z36" s="634">
        <v>1.8</v>
      </c>
      <c r="AA36" s="634"/>
      <c r="AB36" s="634"/>
      <c r="AC36" s="634"/>
      <c r="AD36" s="635" t="s">
        <v>128</v>
      </c>
      <c r="AE36" s="635"/>
      <c r="AF36" s="635"/>
      <c r="AG36" s="635"/>
      <c r="AH36" s="635"/>
      <c r="AI36" s="635"/>
      <c r="AJ36" s="635"/>
      <c r="AK36" s="635"/>
      <c r="AL36" s="636" t="s">
        <v>128</v>
      </c>
      <c r="AM36" s="637"/>
      <c r="AN36" s="637"/>
      <c r="AO36" s="638"/>
      <c r="AP36" s="216"/>
      <c r="AQ36" s="705" t="s">
        <v>326</v>
      </c>
      <c r="AR36" s="706"/>
      <c r="AS36" s="706"/>
      <c r="AT36" s="706"/>
      <c r="AU36" s="706"/>
      <c r="AV36" s="706"/>
      <c r="AW36" s="706"/>
      <c r="AX36" s="706"/>
      <c r="AY36" s="707"/>
      <c r="AZ36" s="620">
        <v>567847</v>
      </c>
      <c r="BA36" s="621"/>
      <c r="BB36" s="621"/>
      <c r="BC36" s="621"/>
      <c r="BD36" s="621"/>
      <c r="BE36" s="621"/>
      <c r="BF36" s="708"/>
      <c r="BG36" s="642" t="s">
        <v>327</v>
      </c>
      <c r="BH36" s="643"/>
      <c r="BI36" s="643"/>
      <c r="BJ36" s="643"/>
      <c r="BK36" s="643"/>
      <c r="BL36" s="643"/>
      <c r="BM36" s="643"/>
      <c r="BN36" s="643"/>
      <c r="BO36" s="643"/>
      <c r="BP36" s="643"/>
      <c r="BQ36" s="643"/>
      <c r="BR36" s="643"/>
      <c r="BS36" s="643"/>
      <c r="BT36" s="643"/>
      <c r="BU36" s="644"/>
      <c r="BV36" s="620">
        <v>6909</v>
      </c>
      <c r="BW36" s="621"/>
      <c r="BX36" s="621"/>
      <c r="BY36" s="621"/>
      <c r="BZ36" s="621"/>
      <c r="CA36" s="621"/>
      <c r="CB36" s="708"/>
      <c r="CD36" s="646" t="s">
        <v>328</v>
      </c>
      <c r="CE36" s="647"/>
      <c r="CF36" s="647"/>
      <c r="CG36" s="647"/>
      <c r="CH36" s="647"/>
      <c r="CI36" s="647"/>
      <c r="CJ36" s="647"/>
      <c r="CK36" s="647"/>
      <c r="CL36" s="647"/>
      <c r="CM36" s="647"/>
      <c r="CN36" s="647"/>
      <c r="CO36" s="647"/>
      <c r="CP36" s="647"/>
      <c r="CQ36" s="648"/>
      <c r="CR36" s="631">
        <v>848449</v>
      </c>
      <c r="CS36" s="632"/>
      <c r="CT36" s="632"/>
      <c r="CU36" s="632"/>
      <c r="CV36" s="632"/>
      <c r="CW36" s="632"/>
      <c r="CX36" s="632"/>
      <c r="CY36" s="633"/>
      <c r="CZ36" s="636">
        <v>16.399999999999999</v>
      </c>
      <c r="DA36" s="667"/>
      <c r="DB36" s="667"/>
      <c r="DC36" s="673"/>
      <c r="DD36" s="640">
        <v>603947</v>
      </c>
      <c r="DE36" s="632"/>
      <c r="DF36" s="632"/>
      <c r="DG36" s="632"/>
      <c r="DH36" s="632"/>
      <c r="DI36" s="632"/>
      <c r="DJ36" s="632"/>
      <c r="DK36" s="633"/>
      <c r="DL36" s="640">
        <v>564986</v>
      </c>
      <c r="DM36" s="632"/>
      <c r="DN36" s="632"/>
      <c r="DO36" s="632"/>
      <c r="DP36" s="632"/>
      <c r="DQ36" s="632"/>
      <c r="DR36" s="632"/>
      <c r="DS36" s="632"/>
      <c r="DT36" s="632"/>
      <c r="DU36" s="632"/>
      <c r="DV36" s="633"/>
      <c r="DW36" s="636">
        <v>19.899999999999999</v>
      </c>
      <c r="DX36" s="667"/>
      <c r="DY36" s="667"/>
      <c r="DZ36" s="667"/>
      <c r="EA36" s="667"/>
      <c r="EB36" s="667"/>
      <c r="EC36" s="668"/>
    </row>
    <row r="37" spans="2:133" ht="11.25" customHeight="1" x14ac:dyDescent="0.15">
      <c r="B37" s="628" t="s">
        <v>329</v>
      </c>
      <c r="C37" s="629"/>
      <c r="D37" s="629"/>
      <c r="E37" s="629"/>
      <c r="F37" s="629"/>
      <c r="G37" s="629"/>
      <c r="H37" s="629"/>
      <c r="I37" s="629"/>
      <c r="J37" s="629"/>
      <c r="K37" s="629"/>
      <c r="L37" s="629"/>
      <c r="M37" s="629"/>
      <c r="N37" s="629"/>
      <c r="O37" s="629"/>
      <c r="P37" s="629"/>
      <c r="Q37" s="630"/>
      <c r="R37" s="631">
        <v>31419</v>
      </c>
      <c r="S37" s="632"/>
      <c r="T37" s="632"/>
      <c r="U37" s="632"/>
      <c r="V37" s="632"/>
      <c r="W37" s="632"/>
      <c r="X37" s="632"/>
      <c r="Y37" s="633"/>
      <c r="Z37" s="634">
        <v>0.6</v>
      </c>
      <c r="AA37" s="634"/>
      <c r="AB37" s="634"/>
      <c r="AC37" s="634"/>
      <c r="AD37" s="635" t="s">
        <v>128</v>
      </c>
      <c r="AE37" s="635"/>
      <c r="AF37" s="635"/>
      <c r="AG37" s="635"/>
      <c r="AH37" s="635"/>
      <c r="AI37" s="635"/>
      <c r="AJ37" s="635"/>
      <c r="AK37" s="635"/>
      <c r="AL37" s="636" t="s">
        <v>128</v>
      </c>
      <c r="AM37" s="637"/>
      <c r="AN37" s="637"/>
      <c r="AO37" s="638"/>
      <c r="AQ37" s="709" t="s">
        <v>330</v>
      </c>
      <c r="AR37" s="710"/>
      <c r="AS37" s="710"/>
      <c r="AT37" s="710"/>
      <c r="AU37" s="710"/>
      <c r="AV37" s="710"/>
      <c r="AW37" s="710"/>
      <c r="AX37" s="710"/>
      <c r="AY37" s="711"/>
      <c r="AZ37" s="631">
        <v>250774</v>
      </c>
      <c r="BA37" s="632"/>
      <c r="BB37" s="632"/>
      <c r="BC37" s="632"/>
      <c r="BD37" s="665"/>
      <c r="BE37" s="665"/>
      <c r="BF37" s="689"/>
      <c r="BG37" s="646" t="s">
        <v>331</v>
      </c>
      <c r="BH37" s="647"/>
      <c r="BI37" s="647"/>
      <c r="BJ37" s="647"/>
      <c r="BK37" s="647"/>
      <c r="BL37" s="647"/>
      <c r="BM37" s="647"/>
      <c r="BN37" s="647"/>
      <c r="BO37" s="647"/>
      <c r="BP37" s="647"/>
      <c r="BQ37" s="647"/>
      <c r="BR37" s="647"/>
      <c r="BS37" s="647"/>
      <c r="BT37" s="647"/>
      <c r="BU37" s="648"/>
      <c r="BV37" s="631">
        <v>5884</v>
      </c>
      <c r="BW37" s="632"/>
      <c r="BX37" s="632"/>
      <c r="BY37" s="632"/>
      <c r="BZ37" s="632"/>
      <c r="CA37" s="632"/>
      <c r="CB37" s="641"/>
      <c r="CD37" s="646" t="s">
        <v>332</v>
      </c>
      <c r="CE37" s="647"/>
      <c r="CF37" s="647"/>
      <c r="CG37" s="647"/>
      <c r="CH37" s="647"/>
      <c r="CI37" s="647"/>
      <c r="CJ37" s="647"/>
      <c r="CK37" s="647"/>
      <c r="CL37" s="647"/>
      <c r="CM37" s="647"/>
      <c r="CN37" s="647"/>
      <c r="CO37" s="647"/>
      <c r="CP37" s="647"/>
      <c r="CQ37" s="648"/>
      <c r="CR37" s="631">
        <v>91485</v>
      </c>
      <c r="CS37" s="665"/>
      <c r="CT37" s="665"/>
      <c r="CU37" s="665"/>
      <c r="CV37" s="665"/>
      <c r="CW37" s="665"/>
      <c r="CX37" s="665"/>
      <c r="CY37" s="666"/>
      <c r="CZ37" s="636">
        <v>1.8</v>
      </c>
      <c r="DA37" s="667"/>
      <c r="DB37" s="667"/>
      <c r="DC37" s="673"/>
      <c r="DD37" s="640">
        <v>89147</v>
      </c>
      <c r="DE37" s="665"/>
      <c r="DF37" s="665"/>
      <c r="DG37" s="665"/>
      <c r="DH37" s="665"/>
      <c r="DI37" s="665"/>
      <c r="DJ37" s="665"/>
      <c r="DK37" s="666"/>
      <c r="DL37" s="640">
        <v>89147</v>
      </c>
      <c r="DM37" s="665"/>
      <c r="DN37" s="665"/>
      <c r="DO37" s="665"/>
      <c r="DP37" s="665"/>
      <c r="DQ37" s="665"/>
      <c r="DR37" s="665"/>
      <c r="DS37" s="665"/>
      <c r="DT37" s="665"/>
      <c r="DU37" s="665"/>
      <c r="DV37" s="666"/>
      <c r="DW37" s="636">
        <v>3.1</v>
      </c>
      <c r="DX37" s="667"/>
      <c r="DY37" s="667"/>
      <c r="DZ37" s="667"/>
      <c r="EA37" s="667"/>
      <c r="EB37" s="667"/>
      <c r="EC37" s="668"/>
    </row>
    <row r="38" spans="2:133" ht="11.25" customHeight="1" x14ac:dyDescent="0.15">
      <c r="B38" s="628" t="s">
        <v>333</v>
      </c>
      <c r="C38" s="629"/>
      <c r="D38" s="629"/>
      <c r="E38" s="629"/>
      <c r="F38" s="629"/>
      <c r="G38" s="629"/>
      <c r="H38" s="629"/>
      <c r="I38" s="629"/>
      <c r="J38" s="629"/>
      <c r="K38" s="629"/>
      <c r="L38" s="629"/>
      <c r="M38" s="629"/>
      <c r="N38" s="629"/>
      <c r="O38" s="629"/>
      <c r="P38" s="629"/>
      <c r="Q38" s="630"/>
      <c r="R38" s="631">
        <v>121602</v>
      </c>
      <c r="S38" s="632"/>
      <c r="T38" s="632"/>
      <c r="U38" s="632"/>
      <c r="V38" s="632"/>
      <c r="W38" s="632"/>
      <c r="X38" s="632"/>
      <c r="Y38" s="633"/>
      <c r="Z38" s="634">
        <v>2.2999999999999998</v>
      </c>
      <c r="AA38" s="634"/>
      <c r="AB38" s="634"/>
      <c r="AC38" s="634"/>
      <c r="AD38" s="635" t="s">
        <v>128</v>
      </c>
      <c r="AE38" s="635"/>
      <c r="AF38" s="635"/>
      <c r="AG38" s="635"/>
      <c r="AH38" s="635"/>
      <c r="AI38" s="635"/>
      <c r="AJ38" s="635"/>
      <c r="AK38" s="635"/>
      <c r="AL38" s="636" t="s">
        <v>128</v>
      </c>
      <c r="AM38" s="637"/>
      <c r="AN38" s="637"/>
      <c r="AO38" s="638"/>
      <c r="AQ38" s="709" t="s">
        <v>334</v>
      </c>
      <c r="AR38" s="710"/>
      <c r="AS38" s="710"/>
      <c r="AT38" s="710"/>
      <c r="AU38" s="710"/>
      <c r="AV38" s="710"/>
      <c r="AW38" s="710"/>
      <c r="AX38" s="710"/>
      <c r="AY38" s="711"/>
      <c r="AZ38" s="631">
        <v>8492</v>
      </c>
      <c r="BA38" s="632"/>
      <c r="BB38" s="632"/>
      <c r="BC38" s="632"/>
      <c r="BD38" s="665"/>
      <c r="BE38" s="665"/>
      <c r="BF38" s="689"/>
      <c r="BG38" s="646" t="s">
        <v>335</v>
      </c>
      <c r="BH38" s="647"/>
      <c r="BI38" s="647"/>
      <c r="BJ38" s="647"/>
      <c r="BK38" s="647"/>
      <c r="BL38" s="647"/>
      <c r="BM38" s="647"/>
      <c r="BN38" s="647"/>
      <c r="BO38" s="647"/>
      <c r="BP38" s="647"/>
      <c r="BQ38" s="647"/>
      <c r="BR38" s="647"/>
      <c r="BS38" s="647"/>
      <c r="BT38" s="647"/>
      <c r="BU38" s="648"/>
      <c r="BV38" s="631">
        <v>774</v>
      </c>
      <c r="BW38" s="632"/>
      <c r="BX38" s="632"/>
      <c r="BY38" s="632"/>
      <c r="BZ38" s="632"/>
      <c r="CA38" s="632"/>
      <c r="CB38" s="641"/>
      <c r="CD38" s="646" t="s">
        <v>336</v>
      </c>
      <c r="CE38" s="647"/>
      <c r="CF38" s="647"/>
      <c r="CG38" s="647"/>
      <c r="CH38" s="647"/>
      <c r="CI38" s="647"/>
      <c r="CJ38" s="647"/>
      <c r="CK38" s="647"/>
      <c r="CL38" s="647"/>
      <c r="CM38" s="647"/>
      <c r="CN38" s="647"/>
      <c r="CO38" s="647"/>
      <c r="CP38" s="647"/>
      <c r="CQ38" s="648"/>
      <c r="CR38" s="631">
        <v>317073</v>
      </c>
      <c r="CS38" s="632"/>
      <c r="CT38" s="632"/>
      <c r="CU38" s="632"/>
      <c r="CV38" s="632"/>
      <c r="CW38" s="632"/>
      <c r="CX38" s="632"/>
      <c r="CY38" s="633"/>
      <c r="CZ38" s="636">
        <v>6.1</v>
      </c>
      <c r="DA38" s="667"/>
      <c r="DB38" s="667"/>
      <c r="DC38" s="673"/>
      <c r="DD38" s="640">
        <v>245486</v>
      </c>
      <c r="DE38" s="632"/>
      <c r="DF38" s="632"/>
      <c r="DG38" s="632"/>
      <c r="DH38" s="632"/>
      <c r="DI38" s="632"/>
      <c r="DJ38" s="632"/>
      <c r="DK38" s="633"/>
      <c r="DL38" s="640">
        <v>238629</v>
      </c>
      <c r="DM38" s="632"/>
      <c r="DN38" s="632"/>
      <c r="DO38" s="632"/>
      <c r="DP38" s="632"/>
      <c r="DQ38" s="632"/>
      <c r="DR38" s="632"/>
      <c r="DS38" s="632"/>
      <c r="DT38" s="632"/>
      <c r="DU38" s="632"/>
      <c r="DV38" s="633"/>
      <c r="DW38" s="636">
        <v>8.4</v>
      </c>
      <c r="DX38" s="667"/>
      <c r="DY38" s="667"/>
      <c r="DZ38" s="667"/>
      <c r="EA38" s="667"/>
      <c r="EB38" s="667"/>
      <c r="EC38" s="668"/>
    </row>
    <row r="39" spans="2:133" ht="11.25" customHeight="1" x14ac:dyDescent="0.15">
      <c r="B39" s="628" t="s">
        <v>337</v>
      </c>
      <c r="C39" s="629"/>
      <c r="D39" s="629"/>
      <c r="E39" s="629"/>
      <c r="F39" s="629"/>
      <c r="G39" s="629"/>
      <c r="H39" s="629"/>
      <c r="I39" s="629"/>
      <c r="J39" s="629"/>
      <c r="K39" s="629"/>
      <c r="L39" s="629"/>
      <c r="M39" s="629"/>
      <c r="N39" s="629"/>
      <c r="O39" s="629"/>
      <c r="P39" s="629"/>
      <c r="Q39" s="630"/>
      <c r="R39" s="631">
        <v>260106</v>
      </c>
      <c r="S39" s="632"/>
      <c r="T39" s="632"/>
      <c r="U39" s="632"/>
      <c r="V39" s="632"/>
      <c r="W39" s="632"/>
      <c r="X39" s="632"/>
      <c r="Y39" s="633"/>
      <c r="Z39" s="634">
        <v>4.9000000000000004</v>
      </c>
      <c r="AA39" s="634"/>
      <c r="AB39" s="634"/>
      <c r="AC39" s="634"/>
      <c r="AD39" s="635">
        <v>1436</v>
      </c>
      <c r="AE39" s="635"/>
      <c r="AF39" s="635"/>
      <c r="AG39" s="635"/>
      <c r="AH39" s="635"/>
      <c r="AI39" s="635"/>
      <c r="AJ39" s="635"/>
      <c r="AK39" s="635"/>
      <c r="AL39" s="636">
        <v>0.1</v>
      </c>
      <c r="AM39" s="637"/>
      <c r="AN39" s="637"/>
      <c r="AO39" s="638"/>
      <c r="AQ39" s="709" t="s">
        <v>338</v>
      </c>
      <c r="AR39" s="710"/>
      <c r="AS39" s="710"/>
      <c r="AT39" s="710"/>
      <c r="AU39" s="710"/>
      <c r="AV39" s="710"/>
      <c r="AW39" s="710"/>
      <c r="AX39" s="710"/>
      <c r="AY39" s="711"/>
      <c r="AZ39" s="631">
        <v>1545</v>
      </c>
      <c r="BA39" s="632"/>
      <c r="BB39" s="632"/>
      <c r="BC39" s="632"/>
      <c r="BD39" s="665"/>
      <c r="BE39" s="665"/>
      <c r="BF39" s="689"/>
      <c r="BG39" s="646" t="s">
        <v>339</v>
      </c>
      <c r="BH39" s="647"/>
      <c r="BI39" s="647"/>
      <c r="BJ39" s="647"/>
      <c r="BK39" s="647"/>
      <c r="BL39" s="647"/>
      <c r="BM39" s="647"/>
      <c r="BN39" s="647"/>
      <c r="BO39" s="647"/>
      <c r="BP39" s="647"/>
      <c r="BQ39" s="647"/>
      <c r="BR39" s="647"/>
      <c r="BS39" s="647"/>
      <c r="BT39" s="647"/>
      <c r="BU39" s="648"/>
      <c r="BV39" s="631">
        <v>1103</v>
      </c>
      <c r="BW39" s="632"/>
      <c r="BX39" s="632"/>
      <c r="BY39" s="632"/>
      <c r="BZ39" s="632"/>
      <c r="CA39" s="632"/>
      <c r="CB39" s="641"/>
      <c r="CD39" s="646" t="s">
        <v>340</v>
      </c>
      <c r="CE39" s="647"/>
      <c r="CF39" s="647"/>
      <c r="CG39" s="647"/>
      <c r="CH39" s="647"/>
      <c r="CI39" s="647"/>
      <c r="CJ39" s="647"/>
      <c r="CK39" s="647"/>
      <c r="CL39" s="647"/>
      <c r="CM39" s="647"/>
      <c r="CN39" s="647"/>
      <c r="CO39" s="647"/>
      <c r="CP39" s="647"/>
      <c r="CQ39" s="648"/>
      <c r="CR39" s="631">
        <v>442145</v>
      </c>
      <c r="CS39" s="665"/>
      <c r="CT39" s="665"/>
      <c r="CU39" s="665"/>
      <c r="CV39" s="665"/>
      <c r="CW39" s="665"/>
      <c r="CX39" s="665"/>
      <c r="CY39" s="666"/>
      <c r="CZ39" s="636">
        <v>8.5</v>
      </c>
      <c r="DA39" s="667"/>
      <c r="DB39" s="667"/>
      <c r="DC39" s="673"/>
      <c r="DD39" s="640">
        <v>391754</v>
      </c>
      <c r="DE39" s="665"/>
      <c r="DF39" s="665"/>
      <c r="DG39" s="665"/>
      <c r="DH39" s="665"/>
      <c r="DI39" s="665"/>
      <c r="DJ39" s="665"/>
      <c r="DK39" s="666"/>
      <c r="DL39" s="640" t="s">
        <v>128</v>
      </c>
      <c r="DM39" s="665"/>
      <c r="DN39" s="665"/>
      <c r="DO39" s="665"/>
      <c r="DP39" s="665"/>
      <c r="DQ39" s="665"/>
      <c r="DR39" s="665"/>
      <c r="DS39" s="665"/>
      <c r="DT39" s="665"/>
      <c r="DU39" s="665"/>
      <c r="DV39" s="666"/>
      <c r="DW39" s="636" t="s">
        <v>128</v>
      </c>
      <c r="DX39" s="667"/>
      <c r="DY39" s="667"/>
      <c r="DZ39" s="667"/>
      <c r="EA39" s="667"/>
      <c r="EB39" s="667"/>
      <c r="EC39" s="668"/>
    </row>
    <row r="40" spans="2:133" ht="11.25" customHeight="1" x14ac:dyDescent="0.15">
      <c r="B40" s="628" t="s">
        <v>341</v>
      </c>
      <c r="C40" s="629"/>
      <c r="D40" s="629"/>
      <c r="E40" s="629"/>
      <c r="F40" s="629"/>
      <c r="G40" s="629"/>
      <c r="H40" s="629"/>
      <c r="I40" s="629"/>
      <c r="J40" s="629"/>
      <c r="K40" s="629"/>
      <c r="L40" s="629"/>
      <c r="M40" s="629"/>
      <c r="N40" s="629"/>
      <c r="O40" s="629"/>
      <c r="P40" s="629"/>
      <c r="Q40" s="630"/>
      <c r="R40" s="631">
        <v>655600</v>
      </c>
      <c r="S40" s="632"/>
      <c r="T40" s="632"/>
      <c r="U40" s="632"/>
      <c r="V40" s="632"/>
      <c r="W40" s="632"/>
      <c r="X40" s="632"/>
      <c r="Y40" s="633"/>
      <c r="Z40" s="634">
        <v>12.3</v>
      </c>
      <c r="AA40" s="634"/>
      <c r="AB40" s="634"/>
      <c r="AC40" s="634"/>
      <c r="AD40" s="635" t="s">
        <v>128</v>
      </c>
      <c r="AE40" s="635"/>
      <c r="AF40" s="635"/>
      <c r="AG40" s="635"/>
      <c r="AH40" s="635"/>
      <c r="AI40" s="635"/>
      <c r="AJ40" s="635"/>
      <c r="AK40" s="635"/>
      <c r="AL40" s="636" t="s">
        <v>128</v>
      </c>
      <c r="AM40" s="637"/>
      <c r="AN40" s="637"/>
      <c r="AO40" s="638"/>
      <c r="AQ40" s="709" t="s">
        <v>342</v>
      </c>
      <c r="AR40" s="710"/>
      <c r="AS40" s="710"/>
      <c r="AT40" s="710"/>
      <c r="AU40" s="710"/>
      <c r="AV40" s="710"/>
      <c r="AW40" s="710"/>
      <c r="AX40" s="710"/>
      <c r="AY40" s="711"/>
      <c r="AZ40" s="631" t="s">
        <v>128</v>
      </c>
      <c r="BA40" s="632"/>
      <c r="BB40" s="632"/>
      <c r="BC40" s="632"/>
      <c r="BD40" s="665"/>
      <c r="BE40" s="665"/>
      <c r="BF40" s="689"/>
      <c r="BG40" s="712" t="s">
        <v>343</v>
      </c>
      <c r="BH40" s="713"/>
      <c r="BI40" s="713"/>
      <c r="BJ40" s="713"/>
      <c r="BK40" s="713"/>
      <c r="BL40" s="365"/>
      <c r="BM40" s="647" t="s">
        <v>344</v>
      </c>
      <c r="BN40" s="647"/>
      <c r="BO40" s="647"/>
      <c r="BP40" s="647"/>
      <c r="BQ40" s="647"/>
      <c r="BR40" s="647"/>
      <c r="BS40" s="647"/>
      <c r="BT40" s="647"/>
      <c r="BU40" s="648"/>
      <c r="BV40" s="631">
        <v>95</v>
      </c>
      <c r="BW40" s="632"/>
      <c r="BX40" s="632"/>
      <c r="BY40" s="632"/>
      <c r="BZ40" s="632"/>
      <c r="CA40" s="632"/>
      <c r="CB40" s="641"/>
      <c r="CD40" s="646" t="s">
        <v>345</v>
      </c>
      <c r="CE40" s="647"/>
      <c r="CF40" s="647"/>
      <c r="CG40" s="647"/>
      <c r="CH40" s="647"/>
      <c r="CI40" s="647"/>
      <c r="CJ40" s="647"/>
      <c r="CK40" s="647"/>
      <c r="CL40" s="647"/>
      <c r="CM40" s="647"/>
      <c r="CN40" s="647"/>
      <c r="CO40" s="647"/>
      <c r="CP40" s="647"/>
      <c r="CQ40" s="648"/>
      <c r="CR40" s="631">
        <v>680</v>
      </c>
      <c r="CS40" s="632"/>
      <c r="CT40" s="632"/>
      <c r="CU40" s="632"/>
      <c r="CV40" s="632"/>
      <c r="CW40" s="632"/>
      <c r="CX40" s="632"/>
      <c r="CY40" s="633"/>
      <c r="CZ40" s="636">
        <v>0</v>
      </c>
      <c r="DA40" s="667"/>
      <c r="DB40" s="667"/>
      <c r="DC40" s="673"/>
      <c r="DD40" s="640" t="s">
        <v>128</v>
      </c>
      <c r="DE40" s="632"/>
      <c r="DF40" s="632"/>
      <c r="DG40" s="632"/>
      <c r="DH40" s="632"/>
      <c r="DI40" s="632"/>
      <c r="DJ40" s="632"/>
      <c r="DK40" s="633"/>
      <c r="DL40" s="640" t="s">
        <v>128</v>
      </c>
      <c r="DM40" s="632"/>
      <c r="DN40" s="632"/>
      <c r="DO40" s="632"/>
      <c r="DP40" s="632"/>
      <c r="DQ40" s="632"/>
      <c r="DR40" s="632"/>
      <c r="DS40" s="632"/>
      <c r="DT40" s="632"/>
      <c r="DU40" s="632"/>
      <c r="DV40" s="633"/>
      <c r="DW40" s="636" t="s">
        <v>128</v>
      </c>
      <c r="DX40" s="667"/>
      <c r="DY40" s="667"/>
      <c r="DZ40" s="667"/>
      <c r="EA40" s="667"/>
      <c r="EB40" s="667"/>
      <c r="EC40" s="668"/>
    </row>
    <row r="41" spans="2:133" ht="11.25" customHeight="1" x14ac:dyDescent="0.15">
      <c r="B41" s="628" t="s">
        <v>346</v>
      </c>
      <c r="C41" s="629"/>
      <c r="D41" s="629"/>
      <c r="E41" s="629"/>
      <c r="F41" s="629"/>
      <c r="G41" s="629"/>
      <c r="H41" s="629"/>
      <c r="I41" s="629"/>
      <c r="J41" s="629"/>
      <c r="K41" s="629"/>
      <c r="L41" s="629"/>
      <c r="M41" s="629"/>
      <c r="N41" s="629"/>
      <c r="O41" s="629"/>
      <c r="P41" s="629"/>
      <c r="Q41" s="630"/>
      <c r="R41" s="631" t="s">
        <v>128</v>
      </c>
      <c r="S41" s="632"/>
      <c r="T41" s="632"/>
      <c r="U41" s="632"/>
      <c r="V41" s="632"/>
      <c r="W41" s="632"/>
      <c r="X41" s="632"/>
      <c r="Y41" s="633"/>
      <c r="Z41" s="634" t="s">
        <v>128</v>
      </c>
      <c r="AA41" s="634"/>
      <c r="AB41" s="634"/>
      <c r="AC41" s="634"/>
      <c r="AD41" s="635" t="s">
        <v>128</v>
      </c>
      <c r="AE41" s="635"/>
      <c r="AF41" s="635"/>
      <c r="AG41" s="635"/>
      <c r="AH41" s="635"/>
      <c r="AI41" s="635"/>
      <c r="AJ41" s="635"/>
      <c r="AK41" s="635"/>
      <c r="AL41" s="636" t="s">
        <v>128</v>
      </c>
      <c r="AM41" s="637"/>
      <c r="AN41" s="637"/>
      <c r="AO41" s="638"/>
      <c r="AQ41" s="709" t="s">
        <v>347</v>
      </c>
      <c r="AR41" s="710"/>
      <c r="AS41" s="710"/>
      <c r="AT41" s="710"/>
      <c r="AU41" s="710"/>
      <c r="AV41" s="710"/>
      <c r="AW41" s="710"/>
      <c r="AX41" s="710"/>
      <c r="AY41" s="711"/>
      <c r="AZ41" s="631">
        <v>55669</v>
      </c>
      <c r="BA41" s="632"/>
      <c r="BB41" s="632"/>
      <c r="BC41" s="632"/>
      <c r="BD41" s="665"/>
      <c r="BE41" s="665"/>
      <c r="BF41" s="689"/>
      <c r="BG41" s="712"/>
      <c r="BH41" s="713"/>
      <c r="BI41" s="713"/>
      <c r="BJ41" s="713"/>
      <c r="BK41" s="713"/>
      <c r="BL41" s="365"/>
      <c r="BM41" s="647" t="s">
        <v>348</v>
      </c>
      <c r="BN41" s="647"/>
      <c r="BO41" s="647"/>
      <c r="BP41" s="647"/>
      <c r="BQ41" s="647"/>
      <c r="BR41" s="647"/>
      <c r="BS41" s="647"/>
      <c r="BT41" s="647"/>
      <c r="BU41" s="648"/>
      <c r="BV41" s="631" t="s">
        <v>128</v>
      </c>
      <c r="BW41" s="632"/>
      <c r="BX41" s="632"/>
      <c r="BY41" s="632"/>
      <c r="BZ41" s="632"/>
      <c r="CA41" s="632"/>
      <c r="CB41" s="641"/>
      <c r="CD41" s="646" t="s">
        <v>349</v>
      </c>
      <c r="CE41" s="647"/>
      <c r="CF41" s="647"/>
      <c r="CG41" s="647"/>
      <c r="CH41" s="647"/>
      <c r="CI41" s="647"/>
      <c r="CJ41" s="647"/>
      <c r="CK41" s="647"/>
      <c r="CL41" s="647"/>
      <c r="CM41" s="647"/>
      <c r="CN41" s="647"/>
      <c r="CO41" s="647"/>
      <c r="CP41" s="647"/>
      <c r="CQ41" s="648"/>
      <c r="CR41" s="631" t="s">
        <v>128</v>
      </c>
      <c r="CS41" s="665"/>
      <c r="CT41" s="665"/>
      <c r="CU41" s="665"/>
      <c r="CV41" s="665"/>
      <c r="CW41" s="665"/>
      <c r="CX41" s="665"/>
      <c r="CY41" s="666"/>
      <c r="CZ41" s="636" t="s">
        <v>128</v>
      </c>
      <c r="DA41" s="667"/>
      <c r="DB41" s="667"/>
      <c r="DC41" s="673"/>
      <c r="DD41" s="640" t="s">
        <v>128</v>
      </c>
      <c r="DE41" s="665"/>
      <c r="DF41" s="665"/>
      <c r="DG41" s="665"/>
      <c r="DH41" s="665"/>
      <c r="DI41" s="665"/>
      <c r="DJ41" s="665"/>
      <c r="DK41" s="666"/>
      <c r="DL41" s="722"/>
      <c r="DM41" s="723"/>
      <c r="DN41" s="723"/>
      <c r="DO41" s="723"/>
      <c r="DP41" s="723"/>
      <c r="DQ41" s="723"/>
      <c r="DR41" s="723"/>
      <c r="DS41" s="723"/>
      <c r="DT41" s="723"/>
      <c r="DU41" s="723"/>
      <c r="DV41" s="724"/>
      <c r="DW41" s="716"/>
      <c r="DX41" s="717"/>
      <c r="DY41" s="717"/>
      <c r="DZ41" s="717"/>
      <c r="EA41" s="717"/>
      <c r="EB41" s="717"/>
      <c r="EC41" s="718"/>
    </row>
    <row r="42" spans="2:133" ht="11.25" customHeight="1" x14ac:dyDescent="0.15">
      <c r="B42" s="628" t="s">
        <v>350</v>
      </c>
      <c r="C42" s="629"/>
      <c r="D42" s="629"/>
      <c r="E42" s="629"/>
      <c r="F42" s="629"/>
      <c r="G42" s="629"/>
      <c r="H42" s="629"/>
      <c r="I42" s="629"/>
      <c r="J42" s="629"/>
      <c r="K42" s="629"/>
      <c r="L42" s="629"/>
      <c r="M42" s="629"/>
      <c r="N42" s="629"/>
      <c r="O42" s="629"/>
      <c r="P42" s="629"/>
      <c r="Q42" s="630"/>
      <c r="R42" s="631" t="s">
        <v>128</v>
      </c>
      <c r="S42" s="632"/>
      <c r="T42" s="632"/>
      <c r="U42" s="632"/>
      <c r="V42" s="632"/>
      <c r="W42" s="632"/>
      <c r="X42" s="632"/>
      <c r="Y42" s="633"/>
      <c r="Z42" s="634" t="s">
        <v>128</v>
      </c>
      <c r="AA42" s="634"/>
      <c r="AB42" s="634"/>
      <c r="AC42" s="634"/>
      <c r="AD42" s="635" t="s">
        <v>128</v>
      </c>
      <c r="AE42" s="635"/>
      <c r="AF42" s="635"/>
      <c r="AG42" s="635"/>
      <c r="AH42" s="635"/>
      <c r="AI42" s="635"/>
      <c r="AJ42" s="635"/>
      <c r="AK42" s="635"/>
      <c r="AL42" s="636" t="s">
        <v>128</v>
      </c>
      <c r="AM42" s="637"/>
      <c r="AN42" s="637"/>
      <c r="AO42" s="638"/>
      <c r="AQ42" s="719" t="s">
        <v>351</v>
      </c>
      <c r="AR42" s="720"/>
      <c r="AS42" s="720"/>
      <c r="AT42" s="720"/>
      <c r="AU42" s="720"/>
      <c r="AV42" s="720"/>
      <c r="AW42" s="720"/>
      <c r="AX42" s="720"/>
      <c r="AY42" s="721"/>
      <c r="AZ42" s="725">
        <v>251367</v>
      </c>
      <c r="BA42" s="726"/>
      <c r="BB42" s="726"/>
      <c r="BC42" s="726"/>
      <c r="BD42" s="702"/>
      <c r="BE42" s="702"/>
      <c r="BF42" s="704"/>
      <c r="BG42" s="714"/>
      <c r="BH42" s="715"/>
      <c r="BI42" s="715"/>
      <c r="BJ42" s="715"/>
      <c r="BK42" s="715"/>
      <c r="BL42" s="366"/>
      <c r="BM42" s="657" t="s">
        <v>352</v>
      </c>
      <c r="BN42" s="657"/>
      <c r="BO42" s="657"/>
      <c r="BP42" s="657"/>
      <c r="BQ42" s="657"/>
      <c r="BR42" s="657"/>
      <c r="BS42" s="657"/>
      <c r="BT42" s="657"/>
      <c r="BU42" s="658"/>
      <c r="BV42" s="725">
        <v>344</v>
      </c>
      <c r="BW42" s="726"/>
      <c r="BX42" s="726"/>
      <c r="BY42" s="726"/>
      <c r="BZ42" s="726"/>
      <c r="CA42" s="726"/>
      <c r="CB42" s="738"/>
      <c r="CD42" s="628" t="s">
        <v>353</v>
      </c>
      <c r="CE42" s="629"/>
      <c r="CF42" s="629"/>
      <c r="CG42" s="629"/>
      <c r="CH42" s="629"/>
      <c r="CI42" s="629"/>
      <c r="CJ42" s="629"/>
      <c r="CK42" s="629"/>
      <c r="CL42" s="629"/>
      <c r="CM42" s="629"/>
      <c r="CN42" s="629"/>
      <c r="CO42" s="629"/>
      <c r="CP42" s="629"/>
      <c r="CQ42" s="630"/>
      <c r="CR42" s="631">
        <v>1119917</v>
      </c>
      <c r="CS42" s="665"/>
      <c r="CT42" s="665"/>
      <c r="CU42" s="665"/>
      <c r="CV42" s="665"/>
      <c r="CW42" s="665"/>
      <c r="CX42" s="665"/>
      <c r="CY42" s="666"/>
      <c r="CZ42" s="636">
        <v>21.6</v>
      </c>
      <c r="DA42" s="667"/>
      <c r="DB42" s="667"/>
      <c r="DC42" s="673"/>
      <c r="DD42" s="640">
        <v>318986</v>
      </c>
      <c r="DE42" s="665"/>
      <c r="DF42" s="665"/>
      <c r="DG42" s="665"/>
      <c r="DH42" s="665"/>
      <c r="DI42" s="665"/>
      <c r="DJ42" s="665"/>
      <c r="DK42" s="666"/>
      <c r="DL42" s="722"/>
      <c r="DM42" s="723"/>
      <c r="DN42" s="723"/>
      <c r="DO42" s="723"/>
      <c r="DP42" s="723"/>
      <c r="DQ42" s="723"/>
      <c r="DR42" s="723"/>
      <c r="DS42" s="723"/>
      <c r="DT42" s="723"/>
      <c r="DU42" s="723"/>
      <c r="DV42" s="724"/>
      <c r="DW42" s="716"/>
      <c r="DX42" s="717"/>
      <c r="DY42" s="717"/>
      <c r="DZ42" s="717"/>
      <c r="EA42" s="717"/>
      <c r="EB42" s="717"/>
      <c r="EC42" s="718"/>
    </row>
    <row r="43" spans="2:133" ht="11.25" customHeight="1" x14ac:dyDescent="0.15">
      <c r="B43" s="628" t="s">
        <v>354</v>
      </c>
      <c r="C43" s="629"/>
      <c r="D43" s="629"/>
      <c r="E43" s="629"/>
      <c r="F43" s="629"/>
      <c r="G43" s="629"/>
      <c r="H43" s="629"/>
      <c r="I43" s="629"/>
      <c r="J43" s="629"/>
      <c r="K43" s="629"/>
      <c r="L43" s="629"/>
      <c r="M43" s="629"/>
      <c r="N43" s="629"/>
      <c r="O43" s="629"/>
      <c r="P43" s="629"/>
      <c r="Q43" s="630"/>
      <c r="R43" s="631">
        <v>65700</v>
      </c>
      <c r="S43" s="632"/>
      <c r="T43" s="632"/>
      <c r="U43" s="632"/>
      <c r="V43" s="632"/>
      <c r="W43" s="632"/>
      <c r="X43" s="632"/>
      <c r="Y43" s="633"/>
      <c r="Z43" s="634">
        <v>1.2</v>
      </c>
      <c r="AA43" s="634"/>
      <c r="AB43" s="634"/>
      <c r="AC43" s="634"/>
      <c r="AD43" s="635" t="s">
        <v>128</v>
      </c>
      <c r="AE43" s="635"/>
      <c r="AF43" s="635"/>
      <c r="AG43" s="635"/>
      <c r="AH43" s="635"/>
      <c r="AI43" s="635"/>
      <c r="AJ43" s="635"/>
      <c r="AK43" s="635"/>
      <c r="AL43" s="636" t="s">
        <v>128</v>
      </c>
      <c r="AM43" s="637"/>
      <c r="AN43" s="637"/>
      <c r="AO43" s="638"/>
      <c r="BV43" s="217"/>
      <c r="BW43" s="217"/>
      <c r="BX43" s="217"/>
      <c r="BY43" s="217"/>
      <c r="BZ43" s="217"/>
      <c r="CA43" s="217"/>
      <c r="CB43" s="217"/>
      <c r="CD43" s="628" t="s">
        <v>355</v>
      </c>
      <c r="CE43" s="629"/>
      <c r="CF43" s="629"/>
      <c r="CG43" s="629"/>
      <c r="CH43" s="629"/>
      <c r="CI43" s="629"/>
      <c r="CJ43" s="629"/>
      <c r="CK43" s="629"/>
      <c r="CL43" s="629"/>
      <c r="CM43" s="629"/>
      <c r="CN43" s="629"/>
      <c r="CO43" s="629"/>
      <c r="CP43" s="629"/>
      <c r="CQ43" s="630"/>
      <c r="CR43" s="631">
        <v>16865</v>
      </c>
      <c r="CS43" s="665"/>
      <c r="CT43" s="665"/>
      <c r="CU43" s="665"/>
      <c r="CV43" s="665"/>
      <c r="CW43" s="665"/>
      <c r="CX43" s="665"/>
      <c r="CY43" s="666"/>
      <c r="CZ43" s="636">
        <v>0.3</v>
      </c>
      <c r="DA43" s="667"/>
      <c r="DB43" s="667"/>
      <c r="DC43" s="673"/>
      <c r="DD43" s="640">
        <v>16331</v>
      </c>
      <c r="DE43" s="665"/>
      <c r="DF43" s="665"/>
      <c r="DG43" s="665"/>
      <c r="DH43" s="665"/>
      <c r="DI43" s="665"/>
      <c r="DJ43" s="665"/>
      <c r="DK43" s="666"/>
      <c r="DL43" s="722"/>
      <c r="DM43" s="723"/>
      <c r="DN43" s="723"/>
      <c r="DO43" s="723"/>
      <c r="DP43" s="723"/>
      <c r="DQ43" s="723"/>
      <c r="DR43" s="723"/>
      <c r="DS43" s="723"/>
      <c r="DT43" s="723"/>
      <c r="DU43" s="723"/>
      <c r="DV43" s="724"/>
      <c r="DW43" s="716"/>
      <c r="DX43" s="717"/>
      <c r="DY43" s="717"/>
      <c r="DZ43" s="717"/>
      <c r="EA43" s="717"/>
      <c r="EB43" s="717"/>
      <c r="EC43" s="718"/>
    </row>
    <row r="44" spans="2:133" ht="11.25" customHeight="1" x14ac:dyDescent="0.15">
      <c r="B44" s="675" t="s">
        <v>356</v>
      </c>
      <c r="C44" s="676"/>
      <c r="D44" s="676"/>
      <c r="E44" s="676"/>
      <c r="F44" s="676"/>
      <c r="G44" s="676"/>
      <c r="H44" s="676"/>
      <c r="I44" s="676"/>
      <c r="J44" s="676"/>
      <c r="K44" s="676"/>
      <c r="L44" s="676"/>
      <c r="M44" s="676"/>
      <c r="N44" s="676"/>
      <c r="O44" s="676"/>
      <c r="P44" s="676"/>
      <c r="Q44" s="677"/>
      <c r="R44" s="725">
        <v>5315393</v>
      </c>
      <c r="S44" s="726"/>
      <c r="T44" s="726"/>
      <c r="U44" s="726"/>
      <c r="V44" s="726"/>
      <c r="W44" s="726"/>
      <c r="X44" s="726"/>
      <c r="Y44" s="727"/>
      <c r="Z44" s="728">
        <v>100</v>
      </c>
      <c r="AA44" s="728"/>
      <c r="AB44" s="728"/>
      <c r="AC44" s="728"/>
      <c r="AD44" s="729">
        <v>2772452</v>
      </c>
      <c r="AE44" s="729"/>
      <c r="AF44" s="729"/>
      <c r="AG44" s="729"/>
      <c r="AH44" s="729"/>
      <c r="AI44" s="729"/>
      <c r="AJ44" s="729"/>
      <c r="AK44" s="729"/>
      <c r="AL44" s="730">
        <v>100</v>
      </c>
      <c r="AM44" s="703"/>
      <c r="AN44" s="703"/>
      <c r="AO44" s="731"/>
      <c r="CD44" s="732" t="s">
        <v>303</v>
      </c>
      <c r="CE44" s="733"/>
      <c r="CF44" s="628" t="s">
        <v>357</v>
      </c>
      <c r="CG44" s="629"/>
      <c r="CH44" s="629"/>
      <c r="CI44" s="629"/>
      <c r="CJ44" s="629"/>
      <c r="CK44" s="629"/>
      <c r="CL44" s="629"/>
      <c r="CM44" s="629"/>
      <c r="CN44" s="629"/>
      <c r="CO44" s="629"/>
      <c r="CP44" s="629"/>
      <c r="CQ44" s="630"/>
      <c r="CR44" s="631">
        <v>1119917</v>
      </c>
      <c r="CS44" s="632"/>
      <c r="CT44" s="632"/>
      <c r="CU44" s="632"/>
      <c r="CV44" s="632"/>
      <c r="CW44" s="632"/>
      <c r="CX44" s="632"/>
      <c r="CY44" s="633"/>
      <c r="CZ44" s="636">
        <v>21.6</v>
      </c>
      <c r="DA44" s="637"/>
      <c r="DB44" s="637"/>
      <c r="DC44" s="649"/>
      <c r="DD44" s="640">
        <v>318986</v>
      </c>
      <c r="DE44" s="632"/>
      <c r="DF44" s="632"/>
      <c r="DG44" s="632"/>
      <c r="DH44" s="632"/>
      <c r="DI44" s="632"/>
      <c r="DJ44" s="632"/>
      <c r="DK44" s="633"/>
      <c r="DL44" s="722"/>
      <c r="DM44" s="723"/>
      <c r="DN44" s="723"/>
      <c r="DO44" s="723"/>
      <c r="DP44" s="723"/>
      <c r="DQ44" s="723"/>
      <c r="DR44" s="723"/>
      <c r="DS44" s="723"/>
      <c r="DT44" s="723"/>
      <c r="DU44" s="723"/>
      <c r="DV44" s="724"/>
      <c r="DW44" s="716"/>
      <c r="DX44" s="717"/>
      <c r="DY44" s="717"/>
      <c r="DZ44" s="717"/>
      <c r="EA44" s="717"/>
      <c r="EB44" s="717"/>
      <c r="EC44" s="718"/>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734"/>
      <c r="CE45" s="735"/>
      <c r="CF45" s="628" t="s">
        <v>358</v>
      </c>
      <c r="CG45" s="629"/>
      <c r="CH45" s="629"/>
      <c r="CI45" s="629"/>
      <c r="CJ45" s="629"/>
      <c r="CK45" s="629"/>
      <c r="CL45" s="629"/>
      <c r="CM45" s="629"/>
      <c r="CN45" s="629"/>
      <c r="CO45" s="629"/>
      <c r="CP45" s="629"/>
      <c r="CQ45" s="630"/>
      <c r="CR45" s="631">
        <v>536505</v>
      </c>
      <c r="CS45" s="665"/>
      <c r="CT45" s="665"/>
      <c r="CU45" s="665"/>
      <c r="CV45" s="665"/>
      <c r="CW45" s="665"/>
      <c r="CX45" s="665"/>
      <c r="CY45" s="666"/>
      <c r="CZ45" s="636">
        <v>10.3</v>
      </c>
      <c r="DA45" s="667"/>
      <c r="DB45" s="667"/>
      <c r="DC45" s="673"/>
      <c r="DD45" s="640">
        <v>11626</v>
      </c>
      <c r="DE45" s="665"/>
      <c r="DF45" s="665"/>
      <c r="DG45" s="665"/>
      <c r="DH45" s="665"/>
      <c r="DI45" s="665"/>
      <c r="DJ45" s="665"/>
      <c r="DK45" s="666"/>
      <c r="DL45" s="722"/>
      <c r="DM45" s="723"/>
      <c r="DN45" s="723"/>
      <c r="DO45" s="723"/>
      <c r="DP45" s="723"/>
      <c r="DQ45" s="723"/>
      <c r="DR45" s="723"/>
      <c r="DS45" s="723"/>
      <c r="DT45" s="723"/>
      <c r="DU45" s="723"/>
      <c r="DV45" s="724"/>
      <c r="DW45" s="716"/>
      <c r="DX45" s="717"/>
      <c r="DY45" s="717"/>
      <c r="DZ45" s="717"/>
      <c r="EA45" s="717"/>
      <c r="EB45" s="717"/>
      <c r="EC45" s="718"/>
    </row>
    <row r="46" spans="2:133" ht="11.25" customHeight="1" x14ac:dyDescent="0.15">
      <c r="B46" s="219" t="s">
        <v>359</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734"/>
      <c r="CE46" s="735"/>
      <c r="CF46" s="628" t="s">
        <v>360</v>
      </c>
      <c r="CG46" s="629"/>
      <c r="CH46" s="629"/>
      <c r="CI46" s="629"/>
      <c r="CJ46" s="629"/>
      <c r="CK46" s="629"/>
      <c r="CL46" s="629"/>
      <c r="CM46" s="629"/>
      <c r="CN46" s="629"/>
      <c r="CO46" s="629"/>
      <c r="CP46" s="629"/>
      <c r="CQ46" s="630"/>
      <c r="CR46" s="631">
        <v>580531</v>
      </c>
      <c r="CS46" s="632"/>
      <c r="CT46" s="632"/>
      <c r="CU46" s="632"/>
      <c r="CV46" s="632"/>
      <c r="CW46" s="632"/>
      <c r="CX46" s="632"/>
      <c r="CY46" s="633"/>
      <c r="CZ46" s="636">
        <v>11.2</v>
      </c>
      <c r="DA46" s="637"/>
      <c r="DB46" s="637"/>
      <c r="DC46" s="649"/>
      <c r="DD46" s="640">
        <v>304479</v>
      </c>
      <c r="DE46" s="632"/>
      <c r="DF46" s="632"/>
      <c r="DG46" s="632"/>
      <c r="DH46" s="632"/>
      <c r="DI46" s="632"/>
      <c r="DJ46" s="632"/>
      <c r="DK46" s="633"/>
      <c r="DL46" s="722"/>
      <c r="DM46" s="723"/>
      <c r="DN46" s="723"/>
      <c r="DO46" s="723"/>
      <c r="DP46" s="723"/>
      <c r="DQ46" s="723"/>
      <c r="DR46" s="723"/>
      <c r="DS46" s="723"/>
      <c r="DT46" s="723"/>
      <c r="DU46" s="723"/>
      <c r="DV46" s="724"/>
      <c r="DW46" s="716"/>
      <c r="DX46" s="717"/>
      <c r="DY46" s="717"/>
      <c r="DZ46" s="717"/>
      <c r="EA46" s="717"/>
      <c r="EB46" s="717"/>
      <c r="EC46" s="718"/>
    </row>
    <row r="47" spans="2:133" ht="11.25" customHeight="1" x14ac:dyDescent="0.15">
      <c r="B47" s="750" t="s">
        <v>361</v>
      </c>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D47" s="734"/>
      <c r="CE47" s="735"/>
      <c r="CF47" s="628" t="s">
        <v>362</v>
      </c>
      <c r="CG47" s="629"/>
      <c r="CH47" s="629"/>
      <c r="CI47" s="629"/>
      <c r="CJ47" s="629"/>
      <c r="CK47" s="629"/>
      <c r="CL47" s="629"/>
      <c r="CM47" s="629"/>
      <c r="CN47" s="629"/>
      <c r="CO47" s="629"/>
      <c r="CP47" s="629"/>
      <c r="CQ47" s="630"/>
      <c r="CR47" s="631" t="s">
        <v>128</v>
      </c>
      <c r="CS47" s="665"/>
      <c r="CT47" s="665"/>
      <c r="CU47" s="665"/>
      <c r="CV47" s="665"/>
      <c r="CW47" s="665"/>
      <c r="CX47" s="665"/>
      <c r="CY47" s="666"/>
      <c r="CZ47" s="636" t="s">
        <v>128</v>
      </c>
      <c r="DA47" s="667"/>
      <c r="DB47" s="667"/>
      <c r="DC47" s="673"/>
      <c r="DD47" s="640" t="s">
        <v>128</v>
      </c>
      <c r="DE47" s="665"/>
      <c r="DF47" s="665"/>
      <c r="DG47" s="665"/>
      <c r="DH47" s="665"/>
      <c r="DI47" s="665"/>
      <c r="DJ47" s="665"/>
      <c r="DK47" s="666"/>
      <c r="DL47" s="722"/>
      <c r="DM47" s="723"/>
      <c r="DN47" s="723"/>
      <c r="DO47" s="723"/>
      <c r="DP47" s="723"/>
      <c r="DQ47" s="723"/>
      <c r="DR47" s="723"/>
      <c r="DS47" s="723"/>
      <c r="DT47" s="723"/>
      <c r="DU47" s="723"/>
      <c r="DV47" s="724"/>
      <c r="DW47" s="716"/>
      <c r="DX47" s="717"/>
      <c r="DY47" s="717"/>
      <c r="DZ47" s="717"/>
      <c r="EA47" s="717"/>
      <c r="EB47" s="717"/>
      <c r="EC47" s="718"/>
    </row>
    <row r="48" spans="2:133" x14ac:dyDescent="0.15">
      <c r="B48" s="749" t="s">
        <v>363</v>
      </c>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D48" s="736"/>
      <c r="CE48" s="737"/>
      <c r="CF48" s="628" t="s">
        <v>364</v>
      </c>
      <c r="CG48" s="629"/>
      <c r="CH48" s="629"/>
      <c r="CI48" s="629"/>
      <c r="CJ48" s="629"/>
      <c r="CK48" s="629"/>
      <c r="CL48" s="629"/>
      <c r="CM48" s="629"/>
      <c r="CN48" s="629"/>
      <c r="CO48" s="629"/>
      <c r="CP48" s="629"/>
      <c r="CQ48" s="630"/>
      <c r="CR48" s="631" t="s">
        <v>128</v>
      </c>
      <c r="CS48" s="632"/>
      <c r="CT48" s="632"/>
      <c r="CU48" s="632"/>
      <c r="CV48" s="632"/>
      <c r="CW48" s="632"/>
      <c r="CX48" s="632"/>
      <c r="CY48" s="633"/>
      <c r="CZ48" s="636" t="s">
        <v>128</v>
      </c>
      <c r="DA48" s="637"/>
      <c r="DB48" s="637"/>
      <c r="DC48" s="649"/>
      <c r="DD48" s="640" t="s">
        <v>128</v>
      </c>
      <c r="DE48" s="632"/>
      <c r="DF48" s="632"/>
      <c r="DG48" s="632"/>
      <c r="DH48" s="632"/>
      <c r="DI48" s="632"/>
      <c r="DJ48" s="632"/>
      <c r="DK48" s="633"/>
      <c r="DL48" s="722"/>
      <c r="DM48" s="723"/>
      <c r="DN48" s="723"/>
      <c r="DO48" s="723"/>
      <c r="DP48" s="723"/>
      <c r="DQ48" s="723"/>
      <c r="DR48" s="723"/>
      <c r="DS48" s="723"/>
      <c r="DT48" s="723"/>
      <c r="DU48" s="723"/>
      <c r="DV48" s="724"/>
      <c r="DW48" s="716"/>
      <c r="DX48" s="717"/>
      <c r="DY48" s="717"/>
      <c r="DZ48" s="717"/>
      <c r="EA48" s="717"/>
      <c r="EB48" s="717"/>
      <c r="EC48" s="718"/>
    </row>
    <row r="49" spans="2:133" ht="11.25" customHeight="1" x14ac:dyDescent="0.15">
      <c r="B49" s="36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75" t="s">
        <v>365</v>
      </c>
      <c r="CE49" s="676"/>
      <c r="CF49" s="676"/>
      <c r="CG49" s="676"/>
      <c r="CH49" s="676"/>
      <c r="CI49" s="676"/>
      <c r="CJ49" s="676"/>
      <c r="CK49" s="676"/>
      <c r="CL49" s="676"/>
      <c r="CM49" s="676"/>
      <c r="CN49" s="676"/>
      <c r="CO49" s="676"/>
      <c r="CP49" s="676"/>
      <c r="CQ49" s="677"/>
      <c r="CR49" s="725">
        <v>5185125</v>
      </c>
      <c r="CS49" s="702"/>
      <c r="CT49" s="702"/>
      <c r="CU49" s="702"/>
      <c r="CV49" s="702"/>
      <c r="CW49" s="702"/>
      <c r="CX49" s="702"/>
      <c r="CY49" s="739"/>
      <c r="CZ49" s="730">
        <v>100</v>
      </c>
      <c r="DA49" s="740"/>
      <c r="DB49" s="740"/>
      <c r="DC49" s="741"/>
      <c r="DD49" s="742">
        <v>3363501</v>
      </c>
      <c r="DE49" s="702"/>
      <c r="DF49" s="702"/>
      <c r="DG49" s="702"/>
      <c r="DH49" s="702"/>
      <c r="DI49" s="702"/>
      <c r="DJ49" s="702"/>
      <c r="DK49" s="739"/>
      <c r="DL49" s="743"/>
      <c r="DM49" s="744"/>
      <c r="DN49" s="744"/>
      <c r="DO49" s="744"/>
      <c r="DP49" s="744"/>
      <c r="DQ49" s="744"/>
      <c r="DR49" s="744"/>
      <c r="DS49" s="744"/>
      <c r="DT49" s="744"/>
      <c r="DU49" s="744"/>
      <c r="DV49" s="745"/>
      <c r="DW49" s="746"/>
      <c r="DX49" s="747"/>
      <c r="DY49" s="747"/>
      <c r="DZ49" s="747"/>
      <c r="EA49" s="747"/>
      <c r="EB49" s="747"/>
      <c r="EC49" s="748"/>
    </row>
    <row r="50" spans="2:133" hidden="1" x14ac:dyDescent="0.15">
      <c r="B50" s="36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120" t="s">
        <v>366</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121" t="s">
        <v>367</v>
      </c>
      <c r="DK2" s="1122"/>
      <c r="DL2" s="1122"/>
      <c r="DM2" s="1122"/>
      <c r="DN2" s="1122"/>
      <c r="DO2" s="1123"/>
      <c r="DP2" s="222"/>
      <c r="DQ2" s="1121" t="s">
        <v>368</v>
      </c>
      <c r="DR2" s="1122"/>
      <c r="DS2" s="1122"/>
      <c r="DT2" s="1122"/>
      <c r="DU2" s="1122"/>
      <c r="DV2" s="1122"/>
      <c r="DW2" s="1122"/>
      <c r="DX2" s="1122"/>
      <c r="DY2" s="1122"/>
      <c r="DZ2" s="1123"/>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89" t="s">
        <v>369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6"/>
      <c r="BA4" s="226"/>
      <c r="BB4" s="226"/>
      <c r="BC4" s="226"/>
      <c r="BD4" s="226"/>
      <c r="BE4" s="227"/>
      <c r="BF4" s="227"/>
      <c r="BG4" s="227"/>
      <c r="BH4" s="227"/>
      <c r="BI4" s="227"/>
      <c r="BJ4" s="227"/>
      <c r="BK4" s="227"/>
      <c r="BL4" s="227"/>
      <c r="BM4" s="227"/>
      <c r="BN4" s="227"/>
      <c r="BO4" s="227"/>
      <c r="BP4" s="227"/>
      <c r="BQ4" s="760" t="s">
        <v>370</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8"/>
    </row>
    <row r="5" spans="1:131" s="229" customFormat="1" ht="26.25" customHeight="1" x14ac:dyDescent="0.15">
      <c r="A5" s="1025" t="s">
        <v>371</v>
      </c>
      <c r="B5" s="1026"/>
      <c r="C5" s="1026"/>
      <c r="D5" s="1026"/>
      <c r="E5" s="1026"/>
      <c r="F5" s="1026"/>
      <c r="G5" s="1026"/>
      <c r="H5" s="1026"/>
      <c r="I5" s="1026"/>
      <c r="J5" s="1026"/>
      <c r="K5" s="1026"/>
      <c r="L5" s="1026"/>
      <c r="M5" s="1026"/>
      <c r="N5" s="1026"/>
      <c r="O5" s="1026"/>
      <c r="P5" s="1027"/>
      <c r="Q5" s="1031" t="s">
        <v>372</v>
      </c>
      <c r="R5" s="1032"/>
      <c r="S5" s="1032"/>
      <c r="T5" s="1032"/>
      <c r="U5" s="1033"/>
      <c r="V5" s="1031" t="s">
        <v>373</v>
      </c>
      <c r="W5" s="1032"/>
      <c r="X5" s="1032"/>
      <c r="Y5" s="1032"/>
      <c r="Z5" s="1033"/>
      <c r="AA5" s="1031" t="s">
        <v>374</v>
      </c>
      <c r="AB5" s="1032"/>
      <c r="AC5" s="1032"/>
      <c r="AD5" s="1032"/>
      <c r="AE5" s="1032"/>
      <c r="AF5" s="1124" t="s">
        <v>375</v>
      </c>
      <c r="AG5" s="1032"/>
      <c r="AH5" s="1032"/>
      <c r="AI5" s="1032"/>
      <c r="AJ5" s="1045"/>
      <c r="AK5" s="1032" t="s">
        <v>376</v>
      </c>
      <c r="AL5" s="1032"/>
      <c r="AM5" s="1032"/>
      <c r="AN5" s="1032"/>
      <c r="AO5" s="1033"/>
      <c r="AP5" s="1031" t="s">
        <v>377</v>
      </c>
      <c r="AQ5" s="1032"/>
      <c r="AR5" s="1032"/>
      <c r="AS5" s="1032"/>
      <c r="AT5" s="1033"/>
      <c r="AU5" s="1031" t="s">
        <v>378</v>
      </c>
      <c r="AV5" s="1032"/>
      <c r="AW5" s="1032"/>
      <c r="AX5" s="1032"/>
      <c r="AY5" s="1045"/>
      <c r="AZ5" s="226"/>
      <c r="BA5" s="226"/>
      <c r="BB5" s="226"/>
      <c r="BC5" s="226"/>
      <c r="BD5" s="226"/>
      <c r="BE5" s="227"/>
      <c r="BF5" s="227"/>
      <c r="BG5" s="227"/>
      <c r="BH5" s="227"/>
      <c r="BI5" s="227"/>
      <c r="BJ5" s="227"/>
      <c r="BK5" s="227"/>
      <c r="BL5" s="227"/>
      <c r="BM5" s="227"/>
      <c r="BN5" s="227"/>
      <c r="BO5" s="227"/>
      <c r="BP5" s="227"/>
      <c r="BQ5" s="1025" t="s">
        <v>379</v>
      </c>
      <c r="BR5" s="1026"/>
      <c r="BS5" s="1026"/>
      <c r="BT5" s="1026"/>
      <c r="BU5" s="1026"/>
      <c r="BV5" s="1026"/>
      <c r="BW5" s="1026"/>
      <c r="BX5" s="1026"/>
      <c r="BY5" s="1026"/>
      <c r="BZ5" s="1026"/>
      <c r="CA5" s="1026"/>
      <c r="CB5" s="1026"/>
      <c r="CC5" s="1026"/>
      <c r="CD5" s="1026"/>
      <c r="CE5" s="1026"/>
      <c r="CF5" s="1026"/>
      <c r="CG5" s="1027"/>
      <c r="CH5" s="1031" t="s">
        <v>380</v>
      </c>
      <c r="CI5" s="1032"/>
      <c r="CJ5" s="1032"/>
      <c r="CK5" s="1032"/>
      <c r="CL5" s="1033"/>
      <c r="CM5" s="1031" t="s">
        <v>381</v>
      </c>
      <c r="CN5" s="1032"/>
      <c r="CO5" s="1032"/>
      <c r="CP5" s="1032"/>
      <c r="CQ5" s="1033"/>
      <c r="CR5" s="1031" t="s">
        <v>382</v>
      </c>
      <c r="CS5" s="1032"/>
      <c r="CT5" s="1032"/>
      <c r="CU5" s="1032"/>
      <c r="CV5" s="1033"/>
      <c r="CW5" s="1031" t="s">
        <v>383</v>
      </c>
      <c r="CX5" s="1032"/>
      <c r="CY5" s="1032"/>
      <c r="CZ5" s="1032"/>
      <c r="DA5" s="1033"/>
      <c r="DB5" s="1031" t="s">
        <v>384</v>
      </c>
      <c r="DC5" s="1032"/>
      <c r="DD5" s="1032"/>
      <c r="DE5" s="1032"/>
      <c r="DF5" s="1033"/>
      <c r="DG5" s="1114" t="s">
        <v>385</v>
      </c>
      <c r="DH5" s="1115"/>
      <c r="DI5" s="1115"/>
      <c r="DJ5" s="1115"/>
      <c r="DK5" s="1116"/>
      <c r="DL5" s="1114" t="s">
        <v>386</v>
      </c>
      <c r="DM5" s="1115"/>
      <c r="DN5" s="1115"/>
      <c r="DO5" s="1115"/>
      <c r="DP5" s="1116"/>
      <c r="DQ5" s="1031" t="s">
        <v>387</v>
      </c>
      <c r="DR5" s="1032"/>
      <c r="DS5" s="1032"/>
      <c r="DT5" s="1032"/>
      <c r="DU5" s="1033"/>
      <c r="DV5" s="1031" t="s">
        <v>378</v>
      </c>
      <c r="DW5" s="1032"/>
      <c r="DX5" s="1032"/>
      <c r="DY5" s="1032"/>
      <c r="DZ5" s="1045"/>
      <c r="EA5" s="228"/>
    </row>
    <row r="6" spans="1:131" s="229"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6"/>
      <c r="BA6" s="226"/>
      <c r="BB6" s="226"/>
      <c r="BC6" s="226"/>
      <c r="BD6" s="226"/>
      <c r="BE6" s="227"/>
      <c r="BF6" s="227"/>
      <c r="BG6" s="227"/>
      <c r="BH6" s="227"/>
      <c r="BI6" s="227"/>
      <c r="BJ6" s="227"/>
      <c r="BK6" s="227"/>
      <c r="BL6" s="227"/>
      <c r="BM6" s="227"/>
      <c r="BN6" s="227"/>
      <c r="BO6" s="227"/>
      <c r="BP6" s="227"/>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28"/>
    </row>
    <row r="7" spans="1:131" s="229" customFormat="1" ht="26.25" customHeight="1" thickTop="1" x14ac:dyDescent="0.15">
      <c r="A7" s="230">
        <v>1</v>
      </c>
      <c r="B7" s="1077" t="s">
        <v>388</v>
      </c>
      <c r="C7" s="1078"/>
      <c r="D7" s="1078"/>
      <c r="E7" s="1078"/>
      <c r="F7" s="1078"/>
      <c r="G7" s="1078"/>
      <c r="H7" s="1078"/>
      <c r="I7" s="1078"/>
      <c r="J7" s="1078"/>
      <c r="K7" s="1078"/>
      <c r="L7" s="1078"/>
      <c r="M7" s="1078"/>
      <c r="N7" s="1078"/>
      <c r="O7" s="1078"/>
      <c r="P7" s="1079"/>
      <c r="Q7" s="1132">
        <v>5305</v>
      </c>
      <c r="R7" s="1133"/>
      <c r="S7" s="1133"/>
      <c r="T7" s="1133"/>
      <c r="U7" s="1133"/>
      <c r="V7" s="1133">
        <v>5175</v>
      </c>
      <c r="W7" s="1133"/>
      <c r="X7" s="1133"/>
      <c r="Y7" s="1133"/>
      <c r="Z7" s="1133"/>
      <c r="AA7" s="1133">
        <v>130</v>
      </c>
      <c r="AB7" s="1133"/>
      <c r="AC7" s="1133"/>
      <c r="AD7" s="1133"/>
      <c r="AE7" s="1134"/>
      <c r="AF7" s="1135">
        <v>108</v>
      </c>
      <c r="AG7" s="1136"/>
      <c r="AH7" s="1136"/>
      <c r="AI7" s="1136"/>
      <c r="AJ7" s="1137"/>
      <c r="AK7" s="1138" t="s">
        <v>587</v>
      </c>
      <c r="AL7" s="1139"/>
      <c r="AM7" s="1139"/>
      <c r="AN7" s="1139"/>
      <c r="AO7" s="1139"/>
      <c r="AP7" s="1139">
        <v>5714</v>
      </c>
      <c r="AQ7" s="1139"/>
      <c r="AR7" s="1139"/>
      <c r="AS7" s="1139"/>
      <c r="AT7" s="1139"/>
      <c r="AU7" s="1140"/>
      <c r="AV7" s="1140"/>
      <c r="AW7" s="1140"/>
      <c r="AX7" s="1140"/>
      <c r="AY7" s="1141"/>
      <c r="AZ7" s="226"/>
      <c r="BA7" s="226"/>
      <c r="BB7" s="226"/>
      <c r="BC7" s="226"/>
      <c r="BD7" s="226"/>
      <c r="BE7" s="227"/>
      <c r="BF7" s="227"/>
      <c r="BG7" s="227"/>
      <c r="BH7" s="227"/>
      <c r="BI7" s="227"/>
      <c r="BJ7" s="227"/>
      <c r="BK7" s="227"/>
      <c r="BL7" s="227"/>
      <c r="BM7" s="227"/>
      <c r="BN7" s="227"/>
      <c r="BO7" s="227"/>
      <c r="BP7" s="227"/>
      <c r="BQ7" s="230">
        <v>1</v>
      </c>
      <c r="BR7" s="231"/>
      <c r="BS7" s="1129"/>
      <c r="BT7" s="1130"/>
      <c r="BU7" s="1130"/>
      <c r="BV7" s="1130"/>
      <c r="BW7" s="1130"/>
      <c r="BX7" s="1130"/>
      <c r="BY7" s="1130"/>
      <c r="BZ7" s="1130"/>
      <c r="CA7" s="1130"/>
      <c r="CB7" s="1130"/>
      <c r="CC7" s="1130"/>
      <c r="CD7" s="1130"/>
      <c r="CE7" s="1130"/>
      <c r="CF7" s="1130"/>
      <c r="CG7" s="1142"/>
      <c r="CH7" s="1126"/>
      <c r="CI7" s="1127"/>
      <c r="CJ7" s="1127"/>
      <c r="CK7" s="1127"/>
      <c r="CL7" s="1128"/>
      <c r="CM7" s="1126"/>
      <c r="CN7" s="1127"/>
      <c r="CO7" s="1127"/>
      <c r="CP7" s="1127"/>
      <c r="CQ7" s="1128"/>
      <c r="CR7" s="1126"/>
      <c r="CS7" s="1127"/>
      <c r="CT7" s="1127"/>
      <c r="CU7" s="1127"/>
      <c r="CV7" s="1128"/>
      <c r="CW7" s="1126"/>
      <c r="CX7" s="1127"/>
      <c r="CY7" s="1127"/>
      <c r="CZ7" s="1127"/>
      <c r="DA7" s="1128"/>
      <c r="DB7" s="1126"/>
      <c r="DC7" s="1127"/>
      <c r="DD7" s="1127"/>
      <c r="DE7" s="1127"/>
      <c r="DF7" s="1128"/>
      <c r="DG7" s="1126"/>
      <c r="DH7" s="1127"/>
      <c r="DI7" s="1127"/>
      <c r="DJ7" s="1127"/>
      <c r="DK7" s="1128"/>
      <c r="DL7" s="1126"/>
      <c r="DM7" s="1127"/>
      <c r="DN7" s="1127"/>
      <c r="DO7" s="1127"/>
      <c r="DP7" s="1128"/>
      <c r="DQ7" s="1126"/>
      <c r="DR7" s="1127"/>
      <c r="DS7" s="1127"/>
      <c r="DT7" s="1127"/>
      <c r="DU7" s="1128"/>
      <c r="DV7" s="1129"/>
      <c r="DW7" s="1130"/>
      <c r="DX7" s="1130"/>
      <c r="DY7" s="1130"/>
      <c r="DZ7" s="1131"/>
      <c r="EA7" s="228"/>
    </row>
    <row r="8" spans="1:131" s="229" customFormat="1" ht="26.25" customHeight="1" x14ac:dyDescent="0.15">
      <c r="A8" s="232">
        <v>2</v>
      </c>
      <c r="B8" s="1060" t="s">
        <v>389</v>
      </c>
      <c r="C8" s="1061"/>
      <c r="D8" s="1061"/>
      <c r="E8" s="1061"/>
      <c r="F8" s="1061"/>
      <c r="G8" s="1061"/>
      <c r="H8" s="1061"/>
      <c r="I8" s="1061"/>
      <c r="J8" s="1061"/>
      <c r="K8" s="1061"/>
      <c r="L8" s="1061"/>
      <c r="M8" s="1061"/>
      <c r="N8" s="1061"/>
      <c r="O8" s="1061"/>
      <c r="P8" s="1062"/>
      <c r="Q8" s="1068">
        <v>2</v>
      </c>
      <c r="R8" s="1069"/>
      <c r="S8" s="1069"/>
      <c r="T8" s="1069"/>
      <c r="U8" s="1069"/>
      <c r="V8" s="1069">
        <v>2</v>
      </c>
      <c r="W8" s="1069"/>
      <c r="X8" s="1069"/>
      <c r="Y8" s="1069"/>
      <c r="Z8" s="1069"/>
      <c r="AA8" s="1069">
        <v>0</v>
      </c>
      <c r="AB8" s="1069"/>
      <c r="AC8" s="1069"/>
      <c r="AD8" s="1069"/>
      <c r="AE8" s="1070"/>
      <c r="AF8" s="1065" t="s">
        <v>390</v>
      </c>
      <c r="AG8" s="1066"/>
      <c r="AH8" s="1066"/>
      <c r="AI8" s="1066"/>
      <c r="AJ8" s="1067"/>
      <c r="AK8" s="1110" t="s">
        <v>587</v>
      </c>
      <c r="AL8" s="1111"/>
      <c r="AM8" s="1111"/>
      <c r="AN8" s="1111"/>
      <c r="AO8" s="1111"/>
      <c r="AP8" s="1111" t="s">
        <v>587</v>
      </c>
      <c r="AQ8" s="1111"/>
      <c r="AR8" s="1111"/>
      <c r="AS8" s="1111"/>
      <c r="AT8" s="1111"/>
      <c r="AU8" s="1112"/>
      <c r="AV8" s="1112"/>
      <c r="AW8" s="1112"/>
      <c r="AX8" s="1112"/>
      <c r="AY8" s="1113"/>
      <c r="AZ8" s="226"/>
      <c r="BA8" s="226"/>
      <c r="BB8" s="226"/>
      <c r="BC8" s="226"/>
      <c r="BD8" s="226"/>
      <c r="BE8" s="227"/>
      <c r="BF8" s="227"/>
      <c r="BG8" s="227"/>
      <c r="BH8" s="227"/>
      <c r="BI8" s="227"/>
      <c r="BJ8" s="227"/>
      <c r="BK8" s="227"/>
      <c r="BL8" s="227"/>
      <c r="BM8" s="227"/>
      <c r="BN8" s="227"/>
      <c r="BO8" s="227"/>
      <c r="BP8" s="227"/>
      <c r="BQ8" s="232">
        <v>2</v>
      </c>
      <c r="BR8" s="233"/>
      <c r="BS8" s="1022"/>
      <c r="BT8" s="1023"/>
      <c r="BU8" s="1023"/>
      <c r="BV8" s="1023"/>
      <c r="BW8" s="1023"/>
      <c r="BX8" s="1023"/>
      <c r="BY8" s="1023"/>
      <c r="BZ8" s="1023"/>
      <c r="CA8" s="1023"/>
      <c r="CB8" s="1023"/>
      <c r="CC8" s="1023"/>
      <c r="CD8" s="1023"/>
      <c r="CE8" s="1023"/>
      <c r="CF8" s="1023"/>
      <c r="CG8" s="1044"/>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28"/>
    </row>
    <row r="9" spans="1:131" s="229" customFormat="1" ht="26.25" customHeight="1" x14ac:dyDescent="0.15">
      <c r="A9" s="232">
        <v>3</v>
      </c>
      <c r="B9" s="1060" t="s">
        <v>391</v>
      </c>
      <c r="C9" s="1061"/>
      <c r="D9" s="1061"/>
      <c r="E9" s="1061"/>
      <c r="F9" s="1061"/>
      <c r="G9" s="1061"/>
      <c r="H9" s="1061"/>
      <c r="I9" s="1061"/>
      <c r="J9" s="1061"/>
      <c r="K9" s="1061"/>
      <c r="L9" s="1061"/>
      <c r="M9" s="1061"/>
      <c r="N9" s="1061"/>
      <c r="O9" s="1061"/>
      <c r="P9" s="1062"/>
      <c r="Q9" s="1068">
        <v>154</v>
      </c>
      <c r="R9" s="1069"/>
      <c r="S9" s="1069"/>
      <c r="T9" s="1069"/>
      <c r="U9" s="1069"/>
      <c r="V9" s="1069">
        <v>154</v>
      </c>
      <c r="W9" s="1069"/>
      <c r="X9" s="1069"/>
      <c r="Y9" s="1069"/>
      <c r="Z9" s="1069"/>
      <c r="AA9" s="1069">
        <v>0</v>
      </c>
      <c r="AB9" s="1069"/>
      <c r="AC9" s="1069"/>
      <c r="AD9" s="1069"/>
      <c r="AE9" s="1070"/>
      <c r="AF9" s="1065" t="s">
        <v>392</v>
      </c>
      <c r="AG9" s="1066"/>
      <c r="AH9" s="1066"/>
      <c r="AI9" s="1066"/>
      <c r="AJ9" s="1067"/>
      <c r="AK9" s="1110" t="s">
        <v>587</v>
      </c>
      <c r="AL9" s="1111"/>
      <c r="AM9" s="1111"/>
      <c r="AN9" s="1111"/>
      <c r="AO9" s="1111"/>
      <c r="AP9" s="1111" t="s">
        <v>587</v>
      </c>
      <c r="AQ9" s="1111"/>
      <c r="AR9" s="1111"/>
      <c r="AS9" s="1111"/>
      <c r="AT9" s="1111"/>
      <c r="AU9" s="1112"/>
      <c r="AV9" s="1112"/>
      <c r="AW9" s="1112"/>
      <c r="AX9" s="1112"/>
      <c r="AY9" s="1113"/>
      <c r="AZ9" s="226"/>
      <c r="BA9" s="226"/>
      <c r="BB9" s="226"/>
      <c r="BC9" s="226"/>
      <c r="BD9" s="226"/>
      <c r="BE9" s="227"/>
      <c r="BF9" s="227"/>
      <c r="BG9" s="227"/>
      <c r="BH9" s="227"/>
      <c r="BI9" s="227"/>
      <c r="BJ9" s="227"/>
      <c r="BK9" s="227"/>
      <c r="BL9" s="227"/>
      <c r="BM9" s="227"/>
      <c r="BN9" s="227"/>
      <c r="BO9" s="227"/>
      <c r="BP9" s="227"/>
      <c r="BQ9" s="232">
        <v>3</v>
      </c>
      <c r="BR9" s="233"/>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28"/>
    </row>
    <row r="10" spans="1:131" s="229" customFormat="1" ht="26.25" customHeight="1" x14ac:dyDescent="0.15">
      <c r="A10" s="232">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6"/>
      <c r="BA10" s="226"/>
      <c r="BB10" s="226"/>
      <c r="BC10" s="226"/>
      <c r="BD10" s="226"/>
      <c r="BE10" s="227"/>
      <c r="BF10" s="227"/>
      <c r="BG10" s="227"/>
      <c r="BH10" s="227"/>
      <c r="BI10" s="227"/>
      <c r="BJ10" s="227"/>
      <c r="BK10" s="227"/>
      <c r="BL10" s="227"/>
      <c r="BM10" s="227"/>
      <c r="BN10" s="227"/>
      <c r="BO10" s="227"/>
      <c r="BP10" s="227"/>
      <c r="BQ10" s="232">
        <v>4</v>
      </c>
      <c r="BR10" s="233"/>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28"/>
    </row>
    <row r="11" spans="1:131" s="229" customFormat="1" ht="26.25" customHeight="1" x14ac:dyDescent="0.15">
      <c r="A11" s="232">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6"/>
      <c r="BA11" s="226"/>
      <c r="BB11" s="226"/>
      <c r="BC11" s="226"/>
      <c r="BD11" s="226"/>
      <c r="BE11" s="227"/>
      <c r="BF11" s="227"/>
      <c r="BG11" s="227"/>
      <c r="BH11" s="227"/>
      <c r="BI11" s="227"/>
      <c r="BJ11" s="227"/>
      <c r="BK11" s="227"/>
      <c r="BL11" s="227"/>
      <c r="BM11" s="227"/>
      <c r="BN11" s="227"/>
      <c r="BO11" s="227"/>
      <c r="BP11" s="227"/>
      <c r="BQ11" s="232">
        <v>5</v>
      </c>
      <c r="BR11" s="233"/>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28"/>
    </row>
    <row r="12" spans="1:131" s="229" customFormat="1" ht="26.25" customHeight="1" x14ac:dyDescent="0.15">
      <c r="A12" s="232">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6"/>
      <c r="BA12" s="226"/>
      <c r="BB12" s="226"/>
      <c r="BC12" s="226"/>
      <c r="BD12" s="226"/>
      <c r="BE12" s="227"/>
      <c r="BF12" s="227"/>
      <c r="BG12" s="227"/>
      <c r="BH12" s="227"/>
      <c r="BI12" s="227"/>
      <c r="BJ12" s="227"/>
      <c r="BK12" s="227"/>
      <c r="BL12" s="227"/>
      <c r="BM12" s="227"/>
      <c r="BN12" s="227"/>
      <c r="BO12" s="227"/>
      <c r="BP12" s="227"/>
      <c r="BQ12" s="232">
        <v>6</v>
      </c>
      <c r="BR12" s="233"/>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28"/>
    </row>
    <row r="13" spans="1:131" s="229" customFormat="1" ht="26.25" customHeight="1" x14ac:dyDescent="0.15">
      <c r="A13" s="232">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6"/>
      <c r="BA13" s="226"/>
      <c r="BB13" s="226"/>
      <c r="BC13" s="226"/>
      <c r="BD13" s="226"/>
      <c r="BE13" s="227"/>
      <c r="BF13" s="227"/>
      <c r="BG13" s="227"/>
      <c r="BH13" s="227"/>
      <c r="BI13" s="227"/>
      <c r="BJ13" s="227"/>
      <c r="BK13" s="227"/>
      <c r="BL13" s="227"/>
      <c r="BM13" s="227"/>
      <c r="BN13" s="227"/>
      <c r="BO13" s="227"/>
      <c r="BP13" s="227"/>
      <c r="BQ13" s="232">
        <v>7</v>
      </c>
      <c r="BR13" s="233"/>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28"/>
    </row>
    <row r="14" spans="1:131" s="229" customFormat="1" ht="26.25" customHeight="1" x14ac:dyDescent="0.15">
      <c r="A14" s="232">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6"/>
      <c r="BA14" s="226"/>
      <c r="BB14" s="226"/>
      <c r="BC14" s="226"/>
      <c r="BD14" s="226"/>
      <c r="BE14" s="227"/>
      <c r="BF14" s="227"/>
      <c r="BG14" s="227"/>
      <c r="BH14" s="227"/>
      <c r="BI14" s="227"/>
      <c r="BJ14" s="227"/>
      <c r="BK14" s="227"/>
      <c r="BL14" s="227"/>
      <c r="BM14" s="227"/>
      <c r="BN14" s="227"/>
      <c r="BO14" s="227"/>
      <c r="BP14" s="227"/>
      <c r="BQ14" s="232">
        <v>8</v>
      </c>
      <c r="BR14" s="233"/>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28"/>
    </row>
    <row r="15" spans="1:131" s="229" customFormat="1" ht="26.25" customHeight="1" x14ac:dyDescent="0.15">
      <c r="A15" s="232">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6"/>
      <c r="BA15" s="226"/>
      <c r="BB15" s="226"/>
      <c r="BC15" s="226"/>
      <c r="BD15" s="226"/>
      <c r="BE15" s="227"/>
      <c r="BF15" s="227"/>
      <c r="BG15" s="227"/>
      <c r="BH15" s="227"/>
      <c r="BI15" s="227"/>
      <c r="BJ15" s="227"/>
      <c r="BK15" s="227"/>
      <c r="BL15" s="227"/>
      <c r="BM15" s="227"/>
      <c r="BN15" s="227"/>
      <c r="BO15" s="227"/>
      <c r="BP15" s="227"/>
      <c r="BQ15" s="232">
        <v>9</v>
      </c>
      <c r="BR15" s="233"/>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28"/>
    </row>
    <row r="16" spans="1:131" s="229" customFormat="1" ht="26.25" customHeight="1" x14ac:dyDescent="0.15">
      <c r="A16" s="232">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6"/>
      <c r="BA16" s="226"/>
      <c r="BB16" s="226"/>
      <c r="BC16" s="226"/>
      <c r="BD16" s="226"/>
      <c r="BE16" s="227"/>
      <c r="BF16" s="227"/>
      <c r="BG16" s="227"/>
      <c r="BH16" s="227"/>
      <c r="BI16" s="227"/>
      <c r="BJ16" s="227"/>
      <c r="BK16" s="227"/>
      <c r="BL16" s="227"/>
      <c r="BM16" s="227"/>
      <c r="BN16" s="227"/>
      <c r="BO16" s="227"/>
      <c r="BP16" s="227"/>
      <c r="BQ16" s="232">
        <v>10</v>
      </c>
      <c r="BR16" s="233"/>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28"/>
    </row>
    <row r="17" spans="1:131" s="229" customFormat="1" ht="26.25" customHeight="1" x14ac:dyDescent="0.15">
      <c r="A17" s="232">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6"/>
      <c r="BA17" s="226"/>
      <c r="BB17" s="226"/>
      <c r="BC17" s="226"/>
      <c r="BD17" s="226"/>
      <c r="BE17" s="227"/>
      <c r="BF17" s="227"/>
      <c r="BG17" s="227"/>
      <c r="BH17" s="227"/>
      <c r="BI17" s="227"/>
      <c r="BJ17" s="227"/>
      <c r="BK17" s="227"/>
      <c r="BL17" s="227"/>
      <c r="BM17" s="227"/>
      <c r="BN17" s="227"/>
      <c r="BO17" s="227"/>
      <c r="BP17" s="227"/>
      <c r="BQ17" s="232">
        <v>11</v>
      </c>
      <c r="BR17" s="233"/>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28"/>
    </row>
    <row r="18" spans="1:131" s="229" customFormat="1" ht="26.25" customHeight="1" x14ac:dyDescent="0.15">
      <c r="A18" s="232">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6"/>
      <c r="BA18" s="226"/>
      <c r="BB18" s="226"/>
      <c r="BC18" s="226"/>
      <c r="BD18" s="226"/>
      <c r="BE18" s="227"/>
      <c r="BF18" s="227"/>
      <c r="BG18" s="227"/>
      <c r="BH18" s="227"/>
      <c r="BI18" s="227"/>
      <c r="BJ18" s="227"/>
      <c r="BK18" s="227"/>
      <c r="BL18" s="227"/>
      <c r="BM18" s="227"/>
      <c r="BN18" s="227"/>
      <c r="BO18" s="227"/>
      <c r="BP18" s="227"/>
      <c r="BQ18" s="232">
        <v>12</v>
      </c>
      <c r="BR18" s="233"/>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28"/>
    </row>
    <row r="19" spans="1:131" s="229" customFormat="1" ht="26.25" customHeight="1" x14ac:dyDescent="0.15">
      <c r="A19" s="232">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6"/>
      <c r="BA19" s="226"/>
      <c r="BB19" s="226"/>
      <c r="BC19" s="226"/>
      <c r="BD19" s="226"/>
      <c r="BE19" s="227"/>
      <c r="BF19" s="227"/>
      <c r="BG19" s="227"/>
      <c r="BH19" s="227"/>
      <c r="BI19" s="227"/>
      <c r="BJ19" s="227"/>
      <c r="BK19" s="227"/>
      <c r="BL19" s="227"/>
      <c r="BM19" s="227"/>
      <c r="BN19" s="227"/>
      <c r="BO19" s="227"/>
      <c r="BP19" s="227"/>
      <c r="BQ19" s="232">
        <v>13</v>
      </c>
      <c r="BR19" s="233"/>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28"/>
    </row>
    <row r="20" spans="1:131" s="229" customFormat="1" ht="26.25" customHeight="1" x14ac:dyDescent="0.15">
      <c r="A20" s="232">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6"/>
      <c r="BA20" s="226"/>
      <c r="BB20" s="226"/>
      <c r="BC20" s="226"/>
      <c r="BD20" s="226"/>
      <c r="BE20" s="227"/>
      <c r="BF20" s="227"/>
      <c r="BG20" s="227"/>
      <c r="BH20" s="227"/>
      <c r="BI20" s="227"/>
      <c r="BJ20" s="227"/>
      <c r="BK20" s="227"/>
      <c r="BL20" s="227"/>
      <c r="BM20" s="227"/>
      <c r="BN20" s="227"/>
      <c r="BO20" s="227"/>
      <c r="BP20" s="227"/>
      <c r="BQ20" s="232">
        <v>14</v>
      </c>
      <c r="BR20" s="233"/>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28"/>
    </row>
    <row r="21" spans="1:131" s="229" customFormat="1" ht="26.25" customHeight="1" thickBot="1" x14ac:dyDescent="0.2">
      <c r="A21" s="232">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6"/>
      <c r="BA21" s="226"/>
      <c r="BB21" s="226"/>
      <c r="BC21" s="226"/>
      <c r="BD21" s="226"/>
      <c r="BE21" s="227"/>
      <c r="BF21" s="227"/>
      <c r="BG21" s="227"/>
      <c r="BH21" s="227"/>
      <c r="BI21" s="227"/>
      <c r="BJ21" s="227"/>
      <c r="BK21" s="227"/>
      <c r="BL21" s="227"/>
      <c r="BM21" s="227"/>
      <c r="BN21" s="227"/>
      <c r="BO21" s="227"/>
      <c r="BP21" s="227"/>
      <c r="BQ21" s="232">
        <v>15</v>
      </c>
      <c r="BR21" s="233"/>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28"/>
    </row>
    <row r="22" spans="1:131" s="229" customFormat="1" ht="26.25" customHeight="1" x14ac:dyDescent="0.15">
      <c r="A22" s="232">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393</v>
      </c>
      <c r="BA22" s="1058"/>
      <c r="BB22" s="1058"/>
      <c r="BC22" s="1058"/>
      <c r="BD22" s="1059"/>
      <c r="BE22" s="227"/>
      <c r="BF22" s="227"/>
      <c r="BG22" s="227"/>
      <c r="BH22" s="227"/>
      <c r="BI22" s="227"/>
      <c r="BJ22" s="227"/>
      <c r="BK22" s="227"/>
      <c r="BL22" s="227"/>
      <c r="BM22" s="227"/>
      <c r="BN22" s="227"/>
      <c r="BO22" s="227"/>
      <c r="BP22" s="227"/>
      <c r="BQ22" s="232">
        <v>16</v>
      </c>
      <c r="BR22" s="233"/>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28"/>
    </row>
    <row r="23" spans="1:131" s="229" customFormat="1" ht="26.25" customHeight="1" thickBot="1" x14ac:dyDescent="0.2">
      <c r="A23" s="234" t="s">
        <v>394</v>
      </c>
      <c r="B23" s="967" t="s">
        <v>395</v>
      </c>
      <c r="C23" s="968"/>
      <c r="D23" s="968"/>
      <c r="E23" s="968"/>
      <c r="F23" s="968"/>
      <c r="G23" s="968"/>
      <c r="H23" s="968"/>
      <c r="I23" s="968"/>
      <c r="J23" s="968"/>
      <c r="K23" s="968"/>
      <c r="L23" s="968"/>
      <c r="M23" s="968"/>
      <c r="N23" s="968"/>
      <c r="O23" s="968"/>
      <c r="P23" s="978"/>
      <c r="Q23" s="1097">
        <v>5306</v>
      </c>
      <c r="R23" s="1091"/>
      <c r="S23" s="1091"/>
      <c r="T23" s="1091"/>
      <c r="U23" s="1091"/>
      <c r="V23" s="1091">
        <v>5176</v>
      </c>
      <c r="W23" s="1091"/>
      <c r="X23" s="1091"/>
      <c r="Y23" s="1091"/>
      <c r="Z23" s="1091"/>
      <c r="AA23" s="1091">
        <v>130</v>
      </c>
      <c r="AB23" s="1091"/>
      <c r="AC23" s="1091"/>
      <c r="AD23" s="1091"/>
      <c r="AE23" s="1098"/>
      <c r="AF23" s="1099">
        <v>108</v>
      </c>
      <c r="AG23" s="1091"/>
      <c r="AH23" s="1091"/>
      <c r="AI23" s="1091"/>
      <c r="AJ23" s="1100"/>
      <c r="AK23" s="1101"/>
      <c r="AL23" s="1102"/>
      <c r="AM23" s="1102"/>
      <c r="AN23" s="1102"/>
      <c r="AO23" s="1102"/>
      <c r="AP23" s="1091">
        <v>5714</v>
      </c>
      <c r="AQ23" s="1091"/>
      <c r="AR23" s="1091"/>
      <c r="AS23" s="1091"/>
      <c r="AT23" s="1091"/>
      <c r="AU23" s="1092"/>
      <c r="AV23" s="1092"/>
      <c r="AW23" s="1092"/>
      <c r="AX23" s="1092"/>
      <c r="AY23" s="1093"/>
      <c r="AZ23" s="1094" t="s">
        <v>146</v>
      </c>
      <c r="BA23" s="1095"/>
      <c r="BB23" s="1095"/>
      <c r="BC23" s="1095"/>
      <c r="BD23" s="1096"/>
      <c r="BE23" s="227"/>
      <c r="BF23" s="227"/>
      <c r="BG23" s="227"/>
      <c r="BH23" s="227"/>
      <c r="BI23" s="227"/>
      <c r="BJ23" s="227"/>
      <c r="BK23" s="227"/>
      <c r="BL23" s="227"/>
      <c r="BM23" s="227"/>
      <c r="BN23" s="227"/>
      <c r="BO23" s="227"/>
      <c r="BP23" s="227"/>
      <c r="BQ23" s="232">
        <v>17</v>
      </c>
      <c r="BR23" s="233"/>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28"/>
    </row>
    <row r="24" spans="1:131" s="229" customFormat="1" ht="26.25" customHeight="1" x14ac:dyDescent="0.15">
      <c r="A24" s="1090" t="s">
        <v>396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6"/>
      <c r="BA24" s="226"/>
      <c r="BB24" s="226"/>
      <c r="BC24" s="226"/>
      <c r="BD24" s="226"/>
      <c r="BE24" s="227"/>
      <c r="BF24" s="227"/>
      <c r="BG24" s="227"/>
      <c r="BH24" s="227"/>
      <c r="BI24" s="227"/>
      <c r="BJ24" s="227"/>
      <c r="BK24" s="227"/>
      <c r="BL24" s="227"/>
      <c r="BM24" s="227"/>
      <c r="BN24" s="227"/>
      <c r="BO24" s="227"/>
      <c r="BP24" s="227"/>
      <c r="BQ24" s="232">
        <v>18</v>
      </c>
      <c r="BR24" s="233"/>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28"/>
    </row>
    <row r="25" spans="1:131" ht="26.25" customHeight="1" thickBot="1" x14ac:dyDescent="0.2">
      <c r="A25" s="1089" t="s">
        <v>397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6"/>
      <c r="BK25" s="226"/>
      <c r="BL25" s="226"/>
      <c r="BM25" s="226"/>
      <c r="BN25" s="226"/>
      <c r="BO25" s="235"/>
      <c r="BP25" s="235"/>
      <c r="BQ25" s="232">
        <v>19</v>
      </c>
      <c r="BR25" s="233"/>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4"/>
    </row>
    <row r="26" spans="1:131" ht="26.25" customHeight="1" x14ac:dyDescent="0.15">
      <c r="A26" s="1025" t="s">
        <v>371</v>
      </c>
      <c r="B26" s="1026"/>
      <c r="C26" s="1026"/>
      <c r="D26" s="1026"/>
      <c r="E26" s="1026"/>
      <c r="F26" s="1026"/>
      <c r="G26" s="1026"/>
      <c r="H26" s="1026"/>
      <c r="I26" s="1026"/>
      <c r="J26" s="1026"/>
      <c r="K26" s="1026"/>
      <c r="L26" s="1026"/>
      <c r="M26" s="1026"/>
      <c r="N26" s="1026"/>
      <c r="O26" s="1026"/>
      <c r="P26" s="1027"/>
      <c r="Q26" s="1031" t="s">
        <v>398</v>
      </c>
      <c r="R26" s="1032"/>
      <c r="S26" s="1032"/>
      <c r="T26" s="1032"/>
      <c r="U26" s="1033"/>
      <c r="V26" s="1031" t="s">
        <v>399</v>
      </c>
      <c r="W26" s="1032"/>
      <c r="X26" s="1032"/>
      <c r="Y26" s="1032"/>
      <c r="Z26" s="1033"/>
      <c r="AA26" s="1031" t="s">
        <v>400</v>
      </c>
      <c r="AB26" s="1032"/>
      <c r="AC26" s="1032"/>
      <c r="AD26" s="1032"/>
      <c r="AE26" s="1032"/>
      <c r="AF26" s="1085" t="s">
        <v>401</v>
      </c>
      <c r="AG26" s="1038"/>
      <c r="AH26" s="1038"/>
      <c r="AI26" s="1038"/>
      <c r="AJ26" s="1086"/>
      <c r="AK26" s="1032" t="s">
        <v>402</v>
      </c>
      <c r="AL26" s="1032"/>
      <c r="AM26" s="1032"/>
      <c r="AN26" s="1032"/>
      <c r="AO26" s="1033"/>
      <c r="AP26" s="1031" t="s">
        <v>403</v>
      </c>
      <c r="AQ26" s="1032"/>
      <c r="AR26" s="1032"/>
      <c r="AS26" s="1032"/>
      <c r="AT26" s="1033"/>
      <c r="AU26" s="1031" t="s">
        <v>404</v>
      </c>
      <c r="AV26" s="1032"/>
      <c r="AW26" s="1032"/>
      <c r="AX26" s="1032"/>
      <c r="AY26" s="1033"/>
      <c r="AZ26" s="1031" t="s">
        <v>405</v>
      </c>
      <c r="BA26" s="1032"/>
      <c r="BB26" s="1032"/>
      <c r="BC26" s="1032"/>
      <c r="BD26" s="1033"/>
      <c r="BE26" s="1031" t="s">
        <v>378</v>
      </c>
      <c r="BF26" s="1032"/>
      <c r="BG26" s="1032"/>
      <c r="BH26" s="1032"/>
      <c r="BI26" s="1045"/>
      <c r="BJ26" s="226"/>
      <c r="BK26" s="226"/>
      <c r="BL26" s="226"/>
      <c r="BM26" s="226"/>
      <c r="BN26" s="226"/>
      <c r="BO26" s="235"/>
      <c r="BP26" s="235"/>
      <c r="BQ26" s="232">
        <v>20</v>
      </c>
      <c r="BR26" s="233"/>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4"/>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6"/>
      <c r="BK27" s="226"/>
      <c r="BL27" s="226"/>
      <c r="BM27" s="226"/>
      <c r="BN27" s="226"/>
      <c r="BO27" s="235"/>
      <c r="BP27" s="235"/>
      <c r="BQ27" s="232">
        <v>21</v>
      </c>
      <c r="BR27" s="233"/>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4"/>
    </row>
    <row r="28" spans="1:131" ht="26.25" customHeight="1" thickTop="1" x14ac:dyDescent="0.15">
      <c r="A28" s="236">
        <v>1</v>
      </c>
      <c r="B28" s="1077" t="s">
        <v>406</v>
      </c>
      <c r="C28" s="1078"/>
      <c r="D28" s="1078"/>
      <c r="E28" s="1078"/>
      <c r="F28" s="1078"/>
      <c r="G28" s="1078"/>
      <c r="H28" s="1078"/>
      <c r="I28" s="1078"/>
      <c r="J28" s="1078"/>
      <c r="K28" s="1078"/>
      <c r="L28" s="1078"/>
      <c r="M28" s="1078"/>
      <c r="N28" s="1078"/>
      <c r="O28" s="1078"/>
      <c r="P28" s="1079"/>
      <c r="Q28" s="1080">
        <v>565</v>
      </c>
      <c r="R28" s="1081"/>
      <c r="S28" s="1081"/>
      <c r="T28" s="1081"/>
      <c r="U28" s="1081"/>
      <c r="V28" s="1081">
        <v>558</v>
      </c>
      <c r="W28" s="1081"/>
      <c r="X28" s="1081"/>
      <c r="Y28" s="1081"/>
      <c r="Z28" s="1081"/>
      <c r="AA28" s="1081">
        <v>7</v>
      </c>
      <c r="AB28" s="1081"/>
      <c r="AC28" s="1081"/>
      <c r="AD28" s="1081"/>
      <c r="AE28" s="1082"/>
      <c r="AF28" s="1083">
        <v>7</v>
      </c>
      <c r="AG28" s="1081"/>
      <c r="AH28" s="1081"/>
      <c r="AI28" s="1081"/>
      <c r="AJ28" s="1084"/>
      <c r="AK28" s="1072">
        <v>56</v>
      </c>
      <c r="AL28" s="1073"/>
      <c r="AM28" s="1073"/>
      <c r="AN28" s="1073"/>
      <c r="AO28" s="1073"/>
      <c r="AP28" s="1073" t="s">
        <v>587</v>
      </c>
      <c r="AQ28" s="1073"/>
      <c r="AR28" s="1073"/>
      <c r="AS28" s="1073"/>
      <c r="AT28" s="1073"/>
      <c r="AU28" s="1073" t="s">
        <v>587</v>
      </c>
      <c r="AV28" s="1073"/>
      <c r="AW28" s="1073"/>
      <c r="AX28" s="1073"/>
      <c r="AY28" s="1073"/>
      <c r="AZ28" s="1074" t="s">
        <v>587</v>
      </c>
      <c r="BA28" s="1074"/>
      <c r="BB28" s="1074"/>
      <c r="BC28" s="1074"/>
      <c r="BD28" s="1074"/>
      <c r="BE28" s="1075"/>
      <c r="BF28" s="1075"/>
      <c r="BG28" s="1075"/>
      <c r="BH28" s="1075"/>
      <c r="BI28" s="1076"/>
      <c r="BJ28" s="226"/>
      <c r="BK28" s="226"/>
      <c r="BL28" s="226"/>
      <c r="BM28" s="226"/>
      <c r="BN28" s="226"/>
      <c r="BO28" s="235"/>
      <c r="BP28" s="235"/>
      <c r="BQ28" s="232">
        <v>22</v>
      </c>
      <c r="BR28" s="233"/>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4"/>
    </row>
    <row r="29" spans="1:131" ht="26.25" customHeight="1" x14ac:dyDescent="0.15">
      <c r="A29" s="236">
        <v>2</v>
      </c>
      <c r="B29" s="1060" t="s">
        <v>407</v>
      </c>
      <c r="C29" s="1061"/>
      <c r="D29" s="1061"/>
      <c r="E29" s="1061"/>
      <c r="F29" s="1061"/>
      <c r="G29" s="1061"/>
      <c r="H29" s="1061"/>
      <c r="I29" s="1061"/>
      <c r="J29" s="1061"/>
      <c r="K29" s="1061"/>
      <c r="L29" s="1061"/>
      <c r="M29" s="1061"/>
      <c r="N29" s="1061"/>
      <c r="O29" s="1061"/>
      <c r="P29" s="1062"/>
      <c r="Q29" s="1068">
        <v>804</v>
      </c>
      <c r="R29" s="1069"/>
      <c r="S29" s="1069"/>
      <c r="T29" s="1069"/>
      <c r="U29" s="1069"/>
      <c r="V29" s="1069">
        <v>775</v>
      </c>
      <c r="W29" s="1069"/>
      <c r="X29" s="1069"/>
      <c r="Y29" s="1069"/>
      <c r="Z29" s="1069"/>
      <c r="AA29" s="1069">
        <v>29</v>
      </c>
      <c r="AB29" s="1069"/>
      <c r="AC29" s="1069"/>
      <c r="AD29" s="1069"/>
      <c r="AE29" s="1070"/>
      <c r="AF29" s="1065">
        <v>29</v>
      </c>
      <c r="AG29" s="1066"/>
      <c r="AH29" s="1066"/>
      <c r="AI29" s="1066"/>
      <c r="AJ29" s="1067"/>
      <c r="AK29" s="1010">
        <v>142</v>
      </c>
      <c r="AL29" s="1001"/>
      <c r="AM29" s="1001"/>
      <c r="AN29" s="1001"/>
      <c r="AO29" s="1001"/>
      <c r="AP29" s="1001" t="s">
        <v>587</v>
      </c>
      <c r="AQ29" s="1001"/>
      <c r="AR29" s="1001"/>
      <c r="AS29" s="1001"/>
      <c r="AT29" s="1001"/>
      <c r="AU29" s="1001" t="s">
        <v>587</v>
      </c>
      <c r="AV29" s="1001"/>
      <c r="AW29" s="1001"/>
      <c r="AX29" s="1001"/>
      <c r="AY29" s="1001"/>
      <c r="AZ29" s="1071" t="s">
        <v>587</v>
      </c>
      <c r="BA29" s="1071"/>
      <c r="BB29" s="1071"/>
      <c r="BC29" s="1071"/>
      <c r="BD29" s="1071"/>
      <c r="BE29" s="1002"/>
      <c r="BF29" s="1002"/>
      <c r="BG29" s="1002"/>
      <c r="BH29" s="1002"/>
      <c r="BI29" s="1003"/>
      <c r="BJ29" s="226"/>
      <c r="BK29" s="226"/>
      <c r="BL29" s="226"/>
      <c r="BM29" s="226"/>
      <c r="BN29" s="226"/>
      <c r="BO29" s="235"/>
      <c r="BP29" s="235"/>
      <c r="BQ29" s="232">
        <v>23</v>
      </c>
      <c r="BR29" s="233"/>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4"/>
    </row>
    <row r="30" spans="1:131" ht="26.25" customHeight="1" x14ac:dyDescent="0.15">
      <c r="A30" s="236">
        <v>3</v>
      </c>
      <c r="B30" s="1060" t="s">
        <v>408</v>
      </c>
      <c r="C30" s="1061"/>
      <c r="D30" s="1061"/>
      <c r="E30" s="1061"/>
      <c r="F30" s="1061"/>
      <c r="G30" s="1061"/>
      <c r="H30" s="1061"/>
      <c r="I30" s="1061"/>
      <c r="J30" s="1061"/>
      <c r="K30" s="1061"/>
      <c r="L30" s="1061"/>
      <c r="M30" s="1061"/>
      <c r="N30" s="1061"/>
      <c r="O30" s="1061"/>
      <c r="P30" s="1062"/>
      <c r="Q30" s="1068">
        <v>153</v>
      </c>
      <c r="R30" s="1069"/>
      <c r="S30" s="1069"/>
      <c r="T30" s="1069"/>
      <c r="U30" s="1069"/>
      <c r="V30" s="1069">
        <v>152</v>
      </c>
      <c r="W30" s="1069"/>
      <c r="X30" s="1069"/>
      <c r="Y30" s="1069"/>
      <c r="Z30" s="1069"/>
      <c r="AA30" s="1069">
        <v>1</v>
      </c>
      <c r="AB30" s="1069"/>
      <c r="AC30" s="1069"/>
      <c r="AD30" s="1069"/>
      <c r="AE30" s="1070"/>
      <c r="AF30" s="1065">
        <v>1</v>
      </c>
      <c r="AG30" s="1066"/>
      <c r="AH30" s="1066"/>
      <c r="AI30" s="1066"/>
      <c r="AJ30" s="1067"/>
      <c r="AK30" s="1010">
        <v>108</v>
      </c>
      <c r="AL30" s="1001"/>
      <c r="AM30" s="1001"/>
      <c r="AN30" s="1001"/>
      <c r="AO30" s="1001"/>
      <c r="AP30" s="1001" t="s">
        <v>587</v>
      </c>
      <c r="AQ30" s="1001"/>
      <c r="AR30" s="1001"/>
      <c r="AS30" s="1001"/>
      <c r="AT30" s="1001"/>
      <c r="AU30" s="1001" t="s">
        <v>587</v>
      </c>
      <c r="AV30" s="1001"/>
      <c r="AW30" s="1001"/>
      <c r="AX30" s="1001"/>
      <c r="AY30" s="1001"/>
      <c r="AZ30" s="1071" t="s">
        <v>587</v>
      </c>
      <c r="BA30" s="1071"/>
      <c r="BB30" s="1071"/>
      <c r="BC30" s="1071"/>
      <c r="BD30" s="1071"/>
      <c r="BE30" s="1002"/>
      <c r="BF30" s="1002"/>
      <c r="BG30" s="1002"/>
      <c r="BH30" s="1002"/>
      <c r="BI30" s="1003"/>
      <c r="BJ30" s="226"/>
      <c r="BK30" s="226"/>
      <c r="BL30" s="226"/>
      <c r="BM30" s="226"/>
      <c r="BN30" s="226"/>
      <c r="BO30" s="235"/>
      <c r="BP30" s="235"/>
      <c r="BQ30" s="232">
        <v>24</v>
      </c>
      <c r="BR30" s="233"/>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4"/>
    </row>
    <row r="31" spans="1:131" ht="26.25" customHeight="1" x14ac:dyDescent="0.15">
      <c r="A31" s="236">
        <v>4</v>
      </c>
      <c r="B31" s="1060" t="s">
        <v>409</v>
      </c>
      <c r="C31" s="1061"/>
      <c r="D31" s="1061"/>
      <c r="E31" s="1061"/>
      <c r="F31" s="1061"/>
      <c r="G31" s="1061"/>
      <c r="H31" s="1061"/>
      <c r="I31" s="1061"/>
      <c r="J31" s="1061"/>
      <c r="K31" s="1061"/>
      <c r="L31" s="1061"/>
      <c r="M31" s="1061"/>
      <c r="N31" s="1061"/>
      <c r="O31" s="1061"/>
      <c r="P31" s="1062"/>
      <c r="Q31" s="1068">
        <v>64</v>
      </c>
      <c r="R31" s="1069"/>
      <c r="S31" s="1069"/>
      <c r="T31" s="1069"/>
      <c r="U31" s="1069"/>
      <c r="V31" s="1069">
        <v>60</v>
      </c>
      <c r="W31" s="1069"/>
      <c r="X31" s="1069"/>
      <c r="Y31" s="1069"/>
      <c r="Z31" s="1069"/>
      <c r="AA31" s="1069">
        <v>4</v>
      </c>
      <c r="AB31" s="1069"/>
      <c r="AC31" s="1069"/>
      <c r="AD31" s="1069"/>
      <c r="AE31" s="1070"/>
      <c r="AF31" s="1065">
        <v>159</v>
      </c>
      <c r="AG31" s="1066"/>
      <c r="AH31" s="1066"/>
      <c r="AI31" s="1066"/>
      <c r="AJ31" s="1067"/>
      <c r="AK31" s="1010" t="s">
        <v>587</v>
      </c>
      <c r="AL31" s="1001"/>
      <c r="AM31" s="1001"/>
      <c r="AN31" s="1001"/>
      <c r="AO31" s="1001"/>
      <c r="AP31" s="1001">
        <v>61</v>
      </c>
      <c r="AQ31" s="1001"/>
      <c r="AR31" s="1001"/>
      <c r="AS31" s="1001"/>
      <c r="AT31" s="1001"/>
      <c r="AU31" s="1001" t="s">
        <v>587</v>
      </c>
      <c r="AV31" s="1001"/>
      <c r="AW31" s="1001"/>
      <c r="AX31" s="1001"/>
      <c r="AY31" s="1001"/>
      <c r="AZ31" s="1071" t="s">
        <v>587</v>
      </c>
      <c r="BA31" s="1071"/>
      <c r="BB31" s="1071"/>
      <c r="BC31" s="1071"/>
      <c r="BD31" s="1071"/>
      <c r="BE31" s="1002" t="s">
        <v>410</v>
      </c>
      <c r="BF31" s="1002"/>
      <c r="BG31" s="1002"/>
      <c r="BH31" s="1002"/>
      <c r="BI31" s="1003"/>
      <c r="BJ31" s="226"/>
      <c r="BK31" s="226"/>
      <c r="BL31" s="226"/>
      <c r="BM31" s="226"/>
      <c r="BN31" s="226"/>
      <c r="BO31" s="235"/>
      <c r="BP31" s="235"/>
      <c r="BQ31" s="232">
        <v>25</v>
      </c>
      <c r="BR31" s="233"/>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4"/>
    </row>
    <row r="32" spans="1:131" ht="26.25" customHeight="1" x14ac:dyDescent="0.15">
      <c r="A32" s="236">
        <v>5</v>
      </c>
      <c r="B32" s="1060" t="s">
        <v>411</v>
      </c>
      <c r="C32" s="1061"/>
      <c r="D32" s="1061"/>
      <c r="E32" s="1061"/>
      <c r="F32" s="1061"/>
      <c r="G32" s="1061"/>
      <c r="H32" s="1061"/>
      <c r="I32" s="1061"/>
      <c r="J32" s="1061"/>
      <c r="K32" s="1061"/>
      <c r="L32" s="1061"/>
      <c r="M32" s="1061"/>
      <c r="N32" s="1061"/>
      <c r="O32" s="1061"/>
      <c r="P32" s="1062"/>
      <c r="Q32" s="1068">
        <v>633</v>
      </c>
      <c r="R32" s="1069"/>
      <c r="S32" s="1069"/>
      <c r="T32" s="1069"/>
      <c r="U32" s="1069"/>
      <c r="V32" s="1069">
        <v>653</v>
      </c>
      <c r="W32" s="1069"/>
      <c r="X32" s="1069"/>
      <c r="Y32" s="1069"/>
      <c r="Z32" s="1069"/>
      <c r="AA32" s="1069">
        <v>-20</v>
      </c>
      <c r="AB32" s="1069"/>
      <c r="AC32" s="1069"/>
      <c r="AD32" s="1069"/>
      <c r="AE32" s="1070"/>
      <c r="AF32" s="1065">
        <v>87</v>
      </c>
      <c r="AG32" s="1066"/>
      <c r="AH32" s="1066"/>
      <c r="AI32" s="1066"/>
      <c r="AJ32" s="1067"/>
      <c r="AK32" s="1010">
        <v>251</v>
      </c>
      <c r="AL32" s="1001"/>
      <c r="AM32" s="1001"/>
      <c r="AN32" s="1001"/>
      <c r="AO32" s="1001"/>
      <c r="AP32" s="1001">
        <v>88</v>
      </c>
      <c r="AQ32" s="1001"/>
      <c r="AR32" s="1001"/>
      <c r="AS32" s="1001"/>
      <c r="AT32" s="1001"/>
      <c r="AU32" s="1001">
        <v>78</v>
      </c>
      <c r="AV32" s="1001"/>
      <c r="AW32" s="1001"/>
      <c r="AX32" s="1001"/>
      <c r="AY32" s="1001"/>
      <c r="AZ32" s="1071" t="s">
        <v>587</v>
      </c>
      <c r="BA32" s="1071"/>
      <c r="BB32" s="1071"/>
      <c r="BC32" s="1071"/>
      <c r="BD32" s="1071"/>
      <c r="BE32" s="1002" t="s">
        <v>412</v>
      </c>
      <c r="BF32" s="1002"/>
      <c r="BG32" s="1002"/>
      <c r="BH32" s="1002"/>
      <c r="BI32" s="1003"/>
      <c r="BJ32" s="226"/>
      <c r="BK32" s="226"/>
      <c r="BL32" s="226"/>
      <c r="BM32" s="226"/>
      <c r="BN32" s="226"/>
      <c r="BO32" s="235"/>
      <c r="BP32" s="235"/>
      <c r="BQ32" s="232">
        <v>26</v>
      </c>
      <c r="BR32" s="233"/>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4"/>
    </row>
    <row r="33" spans="1:131" ht="26.25" customHeight="1" x14ac:dyDescent="0.15">
      <c r="A33" s="236">
        <v>6</v>
      </c>
      <c r="B33" s="1060" t="s">
        <v>413</v>
      </c>
      <c r="C33" s="1061"/>
      <c r="D33" s="1061"/>
      <c r="E33" s="1061"/>
      <c r="F33" s="1061"/>
      <c r="G33" s="1061"/>
      <c r="H33" s="1061"/>
      <c r="I33" s="1061"/>
      <c r="J33" s="1061"/>
      <c r="K33" s="1061"/>
      <c r="L33" s="1061"/>
      <c r="M33" s="1061"/>
      <c r="N33" s="1061"/>
      <c r="O33" s="1061"/>
      <c r="P33" s="1062"/>
      <c r="Q33" s="1068">
        <v>58</v>
      </c>
      <c r="R33" s="1069"/>
      <c r="S33" s="1069"/>
      <c r="T33" s="1069"/>
      <c r="U33" s="1069"/>
      <c r="V33" s="1069">
        <v>57</v>
      </c>
      <c r="W33" s="1069"/>
      <c r="X33" s="1069"/>
      <c r="Y33" s="1069"/>
      <c r="Z33" s="1069"/>
      <c r="AA33" s="1069">
        <v>1</v>
      </c>
      <c r="AB33" s="1069"/>
      <c r="AC33" s="1069"/>
      <c r="AD33" s="1069"/>
      <c r="AE33" s="1070"/>
      <c r="AF33" s="1065">
        <v>1</v>
      </c>
      <c r="AG33" s="1066"/>
      <c r="AH33" s="1066"/>
      <c r="AI33" s="1066"/>
      <c r="AJ33" s="1067"/>
      <c r="AK33" s="1010">
        <v>8</v>
      </c>
      <c r="AL33" s="1001"/>
      <c r="AM33" s="1001"/>
      <c r="AN33" s="1001"/>
      <c r="AO33" s="1001"/>
      <c r="AP33" s="1001">
        <v>289</v>
      </c>
      <c r="AQ33" s="1001"/>
      <c r="AR33" s="1001"/>
      <c r="AS33" s="1001"/>
      <c r="AT33" s="1001"/>
      <c r="AU33" s="1001">
        <v>182</v>
      </c>
      <c r="AV33" s="1001"/>
      <c r="AW33" s="1001"/>
      <c r="AX33" s="1001"/>
      <c r="AY33" s="1001"/>
      <c r="AZ33" s="1071" t="s">
        <v>587</v>
      </c>
      <c r="BA33" s="1071"/>
      <c r="BB33" s="1071"/>
      <c r="BC33" s="1071"/>
      <c r="BD33" s="1071"/>
      <c r="BE33" s="1002" t="s">
        <v>414</v>
      </c>
      <c r="BF33" s="1002"/>
      <c r="BG33" s="1002"/>
      <c r="BH33" s="1002"/>
      <c r="BI33" s="1003"/>
      <c r="BJ33" s="226"/>
      <c r="BK33" s="226"/>
      <c r="BL33" s="226"/>
      <c r="BM33" s="226"/>
      <c r="BN33" s="226"/>
      <c r="BO33" s="235"/>
      <c r="BP33" s="235"/>
      <c r="BQ33" s="232">
        <v>27</v>
      </c>
      <c r="BR33" s="233"/>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4"/>
    </row>
    <row r="34" spans="1:131" ht="26.25" customHeight="1" x14ac:dyDescent="0.15">
      <c r="A34" s="236">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0"/>
      <c r="AL34" s="1001"/>
      <c r="AM34" s="1001"/>
      <c r="AN34" s="1001"/>
      <c r="AO34" s="1001"/>
      <c r="AP34" s="1001"/>
      <c r="AQ34" s="1001"/>
      <c r="AR34" s="1001"/>
      <c r="AS34" s="1001"/>
      <c r="AT34" s="1001"/>
      <c r="AU34" s="1001"/>
      <c r="AV34" s="1001"/>
      <c r="AW34" s="1001"/>
      <c r="AX34" s="1001"/>
      <c r="AY34" s="1001"/>
      <c r="AZ34" s="1071"/>
      <c r="BA34" s="1071"/>
      <c r="BB34" s="1071"/>
      <c r="BC34" s="1071"/>
      <c r="BD34" s="1071"/>
      <c r="BE34" s="1002"/>
      <c r="BF34" s="1002"/>
      <c r="BG34" s="1002"/>
      <c r="BH34" s="1002"/>
      <c r="BI34" s="1003"/>
      <c r="BJ34" s="226"/>
      <c r="BK34" s="226"/>
      <c r="BL34" s="226"/>
      <c r="BM34" s="226"/>
      <c r="BN34" s="226"/>
      <c r="BO34" s="235"/>
      <c r="BP34" s="235"/>
      <c r="BQ34" s="232">
        <v>28</v>
      </c>
      <c r="BR34" s="233"/>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4"/>
    </row>
    <row r="35" spans="1:131" ht="26.25" customHeight="1" x14ac:dyDescent="0.15">
      <c r="A35" s="236">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0"/>
      <c r="AL35" s="1001"/>
      <c r="AM35" s="1001"/>
      <c r="AN35" s="1001"/>
      <c r="AO35" s="1001"/>
      <c r="AP35" s="1001"/>
      <c r="AQ35" s="1001"/>
      <c r="AR35" s="1001"/>
      <c r="AS35" s="1001"/>
      <c r="AT35" s="1001"/>
      <c r="AU35" s="1001"/>
      <c r="AV35" s="1001"/>
      <c r="AW35" s="1001"/>
      <c r="AX35" s="1001"/>
      <c r="AY35" s="1001"/>
      <c r="AZ35" s="1071"/>
      <c r="BA35" s="1071"/>
      <c r="BB35" s="1071"/>
      <c r="BC35" s="1071"/>
      <c r="BD35" s="1071"/>
      <c r="BE35" s="1002"/>
      <c r="BF35" s="1002"/>
      <c r="BG35" s="1002"/>
      <c r="BH35" s="1002"/>
      <c r="BI35" s="1003"/>
      <c r="BJ35" s="226"/>
      <c r="BK35" s="226"/>
      <c r="BL35" s="226"/>
      <c r="BM35" s="226"/>
      <c r="BN35" s="226"/>
      <c r="BO35" s="235"/>
      <c r="BP35" s="235"/>
      <c r="BQ35" s="232">
        <v>29</v>
      </c>
      <c r="BR35" s="233"/>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4"/>
    </row>
    <row r="36" spans="1:131" ht="26.25" customHeight="1" x14ac:dyDescent="0.15">
      <c r="A36" s="236">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0"/>
      <c r="AL36" s="1001"/>
      <c r="AM36" s="1001"/>
      <c r="AN36" s="1001"/>
      <c r="AO36" s="1001"/>
      <c r="AP36" s="1001"/>
      <c r="AQ36" s="1001"/>
      <c r="AR36" s="1001"/>
      <c r="AS36" s="1001"/>
      <c r="AT36" s="1001"/>
      <c r="AU36" s="1001"/>
      <c r="AV36" s="1001"/>
      <c r="AW36" s="1001"/>
      <c r="AX36" s="1001"/>
      <c r="AY36" s="1001"/>
      <c r="AZ36" s="1071"/>
      <c r="BA36" s="1071"/>
      <c r="BB36" s="1071"/>
      <c r="BC36" s="1071"/>
      <c r="BD36" s="1071"/>
      <c r="BE36" s="1002"/>
      <c r="BF36" s="1002"/>
      <c r="BG36" s="1002"/>
      <c r="BH36" s="1002"/>
      <c r="BI36" s="1003"/>
      <c r="BJ36" s="226"/>
      <c r="BK36" s="226"/>
      <c r="BL36" s="226"/>
      <c r="BM36" s="226"/>
      <c r="BN36" s="226"/>
      <c r="BO36" s="235"/>
      <c r="BP36" s="235"/>
      <c r="BQ36" s="232">
        <v>30</v>
      </c>
      <c r="BR36" s="233"/>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4"/>
    </row>
    <row r="37" spans="1:131" ht="26.25" customHeight="1" x14ac:dyDescent="0.15">
      <c r="A37" s="236">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0"/>
      <c r="AL37" s="1001"/>
      <c r="AM37" s="1001"/>
      <c r="AN37" s="1001"/>
      <c r="AO37" s="1001"/>
      <c r="AP37" s="1001"/>
      <c r="AQ37" s="1001"/>
      <c r="AR37" s="1001"/>
      <c r="AS37" s="1001"/>
      <c r="AT37" s="1001"/>
      <c r="AU37" s="1001"/>
      <c r="AV37" s="1001"/>
      <c r="AW37" s="1001"/>
      <c r="AX37" s="1001"/>
      <c r="AY37" s="1001"/>
      <c r="AZ37" s="1071"/>
      <c r="BA37" s="1071"/>
      <c r="BB37" s="1071"/>
      <c r="BC37" s="1071"/>
      <c r="BD37" s="1071"/>
      <c r="BE37" s="1002"/>
      <c r="BF37" s="1002"/>
      <c r="BG37" s="1002"/>
      <c r="BH37" s="1002"/>
      <c r="BI37" s="1003"/>
      <c r="BJ37" s="226"/>
      <c r="BK37" s="226"/>
      <c r="BL37" s="226"/>
      <c r="BM37" s="226"/>
      <c r="BN37" s="226"/>
      <c r="BO37" s="235"/>
      <c r="BP37" s="235"/>
      <c r="BQ37" s="232">
        <v>31</v>
      </c>
      <c r="BR37" s="233"/>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4"/>
    </row>
    <row r="38" spans="1:131" ht="26.25" customHeight="1" x14ac:dyDescent="0.15">
      <c r="A38" s="236">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0"/>
      <c r="AL38" s="1001"/>
      <c r="AM38" s="1001"/>
      <c r="AN38" s="1001"/>
      <c r="AO38" s="1001"/>
      <c r="AP38" s="1001"/>
      <c r="AQ38" s="1001"/>
      <c r="AR38" s="1001"/>
      <c r="AS38" s="1001"/>
      <c r="AT38" s="1001"/>
      <c r="AU38" s="1001"/>
      <c r="AV38" s="1001"/>
      <c r="AW38" s="1001"/>
      <c r="AX38" s="1001"/>
      <c r="AY38" s="1001"/>
      <c r="AZ38" s="1071"/>
      <c r="BA38" s="1071"/>
      <c r="BB38" s="1071"/>
      <c r="BC38" s="1071"/>
      <c r="BD38" s="1071"/>
      <c r="BE38" s="1002"/>
      <c r="BF38" s="1002"/>
      <c r="BG38" s="1002"/>
      <c r="BH38" s="1002"/>
      <c r="BI38" s="1003"/>
      <c r="BJ38" s="226"/>
      <c r="BK38" s="226"/>
      <c r="BL38" s="226"/>
      <c r="BM38" s="226"/>
      <c r="BN38" s="226"/>
      <c r="BO38" s="235"/>
      <c r="BP38" s="235"/>
      <c r="BQ38" s="232">
        <v>32</v>
      </c>
      <c r="BR38" s="233"/>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4"/>
    </row>
    <row r="39" spans="1:131" ht="26.25" customHeight="1" x14ac:dyDescent="0.15">
      <c r="A39" s="236">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0"/>
      <c r="AL39" s="1001"/>
      <c r="AM39" s="1001"/>
      <c r="AN39" s="1001"/>
      <c r="AO39" s="1001"/>
      <c r="AP39" s="1001"/>
      <c r="AQ39" s="1001"/>
      <c r="AR39" s="1001"/>
      <c r="AS39" s="1001"/>
      <c r="AT39" s="1001"/>
      <c r="AU39" s="1001"/>
      <c r="AV39" s="1001"/>
      <c r="AW39" s="1001"/>
      <c r="AX39" s="1001"/>
      <c r="AY39" s="1001"/>
      <c r="AZ39" s="1071"/>
      <c r="BA39" s="1071"/>
      <c r="BB39" s="1071"/>
      <c r="BC39" s="1071"/>
      <c r="BD39" s="1071"/>
      <c r="BE39" s="1002"/>
      <c r="BF39" s="1002"/>
      <c r="BG39" s="1002"/>
      <c r="BH39" s="1002"/>
      <c r="BI39" s="1003"/>
      <c r="BJ39" s="226"/>
      <c r="BK39" s="226"/>
      <c r="BL39" s="226"/>
      <c r="BM39" s="226"/>
      <c r="BN39" s="226"/>
      <c r="BO39" s="235"/>
      <c r="BP39" s="235"/>
      <c r="BQ39" s="232">
        <v>33</v>
      </c>
      <c r="BR39" s="233"/>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4"/>
    </row>
    <row r="40" spans="1:131" ht="26.25" customHeight="1" x14ac:dyDescent="0.15">
      <c r="A40" s="232">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26"/>
      <c r="BK40" s="226"/>
      <c r="BL40" s="226"/>
      <c r="BM40" s="226"/>
      <c r="BN40" s="226"/>
      <c r="BO40" s="235"/>
      <c r="BP40" s="235"/>
      <c r="BQ40" s="232">
        <v>34</v>
      </c>
      <c r="BR40" s="233"/>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4"/>
    </row>
    <row r="41" spans="1:131" ht="26.25" customHeight="1" x14ac:dyDescent="0.15">
      <c r="A41" s="232">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26"/>
      <c r="BK41" s="226"/>
      <c r="BL41" s="226"/>
      <c r="BM41" s="226"/>
      <c r="BN41" s="226"/>
      <c r="BO41" s="235"/>
      <c r="BP41" s="235"/>
      <c r="BQ41" s="232">
        <v>35</v>
      </c>
      <c r="BR41" s="233"/>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4"/>
    </row>
    <row r="42" spans="1:131" ht="26.25" customHeight="1" x14ac:dyDescent="0.15">
      <c r="A42" s="232">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26"/>
      <c r="BK42" s="226"/>
      <c r="BL42" s="226"/>
      <c r="BM42" s="226"/>
      <c r="BN42" s="226"/>
      <c r="BO42" s="235"/>
      <c r="BP42" s="235"/>
      <c r="BQ42" s="232">
        <v>36</v>
      </c>
      <c r="BR42" s="233"/>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4"/>
    </row>
    <row r="43" spans="1:131" ht="26.25" customHeight="1" x14ac:dyDescent="0.15">
      <c r="A43" s="232">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26"/>
      <c r="BK43" s="226"/>
      <c r="BL43" s="226"/>
      <c r="BM43" s="226"/>
      <c r="BN43" s="226"/>
      <c r="BO43" s="235"/>
      <c r="BP43" s="235"/>
      <c r="BQ43" s="232">
        <v>37</v>
      </c>
      <c r="BR43" s="233"/>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4"/>
    </row>
    <row r="44" spans="1:131" ht="26.25" customHeight="1" x14ac:dyDescent="0.15">
      <c r="A44" s="232">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26"/>
      <c r="BK44" s="226"/>
      <c r="BL44" s="226"/>
      <c r="BM44" s="226"/>
      <c r="BN44" s="226"/>
      <c r="BO44" s="235"/>
      <c r="BP44" s="235"/>
      <c r="BQ44" s="232">
        <v>38</v>
      </c>
      <c r="BR44" s="233"/>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4"/>
    </row>
    <row r="45" spans="1:131" ht="26.25" customHeight="1" x14ac:dyDescent="0.15">
      <c r="A45" s="232">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26"/>
      <c r="BK45" s="226"/>
      <c r="BL45" s="226"/>
      <c r="BM45" s="226"/>
      <c r="BN45" s="226"/>
      <c r="BO45" s="235"/>
      <c r="BP45" s="235"/>
      <c r="BQ45" s="232">
        <v>39</v>
      </c>
      <c r="BR45" s="233"/>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4"/>
    </row>
    <row r="46" spans="1:131" ht="26.25" customHeight="1" x14ac:dyDescent="0.15">
      <c r="A46" s="232">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26"/>
      <c r="BK46" s="226"/>
      <c r="BL46" s="226"/>
      <c r="BM46" s="226"/>
      <c r="BN46" s="226"/>
      <c r="BO46" s="235"/>
      <c r="BP46" s="235"/>
      <c r="BQ46" s="232">
        <v>40</v>
      </c>
      <c r="BR46" s="233"/>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4"/>
    </row>
    <row r="47" spans="1:131" ht="26.25" customHeight="1" x14ac:dyDescent="0.15">
      <c r="A47" s="232">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26"/>
      <c r="BK47" s="226"/>
      <c r="BL47" s="226"/>
      <c r="BM47" s="226"/>
      <c r="BN47" s="226"/>
      <c r="BO47" s="235"/>
      <c r="BP47" s="235"/>
      <c r="BQ47" s="232">
        <v>41</v>
      </c>
      <c r="BR47" s="233"/>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4"/>
    </row>
    <row r="48" spans="1:131" ht="26.25" customHeight="1" x14ac:dyDescent="0.15">
      <c r="A48" s="232">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26"/>
      <c r="BK48" s="226"/>
      <c r="BL48" s="226"/>
      <c r="BM48" s="226"/>
      <c r="BN48" s="226"/>
      <c r="BO48" s="235"/>
      <c r="BP48" s="235"/>
      <c r="BQ48" s="232">
        <v>42</v>
      </c>
      <c r="BR48" s="233"/>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4"/>
    </row>
    <row r="49" spans="1:131" ht="26.25" customHeight="1" x14ac:dyDescent="0.15">
      <c r="A49" s="232">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26"/>
      <c r="BK49" s="226"/>
      <c r="BL49" s="226"/>
      <c r="BM49" s="226"/>
      <c r="BN49" s="226"/>
      <c r="BO49" s="235"/>
      <c r="BP49" s="235"/>
      <c r="BQ49" s="232">
        <v>43</v>
      </c>
      <c r="BR49" s="233"/>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4"/>
    </row>
    <row r="50" spans="1:131" ht="26.25" customHeight="1" x14ac:dyDescent="0.15">
      <c r="A50" s="232">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26"/>
      <c r="BK50" s="226"/>
      <c r="BL50" s="226"/>
      <c r="BM50" s="226"/>
      <c r="BN50" s="226"/>
      <c r="BO50" s="235"/>
      <c r="BP50" s="235"/>
      <c r="BQ50" s="232">
        <v>44</v>
      </c>
      <c r="BR50" s="233"/>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4"/>
    </row>
    <row r="51" spans="1:131" ht="26.25" customHeight="1" x14ac:dyDescent="0.15">
      <c r="A51" s="232">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26"/>
      <c r="BK51" s="226"/>
      <c r="BL51" s="226"/>
      <c r="BM51" s="226"/>
      <c r="BN51" s="226"/>
      <c r="BO51" s="235"/>
      <c r="BP51" s="235"/>
      <c r="BQ51" s="232">
        <v>45</v>
      </c>
      <c r="BR51" s="233"/>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4"/>
    </row>
    <row r="52" spans="1:131" ht="26.25" customHeight="1" x14ac:dyDescent="0.15">
      <c r="A52" s="232">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26"/>
      <c r="BK52" s="226"/>
      <c r="BL52" s="226"/>
      <c r="BM52" s="226"/>
      <c r="BN52" s="226"/>
      <c r="BO52" s="235"/>
      <c r="BP52" s="235"/>
      <c r="BQ52" s="232">
        <v>46</v>
      </c>
      <c r="BR52" s="233"/>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4"/>
    </row>
    <row r="53" spans="1:131" ht="26.25" customHeight="1" x14ac:dyDescent="0.15">
      <c r="A53" s="232">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26"/>
      <c r="BK53" s="226"/>
      <c r="BL53" s="226"/>
      <c r="BM53" s="226"/>
      <c r="BN53" s="226"/>
      <c r="BO53" s="235"/>
      <c r="BP53" s="235"/>
      <c r="BQ53" s="232">
        <v>47</v>
      </c>
      <c r="BR53" s="233"/>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4"/>
    </row>
    <row r="54" spans="1:131" ht="26.25" customHeight="1" x14ac:dyDescent="0.15">
      <c r="A54" s="232">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26"/>
      <c r="BK54" s="226"/>
      <c r="BL54" s="226"/>
      <c r="BM54" s="226"/>
      <c r="BN54" s="226"/>
      <c r="BO54" s="235"/>
      <c r="BP54" s="235"/>
      <c r="BQ54" s="232">
        <v>48</v>
      </c>
      <c r="BR54" s="233"/>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4"/>
    </row>
    <row r="55" spans="1:131" ht="26.25" customHeight="1" x14ac:dyDescent="0.15">
      <c r="A55" s="232">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26"/>
      <c r="BK55" s="226"/>
      <c r="BL55" s="226"/>
      <c r="BM55" s="226"/>
      <c r="BN55" s="226"/>
      <c r="BO55" s="235"/>
      <c r="BP55" s="235"/>
      <c r="BQ55" s="232">
        <v>49</v>
      </c>
      <c r="BR55" s="233"/>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4"/>
    </row>
    <row r="56" spans="1:131" ht="26.25" customHeight="1" x14ac:dyDescent="0.15">
      <c r="A56" s="232">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26"/>
      <c r="BK56" s="226"/>
      <c r="BL56" s="226"/>
      <c r="BM56" s="226"/>
      <c r="BN56" s="226"/>
      <c r="BO56" s="235"/>
      <c r="BP56" s="235"/>
      <c r="BQ56" s="232">
        <v>50</v>
      </c>
      <c r="BR56" s="233"/>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4"/>
    </row>
    <row r="57" spans="1:131" ht="26.25" customHeight="1" x14ac:dyDescent="0.15">
      <c r="A57" s="232">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26"/>
      <c r="BK57" s="226"/>
      <c r="BL57" s="226"/>
      <c r="BM57" s="226"/>
      <c r="BN57" s="226"/>
      <c r="BO57" s="235"/>
      <c r="BP57" s="235"/>
      <c r="BQ57" s="232">
        <v>51</v>
      </c>
      <c r="BR57" s="233"/>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4"/>
    </row>
    <row r="58" spans="1:131" ht="26.25" customHeight="1" x14ac:dyDescent="0.15">
      <c r="A58" s="232">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26"/>
      <c r="BK58" s="226"/>
      <c r="BL58" s="226"/>
      <c r="BM58" s="226"/>
      <c r="BN58" s="226"/>
      <c r="BO58" s="235"/>
      <c r="BP58" s="235"/>
      <c r="BQ58" s="232">
        <v>52</v>
      </c>
      <c r="BR58" s="233"/>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4"/>
    </row>
    <row r="59" spans="1:131" ht="26.25" customHeight="1" x14ac:dyDescent="0.15">
      <c r="A59" s="232">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26"/>
      <c r="BK59" s="226"/>
      <c r="BL59" s="226"/>
      <c r="BM59" s="226"/>
      <c r="BN59" s="226"/>
      <c r="BO59" s="235"/>
      <c r="BP59" s="235"/>
      <c r="BQ59" s="232">
        <v>53</v>
      </c>
      <c r="BR59" s="233"/>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4"/>
    </row>
    <row r="60" spans="1:131" ht="26.25" customHeight="1" x14ac:dyDescent="0.15">
      <c r="A60" s="232">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26"/>
      <c r="BK60" s="226"/>
      <c r="BL60" s="226"/>
      <c r="BM60" s="226"/>
      <c r="BN60" s="226"/>
      <c r="BO60" s="235"/>
      <c r="BP60" s="235"/>
      <c r="BQ60" s="232">
        <v>54</v>
      </c>
      <c r="BR60" s="233"/>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4"/>
    </row>
    <row r="61" spans="1:131" ht="26.25" customHeight="1" thickBot="1" x14ac:dyDescent="0.2">
      <c r="A61" s="232">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26"/>
      <c r="BK61" s="226"/>
      <c r="BL61" s="226"/>
      <c r="BM61" s="226"/>
      <c r="BN61" s="226"/>
      <c r="BO61" s="235"/>
      <c r="BP61" s="235"/>
      <c r="BQ61" s="232">
        <v>55</v>
      </c>
      <c r="BR61" s="233"/>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4"/>
    </row>
    <row r="62" spans="1:131" ht="26.25" customHeight="1" x14ac:dyDescent="0.15">
      <c r="A62" s="232">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415</v>
      </c>
      <c r="BK62" s="1058"/>
      <c r="BL62" s="1058"/>
      <c r="BM62" s="1058"/>
      <c r="BN62" s="1059"/>
      <c r="BO62" s="235"/>
      <c r="BP62" s="235"/>
      <c r="BQ62" s="232">
        <v>56</v>
      </c>
      <c r="BR62" s="233"/>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4"/>
    </row>
    <row r="63" spans="1:131" ht="26.25" customHeight="1" thickBot="1" x14ac:dyDescent="0.2">
      <c r="A63" s="234" t="s">
        <v>394</v>
      </c>
      <c r="B63" s="967" t="s">
        <v>416</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284</v>
      </c>
      <c r="AG63" s="989"/>
      <c r="AH63" s="989"/>
      <c r="AI63" s="989"/>
      <c r="AJ63" s="1052"/>
      <c r="AK63" s="1053"/>
      <c r="AL63" s="993"/>
      <c r="AM63" s="993"/>
      <c r="AN63" s="993"/>
      <c r="AO63" s="993"/>
      <c r="AP63" s="989">
        <v>438</v>
      </c>
      <c r="AQ63" s="989"/>
      <c r="AR63" s="989"/>
      <c r="AS63" s="989"/>
      <c r="AT63" s="989"/>
      <c r="AU63" s="989">
        <v>260</v>
      </c>
      <c r="AV63" s="989"/>
      <c r="AW63" s="989"/>
      <c r="AX63" s="989"/>
      <c r="AY63" s="989"/>
      <c r="AZ63" s="1047"/>
      <c r="BA63" s="1047"/>
      <c r="BB63" s="1047"/>
      <c r="BC63" s="1047"/>
      <c r="BD63" s="1047"/>
      <c r="BE63" s="990"/>
      <c r="BF63" s="990"/>
      <c r="BG63" s="990"/>
      <c r="BH63" s="990"/>
      <c r="BI63" s="991"/>
      <c r="BJ63" s="1048" t="s">
        <v>417</v>
      </c>
      <c r="BK63" s="983"/>
      <c r="BL63" s="983"/>
      <c r="BM63" s="983"/>
      <c r="BN63" s="1049"/>
      <c r="BO63" s="235"/>
      <c r="BP63" s="235"/>
      <c r="BQ63" s="232">
        <v>57</v>
      </c>
      <c r="BR63" s="233"/>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4"/>
    </row>
    <row r="66" spans="1:131" ht="26.25" customHeight="1" x14ac:dyDescent="0.15">
      <c r="A66" s="1025" t="s">
        <v>419</v>
      </c>
      <c r="B66" s="1026"/>
      <c r="C66" s="1026"/>
      <c r="D66" s="1026"/>
      <c r="E66" s="1026"/>
      <c r="F66" s="1026"/>
      <c r="G66" s="1026"/>
      <c r="H66" s="1026"/>
      <c r="I66" s="1026"/>
      <c r="J66" s="1026"/>
      <c r="K66" s="1026"/>
      <c r="L66" s="1026"/>
      <c r="M66" s="1026"/>
      <c r="N66" s="1026"/>
      <c r="O66" s="1026"/>
      <c r="P66" s="1027"/>
      <c r="Q66" s="1031" t="s">
        <v>420</v>
      </c>
      <c r="R66" s="1032"/>
      <c r="S66" s="1032"/>
      <c r="T66" s="1032"/>
      <c r="U66" s="1033"/>
      <c r="V66" s="1031" t="s">
        <v>421</v>
      </c>
      <c r="W66" s="1032"/>
      <c r="X66" s="1032"/>
      <c r="Y66" s="1032"/>
      <c r="Z66" s="1033"/>
      <c r="AA66" s="1031" t="s">
        <v>422</v>
      </c>
      <c r="AB66" s="1032"/>
      <c r="AC66" s="1032"/>
      <c r="AD66" s="1032"/>
      <c r="AE66" s="1033"/>
      <c r="AF66" s="1037" t="s">
        <v>423</v>
      </c>
      <c r="AG66" s="1038"/>
      <c r="AH66" s="1038"/>
      <c r="AI66" s="1038"/>
      <c r="AJ66" s="1039"/>
      <c r="AK66" s="1031" t="s">
        <v>402</v>
      </c>
      <c r="AL66" s="1026"/>
      <c r="AM66" s="1026"/>
      <c r="AN66" s="1026"/>
      <c r="AO66" s="1027"/>
      <c r="AP66" s="1031" t="s">
        <v>403</v>
      </c>
      <c r="AQ66" s="1032"/>
      <c r="AR66" s="1032"/>
      <c r="AS66" s="1032"/>
      <c r="AT66" s="1033"/>
      <c r="AU66" s="1031" t="s">
        <v>424</v>
      </c>
      <c r="AV66" s="1032"/>
      <c r="AW66" s="1032"/>
      <c r="AX66" s="1032"/>
      <c r="AY66" s="1033"/>
      <c r="AZ66" s="1031" t="s">
        <v>378</v>
      </c>
      <c r="BA66" s="1032"/>
      <c r="BB66" s="1032"/>
      <c r="BC66" s="1032"/>
      <c r="BD66" s="1045"/>
      <c r="BE66" s="235"/>
      <c r="BF66" s="235"/>
      <c r="BG66" s="235"/>
      <c r="BH66" s="235"/>
      <c r="BI66" s="235"/>
      <c r="BJ66" s="235"/>
      <c r="BK66" s="235"/>
      <c r="BL66" s="235"/>
      <c r="BM66" s="235"/>
      <c r="BN66" s="235"/>
      <c r="BO66" s="235"/>
      <c r="BP66" s="235"/>
      <c r="BQ66" s="232">
        <v>60</v>
      </c>
      <c r="BR66" s="237"/>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24"/>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5"/>
      <c r="BF67" s="235"/>
      <c r="BG67" s="235"/>
      <c r="BH67" s="235"/>
      <c r="BI67" s="235"/>
      <c r="BJ67" s="235"/>
      <c r="BK67" s="235"/>
      <c r="BL67" s="235"/>
      <c r="BM67" s="235"/>
      <c r="BN67" s="235"/>
      <c r="BO67" s="235"/>
      <c r="BP67" s="235"/>
      <c r="BQ67" s="232">
        <v>61</v>
      </c>
      <c r="BR67" s="237"/>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24"/>
    </row>
    <row r="68" spans="1:131" ht="26.25" customHeight="1" thickTop="1" x14ac:dyDescent="0.15">
      <c r="A68" s="230">
        <v>1</v>
      </c>
      <c r="B68" s="1015" t="s">
        <v>588</v>
      </c>
      <c r="C68" s="1016"/>
      <c r="D68" s="1016"/>
      <c r="E68" s="1016"/>
      <c r="F68" s="1016"/>
      <c r="G68" s="1016"/>
      <c r="H68" s="1016"/>
      <c r="I68" s="1016"/>
      <c r="J68" s="1016"/>
      <c r="K68" s="1016"/>
      <c r="L68" s="1016"/>
      <c r="M68" s="1016"/>
      <c r="N68" s="1016"/>
      <c r="O68" s="1016"/>
      <c r="P68" s="1017"/>
      <c r="Q68" s="1018">
        <v>6462</v>
      </c>
      <c r="R68" s="1012"/>
      <c r="S68" s="1012"/>
      <c r="T68" s="1012"/>
      <c r="U68" s="1012"/>
      <c r="V68" s="1012">
        <v>5924</v>
      </c>
      <c r="W68" s="1012"/>
      <c r="X68" s="1012"/>
      <c r="Y68" s="1012"/>
      <c r="Z68" s="1012"/>
      <c r="AA68" s="1012">
        <v>538</v>
      </c>
      <c r="AB68" s="1012"/>
      <c r="AC68" s="1012"/>
      <c r="AD68" s="1012"/>
      <c r="AE68" s="1012"/>
      <c r="AF68" s="1012">
        <v>538</v>
      </c>
      <c r="AG68" s="1012"/>
      <c r="AH68" s="1012"/>
      <c r="AI68" s="1012"/>
      <c r="AJ68" s="1012"/>
      <c r="AK68" s="1012">
        <v>5</v>
      </c>
      <c r="AL68" s="1012"/>
      <c r="AM68" s="1012"/>
      <c r="AN68" s="1012"/>
      <c r="AO68" s="1012"/>
      <c r="AP68" s="1012" t="s">
        <v>587</v>
      </c>
      <c r="AQ68" s="1012"/>
      <c r="AR68" s="1012"/>
      <c r="AS68" s="1012"/>
      <c r="AT68" s="1012"/>
      <c r="AU68" s="1012" t="s">
        <v>587</v>
      </c>
      <c r="AV68" s="1012"/>
      <c r="AW68" s="1012"/>
      <c r="AX68" s="1012"/>
      <c r="AY68" s="1012"/>
      <c r="AZ68" s="1013"/>
      <c r="BA68" s="1013"/>
      <c r="BB68" s="1013"/>
      <c r="BC68" s="1013"/>
      <c r="BD68" s="1014"/>
      <c r="BE68" s="235"/>
      <c r="BF68" s="235"/>
      <c r="BG68" s="235"/>
      <c r="BH68" s="235"/>
      <c r="BI68" s="235"/>
      <c r="BJ68" s="235"/>
      <c r="BK68" s="235"/>
      <c r="BL68" s="235"/>
      <c r="BM68" s="235"/>
      <c r="BN68" s="235"/>
      <c r="BO68" s="235"/>
      <c r="BP68" s="235"/>
      <c r="BQ68" s="232">
        <v>62</v>
      </c>
      <c r="BR68" s="237"/>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24"/>
    </row>
    <row r="69" spans="1:131" ht="26.25" customHeight="1" x14ac:dyDescent="0.15">
      <c r="A69" s="232">
        <v>2</v>
      </c>
      <c r="B69" s="1004" t="s">
        <v>589</v>
      </c>
      <c r="C69" s="1005"/>
      <c r="D69" s="1005"/>
      <c r="E69" s="1005"/>
      <c r="F69" s="1005"/>
      <c r="G69" s="1005"/>
      <c r="H69" s="1005"/>
      <c r="I69" s="1005"/>
      <c r="J69" s="1005"/>
      <c r="K69" s="1005"/>
      <c r="L69" s="1005"/>
      <c r="M69" s="1005"/>
      <c r="N69" s="1005"/>
      <c r="O69" s="1005"/>
      <c r="P69" s="1006"/>
      <c r="Q69" s="1007">
        <v>439</v>
      </c>
      <c r="R69" s="1001"/>
      <c r="S69" s="1001"/>
      <c r="T69" s="1001"/>
      <c r="U69" s="1001"/>
      <c r="V69" s="1001">
        <v>417</v>
      </c>
      <c r="W69" s="1001"/>
      <c r="X69" s="1001"/>
      <c r="Y69" s="1001"/>
      <c r="Z69" s="1001"/>
      <c r="AA69" s="1001">
        <v>22</v>
      </c>
      <c r="AB69" s="1001"/>
      <c r="AC69" s="1001"/>
      <c r="AD69" s="1001"/>
      <c r="AE69" s="1001"/>
      <c r="AF69" s="1001">
        <v>22</v>
      </c>
      <c r="AG69" s="1001"/>
      <c r="AH69" s="1001"/>
      <c r="AI69" s="1001"/>
      <c r="AJ69" s="1001"/>
      <c r="AK69" s="1001">
        <v>74</v>
      </c>
      <c r="AL69" s="1001"/>
      <c r="AM69" s="1001"/>
      <c r="AN69" s="1001"/>
      <c r="AO69" s="1001"/>
      <c r="AP69" s="1001">
        <v>119</v>
      </c>
      <c r="AQ69" s="1001"/>
      <c r="AR69" s="1001"/>
      <c r="AS69" s="1001"/>
      <c r="AT69" s="1001"/>
      <c r="AU69" s="1001" t="s">
        <v>587</v>
      </c>
      <c r="AV69" s="1001"/>
      <c r="AW69" s="1001"/>
      <c r="AX69" s="1001"/>
      <c r="AY69" s="1001"/>
      <c r="AZ69" s="1002"/>
      <c r="BA69" s="1002"/>
      <c r="BB69" s="1002"/>
      <c r="BC69" s="1002"/>
      <c r="BD69" s="1003"/>
      <c r="BE69" s="235"/>
      <c r="BF69" s="235"/>
      <c r="BG69" s="235"/>
      <c r="BH69" s="235"/>
      <c r="BI69" s="235"/>
      <c r="BJ69" s="235"/>
      <c r="BK69" s="235"/>
      <c r="BL69" s="235"/>
      <c r="BM69" s="235"/>
      <c r="BN69" s="235"/>
      <c r="BO69" s="235"/>
      <c r="BP69" s="235"/>
      <c r="BQ69" s="232">
        <v>63</v>
      </c>
      <c r="BR69" s="237"/>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24"/>
    </row>
    <row r="70" spans="1:131" ht="26.25" customHeight="1" x14ac:dyDescent="0.15">
      <c r="A70" s="232">
        <v>3</v>
      </c>
      <c r="B70" s="1004" t="s">
        <v>590</v>
      </c>
      <c r="C70" s="1005"/>
      <c r="D70" s="1005"/>
      <c r="E70" s="1005"/>
      <c r="F70" s="1005"/>
      <c r="G70" s="1005"/>
      <c r="H70" s="1005"/>
      <c r="I70" s="1005"/>
      <c r="J70" s="1005"/>
      <c r="K70" s="1005"/>
      <c r="L70" s="1005"/>
      <c r="M70" s="1005"/>
      <c r="N70" s="1005"/>
      <c r="O70" s="1005"/>
      <c r="P70" s="1006"/>
      <c r="Q70" s="1007">
        <v>111</v>
      </c>
      <c r="R70" s="1001"/>
      <c r="S70" s="1001"/>
      <c r="T70" s="1001"/>
      <c r="U70" s="1001"/>
      <c r="V70" s="1001">
        <v>110</v>
      </c>
      <c r="W70" s="1001"/>
      <c r="X70" s="1001"/>
      <c r="Y70" s="1001"/>
      <c r="Z70" s="1001"/>
      <c r="AA70" s="1001">
        <v>1</v>
      </c>
      <c r="AB70" s="1001"/>
      <c r="AC70" s="1001"/>
      <c r="AD70" s="1001"/>
      <c r="AE70" s="1001"/>
      <c r="AF70" s="1001">
        <v>1</v>
      </c>
      <c r="AG70" s="1001"/>
      <c r="AH70" s="1001"/>
      <c r="AI70" s="1001"/>
      <c r="AJ70" s="1001"/>
      <c r="AK70" s="1001" t="s">
        <v>587</v>
      </c>
      <c r="AL70" s="1001"/>
      <c r="AM70" s="1001"/>
      <c r="AN70" s="1001"/>
      <c r="AO70" s="1001"/>
      <c r="AP70" s="1001" t="s">
        <v>587</v>
      </c>
      <c r="AQ70" s="1001"/>
      <c r="AR70" s="1001"/>
      <c r="AS70" s="1001"/>
      <c r="AT70" s="1001"/>
      <c r="AU70" s="1001" t="s">
        <v>587</v>
      </c>
      <c r="AV70" s="1001"/>
      <c r="AW70" s="1001"/>
      <c r="AX70" s="1001"/>
      <c r="AY70" s="1001"/>
      <c r="AZ70" s="1002"/>
      <c r="BA70" s="1002"/>
      <c r="BB70" s="1002"/>
      <c r="BC70" s="1002"/>
      <c r="BD70" s="1003"/>
      <c r="BE70" s="235"/>
      <c r="BF70" s="235"/>
      <c r="BG70" s="235"/>
      <c r="BH70" s="235"/>
      <c r="BI70" s="235"/>
      <c r="BJ70" s="235"/>
      <c r="BK70" s="235"/>
      <c r="BL70" s="235"/>
      <c r="BM70" s="235"/>
      <c r="BN70" s="235"/>
      <c r="BO70" s="235"/>
      <c r="BP70" s="235"/>
      <c r="BQ70" s="232">
        <v>64</v>
      </c>
      <c r="BR70" s="237"/>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24"/>
    </row>
    <row r="71" spans="1:131" ht="26.25" customHeight="1" x14ac:dyDescent="0.15">
      <c r="A71" s="232">
        <v>4</v>
      </c>
      <c r="B71" s="1004" t="s">
        <v>591</v>
      </c>
      <c r="C71" s="1005"/>
      <c r="D71" s="1005"/>
      <c r="E71" s="1005"/>
      <c r="F71" s="1005"/>
      <c r="G71" s="1005"/>
      <c r="H71" s="1005"/>
      <c r="I71" s="1005"/>
      <c r="J71" s="1005"/>
      <c r="K71" s="1005"/>
      <c r="L71" s="1005"/>
      <c r="M71" s="1005"/>
      <c r="N71" s="1005"/>
      <c r="O71" s="1005"/>
      <c r="P71" s="1006"/>
      <c r="Q71" s="1007">
        <v>43</v>
      </c>
      <c r="R71" s="1001"/>
      <c r="S71" s="1001"/>
      <c r="T71" s="1001"/>
      <c r="U71" s="1001"/>
      <c r="V71" s="1001">
        <v>35</v>
      </c>
      <c r="W71" s="1001"/>
      <c r="X71" s="1001"/>
      <c r="Y71" s="1001"/>
      <c r="Z71" s="1001"/>
      <c r="AA71" s="1001">
        <v>9</v>
      </c>
      <c r="AB71" s="1001"/>
      <c r="AC71" s="1001"/>
      <c r="AD71" s="1001"/>
      <c r="AE71" s="1001"/>
      <c r="AF71" s="1001">
        <v>9</v>
      </c>
      <c r="AG71" s="1001"/>
      <c r="AH71" s="1001"/>
      <c r="AI71" s="1001"/>
      <c r="AJ71" s="1001"/>
      <c r="AK71" s="1001" t="s">
        <v>587</v>
      </c>
      <c r="AL71" s="1001"/>
      <c r="AM71" s="1001"/>
      <c r="AN71" s="1001"/>
      <c r="AO71" s="1001"/>
      <c r="AP71" s="1001" t="s">
        <v>587</v>
      </c>
      <c r="AQ71" s="1001"/>
      <c r="AR71" s="1001"/>
      <c r="AS71" s="1001"/>
      <c r="AT71" s="1001"/>
      <c r="AU71" s="1001" t="s">
        <v>587</v>
      </c>
      <c r="AV71" s="1001"/>
      <c r="AW71" s="1001"/>
      <c r="AX71" s="1001"/>
      <c r="AY71" s="1001"/>
      <c r="AZ71" s="1002"/>
      <c r="BA71" s="1002"/>
      <c r="BB71" s="1002"/>
      <c r="BC71" s="1002"/>
      <c r="BD71" s="1003"/>
      <c r="BE71" s="235"/>
      <c r="BF71" s="235"/>
      <c r="BG71" s="235"/>
      <c r="BH71" s="235"/>
      <c r="BI71" s="235"/>
      <c r="BJ71" s="235"/>
      <c r="BK71" s="235"/>
      <c r="BL71" s="235"/>
      <c r="BM71" s="235"/>
      <c r="BN71" s="235"/>
      <c r="BO71" s="235"/>
      <c r="BP71" s="235"/>
      <c r="BQ71" s="232">
        <v>65</v>
      </c>
      <c r="BR71" s="237"/>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24"/>
    </row>
    <row r="72" spans="1:131" ht="26.25" customHeight="1" x14ac:dyDescent="0.15">
      <c r="A72" s="232">
        <v>5</v>
      </c>
      <c r="B72" s="1004" t="s">
        <v>592</v>
      </c>
      <c r="C72" s="1005"/>
      <c r="D72" s="1005"/>
      <c r="E72" s="1005"/>
      <c r="F72" s="1005"/>
      <c r="G72" s="1005"/>
      <c r="H72" s="1005"/>
      <c r="I72" s="1005"/>
      <c r="J72" s="1005"/>
      <c r="K72" s="1005"/>
      <c r="L72" s="1005"/>
      <c r="M72" s="1005"/>
      <c r="N72" s="1005"/>
      <c r="O72" s="1005"/>
      <c r="P72" s="1006"/>
      <c r="Q72" s="1007">
        <v>131</v>
      </c>
      <c r="R72" s="1001"/>
      <c r="S72" s="1001"/>
      <c r="T72" s="1001"/>
      <c r="U72" s="1001"/>
      <c r="V72" s="1001">
        <v>107</v>
      </c>
      <c r="W72" s="1001"/>
      <c r="X72" s="1001"/>
      <c r="Y72" s="1001"/>
      <c r="Z72" s="1001"/>
      <c r="AA72" s="1001">
        <v>23</v>
      </c>
      <c r="AB72" s="1001"/>
      <c r="AC72" s="1001"/>
      <c r="AD72" s="1001"/>
      <c r="AE72" s="1001"/>
      <c r="AF72" s="1001">
        <v>23</v>
      </c>
      <c r="AG72" s="1001"/>
      <c r="AH72" s="1001"/>
      <c r="AI72" s="1001"/>
      <c r="AJ72" s="1001"/>
      <c r="AK72" s="1001" t="s">
        <v>587</v>
      </c>
      <c r="AL72" s="1001"/>
      <c r="AM72" s="1001"/>
      <c r="AN72" s="1001"/>
      <c r="AO72" s="1001"/>
      <c r="AP72" s="1001" t="s">
        <v>587</v>
      </c>
      <c r="AQ72" s="1001"/>
      <c r="AR72" s="1001"/>
      <c r="AS72" s="1001"/>
      <c r="AT72" s="1001"/>
      <c r="AU72" s="1001" t="s">
        <v>587</v>
      </c>
      <c r="AV72" s="1001"/>
      <c r="AW72" s="1001"/>
      <c r="AX72" s="1001"/>
      <c r="AY72" s="1001"/>
      <c r="AZ72" s="1002"/>
      <c r="BA72" s="1002"/>
      <c r="BB72" s="1002"/>
      <c r="BC72" s="1002"/>
      <c r="BD72" s="1003"/>
      <c r="BE72" s="235"/>
      <c r="BF72" s="235"/>
      <c r="BG72" s="235"/>
      <c r="BH72" s="235"/>
      <c r="BI72" s="235"/>
      <c r="BJ72" s="235"/>
      <c r="BK72" s="235"/>
      <c r="BL72" s="235"/>
      <c r="BM72" s="235"/>
      <c r="BN72" s="235"/>
      <c r="BO72" s="235"/>
      <c r="BP72" s="235"/>
      <c r="BQ72" s="232">
        <v>66</v>
      </c>
      <c r="BR72" s="237"/>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24"/>
    </row>
    <row r="73" spans="1:131" ht="26.25" customHeight="1" x14ac:dyDescent="0.15">
      <c r="A73" s="232">
        <v>6</v>
      </c>
      <c r="B73" s="1004" t="s">
        <v>593</v>
      </c>
      <c r="C73" s="1005"/>
      <c r="D73" s="1005"/>
      <c r="E73" s="1005"/>
      <c r="F73" s="1005"/>
      <c r="G73" s="1005"/>
      <c r="H73" s="1005"/>
      <c r="I73" s="1005"/>
      <c r="J73" s="1005"/>
      <c r="K73" s="1005"/>
      <c r="L73" s="1005"/>
      <c r="M73" s="1005"/>
      <c r="N73" s="1005"/>
      <c r="O73" s="1005"/>
      <c r="P73" s="1006"/>
      <c r="Q73" s="1007">
        <v>126</v>
      </c>
      <c r="R73" s="1001"/>
      <c r="S73" s="1001"/>
      <c r="T73" s="1001"/>
      <c r="U73" s="1001"/>
      <c r="V73" s="1001">
        <v>111</v>
      </c>
      <c r="W73" s="1001"/>
      <c r="X73" s="1001"/>
      <c r="Y73" s="1001"/>
      <c r="Z73" s="1001"/>
      <c r="AA73" s="1001">
        <v>15</v>
      </c>
      <c r="AB73" s="1001"/>
      <c r="AC73" s="1001"/>
      <c r="AD73" s="1001"/>
      <c r="AE73" s="1001"/>
      <c r="AF73" s="1001">
        <v>15</v>
      </c>
      <c r="AG73" s="1001"/>
      <c r="AH73" s="1001"/>
      <c r="AI73" s="1001"/>
      <c r="AJ73" s="1001"/>
      <c r="AK73" s="1001" t="s">
        <v>587</v>
      </c>
      <c r="AL73" s="1001"/>
      <c r="AM73" s="1001"/>
      <c r="AN73" s="1001"/>
      <c r="AO73" s="1001"/>
      <c r="AP73" s="1001" t="s">
        <v>587</v>
      </c>
      <c r="AQ73" s="1001"/>
      <c r="AR73" s="1001"/>
      <c r="AS73" s="1001"/>
      <c r="AT73" s="1001"/>
      <c r="AU73" s="1001" t="s">
        <v>587</v>
      </c>
      <c r="AV73" s="1001"/>
      <c r="AW73" s="1001"/>
      <c r="AX73" s="1001"/>
      <c r="AY73" s="1001"/>
      <c r="AZ73" s="1002"/>
      <c r="BA73" s="1002"/>
      <c r="BB73" s="1002"/>
      <c r="BC73" s="1002"/>
      <c r="BD73" s="1003"/>
      <c r="BE73" s="235"/>
      <c r="BF73" s="235"/>
      <c r="BG73" s="235"/>
      <c r="BH73" s="235"/>
      <c r="BI73" s="235"/>
      <c r="BJ73" s="235"/>
      <c r="BK73" s="235"/>
      <c r="BL73" s="235"/>
      <c r="BM73" s="235"/>
      <c r="BN73" s="235"/>
      <c r="BO73" s="235"/>
      <c r="BP73" s="235"/>
      <c r="BQ73" s="232">
        <v>67</v>
      </c>
      <c r="BR73" s="237"/>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24"/>
    </row>
    <row r="74" spans="1:131" ht="26.25" customHeight="1" x14ac:dyDescent="0.15">
      <c r="A74" s="232">
        <v>7</v>
      </c>
      <c r="B74" s="1004" t="s">
        <v>594</v>
      </c>
      <c r="C74" s="1005"/>
      <c r="D74" s="1005"/>
      <c r="E74" s="1005"/>
      <c r="F74" s="1005"/>
      <c r="G74" s="1005"/>
      <c r="H74" s="1005"/>
      <c r="I74" s="1005"/>
      <c r="J74" s="1005"/>
      <c r="K74" s="1005"/>
      <c r="L74" s="1005"/>
      <c r="M74" s="1005"/>
      <c r="N74" s="1005"/>
      <c r="O74" s="1005"/>
      <c r="P74" s="1006"/>
      <c r="Q74" s="1007">
        <v>118</v>
      </c>
      <c r="R74" s="1001"/>
      <c r="S74" s="1001"/>
      <c r="T74" s="1001"/>
      <c r="U74" s="1001"/>
      <c r="V74" s="1001">
        <v>109</v>
      </c>
      <c r="W74" s="1001"/>
      <c r="X74" s="1001"/>
      <c r="Y74" s="1001"/>
      <c r="Z74" s="1001"/>
      <c r="AA74" s="1001">
        <v>9</v>
      </c>
      <c r="AB74" s="1001"/>
      <c r="AC74" s="1001"/>
      <c r="AD74" s="1001"/>
      <c r="AE74" s="1001"/>
      <c r="AF74" s="1001">
        <v>9</v>
      </c>
      <c r="AG74" s="1001"/>
      <c r="AH74" s="1001"/>
      <c r="AI74" s="1001"/>
      <c r="AJ74" s="1001"/>
      <c r="AK74" s="1001">
        <v>15</v>
      </c>
      <c r="AL74" s="1001"/>
      <c r="AM74" s="1001"/>
      <c r="AN74" s="1001"/>
      <c r="AO74" s="1001"/>
      <c r="AP74" s="1001" t="s">
        <v>587</v>
      </c>
      <c r="AQ74" s="1001"/>
      <c r="AR74" s="1001"/>
      <c r="AS74" s="1001"/>
      <c r="AT74" s="1001"/>
      <c r="AU74" s="1001" t="s">
        <v>587</v>
      </c>
      <c r="AV74" s="1001"/>
      <c r="AW74" s="1001"/>
      <c r="AX74" s="1001"/>
      <c r="AY74" s="1001"/>
      <c r="AZ74" s="1002"/>
      <c r="BA74" s="1002"/>
      <c r="BB74" s="1002"/>
      <c r="BC74" s="1002"/>
      <c r="BD74" s="1003"/>
      <c r="BE74" s="235"/>
      <c r="BF74" s="235"/>
      <c r="BG74" s="235"/>
      <c r="BH74" s="235"/>
      <c r="BI74" s="235"/>
      <c r="BJ74" s="235"/>
      <c r="BK74" s="235"/>
      <c r="BL74" s="235"/>
      <c r="BM74" s="235"/>
      <c r="BN74" s="235"/>
      <c r="BO74" s="235"/>
      <c r="BP74" s="235"/>
      <c r="BQ74" s="232">
        <v>68</v>
      </c>
      <c r="BR74" s="237"/>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24"/>
    </row>
    <row r="75" spans="1:131" ht="26.25" customHeight="1" x14ac:dyDescent="0.15">
      <c r="A75" s="232">
        <v>8</v>
      </c>
      <c r="B75" s="1004" t="s">
        <v>595</v>
      </c>
      <c r="C75" s="1005"/>
      <c r="D75" s="1005"/>
      <c r="E75" s="1005"/>
      <c r="F75" s="1005"/>
      <c r="G75" s="1005"/>
      <c r="H75" s="1005"/>
      <c r="I75" s="1005"/>
      <c r="J75" s="1005"/>
      <c r="K75" s="1005"/>
      <c r="L75" s="1005"/>
      <c r="M75" s="1005"/>
      <c r="N75" s="1005"/>
      <c r="O75" s="1005"/>
      <c r="P75" s="1006"/>
      <c r="Q75" s="1008">
        <v>109</v>
      </c>
      <c r="R75" s="1009"/>
      <c r="S75" s="1009"/>
      <c r="T75" s="1009"/>
      <c r="U75" s="1010"/>
      <c r="V75" s="1011">
        <v>98</v>
      </c>
      <c r="W75" s="1009"/>
      <c r="X75" s="1009"/>
      <c r="Y75" s="1009"/>
      <c r="Z75" s="1010"/>
      <c r="AA75" s="1011">
        <v>11</v>
      </c>
      <c r="AB75" s="1009"/>
      <c r="AC75" s="1009"/>
      <c r="AD75" s="1009"/>
      <c r="AE75" s="1010"/>
      <c r="AF75" s="1011">
        <v>8</v>
      </c>
      <c r="AG75" s="1009"/>
      <c r="AH75" s="1009"/>
      <c r="AI75" s="1009"/>
      <c r="AJ75" s="1010"/>
      <c r="AK75" s="1011" t="s">
        <v>587</v>
      </c>
      <c r="AL75" s="1009"/>
      <c r="AM75" s="1009"/>
      <c r="AN75" s="1009"/>
      <c r="AO75" s="1010"/>
      <c r="AP75" s="1001" t="s">
        <v>587</v>
      </c>
      <c r="AQ75" s="1001"/>
      <c r="AR75" s="1001"/>
      <c r="AS75" s="1001"/>
      <c r="AT75" s="1001"/>
      <c r="AU75" s="1011" t="s">
        <v>587</v>
      </c>
      <c r="AV75" s="1009"/>
      <c r="AW75" s="1009"/>
      <c r="AX75" s="1009"/>
      <c r="AY75" s="1010"/>
      <c r="AZ75" s="1002"/>
      <c r="BA75" s="1002"/>
      <c r="BB75" s="1002"/>
      <c r="BC75" s="1002"/>
      <c r="BD75" s="1003"/>
      <c r="BE75" s="235"/>
      <c r="BF75" s="235"/>
      <c r="BG75" s="235"/>
      <c r="BH75" s="235"/>
      <c r="BI75" s="235"/>
      <c r="BJ75" s="235"/>
      <c r="BK75" s="235"/>
      <c r="BL75" s="235"/>
      <c r="BM75" s="235"/>
      <c r="BN75" s="235"/>
      <c r="BO75" s="235"/>
      <c r="BP75" s="235"/>
      <c r="BQ75" s="232">
        <v>69</v>
      </c>
      <c r="BR75" s="237"/>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24"/>
    </row>
    <row r="76" spans="1:131" ht="26.25" customHeight="1" x14ac:dyDescent="0.15">
      <c r="A76" s="232">
        <v>9</v>
      </c>
      <c r="B76" s="1004" t="s">
        <v>596</v>
      </c>
      <c r="C76" s="1005"/>
      <c r="D76" s="1005"/>
      <c r="E76" s="1005"/>
      <c r="F76" s="1005"/>
      <c r="G76" s="1005"/>
      <c r="H76" s="1005"/>
      <c r="I76" s="1005"/>
      <c r="J76" s="1005"/>
      <c r="K76" s="1005"/>
      <c r="L76" s="1005"/>
      <c r="M76" s="1005"/>
      <c r="N76" s="1005"/>
      <c r="O76" s="1005"/>
      <c r="P76" s="1006"/>
      <c r="Q76" s="1008">
        <v>156662</v>
      </c>
      <c r="R76" s="1009"/>
      <c r="S76" s="1009"/>
      <c r="T76" s="1009"/>
      <c r="U76" s="1010"/>
      <c r="V76" s="1011">
        <v>152216</v>
      </c>
      <c r="W76" s="1009"/>
      <c r="X76" s="1009"/>
      <c r="Y76" s="1009"/>
      <c r="Z76" s="1010"/>
      <c r="AA76" s="1011">
        <v>4445</v>
      </c>
      <c r="AB76" s="1009"/>
      <c r="AC76" s="1009"/>
      <c r="AD76" s="1009"/>
      <c r="AE76" s="1010"/>
      <c r="AF76" s="1011">
        <v>4445</v>
      </c>
      <c r="AG76" s="1009"/>
      <c r="AH76" s="1009"/>
      <c r="AI76" s="1009"/>
      <c r="AJ76" s="1010"/>
      <c r="AK76" s="1011" t="s">
        <v>587</v>
      </c>
      <c r="AL76" s="1009"/>
      <c r="AM76" s="1009"/>
      <c r="AN76" s="1009"/>
      <c r="AO76" s="1010"/>
      <c r="AP76" s="1011" t="s">
        <v>587</v>
      </c>
      <c r="AQ76" s="1009"/>
      <c r="AR76" s="1009"/>
      <c r="AS76" s="1009"/>
      <c r="AT76" s="1010"/>
      <c r="AU76" s="1011" t="s">
        <v>587</v>
      </c>
      <c r="AV76" s="1009"/>
      <c r="AW76" s="1009"/>
      <c r="AX76" s="1009"/>
      <c r="AY76" s="1010"/>
      <c r="AZ76" s="1002"/>
      <c r="BA76" s="1002"/>
      <c r="BB76" s="1002"/>
      <c r="BC76" s="1002"/>
      <c r="BD76" s="1003"/>
      <c r="BE76" s="235"/>
      <c r="BF76" s="235"/>
      <c r="BG76" s="235"/>
      <c r="BH76" s="235"/>
      <c r="BI76" s="235"/>
      <c r="BJ76" s="235"/>
      <c r="BK76" s="235"/>
      <c r="BL76" s="235"/>
      <c r="BM76" s="235"/>
      <c r="BN76" s="235"/>
      <c r="BO76" s="235"/>
      <c r="BP76" s="235"/>
      <c r="BQ76" s="232">
        <v>70</v>
      </c>
      <c r="BR76" s="237"/>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24"/>
    </row>
    <row r="77" spans="1:131" ht="26.25" customHeight="1" x14ac:dyDescent="0.15">
      <c r="A77" s="232">
        <v>10</v>
      </c>
      <c r="B77" s="1004" t="s">
        <v>597</v>
      </c>
      <c r="C77" s="1005"/>
      <c r="D77" s="1005"/>
      <c r="E77" s="1005"/>
      <c r="F77" s="1005"/>
      <c r="G77" s="1005"/>
      <c r="H77" s="1005"/>
      <c r="I77" s="1005"/>
      <c r="J77" s="1005"/>
      <c r="K77" s="1005"/>
      <c r="L77" s="1005"/>
      <c r="M77" s="1005"/>
      <c r="N77" s="1005"/>
      <c r="O77" s="1005"/>
      <c r="P77" s="1006"/>
      <c r="Q77" s="1008">
        <v>408</v>
      </c>
      <c r="R77" s="1009"/>
      <c r="S77" s="1009"/>
      <c r="T77" s="1009"/>
      <c r="U77" s="1010"/>
      <c r="V77" s="1011">
        <v>408</v>
      </c>
      <c r="W77" s="1009"/>
      <c r="X77" s="1009"/>
      <c r="Y77" s="1009"/>
      <c r="Z77" s="1010"/>
      <c r="AA77" s="1011">
        <v>5</v>
      </c>
      <c r="AB77" s="1009"/>
      <c r="AC77" s="1009"/>
      <c r="AD77" s="1009"/>
      <c r="AE77" s="1010"/>
      <c r="AF77" s="1011">
        <v>5</v>
      </c>
      <c r="AG77" s="1009"/>
      <c r="AH77" s="1009"/>
      <c r="AI77" s="1009"/>
      <c r="AJ77" s="1010"/>
      <c r="AK77" s="1011" t="s">
        <v>587</v>
      </c>
      <c r="AL77" s="1009"/>
      <c r="AM77" s="1009"/>
      <c r="AN77" s="1009"/>
      <c r="AO77" s="1010"/>
      <c r="AP77" s="1011" t="s">
        <v>587</v>
      </c>
      <c r="AQ77" s="1009"/>
      <c r="AR77" s="1009"/>
      <c r="AS77" s="1009"/>
      <c r="AT77" s="1010"/>
      <c r="AU77" s="1011" t="s">
        <v>587</v>
      </c>
      <c r="AV77" s="1009"/>
      <c r="AW77" s="1009"/>
      <c r="AX77" s="1009"/>
      <c r="AY77" s="1010"/>
      <c r="AZ77" s="1002"/>
      <c r="BA77" s="1002"/>
      <c r="BB77" s="1002"/>
      <c r="BC77" s="1002"/>
      <c r="BD77" s="1003"/>
      <c r="BE77" s="235"/>
      <c r="BF77" s="235"/>
      <c r="BG77" s="235"/>
      <c r="BH77" s="235"/>
      <c r="BI77" s="235"/>
      <c r="BJ77" s="235"/>
      <c r="BK77" s="235"/>
      <c r="BL77" s="235"/>
      <c r="BM77" s="235"/>
      <c r="BN77" s="235"/>
      <c r="BO77" s="235"/>
      <c r="BP77" s="235"/>
      <c r="BQ77" s="232">
        <v>71</v>
      </c>
      <c r="BR77" s="237"/>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24"/>
    </row>
    <row r="78" spans="1:131" ht="26.25" customHeight="1" x14ac:dyDescent="0.15">
      <c r="A78" s="232">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35"/>
      <c r="BF78" s="235"/>
      <c r="BG78" s="235"/>
      <c r="BH78" s="235"/>
      <c r="BI78" s="235"/>
      <c r="BJ78" s="224"/>
      <c r="BK78" s="224"/>
      <c r="BL78" s="224"/>
      <c r="BM78" s="224"/>
      <c r="BN78" s="224"/>
      <c r="BO78" s="235"/>
      <c r="BP78" s="235"/>
      <c r="BQ78" s="232">
        <v>72</v>
      </c>
      <c r="BR78" s="237"/>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24"/>
    </row>
    <row r="79" spans="1:131" ht="26.25" customHeight="1" x14ac:dyDescent="0.15">
      <c r="A79" s="232">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35"/>
      <c r="BF79" s="235"/>
      <c r="BG79" s="235"/>
      <c r="BH79" s="235"/>
      <c r="BI79" s="235"/>
      <c r="BJ79" s="224"/>
      <c r="BK79" s="224"/>
      <c r="BL79" s="224"/>
      <c r="BM79" s="224"/>
      <c r="BN79" s="224"/>
      <c r="BO79" s="235"/>
      <c r="BP79" s="235"/>
      <c r="BQ79" s="232">
        <v>73</v>
      </c>
      <c r="BR79" s="237"/>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24"/>
    </row>
    <row r="80" spans="1:131" ht="26.25" customHeight="1" x14ac:dyDescent="0.15">
      <c r="A80" s="232">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35"/>
      <c r="BF80" s="235"/>
      <c r="BG80" s="235"/>
      <c r="BH80" s="235"/>
      <c r="BI80" s="235"/>
      <c r="BJ80" s="235"/>
      <c r="BK80" s="235"/>
      <c r="BL80" s="235"/>
      <c r="BM80" s="235"/>
      <c r="BN80" s="235"/>
      <c r="BO80" s="235"/>
      <c r="BP80" s="235"/>
      <c r="BQ80" s="232">
        <v>74</v>
      </c>
      <c r="BR80" s="237"/>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24"/>
    </row>
    <row r="81" spans="1:131" ht="26.25" customHeight="1" x14ac:dyDescent="0.15">
      <c r="A81" s="232">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35"/>
      <c r="BF81" s="235"/>
      <c r="BG81" s="235"/>
      <c r="BH81" s="235"/>
      <c r="BI81" s="235"/>
      <c r="BJ81" s="235"/>
      <c r="BK81" s="235"/>
      <c r="BL81" s="235"/>
      <c r="BM81" s="235"/>
      <c r="BN81" s="235"/>
      <c r="BO81" s="235"/>
      <c r="BP81" s="235"/>
      <c r="BQ81" s="232">
        <v>75</v>
      </c>
      <c r="BR81" s="237"/>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24"/>
    </row>
    <row r="82" spans="1:131" ht="26.25" customHeight="1" x14ac:dyDescent="0.15">
      <c r="A82" s="232">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35"/>
      <c r="BF82" s="235"/>
      <c r="BG82" s="235"/>
      <c r="BH82" s="235"/>
      <c r="BI82" s="235"/>
      <c r="BJ82" s="235"/>
      <c r="BK82" s="235"/>
      <c r="BL82" s="235"/>
      <c r="BM82" s="235"/>
      <c r="BN82" s="235"/>
      <c r="BO82" s="235"/>
      <c r="BP82" s="235"/>
      <c r="BQ82" s="232">
        <v>76</v>
      </c>
      <c r="BR82" s="237"/>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24"/>
    </row>
    <row r="83" spans="1:131" ht="26.25" customHeight="1" x14ac:dyDescent="0.15">
      <c r="A83" s="232">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35"/>
      <c r="BF83" s="235"/>
      <c r="BG83" s="235"/>
      <c r="BH83" s="235"/>
      <c r="BI83" s="235"/>
      <c r="BJ83" s="235"/>
      <c r="BK83" s="235"/>
      <c r="BL83" s="235"/>
      <c r="BM83" s="235"/>
      <c r="BN83" s="235"/>
      <c r="BO83" s="235"/>
      <c r="BP83" s="235"/>
      <c r="BQ83" s="232">
        <v>77</v>
      </c>
      <c r="BR83" s="237"/>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24"/>
    </row>
    <row r="84" spans="1:131" ht="26.25" customHeight="1" x14ac:dyDescent="0.15">
      <c r="A84" s="232">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35"/>
      <c r="BF84" s="235"/>
      <c r="BG84" s="235"/>
      <c r="BH84" s="235"/>
      <c r="BI84" s="235"/>
      <c r="BJ84" s="235"/>
      <c r="BK84" s="235"/>
      <c r="BL84" s="235"/>
      <c r="BM84" s="235"/>
      <c r="BN84" s="235"/>
      <c r="BO84" s="235"/>
      <c r="BP84" s="235"/>
      <c r="BQ84" s="232">
        <v>78</v>
      </c>
      <c r="BR84" s="237"/>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24"/>
    </row>
    <row r="85" spans="1:131" ht="26.25" customHeight="1" x14ac:dyDescent="0.15">
      <c r="A85" s="232">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35"/>
      <c r="BF85" s="235"/>
      <c r="BG85" s="235"/>
      <c r="BH85" s="235"/>
      <c r="BI85" s="235"/>
      <c r="BJ85" s="235"/>
      <c r="BK85" s="235"/>
      <c r="BL85" s="235"/>
      <c r="BM85" s="235"/>
      <c r="BN85" s="235"/>
      <c r="BO85" s="235"/>
      <c r="BP85" s="235"/>
      <c r="BQ85" s="232">
        <v>79</v>
      </c>
      <c r="BR85" s="237"/>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24"/>
    </row>
    <row r="86" spans="1:131" ht="26.25" customHeight="1" x14ac:dyDescent="0.15">
      <c r="A86" s="232">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35"/>
      <c r="BF86" s="235"/>
      <c r="BG86" s="235"/>
      <c r="BH86" s="235"/>
      <c r="BI86" s="235"/>
      <c r="BJ86" s="235"/>
      <c r="BK86" s="235"/>
      <c r="BL86" s="235"/>
      <c r="BM86" s="235"/>
      <c r="BN86" s="235"/>
      <c r="BO86" s="235"/>
      <c r="BP86" s="235"/>
      <c r="BQ86" s="232">
        <v>80</v>
      </c>
      <c r="BR86" s="237"/>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24"/>
    </row>
    <row r="87" spans="1:131" ht="26.25" customHeight="1" x14ac:dyDescent="0.15">
      <c r="A87" s="238">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35"/>
      <c r="BF87" s="235"/>
      <c r="BG87" s="235"/>
      <c r="BH87" s="235"/>
      <c r="BI87" s="235"/>
      <c r="BJ87" s="235"/>
      <c r="BK87" s="235"/>
      <c r="BL87" s="235"/>
      <c r="BM87" s="235"/>
      <c r="BN87" s="235"/>
      <c r="BO87" s="235"/>
      <c r="BP87" s="235"/>
      <c r="BQ87" s="232">
        <v>81</v>
      </c>
      <c r="BR87" s="237"/>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24"/>
    </row>
    <row r="88" spans="1:131" ht="26.25" customHeight="1" thickBot="1" x14ac:dyDescent="0.2">
      <c r="A88" s="234" t="s">
        <v>394</v>
      </c>
      <c r="B88" s="967" t="s">
        <v>425</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v>5075</v>
      </c>
      <c r="AG88" s="989"/>
      <c r="AH88" s="989"/>
      <c r="AI88" s="989"/>
      <c r="AJ88" s="989"/>
      <c r="AK88" s="993"/>
      <c r="AL88" s="993"/>
      <c r="AM88" s="993"/>
      <c r="AN88" s="993"/>
      <c r="AO88" s="993"/>
      <c r="AP88" s="989">
        <v>119</v>
      </c>
      <c r="AQ88" s="989"/>
      <c r="AR88" s="989"/>
      <c r="AS88" s="989"/>
      <c r="AT88" s="989"/>
      <c r="AU88" s="989"/>
      <c r="AV88" s="989"/>
      <c r="AW88" s="989"/>
      <c r="AX88" s="989"/>
      <c r="AY88" s="989"/>
      <c r="AZ88" s="990"/>
      <c r="BA88" s="990"/>
      <c r="BB88" s="990"/>
      <c r="BC88" s="990"/>
      <c r="BD88" s="991"/>
      <c r="BE88" s="235"/>
      <c r="BF88" s="235"/>
      <c r="BG88" s="235"/>
      <c r="BH88" s="235"/>
      <c r="BI88" s="235"/>
      <c r="BJ88" s="235"/>
      <c r="BK88" s="235"/>
      <c r="BL88" s="235"/>
      <c r="BM88" s="235"/>
      <c r="BN88" s="235"/>
      <c r="BO88" s="235"/>
      <c r="BP88" s="235"/>
      <c r="BQ88" s="232">
        <v>82</v>
      </c>
      <c r="BR88" s="237"/>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67" t="s">
        <v>426</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c r="CS102" s="983"/>
      <c r="CT102" s="983"/>
      <c r="CU102" s="983"/>
      <c r="CV102" s="984"/>
      <c r="CW102" s="982"/>
      <c r="CX102" s="983"/>
      <c r="CY102" s="983"/>
      <c r="CZ102" s="983"/>
      <c r="DA102" s="984"/>
      <c r="DB102" s="982"/>
      <c r="DC102" s="983"/>
      <c r="DD102" s="983"/>
      <c r="DE102" s="983"/>
      <c r="DF102" s="984"/>
      <c r="DG102" s="982"/>
      <c r="DH102" s="983"/>
      <c r="DI102" s="983"/>
      <c r="DJ102" s="983"/>
      <c r="DK102" s="984"/>
      <c r="DL102" s="982"/>
      <c r="DM102" s="983"/>
      <c r="DN102" s="983"/>
      <c r="DO102" s="983"/>
      <c r="DP102" s="984"/>
      <c r="DQ102" s="982"/>
      <c r="DR102" s="983"/>
      <c r="DS102" s="983"/>
      <c r="DT102" s="983"/>
      <c r="DU102" s="984"/>
      <c r="DV102" s="967"/>
      <c r="DW102" s="968"/>
      <c r="DX102" s="968"/>
      <c r="DY102" s="968"/>
      <c r="DZ102" s="969"/>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70" t="s">
        <v>427</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71" t="s">
        <v>428</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72" t="s">
        <v>431</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432</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4" customFormat="1" ht="26.25" customHeight="1" x14ac:dyDescent="0.15">
      <c r="A109" s="925" t="s">
        <v>433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434</v>
      </c>
      <c r="AB109" s="926"/>
      <c r="AC109" s="926"/>
      <c r="AD109" s="926"/>
      <c r="AE109" s="927"/>
      <c r="AF109" s="928" t="s">
        <v>435</v>
      </c>
      <c r="AG109" s="926"/>
      <c r="AH109" s="926"/>
      <c r="AI109" s="926"/>
      <c r="AJ109" s="927"/>
      <c r="AK109" s="928" t="s">
        <v>305</v>
      </c>
      <c r="AL109" s="926"/>
      <c r="AM109" s="926"/>
      <c r="AN109" s="926"/>
      <c r="AO109" s="927"/>
      <c r="AP109" s="928" t="s">
        <v>436</v>
      </c>
      <c r="AQ109" s="926"/>
      <c r="AR109" s="926"/>
      <c r="AS109" s="926"/>
      <c r="AT109" s="959"/>
      <c r="AU109" s="925" t="s">
        <v>433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434</v>
      </c>
      <c r="BR109" s="926"/>
      <c r="BS109" s="926"/>
      <c r="BT109" s="926"/>
      <c r="BU109" s="927"/>
      <c r="BV109" s="928" t="s">
        <v>435</v>
      </c>
      <c r="BW109" s="926"/>
      <c r="BX109" s="926"/>
      <c r="BY109" s="926"/>
      <c r="BZ109" s="927"/>
      <c r="CA109" s="928" t="s">
        <v>305</v>
      </c>
      <c r="CB109" s="926"/>
      <c r="CC109" s="926"/>
      <c r="CD109" s="926"/>
      <c r="CE109" s="927"/>
      <c r="CF109" s="966" t="s">
        <v>436</v>
      </c>
      <c r="CG109" s="966"/>
      <c r="CH109" s="966"/>
      <c r="CI109" s="966"/>
      <c r="CJ109" s="966"/>
      <c r="CK109" s="928" t="s">
        <v>437</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434</v>
      </c>
      <c r="DH109" s="926"/>
      <c r="DI109" s="926"/>
      <c r="DJ109" s="926"/>
      <c r="DK109" s="927"/>
      <c r="DL109" s="928" t="s">
        <v>435</v>
      </c>
      <c r="DM109" s="926"/>
      <c r="DN109" s="926"/>
      <c r="DO109" s="926"/>
      <c r="DP109" s="927"/>
      <c r="DQ109" s="928" t="s">
        <v>305</v>
      </c>
      <c r="DR109" s="926"/>
      <c r="DS109" s="926"/>
      <c r="DT109" s="926"/>
      <c r="DU109" s="927"/>
      <c r="DV109" s="928" t="s">
        <v>436</v>
      </c>
      <c r="DW109" s="926"/>
      <c r="DX109" s="926"/>
      <c r="DY109" s="926"/>
      <c r="DZ109" s="959"/>
    </row>
    <row r="110" spans="1:131" s="224" customFormat="1" ht="26.25" customHeight="1" x14ac:dyDescent="0.15">
      <c r="A110" s="837" t="s">
        <v>438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501305</v>
      </c>
      <c r="AB110" s="919"/>
      <c r="AC110" s="919"/>
      <c r="AD110" s="919"/>
      <c r="AE110" s="920"/>
      <c r="AF110" s="921">
        <v>578129</v>
      </c>
      <c r="AG110" s="919"/>
      <c r="AH110" s="919"/>
      <c r="AI110" s="919"/>
      <c r="AJ110" s="920"/>
      <c r="AK110" s="921">
        <v>648966</v>
      </c>
      <c r="AL110" s="919"/>
      <c r="AM110" s="919"/>
      <c r="AN110" s="919"/>
      <c r="AO110" s="920"/>
      <c r="AP110" s="922">
        <v>27.1</v>
      </c>
      <c r="AQ110" s="923"/>
      <c r="AR110" s="923"/>
      <c r="AS110" s="923"/>
      <c r="AT110" s="924"/>
      <c r="AU110" s="960" t="s">
        <v>73</v>
      </c>
      <c r="AV110" s="961"/>
      <c r="AW110" s="961"/>
      <c r="AX110" s="961"/>
      <c r="AY110" s="961"/>
      <c r="AZ110" s="890" t="s">
        <v>439</v>
      </c>
      <c r="BA110" s="838"/>
      <c r="BB110" s="838"/>
      <c r="BC110" s="838"/>
      <c r="BD110" s="838"/>
      <c r="BE110" s="838"/>
      <c r="BF110" s="838"/>
      <c r="BG110" s="838"/>
      <c r="BH110" s="838"/>
      <c r="BI110" s="838"/>
      <c r="BJ110" s="838"/>
      <c r="BK110" s="838"/>
      <c r="BL110" s="838"/>
      <c r="BM110" s="838"/>
      <c r="BN110" s="838"/>
      <c r="BO110" s="838"/>
      <c r="BP110" s="839"/>
      <c r="BQ110" s="891">
        <v>5657762</v>
      </c>
      <c r="BR110" s="872"/>
      <c r="BS110" s="872"/>
      <c r="BT110" s="872"/>
      <c r="BU110" s="872"/>
      <c r="BV110" s="872">
        <v>5690298</v>
      </c>
      <c r="BW110" s="872"/>
      <c r="BX110" s="872"/>
      <c r="BY110" s="872"/>
      <c r="BZ110" s="872"/>
      <c r="CA110" s="872">
        <v>5714017</v>
      </c>
      <c r="CB110" s="872"/>
      <c r="CC110" s="872"/>
      <c r="CD110" s="872"/>
      <c r="CE110" s="872"/>
      <c r="CF110" s="896">
        <v>239</v>
      </c>
      <c r="CG110" s="897"/>
      <c r="CH110" s="897"/>
      <c r="CI110" s="897"/>
      <c r="CJ110" s="897"/>
      <c r="CK110" s="956" t="s">
        <v>440</v>
      </c>
      <c r="CL110" s="849"/>
      <c r="CM110" s="890" t="s">
        <v>441</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417</v>
      </c>
      <c r="DH110" s="872"/>
      <c r="DI110" s="872"/>
      <c r="DJ110" s="872"/>
      <c r="DK110" s="872"/>
      <c r="DL110" s="872" t="s">
        <v>417</v>
      </c>
      <c r="DM110" s="872"/>
      <c r="DN110" s="872"/>
      <c r="DO110" s="872"/>
      <c r="DP110" s="872"/>
      <c r="DQ110" s="872" t="s">
        <v>417</v>
      </c>
      <c r="DR110" s="872"/>
      <c r="DS110" s="872"/>
      <c r="DT110" s="872"/>
      <c r="DU110" s="872"/>
      <c r="DV110" s="873" t="s">
        <v>417</v>
      </c>
      <c r="DW110" s="873"/>
      <c r="DX110" s="873"/>
      <c r="DY110" s="873"/>
      <c r="DZ110" s="874"/>
    </row>
    <row r="111" spans="1:131" s="224" customFormat="1" ht="26.25" customHeight="1" x14ac:dyDescent="0.15">
      <c r="A111" s="804" t="s">
        <v>442</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443</v>
      </c>
      <c r="AB111" s="949"/>
      <c r="AC111" s="949"/>
      <c r="AD111" s="949"/>
      <c r="AE111" s="950"/>
      <c r="AF111" s="951" t="s">
        <v>443</v>
      </c>
      <c r="AG111" s="949"/>
      <c r="AH111" s="949"/>
      <c r="AI111" s="949"/>
      <c r="AJ111" s="950"/>
      <c r="AK111" s="951" t="s">
        <v>443</v>
      </c>
      <c r="AL111" s="949"/>
      <c r="AM111" s="949"/>
      <c r="AN111" s="949"/>
      <c r="AO111" s="950"/>
      <c r="AP111" s="952" t="s">
        <v>417</v>
      </c>
      <c r="AQ111" s="953"/>
      <c r="AR111" s="953"/>
      <c r="AS111" s="953"/>
      <c r="AT111" s="954"/>
      <c r="AU111" s="962"/>
      <c r="AV111" s="963"/>
      <c r="AW111" s="963"/>
      <c r="AX111" s="963"/>
      <c r="AY111" s="963"/>
      <c r="AZ111" s="845" t="s">
        <v>444</v>
      </c>
      <c r="BA111" s="782"/>
      <c r="BB111" s="782"/>
      <c r="BC111" s="782"/>
      <c r="BD111" s="782"/>
      <c r="BE111" s="782"/>
      <c r="BF111" s="782"/>
      <c r="BG111" s="782"/>
      <c r="BH111" s="782"/>
      <c r="BI111" s="782"/>
      <c r="BJ111" s="782"/>
      <c r="BK111" s="782"/>
      <c r="BL111" s="782"/>
      <c r="BM111" s="782"/>
      <c r="BN111" s="782"/>
      <c r="BO111" s="782"/>
      <c r="BP111" s="783"/>
      <c r="BQ111" s="846" t="s">
        <v>445</v>
      </c>
      <c r="BR111" s="847"/>
      <c r="BS111" s="847"/>
      <c r="BT111" s="847"/>
      <c r="BU111" s="847"/>
      <c r="BV111" s="847" t="s">
        <v>417</v>
      </c>
      <c r="BW111" s="847"/>
      <c r="BX111" s="847"/>
      <c r="BY111" s="847"/>
      <c r="BZ111" s="847"/>
      <c r="CA111" s="847" t="s">
        <v>446</v>
      </c>
      <c r="CB111" s="847"/>
      <c r="CC111" s="847"/>
      <c r="CD111" s="847"/>
      <c r="CE111" s="847"/>
      <c r="CF111" s="905" t="s">
        <v>443</v>
      </c>
      <c r="CG111" s="906"/>
      <c r="CH111" s="906"/>
      <c r="CI111" s="906"/>
      <c r="CJ111" s="906"/>
      <c r="CK111" s="957"/>
      <c r="CL111" s="851"/>
      <c r="CM111" s="845" t="s">
        <v>447</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417</v>
      </c>
      <c r="DH111" s="847"/>
      <c r="DI111" s="847"/>
      <c r="DJ111" s="847"/>
      <c r="DK111" s="847"/>
      <c r="DL111" s="847" t="s">
        <v>443</v>
      </c>
      <c r="DM111" s="847"/>
      <c r="DN111" s="847"/>
      <c r="DO111" s="847"/>
      <c r="DP111" s="847"/>
      <c r="DQ111" s="847" t="s">
        <v>446</v>
      </c>
      <c r="DR111" s="847"/>
      <c r="DS111" s="847"/>
      <c r="DT111" s="847"/>
      <c r="DU111" s="847"/>
      <c r="DV111" s="824" t="s">
        <v>417</v>
      </c>
      <c r="DW111" s="824"/>
      <c r="DX111" s="824"/>
      <c r="DY111" s="824"/>
      <c r="DZ111" s="825"/>
    </row>
    <row r="112" spans="1:131" s="224" customFormat="1" ht="26.25" customHeight="1" x14ac:dyDescent="0.15">
      <c r="A112" s="942" t="s">
        <v>448</v>
      </c>
      <c r="B112" s="943"/>
      <c r="C112" s="782" t="s">
        <v>449</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443</v>
      </c>
      <c r="AB112" s="810"/>
      <c r="AC112" s="810"/>
      <c r="AD112" s="810"/>
      <c r="AE112" s="811"/>
      <c r="AF112" s="812" t="s">
        <v>450</v>
      </c>
      <c r="AG112" s="810"/>
      <c r="AH112" s="810"/>
      <c r="AI112" s="810"/>
      <c r="AJ112" s="811"/>
      <c r="AK112" s="812" t="s">
        <v>443</v>
      </c>
      <c r="AL112" s="810"/>
      <c r="AM112" s="810"/>
      <c r="AN112" s="810"/>
      <c r="AO112" s="811"/>
      <c r="AP112" s="854" t="s">
        <v>443</v>
      </c>
      <c r="AQ112" s="855"/>
      <c r="AR112" s="855"/>
      <c r="AS112" s="855"/>
      <c r="AT112" s="856"/>
      <c r="AU112" s="962"/>
      <c r="AV112" s="963"/>
      <c r="AW112" s="963"/>
      <c r="AX112" s="963"/>
      <c r="AY112" s="963"/>
      <c r="AZ112" s="845" t="s">
        <v>451</v>
      </c>
      <c r="BA112" s="782"/>
      <c r="BB112" s="782"/>
      <c r="BC112" s="782"/>
      <c r="BD112" s="782"/>
      <c r="BE112" s="782"/>
      <c r="BF112" s="782"/>
      <c r="BG112" s="782"/>
      <c r="BH112" s="782"/>
      <c r="BI112" s="782"/>
      <c r="BJ112" s="782"/>
      <c r="BK112" s="782"/>
      <c r="BL112" s="782"/>
      <c r="BM112" s="782"/>
      <c r="BN112" s="782"/>
      <c r="BO112" s="782"/>
      <c r="BP112" s="783"/>
      <c r="BQ112" s="846">
        <v>148925</v>
      </c>
      <c r="BR112" s="847"/>
      <c r="BS112" s="847"/>
      <c r="BT112" s="847"/>
      <c r="BU112" s="847"/>
      <c r="BV112" s="847">
        <v>225263</v>
      </c>
      <c r="BW112" s="847"/>
      <c r="BX112" s="847"/>
      <c r="BY112" s="847"/>
      <c r="BZ112" s="847"/>
      <c r="CA112" s="847">
        <v>259093</v>
      </c>
      <c r="CB112" s="847"/>
      <c r="CC112" s="847"/>
      <c r="CD112" s="847"/>
      <c r="CE112" s="847"/>
      <c r="CF112" s="905">
        <v>10.8</v>
      </c>
      <c r="CG112" s="906"/>
      <c r="CH112" s="906"/>
      <c r="CI112" s="906"/>
      <c r="CJ112" s="906"/>
      <c r="CK112" s="957"/>
      <c r="CL112" s="851"/>
      <c r="CM112" s="845" t="s">
        <v>452</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443</v>
      </c>
      <c r="DH112" s="847"/>
      <c r="DI112" s="847"/>
      <c r="DJ112" s="847"/>
      <c r="DK112" s="847"/>
      <c r="DL112" s="847" t="s">
        <v>417</v>
      </c>
      <c r="DM112" s="847"/>
      <c r="DN112" s="847"/>
      <c r="DO112" s="847"/>
      <c r="DP112" s="847"/>
      <c r="DQ112" s="847" t="s">
        <v>417</v>
      </c>
      <c r="DR112" s="847"/>
      <c r="DS112" s="847"/>
      <c r="DT112" s="847"/>
      <c r="DU112" s="847"/>
      <c r="DV112" s="824" t="s">
        <v>443</v>
      </c>
      <c r="DW112" s="824"/>
      <c r="DX112" s="824"/>
      <c r="DY112" s="824"/>
      <c r="DZ112" s="825"/>
    </row>
    <row r="113" spans="1:130" s="224" customFormat="1" ht="26.25" customHeight="1" x14ac:dyDescent="0.15">
      <c r="A113" s="944"/>
      <c r="B113" s="945"/>
      <c r="C113" s="782" t="s">
        <v>453</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15077</v>
      </c>
      <c r="AB113" s="949"/>
      <c r="AC113" s="949"/>
      <c r="AD113" s="949"/>
      <c r="AE113" s="950"/>
      <c r="AF113" s="951">
        <v>22472</v>
      </c>
      <c r="AG113" s="949"/>
      <c r="AH113" s="949"/>
      <c r="AI113" s="949"/>
      <c r="AJ113" s="950"/>
      <c r="AK113" s="951">
        <v>19001</v>
      </c>
      <c r="AL113" s="949"/>
      <c r="AM113" s="949"/>
      <c r="AN113" s="949"/>
      <c r="AO113" s="950"/>
      <c r="AP113" s="952">
        <v>0.8</v>
      </c>
      <c r="AQ113" s="953"/>
      <c r="AR113" s="953"/>
      <c r="AS113" s="953"/>
      <c r="AT113" s="954"/>
      <c r="AU113" s="962"/>
      <c r="AV113" s="963"/>
      <c r="AW113" s="963"/>
      <c r="AX113" s="963"/>
      <c r="AY113" s="963"/>
      <c r="AZ113" s="845" t="s">
        <v>454</v>
      </c>
      <c r="BA113" s="782"/>
      <c r="BB113" s="782"/>
      <c r="BC113" s="782"/>
      <c r="BD113" s="782"/>
      <c r="BE113" s="782"/>
      <c r="BF113" s="782"/>
      <c r="BG113" s="782"/>
      <c r="BH113" s="782"/>
      <c r="BI113" s="782"/>
      <c r="BJ113" s="782"/>
      <c r="BK113" s="782"/>
      <c r="BL113" s="782"/>
      <c r="BM113" s="782"/>
      <c r="BN113" s="782"/>
      <c r="BO113" s="782"/>
      <c r="BP113" s="783"/>
      <c r="BQ113" s="846">
        <v>6846</v>
      </c>
      <c r="BR113" s="847"/>
      <c r="BS113" s="847"/>
      <c r="BT113" s="847"/>
      <c r="BU113" s="847"/>
      <c r="BV113" s="847">
        <v>1533</v>
      </c>
      <c r="BW113" s="847"/>
      <c r="BX113" s="847"/>
      <c r="BY113" s="847"/>
      <c r="BZ113" s="847"/>
      <c r="CA113" s="847" t="s">
        <v>450</v>
      </c>
      <c r="CB113" s="847"/>
      <c r="CC113" s="847"/>
      <c r="CD113" s="847"/>
      <c r="CE113" s="847"/>
      <c r="CF113" s="905" t="s">
        <v>443</v>
      </c>
      <c r="CG113" s="906"/>
      <c r="CH113" s="906"/>
      <c r="CI113" s="906"/>
      <c r="CJ113" s="906"/>
      <c r="CK113" s="957"/>
      <c r="CL113" s="851"/>
      <c r="CM113" s="845" t="s">
        <v>455</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t="s">
        <v>443</v>
      </c>
      <c r="DH113" s="810"/>
      <c r="DI113" s="810"/>
      <c r="DJ113" s="810"/>
      <c r="DK113" s="811"/>
      <c r="DL113" s="812" t="s">
        <v>443</v>
      </c>
      <c r="DM113" s="810"/>
      <c r="DN113" s="810"/>
      <c r="DO113" s="810"/>
      <c r="DP113" s="811"/>
      <c r="DQ113" s="812" t="s">
        <v>443</v>
      </c>
      <c r="DR113" s="810"/>
      <c r="DS113" s="810"/>
      <c r="DT113" s="810"/>
      <c r="DU113" s="811"/>
      <c r="DV113" s="854" t="s">
        <v>417</v>
      </c>
      <c r="DW113" s="855"/>
      <c r="DX113" s="855"/>
      <c r="DY113" s="855"/>
      <c r="DZ113" s="856"/>
    </row>
    <row r="114" spans="1:130" s="224" customFormat="1" ht="26.25" customHeight="1" x14ac:dyDescent="0.15">
      <c r="A114" s="944"/>
      <c r="B114" s="945"/>
      <c r="C114" s="782" t="s">
        <v>456</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v>760</v>
      </c>
      <c r="AB114" s="810"/>
      <c r="AC114" s="810"/>
      <c r="AD114" s="810"/>
      <c r="AE114" s="811"/>
      <c r="AF114" s="812">
        <v>1310</v>
      </c>
      <c r="AG114" s="810"/>
      <c r="AH114" s="810"/>
      <c r="AI114" s="810"/>
      <c r="AJ114" s="811"/>
      <c r="AK114" s="812">
        <v>775</v>
      </c>
      <c r="AL114" s="810"/>
      <c r="AM114" s="810"/>
      <c r="AN114" s="810"/>
      <c r="AO114" s="811"/>
      <c r="AP114" s="854">
        <v>0</v>
      </c>
      <c r="AQ114" s="855"/>
      <c r="AR114" s="855"/>
      <c r="AS114" s="855"/>
      <c r="AT114" s="856"/>
      <c r="AU114" s="962"/>
      <c r="AV114" s="963"/>
      <c r="AW114" s="963"/>
      <c r="AX114" s="963"/>
      <c r="AY114" s="963"/>
      <c r="AZ114" s="845" t="s">
        <v>457</v>
      </c>
      <c r="BA114" s="782"/>
      <c r="BB114" s="782"/>
      <c r="BC114" s="782"/>
      <c r="BD114" s="782"/>
      <c r="BE114" s="782"/>
      <c r="BF114" s="782"/>
      <c r="BG114" s="782"/>
      <c r="BH114" s="782"/>
      <c r="BI114" s="782"/>
      <c r="BJ114" s="782"/>
      <c r="BK114" s="782"/>
      <c r="BL114" s="782"/>
      <c r="BM114" s="782"/>
      <c r="BN114" s="782"/>
      <c r="BO114" s="782"/>
      <c r="BP114" s="783"/>
      <c r="BQ114" s="846">
        <v>587667</v>
      </c>
      <c r="BR114" s="847"/>
      <c r="BS114" s="847"/>
      <c r="BT114" s="847"/>
      <c r="BU114" s="847"/>
      <c r="BV114" s="847">
        <v>527362</v>
      </c>
      <c r="BW114" s="847"/>
      <c r="BX114" s="847"/>
      <c r="BY114" s="847"/>
      <c r="BZ114" s="847"/>
      <c r="CA114" s="847">
        <v>560707</v>
      </c>
      <c r="CB114" s="847"/>
      <c r="CC114" s="847"/>
      <c r="CD114" s="847"/>
      <c r="CE114" s="847"/>
      <c r="CF114" s="905">
        <v>23.5</v>
      </c>
      <c r="CG114" s="906"/>
      <c r="CH114" s="906"/>
      <c r="CI114" s="906"/>
      <c r="CJ114" s="906"/>
      <c r="CK114" s="957"/>
      <c r="CL114" s="851"/>
      <c r="CM114" s="845" t="s">
        <v>458</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446</v>
      </c>
      <c r="DH114" s="810"/>
      <c r="DI114" s="810"/>
      <c r="DJ114" s="810"/>
      <c r="DK114" s="811"/>
      <c r="DL114" s="812" t="s">
        <v>443</v>
      </c>
      <c r="DM114" s="810"/>
      <c r="DN114" s="810"/>
      <c r="DO114" s="810"/>
      <c r="DP114" s="811"/>
      <c r="DQ114" s="812" t="s">
        <v>450</v>
      </c>
      <c r="DR114" s="810"/>
      <c r="DS114" s="810"/>
      <c r="DT114" s="810"/>
      <c r="DU114" s="811"/>
      <c r="DV114" s="854" t="s">
        <v>459</v>
      </c>
      <c r="DW114" s="855"/>
      <c r="DX114" s="855"/>
      <c r="DY114" s="855"/>
      <c r="DZ114" s="856"/>
    </row>
    <row r="115" spans="1:130" s="224" customFormat="1" ht="26.25" customHeight="1" x14ac:dyDescent="0.15">
      <c r="A115" s="944"/>
      <c r="B115" s="945"/>
      <c r="C115" s="782" t="s">
        <v>460</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t="s">
        <v>417</v>
      </c>
      <c r="AB115" s="949"/>
      <c r="AC115" s="949"/>
      <c r="AD115" s="949"/>
      <c r="AE115" s="950"/>
      <c r="AF115" s="951" t="s">
        <v>446</v>
      </c>
      <c r="AG115" s="949"/>
      <c r="AH115" s="949"/>
      <c r="AI115" s="949"/>
      <c r="AJ115" s="950"/>
      <c r="AK115" s="951" t="s">
        <v>461</v>
      </c>
      <c r="AL115" s="949"/>
      <c r="AM115" s="949"/>
      <c r="AN115" s="949"/>
      <c r="AO115" s="950"/>
      <c r="AP115" s="952" t="s">
        <v>461</v>
      </c>
      <c r="AQ115" s="953"/>
      <c r="AR115" s="953"/>
      <c r="AS115" s="953"/>
      <c r="AT115" s="954"/>
      <c r="AU115" s="962"/>
      <c r="AV115" s="963"/>
      <c r="AW115" s="963"/>
      <c r="AX115" s="963"/>
      <c r="AY115" s="963"/>
      <c r="AZ115" s="845" t="s">
        <v>462</v>
      </c>
      <c r="BA115" s="782"/>
      <c r="BB115" s="782"/>
      <c r="BC115" s="782"/>
      <c r="BD115" s="782"/>
      <c r="BE115" s="782"/>
      <c r="BF115" s="782"/>
      <c r="BG115" s="782"/>
      <c r="BH115" s="782"/>
      <c r="BI115" s="782"/>
      <c r="BJ115" s="782"/>
      <c r="BK115" s="782"/>
      <c r="BL115" s="782"/>
      <c r="BM115" s="782"/>
      <c r="BN115" s="782"/>
      <c r="BO115" s="782"/>
      <c r="BP115" s="783"/>
      <c r="BQ115" s="846" t="s">
        <v>443</v>
      </c>
      <c r="BR115" s="847"/>
      <c r="BS115" s="847"/>
      <c r="BT115" s="847"/>
      <c r="BU115" s="847"/>
      <c r="BV115" s="847" t="s">
        <v>450</v>
      </c>
      <c r="BW115" s="847"/>
      <c r="BX115" s="847"/>
      <c r="BY115" s="847"/>
      <c r="BZ115" s="847"/>
      <c r="CA115" s="847" t="s">
        <v>459</v>
      </c>
      <c r="CB115" s="847"/>
      <c r="CC115" s="847"/>
      <c r="CD115" s="847"/>
      <c r="CE115" s="847"/>
      <c r="CF115" s="905" t="s">
        <v>461</v>
      </c>
      <c r="CG115" s="906"/>
      <c r="CH115" s="906"/>
      <c r="CI115" s="906"/>
      <c r="CJ115" s="906"/>
      <c r="CK115" s="957"/>
      <c r="CL115" s="851"/>
      <c r="CM115" s="845" t="s">
        <v>463</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446</v>
      </c>
      <c r="DH115" s="810"/>
      <c r="DI115" s="810"/>
      <c r="DJ115" s="810"/>
      <c r="DK115" s="811"/>
      <c r="DL115" s="812" t="s">
        <v>417</v>
      </c>
      <c r="DM115" s="810"/>
      <c r="DN115" s="810"/>
      <c r="DO115" s="810"/>
      <c r="DP115" s="811"/>
      <c r="DQ115" s="812" t="s">
        <v>450</v>
      </c>
      <c r="DR115" s="810"/>
      <c r="DS115" s="810"/>
      <c r="DT115" s="810"/>
      <c r="DU115" s="811"/>
      <c r="DV115" s="854" t="s">
        <v>464</v>
      </c>
      <c r="DW115" s="855"/>
      <c r="DX115" s="855"/>
      <c r="DY115" s="855"/>
      <c r="DZ115" s="856"/>
    </row>
    <row r="116" spans="1:130" s="224" customFormat="1" ht="26.25" customHeight="1" x14ac:dyDescent="0.15">
      <c r="A116" s="946"/>
      <c r="B116" s="947"/>
      <c r="C116" s="869" t="s">
        <v>465</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t="s">
        <v>446</v>
      </c>
      <c r="AB116" s="810"/>
      <c r="AC116" s="810"/>
      <c r="AD116" s="810"/>
      <c r="AE116" s="811"/>
      <c r="AF116" s="812" t="s">
        <v>417</v>
      </c>
      <c r="AG116" s="810"/>
      <c r="AH116" s="810"/>
      <c r="AI116" s="810"/>
      <c r="AJ116" s="811"/>
      <c r="AK116" s="812" t="s">
        <v>417</v>
      </c>
      <c r="AL116" s="810"/>
      <c r="AM116" s="810"/>
      <c r="AN116" s="810"/>
      <c r="AO116" s="811"/>
      <c r="AP116" s="854" t="s">
        <v>450</v>
      </c>
      <c r="AQ116" s="855"/>
      <c r="AR116" s="855"/>
      <c r="AS116" s="855"/>
      <c r="AT116" s="856"/>
      <c r="AU116" s="962"/>
      <c r="AV116" s="963"/>
      <c r="AW116" s="963"/>
      <c r="AX116" s="963"/>
      <c r="AY116" s="963"/>
      <c r="AZ116" s="939" t="s">
        <v>466</v>
      </c>
      <c r="BA116" s="940"/>
      <c r="BB116" s="940"/>
      <c r="BC116" s="940"/>
      <c r="BD116" s="940"/>
      <c r="BE116" s="940"/>
      <c r="BF116" s="940"/>
      <c r="BG116" s="940"/>
      <c r="BH116" s="940"/>
      <c r="BI116" s="940"/>
      <c r="BJ116" s="940"/>
      <c r="BK116" s="940"/>
      <c r="BL116" s="940"/>
      <c r="BM116" s="940"/>
      <c r="BN116" s="940"/>
      <c r="BO116" s="940"/>
      <c r="BP116" s="941"/>
      <c r="BQ116" s="846" t="s">
        <v>450</v>
      </c>
      <c r="BR116" s="847"/>
      <c r="BS116" s="847"/>
      <c r="BT116" s="847"/>
      <c r="BU116" s="847"/>
      <c r="BV116" s="847" t="s">
        <v>461</v>
      </c>
      <c r="BW116" s="847"/>
      <c r="BX116" s="847"/>
      <c r="BY116" s="847"/>
      <c r="BZ116" s="847"/>
      <c r="CA116" s="847" t="s">
        <v>443</v>
      </c>
      <c r="CB116" s="847"/>
      <c r="CC116" s="847"/>
      <c r="CD116" s="847"/>
      <c r="CE116" s="847"/>
      <c r="CF116" s="905" t="s">
        <v>417</v>
      </c>
      <c r="CG116" s="906"/>
      <c r="CH116" s="906"/>
      <c r="CI116" s="906"/>
      <c r="CJ116" s="906"/>
      <c r="CK116" s="957"/>
      <c r="CL116" s="851"/>
      <c r="CM116" s="845" t="s">
        <v>467</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t="s">
        <v>450</v>
      </c>
      <c r="DH116" s="810"/>
      <c r="DI116" s="810"/>
      <c r="DJ116" s="810"/>
      <c r="DK116" s="811"/>
      <c r="DL116" s="812" t="s">
        <v>443</v>
      </c>
      <c r="DM116" s="810"/>
      <c r="DN116" s="810"/>
      <c r="DO116" s="810"/>
      <c r="DP116" s="811"/>
      <c r="DQ116" s="812" t="s">
        <v>443</v>
      </c>
      <c r="DR116" s="810"/>
      <c r="DS116" s="810"/>
      <c r="DT116" s="810"/>
      <c r="DU116" s="811"/>
      <c r="DV116" s="854" t="s">
        <v>459</v>
      </c>
      <c r="DW116" s="855"/>
      <c r="DX116" s="855"/>
      <c r="DY116" s="855"/>
      <c r="DZ116" s="856"/>
    </row>
    <row r="117" spans="1:130" s="224" customFormat="1" ht="26.25" customHeight="1" x14ac:dyDescent="0.15">
      <c r="A117" s="92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468</v>
      </c>
      <c r="Z117" s="927"/>
      <c r="AA117" s="932">
        <v>517142</v>
      </c>
      <c r="AB117" s="933"/>
      <c r="AC117" s="933"/>
      <c r="AD117" s="933"/>
      <c r="AE117" s="934"/>
      <c r="AF117" s="935">
        <v>601911</v>
      </c>
      <c r="AG117" s="933"/>
      <c r="AH117" s="933"/>
      <c r="AI117" s="933"/>
      <c r="AJ117" s="934"/>
      <c r="AK117" s="935">
        <v>668742</v>
      </c>
      <c r="AL117" s="933"/>
      <c r="AM117" s="933"/>
      <c r="AN117" s="933"/>
      <c r="AO117" s="934"/>
      <c r="AP117" s="936"/>
      <c r="AQ117" s="937"/>
      <c r="AR117" s="937"/>
      <c r="AS117" s="937"/>
      <c r="AT117" s="938"/>
      <c r="AU117" s="962"/>
      <c r="AV117" s="963"/>
      <c r="AW117" s="963"/>
      <c r="AX117" s="963"/>
      <c r="AY117" s="963"/>
      <c r="AZ117" s="893" t="s">
        <v>469</v>
      </c>
      <c r="BA117" s="894"/>
      <c r="BB117" s="894"/>
      <c r="BC117" s="894"/>
      <c r="BD117" s="894"/>
      <c r="BE117" s="894"/>
      <c r="BF117" s="894"/>
      <c r="BG117" s="894"/>
      <c r="BH117" s="894"/>
      <c r="BI117" s="894"/>
      <c r="BJ117" s="894"/>
      <c r="BK117" s="894"/>
      <c r="BL117" s="894"/>
      <c r="BM117" s="894"/>
      <c r="BN117" s="894"/>
      <c r="BO117" s="894"/>
      <c r="BP117" s="895"/>
      <c r="BQ117" s="846" t="s">
        <v>461</v>
      </c>
      <c r="BR117" s="847"/>
      <c r="BS117" s="847"/>
      <c r="BT117" s="847"/>
      <c r="BU117" s="847"/>
      <c r="BV117" s="847" t="s">
        <v>461</v>
      </c>
      <c r="BW117" s="847"/>
      <c r="BX117" s="847"/>
      <c r="BY117" s="847"/>
      <c r="BZ117" s="847"/>
      <c r="CA117" s="847" t="s">
        <v>443</v>
      </c>
      <c r="CB117" s="847"/>
      <c r="CC117" s="847"/>
      <c r="CD117" s="847"/>
      <c r="CE117" s="847"/>
      <c r="CF117" s="905" t="s">
        <v>443</v>
      </c>
      <c r="CG117" s="906"/>
      <c r="CH117" s="906"/>
      <c r="CI117" s="906"/>
      <c r="CJ117" s="906"/>
      <c r="CK117" s="957"/>
      <c r="CL117" s="851"/>
      <c r="CM117" s="845" t="s">
        <v>470</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450</v>
      </c>
      <c r="DH117" s="810"/>
      <c r="DI117" s="810"/>
      <c r="DJ117" s="810"/>
      <c r="DK117" s="811"/>
      <c r="DL117" s="812" t="s">
        <v>443</v>
      </c>
      <c r="DM117" s="810"/>
      <c r="DN117" s="810"/>
      <c r="DO117" s="810"/>
      <c r="DP117" s="811"/>
      <c r="DQ117" s="812" t="s">
        <v>446</v>
      </c>
      <c r="DR117" s="810"/>
      <c r="DS117" s="810"/>
      <c r="DT117" s="810"/>
      <c r="DU117" s="811"/>
      <c r="DV117" s="854" t="s">
        <v>446</v>
      </c>
      <c r="DW117" s="855"/>
      <c r="DX117" s="855"/>
      <c r="DY117" s="855"/>
      <c r="DZ117" s="856"/>
    </row>
    <row r="118" spans="1:130" s="224" customFormat="1" ht="26.25" customHeight="1" x14ac:dyDescent="0.15">
      <c r="A118" s="925" t="s">
        <v>437</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434</v>
      </c>
      <c r="AB118" s="926"/>
      <c r="AC118" s="926"/>
      <c r="AD118" s="926"/>
      <c r="AE118" s="927"/>
      <c r="AF118" s="928" t="s">
        <v>435</v>
      </c>
      <c r="AG118" s="926"/>
      <c r="AH118" s="926"/>
      <c r="AI118" s="926"/>
      <c r="AJ118" s="927"/>
      <c r="AK118" s="928" t="s">
        <v>305</v>
      </c>
      <c r="AL118" s="926"/>
      <c r="AM118" s="926"/>
      <c r="AN118" s="926"/>
      <c r="AO118" s="927"/>
      <c r="AP118" s="929" t="s">
        <v>436</v>
      </c>
      <c r="AQ118" s="930"/>
      <c r="AR118" s="930"/>
      <c r="AS118" s="930"/>
      <c r="AT118" s="931"/>
      <c r="AU118" s="962"/>
      <c r="AV118" s="963"/>
      <c r="AW118" s="963"/>
      <c r="AX118" s="963"/>
      <c r="AY118" s="963"/>
      <c r="AZ118" s="868" t="s">
        <v>471</v>
      </c>
      <c r="BA118" s="869"/>
      <c r="BB118" s="869"/>
      <c r="BC118" s="869"/>
      <c r="BD118" s="869"/>
      <c r="BE118" s="869"/>
      <c r="BF118" s="869"/>
      <c r="BG118" s="869"/>
      <c r="BH118" s="869"/>
      <c r="BI118" s="869"/>
      <c r="BJ118" s="869"/>
      <c r="BK118" s="869"/>
      <c r="BL118" s="869"/>
      <c r="BM118" s="869"/>
      <c r="BN118" s="869"/>
      <c r="BO118" s="869"/>
      <c r="BP118" s="870"/>
      <c r="BQ118" s="909" t="s">
        <v>417</v>
      </c>
      <c r="BR118" s="875"/>
      <c r="BS118" s="875"/>
      <c r="BT118" s="875"/>
      <c r="BU118" s="875"/>
      <c r="BV118" s="875" t="s">
        <v>417</v>
      </c>
      <c r="BW118" s="875"/>
      <c r="BX118" s="875"/>
      <c r="BY118" s="875"/>
      <c r="BZ118" s="875"/>
      <c r="CA118" s="875" t="s">
        <v>443</v>
      </c>
      <c r="CB118" s="875"/>
      <c r="CC118" s="875"/>
      <c r="CD118" s="875"/>
      <c r="CE118" s="875"/>
      <c r="CF118" s="905" t="s">
        <v>446</v>
      </c>
      <c r="CG118" s="906"/>
      <c r="CH118" s="906"/>
      <c r="CI118" s="906"/>
      <c r="CJ118" s="906"/>
      <c r="CK118" s="957"/>
      <c r="CL118" s="851"/>
      <c r="CM118" s="845" t="s">
        <v>472</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446</v>
      </c>
      <c r="DH118" s="810"/>
      <c r="DI118" s="810"/>
      <c r="DJ118" s="810"/>
      <c r="DK118" s="811"/>
      <c r="DL118" s="812" t="s">
        <v>417</v>
      </c>
      <c r="DM118" s="810"/>
      <c r="DN118" s="810"/>
      <c r="DO118" s="810"/>
      <c r="DP118" s="811"/>
      <c r="DQ118" s="812" t="s">
        <v>417</v>
      </c>
      <c r="DR118" s="810"/>
      <c r="DS118" s="810"/>
      <c r="DT118" s="810"/>
      <c r="DU118" s="811"/>
      <c r="DV118" s="854" t="s">
        <v>450</v>
      </c>
      <c r="DW118" s="855"/>
      <c r="DX118" s="855"/>
      <c r="DY118" s="855"/>
      <c r="DZ118" s="856"/>
    </row>
    <row r="119" spans="1:130" s="224" customFormat="1" ht="26.25" customHeight="1" x14ac:dyDescent="0.15">
      <c r="A119" s="848" t="s">
        <v>440</v>
      </c>
      <c r="B119" s="849"/>
      <c r="C119" s="890" t="s">
        <v>441</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446</v>
      </c>
      <c r="AB119" s="919"/>
      <c r="AC119" s="919"/>
      <c r="AD119" s="919"/>
      <c r="AE119" s="920"/>
      <c r="AF119" s="921" t="s">
        <v>443</v>
      </c>
      <c r="AG119" s="919"/>
      <c r="AH119" s="919"/>
      <c r="AI119" s="919"/>
      <c r="AJ119" s="920"/>
      <c r="AK119" s="921" t="s">
        <v>446</v>
      </c>
      <c r="AL119" s="919"/>
      <c r="AM119" s="919"/>
      <c r="AN119" s="919"/>
      <c r="AO119" s="920"/>
      <c r="AP119" s="922" t="s">
        <v>443</v>
      </c>
      <c r="AQ119" s="923"/>
      <c r="AR119" s="923"/>
      <c r="AS119" s="923"/>
      <c r="AT119" s="924"/>
      <c r="AU119" s="964"/>
      <c r="AV119" s="965"/>
      <c r="AW119" s="965"/>
      <c r="AX119" s="965"/>
      <c r="AY119" s="965"/>
      <c r="AZ119" s="245" t="s">
        <v>188</v>
      </c>
      <c r="BA119" s="245"/>
      <c r="BB119" s="245"/>
      <c r="BC119" s="245"/>
      <c r="BD119" s="245"/>
      <c r="BE119" s="245"/>
      <c r="BF119" s="245"/>
      <c r="BG119" s="245"/>
      <c r="BH119" s="245"/>
      <c r="BI119" s="245"/>
      <c r="BJ119" s="245"/>
      <c r="BK119" s="245"/>
      <c r="BL119" s="245"/>
      <c r="BM119" s="245"/>
      <c r="BN119" s="245"/>
      <c r="BO119" s="907" t="s">
        <v>473</v>
      </c>
      <c r="BP119" s="908"/>
      <c r="BQ119" s="909">
        <v>6401200</v>
      </c>
      <c r="BR119" s="875"/>
      <c r="BS119" s="875"/>
      <c r="BT119" s="875"/>
      <c r="BU119" s="875"/>
      <c r="BV119" s="875">
        <v>6444456</v>
      </c>
      <c r="BW119" s="875"/>
      <c r="BX119" s="875"/>
      <c r="BY119" s="875"/>
      <c r="BZ119" s="875"/>
      <c r="CA119" s="875">
        <v>6533817</v>
      </c>
      <c r="CB119" s="875"/>
      <c r="CC119" s="875"/>
      <c r="CD119" s="875"/>
      <c r="CE119" s="875"/>
      <c r="CF119" s="778"/>
      <c r="CG119" s="779"/>
      <c r="CH119" s="779"/>
      <c r="CI119" s="779"/>
      <c r="CJ119" s="864"/>
      <c r="CK119" s="958"/>
      <c r="CL119" s="853"/>
      <c r="CM119" s="868" t="s">
        <v>474</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446</v>
      </c>
      <c r="DH119" s="794"/>
      <c r="DI119" s="794"/>
      <c r="DJ119" s="794"/>
      <c r="DK119" s="795"/>
      <c r="DL119" s="796" t="s">
        <v>464</v>
      </c>
      <c r="DM119" s="794"/>
      <c r="DN119" s="794"/>
      <c r="DO119" s="794"/>
      <c r="DP119" s="795"/>
      <c r="DQ119" s="796" t="s">
        <v>443</v>
      </c>
      <c r="DR119" s="794"/>
      <c r="DS119" s="794"/>
      <c r="DT119" s="794"/>
      <c r="DU119" s="795"/>
      <c r="DV119" s="878" t="s">
        <v>461</v>
      </c>
      <c r="DW119" s="879"/>
      <c r="DX119" s="879"/>
      <c r="DY119" s="879"/>
      <c r="DZ119" s="880"/>
    </row>
    <row r="120" spans="1:130" s="224" customFormat="1" ht="26.25" customHeight="1" x14ac:dyDescent="0.15">
      <c r="A120" s="850"/>
      <c r="B120" s="851"/>
      <c r="C120" s="845" t="s">
        <v>447</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459</v>
      </c>
      <c r="AB120" s="810"/>
      <c r="AC120" s="810"/>
      <c r="AD120" s="810"/>
      <c r="AE120" s="811"/>
      <c r="AF120" s="812" t="s">
        <v>417</v>
      </c>
      <c r="AG120" s="810"/>
      <c r="AH120" s="810"/>
      <c r="AI120" s="810"/>
      <c r="AJ120" s="811"/>
      <c r="AK120" s="812" t="s">
        <v>446</v>
      </c>
      <c r="AL120" s="810"/>
      <c r="AM120" s="810"/>
      <c r="AN120" s="810"/>
      <c r="AO120" s="811"/>
      <c r="AP120" s="854" t="s">
        <v>446</v>
      </c>
      <c r="AQ120" s="855"/>
      <c r="AR120" s="855"/>
      <c r="AS120" s="855"/>
      <c r="AT120" s="856"/>
      <c r="AU120" s="910" t="s">
        <v>475</v>
      </c>
      <c r="AV120" s="911"/>
      <c r="AW120" s="911"/>
      <c r="AX120" s="911"/>
      <c r="AY120" s="912"/>
      <c r="AZ120" s="890" t="s">
        <v>476</v>
      </c>
      <c r="BA120" s="838"/>
      <c r="BB120" s="838"/>
      <c r="BC120" s="838"/>
      <c r="BD120" s="838"/>
      <c r="BE120" s="838"/>
      <c r="BF120" s="838"/>
      <c r="BG120" s="838"/>
      <c r="BH120" s="838"/>
      <c r="BI120" s="838"/>
      <c r="BJ120" s="838"/>
      <c r="BK120" s="838"/>
      <c r="BL120" s="838"/>
      <c r="BM120" s="838"/>
      <c r="BN120" s="838"/>
      <c r="BO120" s="838"/>
      <c r="BP120" s="839"/>
      <c r="BQ120" s="891">
        <v>3069344</v>
      </c>
      <c r="BR120" s="872"/>
      <c r="BS120" s="872"/>
      <c r="BT120" s="872"/>
      <c r="BU120" s="872"/>
      <c r="BV120" s="872">
        <v>3094256</v>
      </c>
      <c r="BW120" s="872"/>
      <c r="BX120" s="872"/>
      <c r="BY120" s="872"/>
      <c r="BZ120" s="872"/>
      <c r="CA120" s="872">
        <v>3496587</v>
      </c>
      <c r="CB120" s="872"/>
      <c r="CC120" s="872"/>
      <c r="CD120" s="872"/>
      <c r="CE120" s="872"/>
      <c r="CF120" s="896">
        <v>146.19999999999999</v>
      </c>
      <c r="CG120" s="897"/>
      <c r="CH120" s="897"/>
      <c r="CI120" s="897"/>
      <c r="CJ120" s="897"/>
      <c r="CK120" s="898" t="s">
        <v>477</v>
      </c>
      <c r="CL120" s="882"/>
      <c r="CM120" s="882"/>
      <c r="CN120" s="882"/>
      <c r="CO120" s="883"/>
      <c r="CP120" s="902" t="s">
        <v>478</v>
      </c>
      <c r="CQ120" s="903"/>
      <c r="CR120" s="903"/>
      <c r="CS120" s="903"/>
      <c r="CT120" s="903"/>
      <c r="CU120" s="903"/>
      <c r="CV120" s="903"/>
      <c r="CW120" s="903"/>
      <c r="CX120" s="903"/>
      <c r="CY120" s="903"/>
      <c r="CZ120" s="903"/>
      <c r="DA120" s="903"/>
      <c r="DB120" s="903"/>
      <c r="DC120" s="903"/>
      <c r="DD120" s="903"/>
      <c r="DE120" s="903"/>
      <c r="DF120" s="904"/>
      <c r="DG120" s="891">
        <v>96922</v>
      </c>
      <c r="DH120" s="872"/>
      <c r="DI120" s="872"/>
      <c r="DJ120" s="872"/>
      <c r="DK120" s="872"/>
      <c r="DL120" s="872">
        <v>174448</v>
      </c>
      <c r="DM120" s="872"/>
      <c r="DN120" s="872"/>
      <c r="DO120" s="872"/>
      <c r="DP120" s="872"/>
      <c r="DQ120" s="872">
        <v>181587</v>
      </c>
      <c r="DR120" s="872"/>
      <c r="DS120" s="872"/>
      <c r="DT120" s="872"/>
      <c r="DU120" s="872"/>
      <c r="DV120" s="873">
        <v>7.6</v>
      </c>
      <c r="DW120" s="873"/>
      <c r="DX120" s="873"/>
      <c r="DY120" s="873"/>
      <c r="DZ120" s="874"/>
    </row>
    <row r="121" spans="1:130" s="224" customFormat="1" ht="26.25" customHeight="1" x14ac:dyDescent="0.15">
      <c r="A121" s="850"/>
      <c r="B121" s="851"/>
      <c r="C121" s="893" t="s">
        <v>479</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450</v>
      </c>
      <c r="AB121" s="810"/>
      <c r="AC121" s="810"/>
      <c r="AD121" s="810"/>
      <c r="AE121" s="811"/>
      <c r="AF121" s="812" t="s">
        <v>450</v>
      </c>
      <c r="AG121" s="810"/>
      <c r="AH121" s="810"/>
      <c r="AI121" s="810"/>
      <c r="AJ121" s="811"/>
      <c r="AK121" s="812" t="s">
        <v>446</v>
      </c>
      <c r="AL121" s="810"/>
      <c r="AM121" s="810"/>
      <c r="AN121" s="810"/>
      <c r="AO121" s="811"/>
      <c r="AP121" s="854" t="s">
        <v>446</v>
      </c>
      <c r="AQ121" s="855"/>
      <c r="AR121" s="855"/>
      <c r="AS121" s="855"/>
      <c r="AT121" s="856"/>
      <c r="AU121" s="913"/>
      <c r="AV121" s="914"/>
      <c r="AW121" s="914"/>
      <c r="AX121" s="914"/>
      <c r="AY121" s="915"/>
      <c r="AZ121" s="845" t="s">
        <v>480</v>
      </c>
      <c r="BA121" s="782"/>
      <c r="BB121" s="782"/>
      <c r="BC121" s="782"/>
      <c r="BD121" s="782"/>
      <c r="BE121" s="782"/>
      <c r="BF121" s="782"/>
      <c r="BG121" s="782"/>
      <c r="BH121" s="782"/>
      <c r="BI121" s="782"/>
      <c r="BJ121" s="782"/>
      <c r="BK121" s="782"/>
      <c r="BL121" s="782"/>
      <c r="BM121" s="782"/>
      <c r="BN121" s="782"/>
      <c r="BO121" s="782"/>
      <c r="BP121" s="783"/>
      <c r="BQ121" s="846">
        <v>91885</v>
      </c>
      <c r="BR121" s="847"/>
      <c r="BS121" s="847"/>
      <c r="BT121" s="847"/>
      <c r="BU121" s="847"/>
      <c r="BV121" s="847">
        <v>107021</v>
      </c>
      <c r="BW121" s="847"/>
      <c r="BX121" s="847"/>
      <c r="BY121" s="847"/>
      <c r="BZ121" s="847"/>
      <c r="CA121" s="847">
        <v>151110</v>
      </c>
      <c r="CB121" s="847"/>
      <c r="CC121" s="847"/>
      <c r="CD121" s="847"/>
      <c r="CE121" s="847"/>
      <c r="CF121" s="905">
        <v>6.3</v>
      </c>
      <c r="CG121" s="906"/>
      <c r="CH121" s="906"/>
      <c r="CI121" s="906"/>
      <c r="CJ121" s="906"/>
      <c r="CK121" s="899"/>
      <c r="CL121" s="885"/>
      <c r="CM121" s="885"/>
      <c r="CN121" s="885"/>
      <c r="CO121" s="886"/>
      <c r="CP121" s="865" t="s">
        <v>411</v>
      </c>
      <c r="CQ121" s="866"/>
      <c r="CR121" s="866"/>
      <c r="CS121" s="866"/>
      <c r="CT121" s="866"/>
      <c r="CU121" s="866"/>
      <c r="CV121" s="866"/>
      <c r="CW121" s="866"/>
      <c r="CX121" s="866"/>
      <c r="CY121" s="866"/>
      <c r="CZ121" s="866"/>
      <c r="DA121" s="866"/>
      <c r="DB121" s="866"/>
      <c r="DC121" s="866"/>
      <c r="DD121" s="866"/>
      <c r="DE121" s="866"/>
      <c r="DF121" s="867"/>
      <c r="DG121" s="846">
        <v>52003</v>
      </c>
      <c r="DH121" s="847"/>
      <c r="DI121" s="847"/>
      <c r="DJ121" s="847"/>
      <c r="DK121" s="847"/>
      <c r="DL121" s="847">
        <v>50815</v>
      </c>
      <c r="DM121" s="847"/>
      <c r="DN121" s="847"/>
      <c r="DO121" s="847"/>
      <c r="DP121" s="847"/>
      <c r="DQ121" s="847">
        <v>77506</v>
      </c>
      <c r="DR121" s="847"/>
      <c r="DS121" s="847"/>
      <c r="DT121" s="847"/>
      <c r="DU121" s="847"/>
      <c r="DV121" s="824">
        <v>3.2</v>
      </c>
      <c r="DW121" s="824"/>
      <c r="DX121" s="824"/>
      <c r="DY121" s="824"/>
      <c r="DZ121" s="825"/>
    </row>
    <row r="122" spans="1:130" s="224" customFormat="1" ht="26.25" customHeight="1" x14ac:dyDescent="0.15">
      <c r="A122" s="850"/>
      <c r="B122" s="851"/>
      <c r="C122" s="845" t="s">
        <v>458</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417</v>
      </c>
      <c r="AB122" s="810"/>
      <c r="AC122" s="810"/>
      <c r="AD122" s="810"/>
      <c r="AE122" s="811"/>
      <c r="AF122" s="812" t="s">
        <v>417</v>
      </c>
      <c r="AG122" s="810"/>
      <c r="AH122" s="810"/>
      <c r="AI122" s="810"/>
      <c r="AJ122" s="811"/>
      <c r="AK122" s="812" t="s">
        <v>446</v>
      </c>
      <c r="AL122" s="810"/>
      <c r="AM122" s="810"/>
      <c r="AN122" s="810"/>
      <c r="AO122" s="811"/>
      <c r="AP122" s="854" t="s">
        <v>446</v>
      </c>
      <c r="AQ122" s="855"/>
      <c r="AR122" s="855"/>
      <c r="AS122" s="855"/>
      <c r="AT122" s="856"/>
      <c r="AU122" s="913"/>
      <c r="AV122" s="914"/>
      <c r="AW122" s="914"/>
      <c r="AX122" s="914"/>
      <c r="AY122" s="915"/>
      <c r="AZ122" s="868" t="s">
        <v>481</v>
      </c>
      <c r="BA122" s="869"/>
      <c r="BB122" s="869"/>
      <c r="BC122" s="869"/>
      <c r="BD122" s="869"/>
      <c r="BE122" s="869"/>
      <c r="BF122" s="869"/>
      <c r="BG122" s="869"/>
      <c r="BH122" s="869"/>
      <c r="BI122" s="869"/>
      <c r="BJ122" s="869"/>
      <c r="BK122" s="869"/>
      <c r="BL122" s="869"/>
      <c r="BM122" s="869"/>
      <c r="BN122" s="869"/>
      <c r="BO122" s="869"/>
      <c r="BP122" s="870"/>
      <c r="BQ122" s="909">
        <v>4074586</v>
      </c>
      <c r="BR122" s="875"/>
      <c r="BS122" s="875"/>
      <c r="BT122" s="875"/>
      <c r="BU122" s="875"/>
      <c r="BV122" s="875">
        <v>4092080</v>
      </c>
      <c r="BW122" s="875"/>
      <c r="BX122" s="875"/>
      <c r="BY122" s="875"/>
      <c r="BZ122" s="875"/>
      <c r="CA122" s="875">
        <v>4009974</v>
      </c>
      <c r="CB122" s="875"/>
      <c r="CC122" s="875"/>
      <c r="CD122" s="875"/>
      <c r="CE122" s="875"/>
      <c r="CF122" s="876">
        <v>167.7</v>
      </c>
      <c r="CG122" s="877"/>
      <c r="CH122" s="877"/>
      <c r="CI122" s="877"/>
      <c r="CJ122" s="877"/>
      <c r="CK122" s="899"/>
      <c r="CL122" s="885"/>
      <c r="CM122" s="885"/>
      <c r="CN122" s="885"/>
      <c r="CO122" s="886"/>
      <c r="CP122" s="865" t="s">
        <v>482</v>
      </c>
      <c r="CQ122" s="866"/>
      <c r="CR122" s="866"/>
      <c r="CS122" s="866"/>
      <c r="CT122" s="866"/>
      <c r="CU122" s="866"/>
      <c r="CV122" s="866"/>
      <c r="CW122" s="866"/>
      <c r="CX122" s="866"/>
      <c r="CY122" s="866"/>
      <c r="CZ122" s="866"/>
      <c r="DA122" s="866"/>
      <c r="DB122" s="866"/>
      <c r="DC122" s="866"/>
      <c r="DD122" s="866"/>
      <c r="DE122" s="866"/>
      <c r="DF122" s="867"/>
      <c r="DG122" s="846" t="s">
        <v>450</v>
      </c>
      <c r="DH122" s="847"/>
      <c r="DI122" s="847"/>
      <c r="DJ122" s="847"/>
      <c r="DK122" s="847"/>
      <c r="DL122" s="847" t="s">
        <v>417</v>
      </c>
      <c r="DM122" s="847"/>
      <c r="DN122" s="847"/>
      <c r="DO122" s="847"/>
      <c r="DP122" s="847"/>
      <c r="DQ122" s="847" t="s">
        <v>464</v>
      </c>
      <c r="DR122" s="847"/>
      <c r="DS122" s="847"/>
      <c r="DT122" s="847"/>
      <c r="DU122" s="847"/>
      <c r="DV122" s="824" t="s">
        <v>450</v>
      </c>
      <c r="DW122" s="824"/>
      <c r="DX122" s="824"/>
      <c r="DY122" s="824"/>
      <c r="DZ122" s="825"/>
    </row>
    <row r="123" spans="1:130" s="224" customFormat="1" ht="26.25" customHeight="1" x14ac:dyDescent="0.15">
      <c r="A123" s="850"/>
      <c r="B123" s="851"/>
      <c r="C123" s="845" t="s">
        <v>467</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t="s">
        <v>417</v>
      </c>
      <c r="AB123" s="810"/>
      <c r="AC123" s="810"/>
      <c r="AD123" s="810"/>
      <c r="AE123" s="811"/>
      <c r="AF123" s="812" t="s">
        <v>446</v>
      </c>
      <c r="AG123" s="810"/>
      <c r="AH123" s="810"/>
      <c r="AI123" s="810"/>
      <c r="AJ123" s="811"/>
      <c r="AK123" s="812" t="s">
        <v>446</v>
      </c>
      <c r="AL123" s="810"/>
      <c r="AM123" s="810"/>
      <c r="AN123" s="810"/>
      <c r="AO123" s="811"/>
      <c r="AP123" s="854" t="s">
        <v>417</v>
      </c>
      <c r="AQ123" s="855"/>
      <c r="AR123" s="855"/>
      <c r="AS123" s="855"/>
      <c r="AT123" s="856"/>
      <c r="AU123" s="916"/>
      <c r="AV123" s="917"/>
      <c r="AW123" s="917"/>
      <c r="AX123" s="917"/>
      <c r="AY123" s="917"/>
      <c r="AZ123" s="245" t="s">
        <v>188</v>
      </c>
      <c r="BA123" s="245"/>
      <c r="BB123" s="245"/>
      <c r="BC123" s="245"/>
      <c r="BD123" s="245"/>
      <c r="BE123" s="245"/>
      <c r="BF123" s="245"/>
      <c r="BG123" s="245"/>
      <c r="BH123" s="245"/>
      <c r="BI123" s="245"/>
      <c r="BJ123" s="245"/>
      <c r="BK123" s="245"/>
      <c r="BL123" s="245"/>
      <c r="BM123" s="245"/>
      <c r="BN123" s="245"/>
      <c r="BO123" s="907" t="s">
        <v>483</v>
      </c>
      <c r="BP123" s="908"/>
      <c r="BQ123" s="862">
        <v>7235815</v>
      </c>
      <c r="BR123" s="863"/>
      <c r="BS123" s="863"/>
      <c r="BT123" s="863"/>
      <c r="BU123" s="863"/>
      <c r="BV123" s="863">
        <v>7293357</v>
      </c>
      <c r="BW123" s="863"/>
      <c r="BX123" s="863"/>
      <c r="BY123" s="863"/>
      <c r="BZ123" s="863"/>
      <c r="CA123" s="863">
        <v>7657671</v>
      </c>
      <c r="CB123" s="863"/>
      <c r="CC123" s="863"/>
      <c r="CD123" s="863"/>
      <c r="CE123" s="863"/>
      <c r="CF123" s="778"/>
      <c r="CG123" s="779"/>
      <c r="CH123" s="779"/>
      <c r="CI123" s="779"/>
      <c r="CJ123" s="864"/>
      <c r="CK123" s="899"/>
      <c r="CL123" s="885"/>
      <c r="CM123" s="885"/>
      <c r="CN123" s="885"/>
      <c r="CO123" s="886"/>
      <c r="CP123" s="865" t="s">
        <v>484</v>
      </c>
      <c r="CQ123" s="866"/>
      <c r="CR123" s="866"/>
      <c r="CS123" s="866"/>
      <c r="CT123" s="866"/>
      <c r="CU123" s="866"/>
      <c r="CV123" s="866"/>
      <c r="CW123" s="866"/>
      <c r="CX123" s="866"/>
      <c r="CY123" s="866"/>
      <c r="CZ123" s="866"/>
      <c r="DA123" s="866"/>
      <c r="DB123" s="866"/>
      <c r="DC123" s="866"/>
      <c r="DD123" s="866"/>
      <c r="DE123" s="866"/>
      <c r="DF123" s="867"/>
      <c r="DG123" s="809" t="s">
        <v>446</v>
      </c>
      <c r="DH123" s="810"/>
      <c r="DI123" s="810"/>
      <c r="DJ123" s="810"/>
      <c r="DK123" s="811"/>
      <c r="DL123" s="812" t="s">
        <v>459</v>
      </c>
      <c r="DM123" s="810"/>
      <c r="DN123" s="810"/>
      <c r="DO123" s="810"/>
      <c r="DP123" s="811"/>
      <c r="DQ123" s="812" t="s">
        <v>417</v>
      </c>
      <c r="DR123" s="810"/>
      <c r="DS123" s="810"/>
      <c r="DT123" s="810"/>
      <c r="DU123" s="811"/>
      <c r="DV123" s="854" t="s">
        <v>459</v>
      </c>
      <c r="DW123" s="855"/>
      <c r="DX123" s="855"/>
      <c r="DY123" s="855"/>
      <c r="DZ123" s="856"/>
    </row>
    <row r="124" spans="1:130" s="224" customFormat="1" ht="26.25" customHeight="1" thickBot="1" x14ac:dyDescent="0.2">
      <c r="A124" s="850"/>
      <c r="B124" s="851"/>
      <c r="C124" s="845" t="s">
        <v>470</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459</v>
      </c>
      <c r="AB124" s="810"/>
      <c r="AC124" s="810"/>
      <c r="AD124" s="810"/>
      <c r="AE124" s="811"/>
      <c r="AF124" s="812" t="s">
        <v>450</v>
      </c>
      <c r="AG124" s="810"/>
      <c r="AH124" s="810"/>
      <c r="AI124" s="810"/>
      <c r="AJ124" s="811"/>
      <c r="AK124" s="812" t="s">
        <v>417</v>
      </c>
      <c r="AL124" s="810"/>
      <c r="AM124" s="810"/>
      <c r="AN124" s="810"/>
      <c r="AO124" s="811"/>
      <c r="AP124" s="854" t="s">
        <v>417</v>
      </c>
      <c r="AQ124" s="855"/>
      <c r="AR124" s="855"/>
      <c r="AS124" s="855"/>
      <c r="AT124" s="856"/>
      <c r="AU124" s="857" t="s">
        <v>485</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t="s">
        <v>446</v>
      </c>
      <c r="BR124" s="861"/>
      <c r="BS124" s="861"/>
      <c r="BT124" s="861"/>
      <c r="BU124" s="861"/>
      <c r="BV124" s="861" t="s">
        <v>417</v>
      </c>
      <c r="BW124" s="861"/>
      <c r="BX124" s="861"/>
      <c r="BY124" s="861"/>
      <c r="BZ124" s="861"/>
      <c r="CA124" s="861" t="s">
        <v>446</v>
      </c>
      <c r="CB124" s="861"/>
      <c r="CC124" s="861"/>
      <c r="CD124" s="861"/>
      <c r="CE124" s="861"/>
      <c r="CF124" s="756"/>
      <c r="CG124" s="757"/>
      <c r="CH124" s="757"/>
      <c r="CI124" s="757"/>
      <c r="CJ124" s="892"/>
      <c r="CK124" s="900"/>
      <c r="CL124" s="900"/>
      <c r="CM124" s="900"/>
      <c r="CN124" s="900"/>
      <c r="CO124" s="901"/>
      <c r="CP124" s="865" t="s">
        <v>486</v>
      </c>
      <c r="CQ124" s="866"/>
      <c r="CR124" s="866"/>
      <c r="CS124" s="866"/>
      <c r="CT124" s="866"/>
      <c r="CU124" s="866"/>
      <c r="CV124" s="866"/>
      <c r="CW124" s="866"/>
      <c r="CX124" s="866"/>
      <c r="CY124" s="866"/>
      <c r="CZ124" s="866"/>
      <c r="DA124" s="866"/>
      <c r="DB124" s="866"/>
      <c r="DC124" s="866"/>
      <c r="DD124" s="866"/>
      <c r="DE124" s="866"/>
      <c r="DF124" s="867"/>
      <c r="DG124" s="793" t="s">
        <v>446</v>
      </c>
      <c r="DH124" s="794"/>
      <c r="DI124" s="794"/>
      <c r="DJ124" s="794"/>
      <c r="DK124" s="795"/>
      <c r="DL124" s="796" t="s">
        <v>443</v>
      </c>
      <c r="DM124" s="794"/>
      <c r="DN124" s="794"/>
      <c r="DO124" s="794"/>
      <c r="DP124" s="795"/>
      <c r="DQ124" s="796" t="s">
        <v>464</v>
      </c>
      <c r="DR124" s="794"/>
      <c r="DS124" s="794"/>
      <c r="DT124" s="794"/>
      <c r="DU124" s="795"/>
      <c r="DV124" s="878" t="s">
        <v>461</v>
      </c>
      <c r="DW124" s="879"/>
      <c r="DX124" s="879"/>
      <c r="DY124" s="879"/>
      <c r="DZ124" s="880"/>
    </row>
    <row r="125" spans="1:130" s="224" customFormat="1" ht="26.25" customHeight="1" x14ac:dyDescent="0.15">
      <c r="A125" s="850"/>
      <c r="B125" s="851"/>
      <c r="C125" s="845" t="s">
        <v>472</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461</v>
      </c>
      <c r="AB125" s="810"/>
      <c r="AC125" s="810"/>
      <c r="AD125" s="810"/>
      <c r="AE125" s="811"/>
      <c r="AF125" s="812" t="s">
        <v>446</v>
      </c>
      <c r="AG125" s="810"/>
      <c r="AH125" s="810"/>
      <c r="AI125" s="810"/>
      <c r="AJ125" s="811"/>
      <c r="AK125" s="812" t="s">
        <v>450</v>
      </c>
      <c r="AL125" s="810"/>
      <c r="AM125" s="810"/>
      <c r="AN125" s="810"/>
      <c r="AO125" s="811"/>
      <c r="AP125" s="854" t="s">
        <v>464</v>
      </c>
      <c r="AQ125" s="855"/>
      <c r="AR125" s="855"/>
      <c r="AS125" s="855"/>
      <c r="AT125" s="856"/>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81" t="s">
        <v>487</v>
      </c>
      <c r="CL125" s="882"/>
      <c r="CM125" s="882"/>
      <c r="CN125" s="882"/>
      <c r="CO125" s="883"/>
      <c r="CP125" s="890" t="s">
        <v>488</v>
      </c>
      <c r="CQ125" s="838"/>
      <c r="CR125" s="838"/>
      <c r="CS125" s="838"/>
      <c r="CT125" s="838"/>
      <c r="CU125" s="838"/>
      <c r="CV125" s="838"/>
      <c r="CW125" s="838"/>
      <c r="CX125" s="838"/>
      <c r="CY125" s="838"/>
      <c r="CZ125" s="838"/>
      <c r="DA125" s="838"/>
      <c r="DB125" s="838"/>
      <c r="DC125" s="838"/>
      <c r="DD125" s="838"/>
      <c r="DE125" s="838"/>
      <c r="DF125" s="839"/>
      <c r="DG125" s="891" t="s">
        <v>450</v>
      </c>
      <c r="DH125" s="872"/>
      <c r="DI125" s="872"/>
      <c r="DJ125" s="872"/>
      <c r="DK125" s="872"/>
      <c r="DL125" s="872" t="s">
        <v>464</v>
      </c>
      <c r="DM125" s="872"/>
      <c r="DN125" s="872"/>
      <c r="DO125" s="872"/>
      <c r="DP125" s="872"/>
      <c r="DQ125" s="872" t="s">
        <v>417</v>
      </c>
      <c r="DR125" s="872"/>
      <c r="DS125" s="872"/>
      <c r="DT125" s="872"/>
      <c r="DU125" s="872"/>
      <c r="DV125" s="873" t="s">
        <v>417</v>
      </c>
      <c r="DW125" s="873"/>
      <c r="DX125" s="873"/>
      <c r="DY125" s="873"/>
      <c r="DZ125" s="874"/>
    </row>
    <row r="126" spans="1:130" s="224" customFormat="1" ht="26.25" customHeight="1" thickBot="1" x14ac:dyDescent="0.2">
      <c r="A126" s="850"/>
      <c r="B126" s="851"/>
      <c r="C126" s="845" t="s">
        <v>474</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459</v>
      </c>
      <c r="AB126" s="810"/>
      <c r="AC126" s="810"/>
      <c r="AD126" s="810"/>
      <c r="AE126" s="811"/>
      <c r="AF126" s="812" t="s">
        <v>417</v>
      </c>
      <c r="AG126" s="810"/>
      <c r="AH126" s="810"/>
      <c r="AI126" s="810"/>
      <c r="AJ126" s="811"/>
      <c r="AK126" s="812" t="s">
        <v>446</v>
      </c>
      <c r="AL126" s="810"/>
      <c r="AM126" s="810"/>
      <c r="AN126" s="810"/>
      <c r="AO126" s="811"/>
      <c r="AP126" s="854" t="s">
        <v>446</v>
      </c>
      <c r="AQ126" s="855"/>
      <c r="AR126" s="855"/>
      <c r="AS126" s="855"/>
      <c r="AT126" s="85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84"/>
      <c r="CL126" s="885"/>
      <c r="CM126" s="885"/>
      <c r="CN126" s="885"/>
      <c r="CO126" s="886"/>
      <c r="CP126" s="845" t="s">
        <v>489</v>
      </c>
      <c r="CQ126" s="782"/>
      <c r="CR126" s="782"/>
      <c r="CS126" s="782"/>
      <c r="CT126" s="782"/>
      <c r="CU126" s="782"/>
      <c r="CV126" s="782"/>
      <c r="CW126" s="782"/>
      <c r="CX126" s="782"/>
      <c r="CY126" s="782"/>
      <c r="CZ126" s="782"/>
      <c r="DA126" s="782"/>
      <c r="DB126" s="782"/>
      <c r="DC126" s="782"/>
      <c r="DD126" s="782"/>
      <c r="DE126" s="782"/>
      <c r="DF126" s="783"/>
      <c r="DG126" s="846" t="s">
        <v>464</v>
      </c>
      <c r="DH126" s="847"/>
      <c r="DI126" s="847"/>
      <c r="DJ126" s="847"/>
      <c r="DK126" s="847"/>
      <c r="DL126" s="847" t="s">
        <v>464</v>
      </c>
      <c r="DM126" s="847"/>
      <c r="DN126" s="847"/>
      <c r="DO126" s="847"/>
      <c r="DP126" s="847"/>
      <c r="DQ126" s="847" t="s">
        <v>417</v>
      </c>
      <c r="DR126" s="847"/>
      <c r="DS126" s="847"/>
      <c r="DT126" s="847"/>
      <c r="DU126" s="847"/>
      <c r="DV126" s="824" t="s">
        <v>417</v>
      </c>
      <c r="DW126" s="824"/>
      <c r="DX126" s="824"/>
      <c r="DY126" s="824"/>
      <c r="DZ126" s="825"/>
    </row>
    <row r="127" spans="1:130" s="224" customFormat="1" ht="26.25" customHeight="1" x14ac:dyDescent="0.15">
      <c r="A127" s="852"/>
      <c r="B127" s="853"/>
      <c r="C127" s="868" t="s">
        <v>490</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t="s">
        <v>450</v>
      </c>
      <c r="AB127" s="810"/>
      <c r="AC127" s="810"/>
      <c r="AD127" s="810"/>
      <c r="AE127" s="811"/>
      <c r="AF127" s="812" t="s">
        <v>417</v>
      </c>
      <c r="AG127" s="810"/>
      <c r="AH127" s="810"/>
      <c r="AI127" s="810"/>
      <c r="AJ127" s="811"/>
      <c r="AK127" s="812" t="s">
        <v>417</v>
      </c>
      <c r="AL127" s="810"/>
      <c r="AM127" s="810"/>
      <c r="AN127" s="810"/>
      <c r="AO127" s="811"/>
      <c r="AP127" s="854" t="s">
        <v>464</v>
      </c>
      <c r="AQ127" s="855"/>
      <c r="AR127" s="855"/>
      <c r="AS127" s="855"/>
      <c r="AT127" s="856"/>
      <c r="AU127" s="226"/>
      <c r="AV127" s="226"/>
      <c r="AW127" s="226"/>
      <c r="AX127" s="871" t="s">
        <v>491</v>
      </c>
      <c r="AY127" s="842"/>
      <c r="AZ127" s="842"/>
      <c r="BA127" s="842"/>
      <c r="BB127" s="842"/>
      <c r="BC127" s="842"/>
      <c r="BD127" s="842"/>
      <c r="BE127" s="843"/>
      <c r="BF127" s="841" t="s">
        <v>492</v>
      </c>
      <c r="BG127" s="842"/>
      <c r="BH127" s="842"/>
      <c r="BI127" s="842"/>
      <c r="BJ127" s="842"/>
      <c r="BK127" s="842"/>
      <c r="BL127" s="843"/>
      <c r="BM127" s="841" t="s">
        <v>493</v>
      </c>
      <c r="BN127" s="842"/>
      <c r="BO127" s="842"/>
      <c r="BP127" s="842"/>
      <c r="BQ127" s="842"/>
      <c r="BR127" s="842"/>
      <c r="BS127" s="843"/>
      <c r="BT127" s="841" t="s">
        <v>494</v>
      </c>
      <c r="BU127" s="842"/>
      <c r="BV127" s="842"/>
      <c r="BW127" s="842"/>
      <c r="BX127" s="842"/>
      <c r="BY127" s="842"/>
      <c r="BZ127" s="844"/>
      <c r="CA127" s="226"/>
      <c r="CB127" s="226"/>
      <c r="CC127" s="226"/>
      <c r="CD127" s="249"/>
      <c r="CE127" s="249"/>
      <c r="CF127" s="249"/>
      <c r="CG127" s="226"/>
      <c r="CH127" s="226"/>
      <c r="CI127" s="226"/>
      <c r="CJ127" s="248"/>
      <c r="CK127" s="884"/>
      <c r="CL127" s="885"/>
      <c r="CM127" s="885"/>
      <c r="CN127" s="885"/>
      <c r="CO127" s="886"/>
      <c r="CP127" s="845" t="s">
        <v>495</v>
      </c>
      <c r="CQ127" s="782"/>
      <c r="CR127" s="782"/>
      <c r="CS127" s="782"/>
      <c r="CT127" s="782"/>
      <c r="CU127" s="782"/>
      <c r="CV127" s="782"/>
      <c r="CW127" s="782"/>
      <c r="CX127" s="782"/>
      <c r="CY127" s="782"/>
      <c r="CZ127" s="782"/>
      <c r="DA127" s="782"/>
      <c r="DB127" s="782"/>
      <c r="DC127" s="782"/>
      <c r="DD127" s="782"/>
      <c r="DE127" s="782"/>
      <c r="DF127" s="783"/>
      <c r="DG127" s="846" t="s">
        <v>417</v>
      </c>
      <c r="DH127" s="847"/>
      <c r="DI127" s="847"/>
      <c r="DJ127" s="847"/>
      <c r="DK127" s="847"/>
      <c r="DL127" s="847" t="s">
        <v>443</v>
      </c>
      <c r="DM127" s="847"/>
      <c r="DN127" s="847"/>
      <c r="DO127" s="847"/>
      <c r="DP127" s="847"/>
      <c r="DQ127" s="847" t="s">
        <v>464</v>
      </c>
      <c r="DR127" s="847"/>
      <c r="DS127" s="847"/>
      <c r="DT127" s="847"/>
      <c r="DU127" s="847"/>
      <c r="DV127" s="824" t="s">
        <v>417</v>
      </c>
      <c r="DW127" s="824"/>
      <c r="DX127" s="824"/>
      <c r="DY127" s="824"/>
      <c r="DZ127" s="825"/>
    </row>
    <row r="128" spans="1:130" s="224" customFormat="1" ht="26.25" customHeight="1" thickBot="1" x14ac:dyDescent="0.2">
      <c r="A128" s="826" t="s">
        <v>496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497</v>
      </c>
      <c r="X128" s="828"/>
      <c r="Y128" s="828"/>
      <c r="Z128" s="829"/>
      <c r="AA128" s="830">
        <v>18233</v>
      </c>
      <c r="AB128" s="831"/>
      <c r="AC128" s="831"/>
      <c r="AD128" s="831"/>
      <c r="AE128" s="832"/>
      <c r="AF128" s="833">
        <v>22429</v>
      </c>
      <c r="AG128" s="831"/>
      <c r="AH128" s="831"/>
      <c r="AI128" s="831"/>
      <c r="AJ128" s="832"/>
      <c r="AK128" s="833">
        <v>23406</v>
      </c>
      <c r="AL128" s="831"/>
      <c r="AM128" s="831"/>
      <c r="AN128" s="831"/>
      <c r="AO128" s="832"/>
      <c r="AP128" s="834"/>
      <c r="AQ128" s="835"/>
      <c r="AR128" s="835"/>
      <c r="AS128" s="835"/>
      <c r="AT128" s="836"/>
      <c r="AU128" s="226"/>
      <c r="AV128" s="226"/>
      <c r="AW128" s="226"/>
      <c r="AX128" s="837" t="s">
        <v>498</v>
      </c>
      <c r="AY128" s="838"/>
      <c r="AZ128" s="838"/>
      <c r="BA128" s="838"/>
      <c r="BB128" s="838"/>
      <c r="BC128" s="838"/>
      <c r="BD128" s="838"/>
      <c r="BE128" s="839"/>
      <c r="BF128" s="816" t="s">
        <v>446</v>
      </c>
      <c r="BG128" s="817"/>
      <c r="BH128" s="817"/>
      <c r="BI128" s="817"/>
      <c r="BJ128" s="817"/>
      <c r="BK128" s="817"/>
      <c r="BL128" s="840"/>
      <c r="BM128" s="816">
        <v>15</v>
      </c>
      <c r="BN128" s="817"/>
      <c r="BO128" s="817"/>
      <c r="BP128" s="817"/>
      <c r="BQ128" s="817"/>
      <c r="BR128" s="817"/>
      <c r="BS128" s="840"/>
      <c r="BT128" s="816">
        <v>20</v>
      </c>
      <c r="BU128" s="817"/>
      <c r="BV128" s="817"/>
      <c r="BW128" s="817"/>
      <c r="BX128" s="817"/>
      <c r="BY128" s="817"/>
      <c r="BZ128" s="818"/>
      <c r="CA128" s="249"/>
      <c r="CB128" s="249"/>
      <c r="CC128" s="249"/>
      <c r="CD128" s="249"/>
      <c r="CE128" s="249"/>
      <c r="CF128" s="249"/>
      <c r="CG128" s="226"/>
      <c r="CH128" s="226"/>
      <c r="CI128" s="226"/>
      <c r="CJ128" s="248"/>
      <c r="CK128" s="887"/>
      <c r="CL128" s="888"/>
      <c r="CM128" s="888"/>
      <c r="CN128" s="888"/>
      <c r="CO128" s="889"/>
      <c r="CP128" s="819" t="s">
        <v>499</v>
      </c>
      <c r="CQ128" s="760"/>
      <c r="CR128" s="760"/>
      <c r="CS128" s="760"/>
      <c r="CT128" s="760"/>
      <c r="CU128" s="760"/>
      <c r="CV128" s="760"/>
      <c r="CW128" s="760"/>
      <c r="CX128" s="760"/>
      <c r="CY128" s="760"/>
      <c r="CZ128" s="760"/>
      <c r="DA128" s="760"/>
      <c r="DB128" s="760"/>
      <c r="DC128" s="760"/>
      <c r="DD128" s="760"/>
      <c r="DE128" s="760"/>
      <c r="DF128" s="761"/>
      <c r="DG128" s="820" t="s">
        <v>450</v>
      </c>
      <c r="DH128" s="821"/>
      <c r="DI128" s="821"/>
      <c r="DJ128" s="821"/>
      <c r="DK128" s="821"/>
      <c r="DL128" s="821" t="s">
        <v>459</v>
      </c>
      <c r="DM128" s="821"/>
      <c r="DN128" s="821"/>
      <c r="DO128" s="821"/>
      <c r="DP128" s="821"/>
      <c r="DQ128" s="821" t="s">
        <v>464</v>
      </c>
      <c r="DR128" s="821"/>
      <c r="DS128" s="821"/>
      <c r="DT128" s="821"/>
      <c r="DU128" s="821"/>
      <c r="DV128" s="822" t="s">
        <v>464</v>
      </c>
      <c r="DW128" s="822"/>
      <c r="DX128" s="822"/>
      <c r="DY128" s="822"/>
      <c r="DZ128" s="823"/>
    </row>
    <row r="129" spans="1:131" s="224" customFormat="1" ht="26.25" customHeight="1" x14ac:dyDescent="0.15">
      <c r="A129" s="804" t="s">
        <v>107</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500</v>
      </c>
      <c r="X129" s="807"/>
      <c r="Y129" s="807"/>
      <c r="Z129" s="808"/>
      <c r="AA129" s="809">
        <v>2377407</v>
      </c>
      <c r="AB129" s="810"/>
      <c r="AC129" s="810"/>
      <c r="AD129" s="810"/>
      <c r="AE129" s="811"/>
      <c r="AF129" s="812">
        <v>2546077</v>
      </c>
      <c r="AG129" s="810"/>
      <c r="AH129" s="810"/>
      <c r="AI129" s="810"/>
      <c r="AJ129" s="811"/>
      <c r="AK129" s="812">
        <v>2811044</v>
      </c>
      <c r="AL129" s="810"/>
      <c r="AM129" s="810"/>
      <c r="AN129" s="810"/>
      <c r="AO129" s="811"/>
      <c r="AP129" s="813"/>
      <c r="AQ129" s="814"/>
      <c r="AR129" s="814"/>
      <c r="AS129" s="814"/>
      <c r="AT129" s="815"/>
      <c r="AU129" s="227"/>
      <c r="AV129" s="227"/>
      <c r="AW129" s="227"/>
      <c r="AX129" s="781" t="s">
        <v>501</v>
      </c>
      <c r="AY129" s="782"/>
      <c r="AZ129" s="782"/>
      <c r="BA129" s="782"/>
      <c r="BB129" s="782"/>
      <c r="BC129" s="782"/>
      <c r="BD129" s="782"/>
      <c r="BE129" s="783"/>
      <c r="BF129" s="800" t="s">
        <v>417</v>
      </c>
      <c r="BG129" s="801"/>
      <c r="BH129" s="801"/>
      <c r="BI129" s="801"/>
      <c r="BJ129" s="801"/>
      <c r="BK129" s="801"/>
      <c r="BL129" s="802"/>
      <c r="BM129" s="800">
        <v>20</v>
      </c>
      <c r="BN129" s="801"/>
      <c r="BO129" s="801"/>
      <c r="BP129" s="801"/>
      <c r="BQ129" s="801"/>
      <c r="BR129" s="801"/>
      <c r="BS129" s="802"/>
      <c r="BT129" s="800">
        <v>30</v>
      </c>
      <c r="BU129" s="801"/>
      <c r="BV129" s="801"/>
      <c r="BW129" s="801"/>
      <c r="BX129" s="801"/>
      <c r="BY129" s="801"/>
      <c r="BZ129" s="803"/>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804" t="s">
        <v>502</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503</v>
      </c>
      <c r="X130" s="807"/>
      <c r="Y130" s="807"/>
      <c r="Z130" s="808"/>
      <c r="AA130" s="809">
        <v>354314</v>
      </c>
      <c r="AB130" s="810"/>
      <c r="AC130" s="810"/>
      <c r="AD130" s="810"/>
      <c r="AE130" s="811"/>
      <c r="AF130" s="812">
        <v>416567</v>
      </c>
      <c r="AG130" s="810"/>
      <c r="AH130" s="810"/>
      <c r="AI130" s="810"/>
      <c r="AJ130" s="811"/>
      <c r="AK130" s="812">
        <v>420136</v>
      </c>
      <c r="AL130" s="810"/>
      <c r="AM130" s="810"/>
      <c r="AN130" s="810"/>
      <c r="AO130" s="811"/>
      <c r="AP130" s="813"/>
      <c r="AQ130" s="814"/>
      <c r="AR130" s="814"/>
      <c r="AS130" s="814"/>
      <c r="AT130" s="815"/>
      <c r="AU130" s="227"/>
      <c r="AV130" s="227"/>
      <c r="AW130" s="227"/>
      <c r="AX130" s="781" t="s">
        <v>504</v>
      </c>
      <c r="AY130" s="782"/>
      <c r="AZ130" s="782"/>
      <c r="BA130" s="782"/>
      <c r="BB130" s="782"/>
      <c r="BC130" s="782"/>
      <c r="BD130" s="782"/>
      <c r="BE130" s="783"/>
      <c r="BF130" s="784">
        <v>8</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505</v>
      </c>
      <c r="X131" s="791"/>
      <c r="Y131" s="791"/>
      <c r="Z131" s="792"/>
      <c r="AA131" s="793">
        <v>2023093</v>
      </c>
      <c r="AB131" s="794"/>
      <c r="AC131" s="794"/>
      <c r="AD131" s="794"/>
      <c r="AE131" s="795"/>
      <c r="AF131" s="796">
        <v>2129510</v>
      </c>
      <c r="AG131" s="794"/>
      <c r="AH131" s="794"/>
      <c r="AI131" s="794"/>
      <c r="AJ131" s="795"/>
      <c r="AK131" s="796">
        <v>2390908</v>
      </c>
      <c r="AL131" s="794"/>
      <c r="AM131" s="794"/>
      <c r="AN131" s="794"/>
      <c r="AO131" s="795"/>
      <c r="AP131" s="797"/>
      <c r="AQ131" s="798"/>
      <c r="AR131" s="798"/>
      <c r="AS131" s="798"/>
      <c r="AT131" s="799"/>
      <c r="AU131" s="227"/>
      <c r="AV131" s="227"/>
      <c r="AW131" s="227"/>
      <c r="AX131" s="759" t="s">
        <v>506</v>
      </c>
      <c r="AY131" s="760"/>
      <c r="AZ131" s="760"/>
      <c r="BA131" s="760"/>
      <c r="BB131" s="760"/>
      <c r="BC131" s="760"/>
      <c r="BD131" s="760"/>
      <c r="BE131" s="761"/>
      <c r="BF131" s="762" t="s">
        <v>417</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68" t="s">
        <v>507</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508</v>
      </c>
      <c r="W132" s="772"/>
      <c r="X132" s="772"/>
      <c r="Y132" s="772"/>
      <c r="Z132" s="773"/>
      <c r="AA132" s="774">
        <v>7.1472245709999997</v>
      </c>
      <c r="AB132" s="775"/>
      <c r="AC132" s="775"/>
      <c r="AD132" s="775"/>
      <c r="AE132" s="776"/>
      <c r="AF132" s="777">
        <v>7.6503514890000002</v>
      </c>
      <c r="AG132" s="775"/>
      <c r="AH132" s="775"/>
      <c r="AI132" s="775"/>
      <c r="AJ132" s="776"/>
      <c r="AK132" s="777">
        <v>9.4190157039999995</v>
      </c>
      <c r="AL132" s="775"/>
      <c r="AM132" s="775"/>
      <c r="AN132" s="775"/>
      <c r="AO132" s="776"/>
      <c r="AP132" s="778"/>
      <c r="AQ132" s="779"/>
      <c r="AR132" s="779"/>
      <c r="AS132" s="779"/>
      <c r="AT132" s="78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509</v>
      </c>
      <c r="W133" s="751"/>
      <c r="X133" s="751"/>
      <c r="Y133" s="751"/>
      <c r="Z133" s="752"/>
      <c r="AA133" s="753">
        <v>7</v>
      </c>
      <c r="AB133" s="754"/>
      <c r="AC133" s="754"/>
      <c r="AD133" s="754"/>
      <c r="AE133" s="755"/>
      <c r="AF133" s="753">
        <v>7.3</v>
      </c>
      <c r="AG133" s="754"/>
      <c r="AH133" s="754"/>
      <c r="AI133" s="754"/>
      <c r="AJ133" s="755"/>
      <c r="AK133" s="753">
        <v>8</v>
      </c>
      <c r="AL133" s="754"/>
      <c r="AM133" s="754"/>
      <c r="AN133" s="754"/>
      <c r="AO133" s="755"/>
      <c r="AP133" s="756"/>
      <c r="AQ133" s="757"/>
      <c r="AR133" s="757"/>
      <c r="AS133" s="757"/>
      <c r="AT133" s="75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X/3dHUB82owTyxRfecIaPZXcCInXcDrKJ/GNHQrh22I9/12GTSPDJAO1VimPIDKnii5vA5Kg/RFg7xvPtJatw==" saltValue="4H+k0SGmfmhX2p9QcULY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Pb3Fswajhga//nMp67Uy9fbDmZK8diyxisDhQyhTxoBD+WN0kEeUK1BnTDQil2Xr9dqfbqlxEjCh1sqtrUKcA==" saltValue="p/LYmiO5ZzX0xxHzu6Ko3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gIAfrxZ0cqSeUNfyUR/qeeGzfVq+MI4fRtdQ9B9qPTnOlP1ThFb6TbmkpT5VG47TkuUMRl74WypMRp+iNvqA==" saltValue="CQyVcjoDr7pNtwC9vk7m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511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512</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48" t="s">
        <v>513</v>
      </c>
      <c r="AP7" s="266"/>
      <c r="AQ7" s="267" t="s">
        <v>514</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49"/>
      <c r="AP8" s="272" t="s">
        <v>515</v>
      </c>
      <c r="AQ8" s="273" t="s">
        <v>516</v>
      </c>
      <c r="AR8" s="274" t="s">
        <v>517</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60" t="s">
        <v>518</v>
      </c>
      <c r="AL9" s="1161"/>
      <c r="AM9" s="1161"/>
      <c r="AN9" s="1162"/>
      <c r="AO9" s="275">
        <v>738155</v>
      </c>
      <c r="AP9" s="275">
        <v>198803</v>
      </c>
      <c r="AQ9" s="276">
        <v>242692</v>
      </c>
      <c r="AR9" s="277">
        <v>-18.100000000000001</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60" t="s">
        <v>519</v>
      </c>
      <c r="AL10" s="1161"/>
      <c r="AM10" s="1161"/>
      <c r="AN10" s="1162"/>
      <c r="AO10" s="278">
        <v>29616</v>
      </c>
      <c r="AP10" s="278">
        <v>7976</v>
      </c>
      <c r="AQ10" s="279">
        <v>27094</v>
      </c>
      <c r="AR10" s="280">
        <v>-70.599999999999994</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60" t="s">
        <v>520</v>
      </c>
      <c r="AL11" s="1161"/>
      <c r="AM11" s="1161"/>
      <c r="AN11" s="1162"/>
      <c r="AO11" s="278" t="s">
        <v>521</v>
      </c>
      <c r="AP11" s="278" t="s">
        <v>521</v>
      </c>
      <c r="AQ11" s="279">
        <v>4163</v>
      </c>
      <c r="AR11" s="280" t="s">
        <v>521</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60" t="s">
        <v>522</v>
      </c>
      <c r="AL12" s="1161"/>
      <c r="AM12" s="1161"/>
      <c r="AN12" s="1162"/>
      <c r="AO12" s="278" t="s">
        <v>521</v>
      </c>
      <c r="AP12" s="278" t="s">
        <v>521</v>
      </c>
      <c r="AQ12" s="279" t="s">
        <v>521</v>
      </c>
      <c r="AR12" s="280" t="s">
        <v>521</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60" t="s">
        <v>523</v>
      </c>
      <c r="AL13" s="1161"/>
      <c r="AM13" s="1161"/>
      <c r="AN13" s="1162"/>
      <c r="AO13" s="278">
        <v>34975</v>
      </c>
      <c r="AP13" s="278">
        <v>9420</v>
      </c>
      <c r="AQ13" s="279">
        <v>8881</v>
      </c>
      <c r="AR13" s="280">
        <v>6.1</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60" t="s">
        <v>524</v>
      </c>
      <c r="AL14" s="1161"/>
      <c r="AM14" s="1161"/>
      <c r="AN14" s="1162"/>
      <c r="AO14" s="278">
        <v>16865</v>
      </c>
      <c r="AP14" s="278">
        <v>4542</v>
      </c>
      <c r="AQ14" s="279">
        <v>5165</v>
      </c>
      <c r="AR14" s="280">
        <v>-12.1</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63" t="s">
        <v>525</v>
      </c>
      <c r="AL15" s="1164"/>
      <c r="AM15" s="1164"/>
      <c r="AN15" s="1165"/>
      <c r="AO15" s="278">
        <v>-62108</v>
      </c>
      <c r="AP15" s="278">
        <v>-16727</v>
      </c>
      <c r="AQ15" s="279">
        <v>-18870</v>
      </c>
      <c r="AR15" s="280">
        <v>-11.4</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63" t="s">
        <v>188</v>
      </c>
      <c r="AL16" s="1164"/>
      <c r="AM16" s="1164"/>
      <c r="AN16" s="1165"/>
      <c r="AO16" s="278">
        <v>757503</v>
      </c>
      <c r="AP16" s="278">
        <v>204014</v>
      </c>
      <c r="AQ16" s="279">
        <v>269124</v>
      </c>
      <c r="AR16" s="280">
        <v>-24.2</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526</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527</v>
      </c>
      <c r="AP20" s="287" t="s">
        <v>528</v>
      </c>
      <c r="AQ20" s="288" t="s">
        <v>529</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66" t="s">
        <v>530</v>
      </c>
      <c r="AL21" s="1167"/>
      <c r="AM21" s="1167"/>
      <c r="AN21" s="1168"/>
      <c r="AO21" s="291">
        <v>20.74</v>
      </c>
      <c r="AP21" s="292">
        <v>24.07</v>
      </c>
      <c r="AQ21" s="293">
        <v>-3.33</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66" t="s">
        <v>531</v>
      </c>
      <c r="AL22" s="1167"/>
      <c r="AM22" s="1167"/>
      <c r="AN22" s="1168"/>
      <c r="AO22" s="296">
        <v>98.7</v>
      </c>
      <c r="AP22" s="297">
        <v>94.6</v>
      </c>
      <c r="AQ22" s="298">
        <v>4.0999999999999996</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59" t="s">
        <v>532</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1"/>
    </row>
    <row r="27" spans="1:46" x14ac:dyDescent="0.15">
      <c r="A27" s="303"/>
      <c r="AO27" s="256"/>
      <c r="AP27" s="256"/>
      <c r="AQ27" s="256"/>
      <c r="AR27" s="256"/>
      <c r="AS27" s="256"/>
      <c r="AT27" s="256"/>
    </row>
    <row r="28" spans="1:46" ht="17.25" x14ac:dyDescent="0.15">
      <c r="A28" s="257" t="s">
        <v>533</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534</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48" t="s">
        <v>513</v>
      </c>
      <c r="AP30" s="266"/>
      <c r="AQ30" s="267" t="s">
        <v>514</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49"/>
      <c r="AP31" s="272" t="s">
        <v>515</v>
      </c>
      <c r="AQ31" s="273" t="s">
        <v>516</v>
      </c>
      <c r="AR31" s="274" t="s">
        <v>517</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50" t="s">
        <v>535</v>
      </c>
      <c r="AL32" s="1151"/>
      <c r="AM32" s="1151"/>
      <c r="AN32" s="1152"/>
      <c r="AO32" s="306">
        <v>648966</v>
      </c>
      <c r="AP32" s="306">
        <v>174782</v>
      </c>
      <c r="AQ32" s="307">
        <v>141234</v>
      </c>
      <c r="AR32" s="308">
        <v>23.8</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50" t="s">
        <v>536</v>
      </c>
      <c r="AL33" s="1151"/>
      <c r="AM33" s="1151"/>
      <c r="AN33" s="1152"/>
      <c r="AO33" s="306" t="s">
        <v>521</v>
      </c>
      <c r="AP33" s="306" t="s">
        <v>521</v>
      </c>
      <c r="AQ33" s="307" t="s">
        <v>521</v>
      </c>
      <c r="AR33" s="308" t="s">
        <v>521</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50" t="s">
        <v>537</v>
      </c>
      <c r="AL34" s="1151"/>
      <c r="AM34" s="1151"/>
      <c r="AN34" s="1152"/>
      <c r="AO34" s="306" t="s">
        <v>521</v>
      </c>
      <c r="AP34" s="306" t="s">
        <v>521</v>
      </c>
      <c r="AQ34" s="307" t="s">
        <v>521</v>
      </c>
      <c r="AR34" s="308" t="s">
        <v>521</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50" t="s">
        <v>538</v>
      </c>
      <c r="AL35" s="1151"/>
      <c r="AM35" s="1151"/>
      <c r="AN35" s="1152"/>
      <c r="AO35" s="306">
        <v>19001</v>
      </c>
      <c r="AP35" s="306">
        <v>5117</v>
      </c>
      <c r="AQ35" s="307">
        <v>30523</v>
      </c>
      <c r="AR35" s="308">
        <v>-83.2</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50" t="s">
        <v>539</v>
      </c>
      <c r="AL36" s="1151"/>
      <c r="AM36" s="1151"/>
      <c r="AN36" s="1152"/>
      <c r="AO36" s="306">
        <v>775</v>
      </c>
      <c r="AP36" s="306">
        <v>209</v>
      </c>
      <c r="AQ36" s="307">
        <v>4602</v>
      </c>
      <c r="AR36" s="308">
        <v>-95.5</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50" t="s">
        <v>540</v>
      </c>
      <c r="AL37" s="1151"/>
      <c r="AM37" s="1151"/>
      <c r="AN37" s="1152"/>
      <c r="AO37" s="306" t="s">
        <v>521</v>
      </c>
      <c r="AP37" s="306" t="s">
        <v>521</v>
      </c>
      <c r="AQ37" s="307">
        <v>937</v>
      </c>
      <c r="AR37" s="308" t="s">
        <v>521</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53" t="s">
        <v>541</v>
      </c>
      <c r="AL38" s="1154"/>
      <c r="AM38" s="1154"/>
      <c r="AN38" s="1155"/>
      <c r="AO38" s="309" t="s">
        <v>521</v>
      </c>
      <c r="AP38" s="309" t="s">
        <v>521</v>
      </c>
      <c r="AQ38" s="310">
        <v>14</v>
      </c>
      <c r="AR38" s="298" t="s">
        <v>521</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53" t="s">
        <v>542</v>
      </c>
      <c r="AL39" s="1154"/>
      <c r="AM39" s="1154"/>
      <c r="AN39" s="1155"/>
      <c r="AO39" s="306">
        <v>-23406</v>
      </c>
      <c r="AP39" s="306">
        <v>-6304</v>
      </c>
      <c r="AQ39" s="307">
        <v>-6455</v>
      </c>
      <c r="AR39" s="308">
        <v>-2.2999999999999998</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50" t="s">
        <v>543</v>
      </c>
      <c r="AL40" s="1151"/>
      <c r="AM40" s="1151"/>
      <c r="AN40" s="1152"/>
      <c r="AO40" s="306">
        <v>-420136</v>
      </c>
      <c r="AP40" s="306">
        <v>-113153</v>
      </c>
      <c r="AQ40" s="307">
        <v>-126702</v>
      </c>
      <c r="AR40" s="308">
        <v>-10.7</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56" t="s">
        <v>298</v>
      </c>
      <c r="AL41" s="1157"/>
      <c r="AM41" s="1157"/>
      <c r="AN41" s="1158"/>
      <c r="AO41" s="306">
        <v>225200</v>
      </c>
      <c r="AP41" s="306">
        <v>60652</v>
      </c>
      <c r="AQ41" s="307">
        <v>44155</v>
      </c>
      <c r="AR41" s="308">
        <v>37.4</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544</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545</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546</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43" t="s">
        <v>513</v>
      </c>
      <c r="AN49" s="1145" t="s">
        <v>547</v>
      </c>
      <c r="AO49" s="1146"/>
      <c r="AP49" s="1146"/>
      <c r="AQ49" s="1146"/>
      <c r="AR49" s="1147"/>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44"/>
      <c r="AN50" s="322" t="s">
        <v>548</v>
      </c>
      <c r="AO50" s="323" t="s">
        <v>549</v>
      </c>
      <c r="AP50" s="324" t="s">
        <v>550</v>
      </c>
      <c r="AQ50" s="325" t="s">
        <v>551</v>
      </c>
      <c r="AR50" s="326" t="s">
        <v>552</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553</v>
      </c>
      <c r="AL51" s="319"/>
      <c r="AM51" s="327">
        <v>945370</v>
      </c>
      <c r="AN51" s="328">
        <v>228350</v>
      </c>
      <c r="AO51" s="329">
        <v>-11.1</v>
      </c>
      <c r="AP51" s="330">
        <v>317319</v>
      </c>
      <c r="AQ51" s="331">
        <v>2.2999999999999998</v>
      </c>
      <c r="AR51" s="332">
        <v>-13.4</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554</v>
      </c>
      <c r="AM52" s="335">
        <v>482682</v>
      </c>
      <c r="AN52" s="336">
        <v>116590</v>
      </c>
      <c r="AO52" s="337">
        <v>43.6</v>
      </c>
      <c r="AP52" s="338">
        <v>164214</v>
      </c>
      <c r="AQ52" s="339">
        <v>4.2</v>
      </c>
      <c r="AR52" s="340">
        <v>39.4</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555</v>
      </c>
      <c r="AL53" s="319"/>
      <c r="AM53" s="327">
        <v>1154339</v>
      </c>
      <c r="AN53" s="328">
        <v>285586</v>
      </c>
      <c r="AO53" s="329">
        <v>25.1</v>
      </c>
      <c r="AP53" s="330">
        <v>289738</v>
      </c>
      <c r="AQ53" s="331">
        <v>-8.6999999999999993</v>
      </c>
      <c r="AR53" s="332">
        <v>33.799999999999997</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554</v>
      </c>
      <c r="AM54" s="335">
        <v>1083137</v>
      </c>
      <c r="AN54" s="336">
        <v>267971</v>
      </c>
      <c r="AO54" s="337">
        <v>129.80000000000001</v>
      </c>
      <c r="AP54" s="338">
        <v>156238</v>
      </c>
      <c r="AQ54" s="339">
        <v>-4.9000000000000004</v>
      </c>
      <c r="AR54" s="340">
        <v>134.69999999999999</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556</v>
      </c>
      <c r="AL55" s="319"/>
      <c r="AM55" s="327">
        <v>646189</v>
      </c>
      <c r="AN55" s="328">
        <v>164886</v>
      </c>
      <c r="AO55" s="329">
        <v>-42.3</v>
      </c>
      <c r="AP55" s="330">
        <v>316937</v>
      </c>
      <c r="AQ55" s="331">
        <v>9.4</v>
      </c>
      <c r="AR55" s="332">
        <v>-51.7</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554</v>
      </c>
      <c r="AM56" s="335">
        <v>565762</v>
      </c>
      <c r="AN56" s="336">
        <v>144364</v>
      </c>
      <c r="AO56" s="337">
        <v>-46.1</v>
      </c>
      <c r="AP56" s="338">
        <v>199150</v>
      </c>
      <c r="AQ56" s="339">
        <v>27.5</v>
      </c>
      <c r="AR56" s="340">
        <v>-73.599999999999994</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557</v>
      </c>
      <c r="AL57" s="319"/>
      <c r="AM57" s="327">
        <v>968652</v>
      </c>
      <c r="AN57" s="328">
        <v>253441</v>
      </c>
      <c r="AO57" s="329">
        <v>53.7</v>
      </c>
      <c r="AP57" s="330">
        <v>332350</v>
      </c>
      <c r="AQ57" s="331">
        <v>4.9000000000000004</v>
      </c>
      <c r="AR57" s="332">
        <v>48.8</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554</v>
      </c>
      <c r="AM58" s="335">
        <v>779318</v>
      </c>
      <c r="AN58" s="336">
        <v>203903</v>
      </c>
      <c r="AO58" s="337">
        <v>41.2</v>
      </c>
      <c r="AP58" s="338">
        <v>200453</v>
      </c>
      <c r="AQ58" s="339">
        <v>0.7</v>
      </c>
      <c r="AR58" s="340">
        <v>40.5</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558</v>
      </c>
      <c r="AL59" s="319"/>
      <c r="AM59" s="327">
        <v>1119917</v>
      </c>
      <c r="AN59" s="328">
        <v>301621</v>
      </c>
      <c r="AO59" s="329">
        <v>19</v>
      </c>
      <c r="AP59" s="330">
        <v>362690</v>
      </c>
      <c r="AQ59" s="331">
        <v>9.1</v>
      </c>
      <c r="AR59" s="332">
        <v>9.9</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554</v>
      </c>
      <c r="AM60" s="335">
        <v>580531</v>
      </c>
      <c r="AN60" s="336">
        <v>156351</v>
      </c>
      <c r="AO60" s="337">
        <v>-23.3</v>
      </c>
      <c r="AP60" s="338">
        <v>172580</v>
      </c>
      <c r="AQ60" s="339">
        <v>-13.9</v>
      </c>
      <c r="AR60" s="340">
        <v>-9.4</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559</v>
      </c>
      <c r="AL61" s="341"/>
      <c r="AM61" s="342">
        <v>966893</v>
      </c>
      <c r="AN61" s="343">
        <v>246777</v>
      </c>
      <c r="AO61" s="344">
        <v>8.9</v>
      </c>
      <c r="AP61" s="345">
        <v>323807</v>
      </c>
      <c r="AQ61" s="346">
        <v>3.4</v>
      </c>
      <c r="AR61" s="332">
        <v>5.5</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554</v>
      </c>
      <c r="AM62" s="335">
        <v>698286</v>
      </c>
      <c r="AN62" s="336">
        <v>177836</v>
      </c>
      <c r="AO62" s="337">
        <v>29</v>
      </c>
      <c r="AP62" s="338">
        <v>178527</v>
      </c>
      <c r="AQ62" s="339">
        <v>2.7</v>
      </c>
      <c r="AR62" s="340">
        <v>26.3</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m2cVh3yp44j2Eu2Of8NQABw9CzPXVat/Z+ZOF8oJtjI/wTOcY1JTNrhTiRWEm3vCZp+dQtCc+B572iUqWsOaJw==" saltValue="4wZk4Ga0rLxq+D3VttaS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561</v>
      </c>
    </row>
    <row r="120" spans="125:125" ht="13.5" hidden="1" customHeight="1" x14ac:dyDescent="0.15"/>
    <row r="121" spans="125:125" ht="13.5" hidden="1" customHeight="1" x14ac:dyDescent="0.15">
      <c r="DU121" s="253"/>
    </row>
  </sheetData>
  <sheetProtection algorithmName="SHA-512" hashValue="2g6NWy9O35mLaBh6FUZhmC6OpRU2D1jaw4aQx4lxR6LmZsIvMNxKOtTzlsTPcX8USF3kOWSEehRtck0Y6gK6vg==" saltValue="YnULMuYwPQjxak9CQj8N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562</v>
      </c>
    </row>
  </sheetData>
  <sheetProtection algorithmName="SHA-512" hashValue="a6rIsyUd4UQINX4GIW+A6GYZE/cwywUydWHxjuuOB13wskF7iZxseYE7JMGkD0xa8lWdm1wVileYd7yy9OAk/Q==" saltValue="kOU7C25HqMiPtMmQd/vY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9" t="s">
        <v>3</v>
      </c>
      <c r="D47" s="1169"/>
      <c r="E47" s="1170"/>
      <c r="F47" s="11">
        <v>70.5</v>
      </c>
      <c r="G47" s="12">
        <v>60.12</v>
      </c>
      <c r="H47" s="12">
        <v>53.7</v>
      </c>
      <c r="I47" s="12">
        <v>46.21</v>
      </c>
      <c r="J47" s="13">
        <v>44.74</v>
      </c>
    </row>
    <row r="48" spans="2:10" ht="57.75" customHeight="1" x14ac:dyDescent="0.15">
      <c r="B48" s="14"/>
      <c r="C48" s="1171" t="s">
        <v>4</v>
      </c>
      <c r="D48" s="1171"/>
      <c r="E48" s="1172"/>
      <c r="F48" s="15">
        <v>3.14</v>
      </c>
      <c r="G48" s="16">
        <v>2.0099999999999998</v>
      </c>
      <c r="H48" s="16">
        <v>1.4</v>
      </c>
      <c r="I48" s="16">
        <v>3.15</v>
      </c>
      <c r="J48" s="17">
        <v>3.85</v>
      </c>
    </row>
    <row r="49" spans="2:10" ht="57.75" customHeight="1" thickBot="1" x14ac:dyDescent="0.2">
      <c r="B49" s="18"/>
      <c r="C49" s="1173" t="s">
        <v>5</v>
      </c>
      <c r="D49" s="1173"/>
      <c r="E49" s="1174"/>
      <c r="F49" s="19">
        <v>0.66</v>
      </c>
      <c r="G49" s="20" t="s">
        <v>568</v>
      </c>
      <c r="H49" s="20" t="s">
        <v>569</v>
      </c>
      <c r="I49" s="20" t="s">
        <v>570</v>
      </c>
      <c r="J49" s="21">
        <v>3.88</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jqk3URh8iotgd8G3L59O5Cch4zVQtxDVCBdKYMNTYgcEyE6KJkIN5B0wMfUss6tMKJfuDVOyhFOd/hqMngNopg==" saltValue="FRYMW7iPvi2PmC1U9Ii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2023-03-23T07:31:35Z</cp:lastPrinted>
  <dcterms:created xsi:type="dcterms:W3CDTF">2023-02-20T06:28:46Z</dcterms:created>
  <dcterms:modified xsi:type="dcterms:W3CDTF">2023-09-28T09:09:24Z</dcterms:modified>
  <cp:category/>
</cp:coreProperties>
</file>