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2決算分\07 財政状況資料集の作成について（2回目）\03_団体→県\○06_田辺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AM38" i="10"/>
  <c r="AM37" i="10"/>
  <c r="AM36" i="10"/>
  <c r="C34" i="10"/>
  <c r="C35" i="10" l="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l="1"/>
  <c r="U38" i="10" s="1"/>
  <c r="AM34" i="10" l="1"/>
  <c r="AM35" i="10" l="1"/>
  <c r="BE34" i="10"/>
  <c r="BE35" i="10" s="1"/>
  <c r="BE36" i="10" s="1"/>
  <c r="BE37" i="10" s="1"/>
  <c r="BE38" i="10" s="1"/>
  <c r="BW34" i="10" l="1"/>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<sst xmlns="http://schemas.openxmlformats.org/spreadsheetml/2006/main" count="1190" uniqueCount="648">
  <si>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</si>
  <si>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</si>
  <si>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</si>
  <si>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</si>
  <si>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</si>
  <si>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</si>
  <si>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</si>
  <si>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</si>
  <si>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</si>
  <si>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</si>
  <si>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</si>
  <si>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</si>
  <si>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</si>
  <si>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</si>
  <si>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</si>
  <si>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</si>
  <si>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</si>
  <si>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</si>
  <si>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</si>
  <si>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</si>
  <si>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</si>
  <si>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</si>
  <si>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</si>
  <si>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</si>
  <si>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</si>
  <si>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</si>
  <si>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</si>
  <si>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</si>
  <si>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</si>
  <si>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</si>
  <si>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</si>
  <si>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</si>
  <si>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</si>
  <si>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</si>
  <si>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</si>
  <si>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</si>
  <si>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</si>
  <si>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</si>
  <si>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</si>
  <si>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</si>
  <si>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</si>
  <si>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</si>
  <si>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</si>
  <si>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</si>
  <si>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</si>
  <si>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</si>
  <si>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</si>
  <si>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</si>
  <si>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</si>
  <si>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</si>
  <si>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</si>
  <si>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</si>
  <si>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</si>
  <si>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</si>
  <si>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</si>
  <si>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</si>
  <si>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</si>
  <si>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</si>
  <si>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</si>
  <si>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</si>
  <si>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</si>
  <si>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</si>
  <si>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</si>
  <si>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</si>
  <si>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</si>
  <si>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</si>
  <si>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</si>
  <si>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</si>
  <si>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</si>
  <si>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</si>
  <si>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</si>
  <si>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</si>
  <si>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</si>
  <si>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</si>
  <si>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</si>
  <si>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</si>
  <si>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</si>
  <si>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</si>
  <si>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</si>
  <si>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</si>
  <si>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</si>
  <si>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</si>
  <si>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</si>
  <si>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</si>
  <si>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</si>
  <si>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</si>
  <si>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</si>
  <si>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</si>
  <si>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</si>
  <si>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</si>
  <si>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</si>
  <si>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</si>
  <si>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</si>
  <si>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</si>
  <si>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</si>
  <si>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</si>
  <si>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</si>
  <si>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</si>
  <si>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田辺市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</si>
  <si>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</si>
  <si>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</si>
  <si>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</si>
  <si>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</si>
  <si>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</si>
  <si>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</si>
  <si>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</si>
  <si>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</si>
  <si>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</si>
  <si>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</si>
  <si>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</si>
  <si>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</si>
  <si>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</si>
  <si>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</si>
  <si>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</si>
  <si>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</si>
  <si>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</si>
  <si>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</si>
  <si>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</si>
  <si>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</si>
  <si>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</si>
  <si>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</si>
  <si>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</si>
  <si>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</si>
  <si>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</si>
  <si>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</si>
  <si>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</si>
  <si>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</si>
  <si>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</si>
  <si>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</si>
  <si>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</si>
  <si>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</si>
  <si>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</si>
  <si>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</si>
  <si>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</si>
  <si>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</si>
  <si>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</si>
  <si>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</si>
  <si>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</si>
  <si>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</si>
  <si>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</si>
  <si>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</si>
  <si>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</si>
  <si>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</si>
  <si>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</si>
  <si>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</si>
  <si>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</si>
  <si>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</si>
  <si>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</si>
  <si>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</si>
  <si>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</si>
  <si>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</si>
  <si>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</si>
  <si>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</si>
  <si>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</si>
  <si>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</si>
  <si>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</si>
  <si>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</si>
  <si>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</si>
  <si>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</si>
  <si>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</si>
  <si>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</si>
  <si>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</si>
  <si>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</si>
  <si>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</si>
  <si>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</si>
  <si>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</si>
  <si>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</si>
  <si>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</si>
  <si>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</si>
  <si>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</si>
  <si>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</si>
  <si>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</si>
  <si>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</si>
  <si>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</si>
  <si>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</si>
  <si>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</si>
  <si>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</si>
  <si>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</si>
  <si>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</si>
  <si>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</si>
  <si>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</si>
  <si>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</si>
  <si>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</si>
  <si>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</si>
  <si>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</si>
  <si>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</si>
  <si>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</si>
  <si>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</si>
  <si>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</si>
  <si>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</si>
  <si>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</si>
  <si>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</si>
  <si>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</si>
  <si>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</si>
  <si>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</si>
  <si>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</si>
  <si>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</si>
  <si>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</si>
  <si>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</si>
  <si>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</si>
  <si>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</si>
  <si>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</si>
  <si>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</si>
  <si>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</si>
  <si>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</si>
  <si>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</si>
  <si>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</si>
  <si>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</si>
  <si>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</si>
  <si>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</si>
  <si>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</si>
  <si>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</si>
  <si>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</si>
  <si>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</si>
  <si>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</si>
  <si>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</si>
  <si>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</si>
  <si>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和歌山県田辺市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</si>
  <si>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</si>
  <si>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</si>
  <si>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</si>
  <si>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</si>
  <si>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</si>
  <si>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</si>
  <si>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</si>
  <si>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</si>
  <si>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</si>
  <si>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</si>
  <si>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</si>
  <si>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</si>
  <si>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</si>
  <si>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</si>
  <si>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</si>
  <si>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</si>
  <si>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</si>
  <si>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</si>
  <si>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</si>
  <si>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</si>
  <si>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</si>
  <si>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</si>
  <si>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</si>
  <si>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</si>
  <si>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</si>
  <si>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</si>
  <si>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</si>
  <si>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</si>
  <si>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</si>
  <si>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</si>
  <si>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</si>
  <si>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</si>
  <si>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</si>
  <si>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</si>
  <si>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</si>
  <si>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</si>
  <si>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</si>
  <si>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</si>
  <si>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</si>
  <si>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</si>
  <si>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</si>
  <si>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</si>
  <si>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</si>
  <si>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</si>
  <si>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</si>
  <si>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</si>
  <si>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</si>
  <si>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</si>
  <si>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</si>
  <si>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</si>
  <si>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</si>
  <si>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</si>
  <si>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</si>
  <si>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</si>
  <si>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</si>
  <si>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</si>
  <si>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</si>
  <si>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</si>
  <si>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</si>
  <si>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</si>
  <si>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</si>
  <si>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</si>
  <si>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</si>
  <si>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</si>
  <si>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</si>
  <si>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</si>
  <si>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</si>
  <si>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</si>
  <si>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</si>
  <si>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</si>
  <si>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</si>
  <si>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</si>
  <si>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</si>
  <si>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</si>
  <si>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</si>
  <si>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</si>
  <si>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</si>
  <si>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</si>
  <si>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</si>
  <si>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</si>
  <si>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</si>
  <si>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</si>
  <si>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</si>
  <si>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</si>
  <si>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</si>
  <si>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</si>
  <si>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</si>
  <si>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</si>
  <si>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</si>
  <si>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</si>
  <si>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</si>
  <si>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</si>
  <si>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</si>
  <si>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</si>
  <si>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</si>
  <si>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</si>
  <si>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</si>
  <si>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</si>
  <si>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</si>
  <si>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</si>
  <si>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</si>
  <si>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</si>
  <si>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</si>
  <si>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</si>
  <si>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</si>
  <si>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</si>
  <si>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</si>
  <si>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</si>
  <si>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</si>
  <si>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</si>
  <si>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</si>
  <si>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</si>
  <si>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</si>
  <si>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</si>
  <si>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</si>
  <si>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</si>
  <si>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</si>
  <si>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</si>
  <si>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</si>
  <si>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</si>
  <si>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</si>
  <si>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</si>
  <si>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</si>
  <si>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</si>
  <si>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</si>
  <si>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</si>
  <si>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</si>
  <si>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</si>
  <si>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</si>
  <si>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</si>
  <si>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</si>
  <si>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</si>
  <si>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</si>
  <si>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</si>
  <si>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</si>
  <si>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</si>
  <si>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</si>
  <si>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</si>
  <si>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</si>
  <si>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</si>
  <si>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</si>
  <si>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</si>
  <si>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</si>
  <si>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</si>
  <si>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</si>
  <si>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</si>
  <si>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</si>
  <si>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</si>
  <si>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</si>
  <si>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</si>
  <si>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</si>
  <si>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</si>
  <si>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</si>
  <si>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</si>
  <si>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和歌山県田辺市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</si>
  <si>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</si>
  <si>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</si>
  <si>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</si>
  <si>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</si>
  <si>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</si>
  <si>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</si>
  <si>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</si>
  <si>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</si>
  <si>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</si>
  <si>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</si>
  <si>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</si>
  <si>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</si>
  <si>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</si>
  <si>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</si>
  <si>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</si>
  <si>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</si>
  <si>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</si>
  <si>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</si>
  <si>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</si>
  <si>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</si>
  <si>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同和対策住宅資金等貸付事業特別会計</t>
    <phoneticPr fontId="5"/>
  </si>
  <si>
    <t>診療所事業特別会計</t>
    <phoneticPr fontId="5"/>
  </si>
  <si>
    <t>木材加工事業特別会計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</si>
  <si>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</si>
  <si>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</si>
  <si>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</si>
  <si>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</si>
  <si>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</si>
  <si>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</si>
  <si>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</si>
  <si>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</si>
  <si>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</si>
  <si>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</si>
  <si>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</si>
  <si>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</si>
  <si>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</si>
  <si>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</si>
  <si>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</si>
  <si>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</si>
  <si>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</si>
  <si>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</si>
  <si>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</si>
  <si>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</si>
  <si>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</si>
  <si>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</si>
  <si>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特定環境保全公共下水道事業会計</t>
    <phoneticPr fontId="5"/>
  </si>
  <si>
    <t>法適用企業</t>
    <phoneticPr fontId="5"/>
  </si>
  <si>
    <t>農業集落排水事業特別会計</t>
    <phoneticPr fontId="5"/>
  </si>
  <si>
    <t>法非適用企業</t>
    <phoneticPr fontId="5"/>
  </si>
  <si>
    <t>林業集落排水事業特別会計</t>
    <phoneticPr fontId="5"/>
  </si>
  <si>
    <t>漁業集落排水事業特別会計</t>
    <phoneticPr fontId="5"/>
  </si>
  <si>
    <t>戸別排水処理事業特別会計</t>
    <phoneticPr fontId="5"/>
  </si>
  <si>
    <t>分譲宅地造成事業特別会計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</si>
  <si>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</si>
  <si>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</si>
  <si>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</si>
  <si>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</si>
  <si>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</si>
  <si>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</si>
  <si>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</si>
  <si>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</si>
  <si>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</si>
  <si>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</si>
  <si>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</si>
  <si>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</si>
  <si>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</si>
  <si>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</si>
  <si>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</si>
  <si>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</si>
  <si>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</si>
  <si>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</si>
  <si>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</si>
  <si>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</si>
  <si>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</si>
  <si>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</si>
  <si>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</si>
  <si>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</si>
  <si>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</si>
  <si>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</si>
  <si>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</si>
  <si>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</si>
  <si>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</si>
  <si>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</si>
  <si>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</si>
  <si>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</si>
  <si>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</si>
  <si>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</si>
  <si>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</si>
  <si>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</si>
  <si>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</si>
  <si>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</si>
  <si>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</si>
  <si>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</si>
  <si>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</si>
  <si>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</si>
  <si>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</si>
  <si>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</si>
  <si>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</si>
  <si>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</si>
  <si>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</si>
  <si>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</si>
  <si>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</si>
  <si>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</si>
  <si>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</si>
  <si>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</si>
  <si>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</si>
  <si>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</si>
  <si>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</si>
  <si>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</si>
  <si>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</si>
  <si>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</si>
  <si>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</si>
  <si>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</si>
  <si>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</si>
  <si>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</si>
  <si>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</si>
  <si>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</si>
  <si>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</si>
  <si>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</si>
  <si>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漁業集落排水事業特別会計</t>
    <phoneticPr fontId="5"/>
  </si>
  <si>
    <t>(Ｆ)</t>
    <phoneticPr fontId="5"/>
  </si>
  <si>
    <t>特定環境保全公共下水道事業会計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</si>
  <si>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</si>
  <si>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</si>
  <si>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</si>
  <si>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</si>
  <si>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</si>
  <si>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</si>
  <si>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</si>
  <si>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</si>
  <si>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</si>
  <si>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</si>
  <si>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</si>
  <si>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</si>
  <si>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</si>
  <si>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</si>
  <si>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</si>
  <si>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</si>
  <si>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</si>
  <si>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</si>
  <si>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</si>
  <si>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</si>
  <si>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</si>
  <si>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</si>
  <si>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</si>
  <si>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</si>
  <si>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</si>
  <si>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</si>
  <si>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</si>
  <si>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</si>
  <si>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</si>
  <si>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</si>
  <si>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</si>
  <si>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</si>
  <si>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</si>
  <si>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</si>
  <si>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</si>
  <si>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</si>
  <si>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</si>
  <si>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</si>
  <si>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</si>
  <si>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</si>
  <si>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</si>
  <si>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</si>
  <si>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</si>
  <si>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</si>
  <si>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</si>
  <si>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</si>
  <si>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</si>
  <si>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</si>
  <si>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</si>
  <si>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</si>
  <si>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</si>
  <si>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</si>
  <si>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</si>
  <si>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</si>
  <si>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</si>
  <si>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</si>
  <si>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</si>
  <si>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</si>
  <si>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</si>
  <si>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</si>
  <si>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</si>
  <si>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</si>
  <si>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</si>
  <si>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</si>
  <si>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</si>
  <si>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</si>
  <si>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</si>
  <si>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</si>
  <si>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</si>
  <si>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</si>
  <si>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</si>
  <si>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</si>
  <si>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</si>
  <si>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</si>
  <si>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</si>
  <si>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</si>
  <si>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</si>
  <si>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</si>
  <si>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</si>
  <si>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</si>
  <si>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</si>
  <si>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</si>
  <si>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</si>
  <si>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</si>
  <si>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1.38</t>
  </si>
  <si>
    <t>▲ 0.05</t>
  </si>
  <si>
    <t>同和対策住宅資金等貸付事業特別会計</t>
  </si>
  <si>
    <t>▲ 2.07</t>
  </si>
  <si>
    <t>▲ 2.05</t>
  </si>
  <si>
    <t>▲ 1.95</t>
  </si>
  <si>
    <t>駐車場事業特別会計</t>
  </si>
  <si>
    <t>▲ 1.43</t>
  </si>
  <si>
    <t>▲ 1.40</t>
  </si>
  <si>
    <t>▲ 1.34</t>
  </si>
  <si>
    <t>▲ 1.28</t>
  </si>
  <si>
    <t>▲ 1.26</t>
  </si>
  <si>
    <t>水道事業会計</t>
  </si>
  <si>
    <t>一般会計</t>
  </si>
  <si>
    <t>国民健康保険事業特別会計（事業勘定）</t>
  </si>
  <si>
    <t>介護保険特別会計</t>
  </si>
  <si>
    <t>分譲宅地造成事業特別会計</t>
  </si>
  <si>
    <t>木材加工事業特別会計</t>
  </si>
  <si>
    <t>▲ 0.08</t>
  </si>
  <si>
    <t>▲ 0.09</t>
  </si>
  <si>
    <t>▲ 0.02</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</si>
  <si>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</si>
  <si>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</si>
  <si>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</si>
  <si>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</si>
  <si>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</si>
  <si>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</si>
  <si>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</si>
  <si>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</si>
  <si>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rPh sb="0" eb="2">
      <t>チイキ</t>
    </rPh>
    <rPh sb="2" eb="4">
      <t>シンコウ</t>
    </rPh>
    <rPh sb="4" eb="6">
      <t>キキン</t>
    </rPh>
    <phoneticPr fontId="5"/>
  </si>
  <si>
    <t>庁舎整備基金</t>
    <rPh sb="0" eb="2">
      <t>チョウシャ</t>
    </rPh>
    <rPh sb="2" eb="4">
      <t>セイビ</t>
    </rPh>
    <rPh sb="4" eb="6">
      <t>キキン</t>
    </rPh>
    <phoneticPr fontId="5"/>
  </si>
  <si>
    <t>三四六総合運動公園整備事業基金</t>
    <rPh sb="0" eb="1">
      <t>サン</t>
    </rPh>
    <rPh sb="1" eb="2">
      <t>ヨン</t>
    </rPh>
    <rPh sb="2" eb="3">
      <t>ロク</t>
    </rPh>
    <rPh sb="3" eb="9">
      <t>ソウゴウウンドウコウエン</t>
    </rPh>
    <rPh sb="9" eb="11">
      <t>セイビ</t>
    </rPh>
    <rPh sb="11" eb="13">
      <t>ジギョウ</t>
    </rPh>
    <rPh sb="13" eb="15">
      <t>キキン</t>
    </rPh>
    <phoneticPr fontId="5"/>
  </si>
  <si>
    <t>地域福祉基金</t>
    <rPh sb="0" eb="2">
      <t>チイキ</t>
    </rPh>
    <rPh sb="2" eb="4">
      <t>フクシ</t>
    </rPh>
    <rPh sb="4" eb="6">
      <t>キキン</t>
    </rPh>
    <phoneticPr fontId="5"/>
  </si>
  <si>
    <t>山村活性化基金</t>
    <rPh sb="0" eb="2">
      <t>サンソン</t>
    </rPh>
    <rPh sb="2" eb="5">
      <t>カッセイカ</t>
    </rPh>
    <rPh sb="5" eb="7">
      <t>キキン</t>
    </rPh>
    <phoneticPr fontId="5"/>
  </si>
  <si>
    <t>-</t>
    <phoneticPr fontId="2"/>
  </si>
  <si>
    <t>公立紀南病院組合</t>
  </si>
  <si>
    <t>紀南地方老人福祉施設組合（普通会計）</t>
  </si>
  <si>
    <t>紀南地方老人福祉施設組合（公営企業会計）</t>
  </si>
  <si>
    <t>和歌山県市町村総合事務組合</t>
  </si>
  <si>
    <t>和歌山地方税回収機構</t>
  </si>
  <si>
    <t>田辺周辺広域市町村圏組合</t>
  </si>
  <si>
    <t>紀南地方児童福祉施設組合</t>
  </si>
  <si>
    <t>紀南学園事務組合</t>
  </si>
  <si>
    <t>和歌山県後期高齢者医療広域連合（普通会計）</t>
  </si>
  <si>
    <t>和歌山県後期高齢者医療広域連合（特別会計）</t>
  </si>
  <si>
    <t>上大中清掃施設組合</t>
  </si>
  <si>
    <t>田辺市周辺衛生施設組合</t>
  </si>
  <si>
    <t>富田川衛生施設組合</t>
  </si>
  <si>
    <t>紀南環境衛生施設事務組合</t>
  </si>
  <si>
    <t>富田川治水組合</t>
  </si>
  <si>
    <t>紀南環境広域施設組合</t>
    <rPh sb="0" eb="2">
      <t>キナン</t>
    </rPh>
    <rPh sb="2" eb="4">
      <t>カンキョウ</t>
    </rPh>
    <rPh sb="4" eb="6">
      <t>コウイキ</t>
    </rPh>
    <rPh sb="6" eb="8">
      <t>シセツ</t>
    </rPh>
    <rPh sb="8" eb="10">
      <t>クミアイ</t>
    </rPh>
    <phoneticPr fontId="20"/>
  </si>
  <si>
    <t>法適用企業</t>
    <rPh sb="0" eb="1">
      <t>ホウ</t>
    </rPh>
    <rPh sb="1" eb="3">
      <t>テキヨウ</t>
    </rPh>
    <rPh sb="3" eb="5">
      <t>キギョウ</t>
    </rPh>
    <phoneticPr fontId="20"/>
  </si>
  <si>
    <t>南紀みらい（株）</t>
    <rPh sb="0" eb="2">
      <t>ナンキ</t>
    </rPh>
    <rPh sb="6" eb="7">
      <t>カブ</t>
    </rPh>
    <phoneticPr fontId="20"/>
  </si>
  <si>
    <t>田辺市土地開発公社</t>
    <rPh sb="0" eb="3">
      <t>タナベシ</t>
    </rPh>
    <rPh sb="3" eb="5">
      <t>トチ</t>
    </rPh>
    <rPh sb="5" eb="7">
      <t>カイハツ</t>
    </rPh>
    <rPh sb="7" eb="9">
      <t>コウシャ</t>
    </rPh>
    <phoneticPr fontId="20"/>
  </si>
  <si>
    <t>（一財）龍神村開発公社</t>
    <rPh sb="1" eb="2">
      <t>イチ</t>
    </rPh>
    <rPh sb="2" eb="3">
      <t>ザイ</t>
    </rPh>
    <rPh sb="4" eb="6">
      <t>リュウジン</t>
    </rPh>
    <rPh sb="6" eb="7">
      <t>ムラ</t>
    </rPh>
    <rPh sb="7" eb="9">
      <t>カイハツ</t>
    </rPh>
    <rPh sb="9" eb="11">
      <t>コウシャ</t>
    </rPh>
    <phoneticPr fontId="20"/>
  </si>
  <si>
    <t>（有）龍神温泉元湯</t>
    <rPh sb="1" eb="2">
      <t>ユウ</t>
    </rPh>
    <rPh sb="3" eb="5">
      <t>リュウジン</t>
    </rPh>
    <rPh sb="5" eb="7">
      <t>オンセン</t>
    </rPh>
    <rPh sb="7" eb="8">
      <t>モト</t>
    </rPh>
    <rPh sb="8" eb="9">
      <t>ユ</t>
    </rPh>
    <phoneticPr fontId="20"/>
  </si>
  <si>
    <t>（一社）田辺市熊野ツーリズムビューロー</t>
    <rPh sb="1" eb="2">
      <t>イチ</t>
    </rPh>
    <rPh sb="2" eb="3">
      <t>シャ</t>
    </rPh>
    <rPh sb="4" eb="7">
      <t>タナベシ</t>
    </rPh>
    <rPh sb="7" eb="9">
      <t>クマノ</t>
    </rPh>
    <phoneticPr fontId="20"/>
  </si>
  <si>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</si>
  <si>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</si>
  <si>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</si>
  <si>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</si>
  <si>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</si>
  <si>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組合等が起こした地方債の元利償還金に対する負担金等の増加や元利償還金の定期償還額の増加などから増加傾向であったことにより、類似団体と比較して高率で推移してきたが、将来負担比率については、本年度は地方債現在高が増加したものの充当可能財源等が将来負担額を上回っているため算定されていない。今後においても、地方債の発行については、交付税措置のある有利な起債を活用するなど、公債費の適正化に努める。</t>
    <rPh sb="102" eb="105">
      <t>ホンネンド</t>
    </rPh>
    <rPh sb="106" eb="109">
      <t>チホウサイ</t>
    </rPh>
    <rPh sb="109" eb="111">
      <t>ゲンザイ</t>
    </rPh>
    <rPh sb="111" eb="112">
      <t>ダカ</t>
    </rPh>
    <rPh sb="113" eb="115">
      <t>ゾウカ</t>
    </rPh>
    <rPh sb="120" eb="124">
      <t>ジュウトウカノウ</t>
    </rPh>
    <rPh sb="124" eb="126">
      <t>ザイゲン</t>
    </rPh>
    <rPh sb="126" eb="127">
      <t>トウ</t>
    </rPh>
    <rPh sb="128" eb="130">
      <t>ショウライ</t>
    </rPh>
    <rPh sb="130" eb="132">
      <t>フタン</t>
    </rPh>
    <rPh sb="132" eb="133">
      <t>ガク</t>
    </rPh>
    <rPh sb="134" eb="136">
      <t>ウワマワ</t>
    </rPh>
    <rPh sb="142" eb="144">
      <t>サンテイ</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</si>
  <si>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</si>
  <si>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</si>
  <si>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</si>
  <si>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地方債の発行による将来負担額の増加はあるものの、充当可能財源等の増加により、将来負担比率は算定されてないが、有形固定資産減価償却率は上昇傾向となっている。今後も老朽化した施設の集約化や除却、更新等について検討を行う必要がある。</t>
    <rPh sb="4" eb="6">
      <t>ハッコウ</t>
    </rPh>
    <rPh sb="9" eb="11">
      <t>ショウライ</t>
    </rPh>
    <rPh sb="11" eb="13">
      <t>フタン</t>
    </rPh>
    <rPh sb="13" eb="14">
      <t>ガク</t>
    </rPh>
    <rPh sb="15" eb="17">
      <t>ゾウカ</t>
    </rPh>
    <rPh sb="24" eb="26">
      <t>ジュウトウ</t>
    </rPh>
    <rPh sb="26" eb="28">
      <t>カノウ</t>
    </rPh>
    <rPh sb="28" eb="30">
      <t>ザイゲン</t>
    </rPh>
    <rPh sb="30" eb="31">
      <t>トウ</t>
    </rPh>
    <rPh sb="32" eb="34">
      <t>ゾウカ</t>
    </rPh>
    <rPh sb="45" eb="47">
      <t>サンテイ</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</si>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</sst>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97C0-4AF9-ACDA-E7250F2A2F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64033</c:v>
                </c:pt>
                <c:pt idx="1">
                  <c:v>40120</c:v>
                </c:pt>
                <c:pt idx="2">
                  <c:v>70339</c:v>
                </c:pt>
                <c:pt idx="3">
                  <c:v>73090</c:v>
                </c:pt>
                <c:pt idx="4">
                  <c:v>109194</c:v>
                </c:pt>
              </c:numCache>
            </c:numRef>
          </c:val>
          <c:smooth val="0"/>
          <c:extLst>
            <c:ext xmlns:c16="http://schemas.microsoft.com/office/drawing/2014/chart" uri="{C3380CC4-5D6E-409C-BE32-E72D297353CC}">
              <c16:uniqueId val="{00000001-97C0-4AF9-ACDA-E7250F2A2F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6.41</c:v>
                </c:pt>
                <c:pt idx="1">
                  <c:v>5.18</c:v>
                </c:pt>
                <c:pt idx="2">
                  <c:v>5.14</c:v>
                </c:pt>
                <c:pt idx="3">
                  <c:v>5.22</c:v>
                </c:pt>
                <c:pt idx="4">
                  <c:v>6.95</c:v>
                </c:pt>
              </c:numCache>
            </c:numRef>
          </c:val>
          <c:extLst>
            <c:ext xmlns:c16="http://schemas.microsoft.com/office/drawing/2014/chart" uri="{C3380CC4-5D6E-409C-BE32-E72D297353CC}">
              <c16:uniqueId val="{00000000-8B01-438C-9E06-2C4548451C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14.81</c:v>
                </c:pt>
                <c:pt idx="1">
                  <c:v>15.14</c:v>
                </c:pt>
                <c:pt idx="2">
                  <c:v>15.18</c:v>
                </c:pt>
                <c:pt idx="3">
                  <c:v>15.19</c:v>
                </c:pt>
                <c:pt idx="4">
                  <c:v>14.8</c:v>
                </c:pt>
              </c:numCache>
            </c:numRef>
          </c:val>
          <c:extLst>
            <c:ext xmlns:c16="http://schemas.microsoft.com/office/drawing/2014/chart" uri="{C3380CC4-5D6E-409C-BE32-E72D297353CC}">
              <c16:uniqueId val="{00000001-8B01-438C-9E06-2C4548451C5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1.21</c:v>
                </c:pt>
                <c:pt idx="1">
                  <c:v>-1.38</c:v>
                </c:pt>
                <c:pt idx="2">
                  <c:v>-0.05</c:v>
                </c:pt>
                <c:pt idx="3">
                  <c:v>0.08</c:v>
                </c:pt>
                <c:pt idx="4">
                  <c:v>1.86</c:v>
                </c:pt>
              </c:numCache>
            </c:numRef>
          </c:val>
          <c:smooth val="0"/>
          <c:extLst>
            <c:ext xmlns:c16="http://schemas.microsoft.com/office/drawing/2014/chart" uri="{C3380CC4-5D6E-409C-BE32-E72D297353CC}">
              <c16:uniqueId val="{00000002-8B01-438C-9E06-2C4548451C5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0.05</c:v>
                </c:pt>
                <c:pt idx="2">
                  <c:v>#N/A</c:v>
                </c:pt>
                <c:pt idx="3">
                  <c:v>0.1</c:v>
                </c:pt>
                <c:pt idx="4">
                  <c:v>#N/A</c:v>
                </c:pt>
                <c:pt idx="5">
                  <c:v>0.04</c:v>
                </c:pt>
                <c:pt idx="6">
                  <c:v>#N/A</c:v>
                </c:pt>
                <c:pt idx="7">
                  <c:v>0.04</c:v>
                </c:pt>
                <c:pt idx="8">
                  <c:v>#N/A</c:v>
                </c:pt>
                <c:pt idx="9">
                  <c:v>0.03</c:v>
                </c:pt>
              </c:numCache>
            </c:numRef>
          </c:val>
          <c:extLst>
            <c:ext xmlns:c16="http://schemas.microsoft.com/office/drawing/2014/chart" uri="{C3380CC4-5D6E-409C-BE32-E72D297353CC}">
              <c16:uniqueId val="{00000000-8A39-4AB3-B45D-31488E4C28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39-4AB3-B45D-31488E4C2854}"/>
            </c:ext>
          </c:extLst>
        </c:ser>
        <c:ser>
          <c:idx val="2"/>
          <c:order val="2"/>
          <c:tx>
            <c:strRef>
              <c:f>データシート!$A$29</c:f>
              <c:strCache>
                <c:ptCount val="1"/>
                <c:pt idx="0">
                  <c:v>木材加工事業特別会計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0.08</c:v>
                </c:pt>
                <c:pt idx="1">
                  <c:v>#N/A</c:v>
                </c:pt>
                <c:pt idx="2">
                  <c:v>0.09</c:v>
                </c:pt>
                <c:pt idx="3">
                  <c:v>#N/A</c:v>
                </c:pt>
                <c:pt idx="4">
                  <c:v>0.02</c:v>
                </c:pt>
                <c:pt idx="5">
                  <c:v>#N/A</c:v>
                </c:pt>
                <c:pt idx="6">
                  <c:v>#N/A</c:v>
                </c:pt>
                <c:pt idx="7">
                  <c:v>0.02</c:v>
                </c:pt>
                <c:pt idx="8">
                  <c:v>#N/A</c:v>
                </c:pt>
                <c:pt idx="9">
                  <c:v>0.02</c:v>
                </c:pt>
              </c:numCache>
            </c:numRef>
          </c:val>
          <c:extLst>
            <c:ext xmlns:c16="http://schemas.microsoft.com/office/drawing/2014/chart" uri="{C3380CC4-5D6E-409C-BE32-E72D297353CC}">
              <c16:uniqueId val="{00000002-8A39-4AB3-B45D-31488E4C2854}"/>
            </c:ext>
          </c:extLst>
        </c:ser>
        <c:ser>
          <c:idx val="3"/>
          <c:order val="3"/>
          <c:tx>
            <c:strRef>
              <c:f>データシート!$A$30</c:f>
              <c:strCache>
                <c:ptCount val="1"/>
                <c:pt idx="0">
                  <c:v>分譲宅地造成事業特別会計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0.64</c:v>
                </c:pt>
                <c:pt idx="2">
                  <c:v>#N/A</c:v>
                </c:pt>
                <c:pt idx="3">
                  <c:v>0.65</c:v>
                </c:pt>
                <c:pt idx="4">
                  <c:v>#N/A</c:v>
                </c:pt>
                <c:pt idx="5">
                  <c:v>0.65</c:v>
                </c:pt>
                <c:pt idx="6">
                  <c:v>#N/A</c:v>
                </c:pt>
                <c:pt idx="7">
                  <c:v>0.64</c:v>
                </c:pt>
                <c:pt idx="8">
                  <c:v>#N/A</c:v>
                </c:pt>
                <c:pt idx="9">
                  <c:v>0.62</c:v>
                </c:pt>
              </c:numCache>
            </c:numRef>
          </c:val>
          <c:extLst>
            <c:ext xmlns:c16="http://schemas.microsoft.com/office/drawing/2014/chart" uri="{C3380CC4-5D6E-409C-BE32-E72D297353CC}">
              <c16:uniqueId val="{00000003-8A39-4AB3-B45D-31488E4C2854}"/>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0.37</c:v>
                </c:pt>
                <c:pt idx="2">
                  <c:v>#N/A</c:v>
                </c:pt>
                <c:pt idx="3">
                  <c:v>0.52</c:v>
                </c:pt>
                <c:pt idx="4">
                  <c:v>#N/A</c:v>
                </c:pt>
                <c:pt idx="5">
                  <c:v>0.23</c:v>
                </c:pt>
                <c:pt idx="6">
                  <c:v>#N/A</c:v>
                </c:pt>
                <c:pt idx="7">
                  <c:v>0.63</c:v>
                </c:pt>
                <c:pt idx="8">
                  <c:v>#N/A</c:v>
                </c:pt>
                <c:pt idx="9">
                  <c:v>0.68</c:v>
                </c:pt>
              </c:numCache>
            </c:numRef>
          </c:val>
          <c:extLst>
            <c:ext xmlns:c16="http://schemas.microsoft.com/office/drawing/2014/chart" uri="{C3380CC4-5D6E-409C-BE32-E72D297353CC}">
              <c16:uniqueId val="{00000004-8A39-4AB3-B45D-31488E4C2854}"/>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0.21</c:v>
                </c:pt>
                <c:pt idx="2">
                  <c:v>#N/A</c:v>
                </c:pt>
                <c:pt idx="3">
                  <c:v>0.98</c:v>
                </c:pt>
                <c:pt idx="4">
                  <c:v>#N/A</c:v>
                </c:pt>
                <c:pt idx="5">
                  <c:v>1.04</c:v>
                </c:pt>
                <c:pt idx="6">
                  <c:v>#N/A</c:v>
                </c:pt>
                <c:pt idx="7">
                  <c:v>1.18</c:v>
                </c:pt>
                <c:pt idx="8">
                  <c:v>#N/A</c:v>
                </c:pt>
                <c:pt idx="9">
                  <c:v>1.51</c:v>
                </c:pt>
              </c:numCache>
            </c:numRef>
          </c:val>
          <c:extLst>
            <c:ext xmlns:c16="http://schemas.microsoft.com/office/drawing/2014/chart" uri="{C3380CC4-5D6E-409C-BE32-E72D297353CC}">
              <c16:uniqueId val="{00000005-8A39-4AB3-B45D-31488E4C285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8.56</c:v>
                </c:pt>
                <c:pt idx="2">
                  <c:v>#N/A</c:v>
                </c:pt>
                <c:pt idx="3">
                  <c:v>7.34</c:v>
                </c:pt>
                <c:pt idx="4">
                  <c:v>#N/A</c:v>
                </c:pt>
                <c:pt idx="5">
                  <c:v>7.23</c:v>
                </c:pt>
                <c:pt idx="6">
                  <c:v>#N/A</c:v>
                </c:pt>
                <c:pt idx="7">
                  <c:v>7.25</c:v>
                </c:pt>
                <c:pt idx="8">
                  <c:v>#N/A</c:v>
                </c:pt>
                <c:pt idx="9">
                  <c:v>8.8699999999999992</c:v>
                </c:pt>
              </c:numCache>
            </c:numRef>
          </c:val>
          <c:extLst>
            <c:ext xmlns:c16="http://schemas.microsoft.com/office/drawing/2014/chart" uri="{C3380CC4-5D6E-409C-BE32-E72D297353CC}">
              <c16:uniqueId val="{00000006-8A39-4AB3-B45D-31488E4C285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9.91</c:v>
                </c:pt>
                <c:pt idx="2">
                  <c:v>#N/A</c:v>
                </c:pt>
                <c:pt idx="3">
                  <c:v>10.52</c:v>
                </c:pt>
                <c:pt idx="4">
                  <c:v>#N/A</c:v>
                </c:pt>
                <c:pt idx="5">
                  <c:v>11.82</c:v>
                </c:pt>
                <c:pt idx="6">
                  <c:v>#N/A</c:v>
                </c:pt>
                <c:pt idx="7">
                  <c:v>10.98</c:v>
                </c:pt>
                <c:pt idx="8">
                  <c:v>#N/A</c:v>
                </c:pt>
                <c:pt idx="9">
                  <c:v>11.18</c:v>
                </c:pt>
              </c:numCache>
            </c:numRef>
          </c:val>
          <c:extLst>
            <c:ext xmlns:c16="http://schemas.microsoft.com/office/drawing/2014/chart" uri="{C3380CC4-5D6E-409C-BE32-E72D297353CC}">
              <c16:uniqueId val="{00000007-8A39-4AB3-B45D-31488E4C2854}"/>
            </c:ext>
          </c:extLst>
        </c:ser>
        <c:ser>
          <c:idx val="8"/>
          <c:order val="8"/>
          <c:tx>
            <c:strRef>
              <c:f>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1.43</c:v>
                </c:pt>
                <c:pt idx="1">
                  <c:v>#N/A</c:v>
                </c:pt>
                <c:pt idx="2">
                  <c:v>1.4</c:v>
                </c:pt>
                <c:pt idx="3">
                  <c:v>#N/A</c:v>
                </c:pt>
                <c:pt idx="4">
                  <c:v>1.34</c:v>
                </c:pt>
                <c:pt idx="5">
                  <c:v>#N/A</c:v>
                </c:pt>
                <c:pt idx="6">
                  <c:v>1.28</c:v>
                </c:pt>
                <c:pt idx="7">
                  <c:v>#N/A</c:v>
                </c:pt>
                <c:pt idx="8">
                  <c:v>1.26</c:v>
                </c:pt>
                <c:pt idx="9">
                  <c:v>#N/A</c:v>
                </c:pt>
              </c:numCache>
            </c:numRef>
          </c:val>
          <c:extLst>
            <c:ext xmlns:c16="http://schemas.microsoft.com/office/drawing/2014/chart" uri="{C3380CC4-5D6E-409C-BE32-E72D297353CC}">
              <c16:uniqueId val="{00000008-8A39-4AB3-B45D-31488E4C2854}"/>
            </c:ext>
          </c:extLst>
        </c:ser>
        <c:ser>
          <c:idx val="9"/>
          <c:order val="9"/>
          <c:tx>
            <c:strRef>
              <c:f>データシート!$A$36</c:f>
              <c:strCache>
                <c:ptCount val="1"/>
                <c:pt idx="0">
                  <c:v>同和対策住宅資金等貸付事業特別会計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2.0699999999999998</c:v>
                </c:pt>
                <c:pt idx="1">
                  <c:v>#N/A</c:v>
                </c:pt>
                <c:pt idx="2">
                  <c:v>2.0699999999999998</c:v>
                </c:pt>
                <c:pt idx="3">
                  <c:v>#N/A</c:v>
                </c:pt>
                <c:pt idx="4">
                  <c:v>2.0699999999999998</c:v>
                </c:pt>
                <c:pt idx="5">
                  <c:v>#N/A</c:v>
                </c:pt>
                <c:pt idx="6">
                  <c:v>2.0499999999999998</c:v>
                </c:pt>
                <c:pt idx="7">
                  <c:v>#N/A</c:v>
                </c:pt>
                <c:pt idx="8">
                  <c:v>1.95</c:v>
                </c:pt>
                <c:pt idx="9">
                  <c:v>#N/A</c:v>
                </c:pt>
              </c:numCache>
            </c:numRef>
          </c:val>
          <c:extLst>
            <c:ext xmlns:c16="http://schemas.microsoft.com/office/drawing/2014/chart" uri="{C3380CC4-5D6E-409C-BE32-E72D297353CC}">
              <c16:uniqueId val="{00000009-8A39-4AB3-B45D-31488E4C28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4864</c:v>
                </c:pt>
                <c:pt idx="5">
                  <c:v>4819</c:v>
                </c:pt>
                <c:pt idx="8">
                  <c:v>4908</c:v>
                </c:pt>
                <c:pt idx="11">
                  <c:v>4970</c:v>
                </c:pt>
                <c:pt idx="14">
                  <c:v>4992</c:v>
                </c:pt>
              </c:numCache>
            </c:numRef>
          </c:val>
          <c:extLst>
            <c:ext xmlns:c16="http://schemas.microsoft.com/office/drawing/2014/chart" uri="{C3380CC4-5D6E-409C-BE32-E72D297353CC}">
              <c16:uniqueId val="{00000000-C948-48A0-86FA-9BEFBF7AF8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48-48A0-86FA-9BEFBF7AF8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c:v>
                </c:pt>
                <c:pt idx="3">
                  <c:v>8</c:v>
                </c:pt>
                <c:pt idx="6">
                  <c:v>8</c:v>
                </c:pt>
                <c:pt idx="9">
                  <c:v>7</c:v>
                </c:pt>
                <c:pt idx="12">
                  <c:v>7</c:v>
                </c:pt>
              </c:numCache>
            </c:numRef>
          </c:val>
          <c:extLst>
            <c:ext xmlns:c16="http://schemas.microsoft.com/office/drawing/2014/chart" uri="{C3380CC4-5D6E-409C-BE32-E72D297353CC}">
              <c16:uniqueId val="{00000002-C948-48A0-86FA-9BEFBF7AF8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322</c:v>
                </c:pt>
                <c:pt idx="3">
                  <c:v>354</c:v>
                </c:pt>
                <c:pt idx="6">
                  <c:v>388</c:v>
                </c:pt>
                <c:pt idx="9">
                  <c:v>423</c:v>
                </c:pt>
                <c:pt idx="12">
                  <c:v>417</c:v>
                </c:pt>
              </c:numCache>
            </c:numRef>
          </c:val>
          <c:extLst>
            <c:ext xmlns:c16="http://schemas.microsoft.com/office/drawing/2014/chart" uri="{C3380CC4-5D6E-409C-BE32-E72D297353CC}">
              <c16:uniqueId val="{00000003-C948-48A0-86FA-9BEFBF7AF8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535</c:v>
                </c:pt>
                <c:pt idx="3">
                  <c:v>538</c:v>
                </c:pt>
                <c:pt idx="6">
                  <c:v>456</c:v>
                </c:pt>
                <c:pt idx="9">
                  <c:v>581</c:v>
                </c:pt>
                <c:pt idx="12">
                  <c:v>580</c:v>
                </c:pt>
              </c:numCache>
            </c:numRef>
          </c:val>
          <c:extLst>
            <c:ext xmlns:c16="http://schemas.microsoft.com/office/drawing/2014/chart" uri="{C3380CC4-5D6E-409C-BE32-E72D297353CC}">
              <c16:uniqueId val="{00000004-C948-48A0-86FA-9BEFBF7AF8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48-48A0-86FA-9BEFBF7AF8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48-48A0-86FA-9BEFBF7AF8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5522</c:v>
                </c:pt>
                <c:pt idx="3">
                  <c:v>5495</c:v>
                </c:pt>
                <c:pt idx="6">
                  <c:v>5668</c:v>
                </c:pt>
                <c:pt idx="9">
                  <c:v>5755</c:v>
                </c:pt>
                <c:pt idx="12">
                  <c:v>5664</c:v>
                </c:pt>
              </c:numCache>
            </c:numRef>
          </c:val>
          <c:extLst>
            <c:ext xmlns:c16="http://schemas.microsoft.com/office/drawing/2014/chart" uri="{C3380CC4-5D6E-409C-BE32-E72D297353CC}">
              <c16:uniqueId val="{00000007-C948-48A0-86FA-9BEFBF7AF84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1523</c:v>
                </c:pt>
                <c:pt idx="2">
                  <c:v>#N/A</c:v>
                </c:pt>
                <c:pt idx="3">
                  <c:v>#N/A</c:v>
                </c:pt>
                <c:pt idx="4">
                  <c:v>1576</c:v>
                </c:pt>
                <c:pt idx="5">
                  <c:v>#N/A</c:v>
                </c:pt>
                <c:pt idx="6">
                  <c:v>#N/A</c:v>
                </c:pt>
                <c:pt idx="7">
                  <c:v>1612</c:v>
                </c:pt>
                <c:pt idx="8">
                  <c:v>#N/A</c:v>
                </c:pt>
                <c:pt idx="9">
                  <c:v>#N/A</c:v>
                </c:pt>
                <c:pt idx="10">
                  <c:v>1796</c:v>
                </c:pt>
                <c:pt idx="11">
                  <c:v>#N/A</c:v>
                </c:pt>
                <c:pt idx="12">
                  <c:v>#N/A</c:v>
                </c:pt>
                <c:pt idx="13">
                  <c:v>1676</c:v>
                </c:pt>
                <c:pt idx="14">
                  <c:v>#N/A</c:v>
                </c:pt>
              </c:numCache>
            </c:numRef>
          </c:val>
          <c:smooth val="0"/>
          <c:extLst>
            <c:ext xmlns:c16="http://schemas.microsoft.com/office/drawing/2014/chart" uri="{C3380CC4-5D6E-409C-BE32-E72D297353CC}">
              <c16:uniqueId val="{00000008-C948-48A0-86FA-9BEFBF7AF84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43133</c:v>
                </c:pt>
                <c:pt idx="5">
                  <c:v>41838</c:v>
                </c:pt>
                <c:pt idx="8">
                  <c:v>41154</c:v>
                </c:pt>
                <c:pt idx="11">
                  <c:v>40555</c:v>
                </c:pt>
                <c:pt idx="14">
                  <c:v>41491</c:v>
                </c:pt>
              </c:numCache>
            </c:numRef>
          </c:val>
          <c:extLst>
            <c:ext xmlns:c16="http://schemas.microsoft.com/office/drawing/2014/chart" uri="{C3380CC4-5D6E-409C-BE32-E72D297353CC}">
              <c16:uniqueId val="{00000000-F199-4966-84CD-B019BAAFE3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1724</c:v>
                </c:pt>
                <c:pt idx="5">
                  <c:v>1586</c:v>
                </c:pt>
                <c:pt idx="8">
                  <c:v>2801</c:v>
                </c:pt>
                <c:pt idx="11">
                  <c:v>2441</c:v>
                </c:pt>
                <c:pt idx="14">
                  <c:v>2150</c:v>
                </c:pt>
              </c:numCache>
            </c:numRef>
          </c:val>
          <c:extLst>
            <c:ext xmlns:c16="http://schemas.microsoft.com/office/drawing/2014/chart" uri="{C3380CC4-5D6E-409C-BE32-E72D297353CC}">
              <c16:uniqueId val="{00000001-F199-4966-84CD-B019BAAFE3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20197</c:v>
                </c:pt>
                <c:pt idx="5">
                  <c:v>20929</c:v>
                </c:pt>
                <c:pt idx="8">
                  <c:v>20915</c:v>
                </c:pt>
                <c:pt idx="11">
                  <c:v>20932</c:v>
                </c:pt>
                <c:pt idx="14">
                  <c:v>21140</c:v>
                </c:pt>
              </c:numCache>
            </c:numRef>
          </c:val>
          <c:extLst>
            <c:ext xmlns:c16="http://schemas.microsoft.com/office/drawing/2014/chart" uri="{C3380CC4-5D6E-409C-BE32-E72D297353CC}">
              <c16:uniqueId val="{00000002-F199-4966-84CD-B019BAAFE3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99-4966-84CD-B019BAAFE3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199-4966-84CD-B019BAAFE3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245</c:v>
                </c:pt>
                <c:pt idx="3">
                  <c:v>520</c:v>
                </c:pt>
                <c:pt idx="6">
                  <c:v>473</c:v>
                </c:pt>
                <c:pt idx="9">
                  <c:v>435</c:v>
                </c:pt>
                <c:pt idx="12">
                  <c:v>488</c:v>
                </c:pt>
              </c:numCache>
            </c:numRef>
          </c:val>
          <c:extLst>
            <c:ext xmlns:c16="http://schemas.microsoft.com/office/drawing/2014/chart" uri="{C3380CC4-5D6E-409C-BE32-E72D297353CC}">
              <c16:uniqueId val="{00000005-F199-4966-84CD-B019BAAFE3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6622</c:v>
                </c:pt>
                <c:pt idx="3">
                  <c:v>6512</c:v>
                </c:pt>
                <c:pt idx="6">
                  <c:v>6079</c:v>
                </c:pt>
                <c:pt idx="9">
                  <c:v>5678</c:v>
                </c:pt>
                <c:pt idx="12">
                  <c:v>5531</c:v>
                </c:pt>
              </c:numCache>
            </c:numRef>
          </c:val>
          <c:extLst>
            <c:ext xmlns:c16="http://schemas.microsoft.com/office/drawing/2014/chart" uri="{C3380CC4-5D6E-409C-BE32-E72D297353CC}">
              <c16:uniqueId val="{00000006-F199-4966-84CD-B019BAAFE3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2727</c:v>
                </c:pt>
                <c:pt idx="3">
                  <c:v>2905</c:v>
                </c:pt>
                <c:pt idx="6">
                  <c:v>2809</c:v>
                </c:pt>
                <c:pt idx="9">
                  <c:v>2670</c:v>
                </c:pt>
                <c:pt idx="12">
                  <c:v>2499</c:v>
                </c:pt>
              </c:numCache>
            </c:numRef>
          </c:val>
          <c:extLst>
            <c:ext xmlns:c16="http://schemas.microsoft.com/office/drawing/2014/chart" uri="{C3380CC4-5D6E-409C-BE32-E72D297353CC}">
              <c16:uniqueId val="{00000007-F199-4966-84CD-B019BAAFE3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5645</c:v>
                </c:pt>
                <c:pt idx="3">
                  <c:v>5769</c:v>
                </c:pt>
                <c:pt idx="6">
                  <c:v>4774</c:v>
                </c:pt>
                <c:pt idx="9">
                  <c:v>4864</c:v>
                </c:pt>
                <c:pt idx="12">
                  <c:v>4855</c:v>
                </c:pt>
              </c:numCache>
            </c:numRef>
          </c:val>
          <c:extLst>
            <c:ext xmlns:c16="http://schemas.microsoft.com/office/drawing/2014/chart" uri="{C3380CC4-5D6E-409C-BE32-E72D297353CC}">
              <c16:uniqueId val="{00000008-F199-4966-84CD-B019BAAFE3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c:v>
                </c:pt>
                <c:pt idx="3">
                  <c:v>4</c:v>
                </c:pt>
                <c:pt idx="6">
                  <c:v>11</c:v>
                </c:pt>
                <c:pt idx="9">
                  <c:v>14</c:v>
                </c:pt>
                <c:pt idx="12">
                  <c:v>0</c:v>
                </c:pt>
              </c:numCache>
            </c:numRef>
          </c:val>
          <c:extLst>
            <c:ext xmlns:c16="http://schemas.microsoft.com/office/drawing/2014/chart" uri="{C3380CC4-5D6E-409C-BE32-E72D297353CC}">
              <c16:uniqueId val="{00000009-F199-4966-84CD-B019BAAFE3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51767</c:v>
                </c:pt>
                <c:pt idx="3">
                  <c:v>49696</c:v>
                </c:pt>
                <c:pt idx="6">
                  <c:v>49032</c:v>
                </c:pt>
                <c:pt idx="9">
                  <c:v>48462</c:v>
                </c:pt>
                <c:pt idx="12">
                  <c:v>50150</c:v>
                </c:pt>
              </c:numCache>
            </c:numRef>
          </c:val>
          <c:extLst>
            <c:ext xmlns:c16="http://schemas.microsoft.com/office/drawing/2014/chart" uri="{C3380CC4-5D6E-409C-BE32-E72D297353CC}">
              <c16:uniqueId val="{0000000A-F199-4966-84CD-B019BAAFE3D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1952</c:v>
                </c:pt>
                <c:pt idx="2">
                  <c:v>#N/A</c:v>
                </c:pt>
                <c:pt idx="3">
                  <c:v>#N/A</c:v>
                </c:pt>
                <c:pt idx="4">
                  <c:v>1054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199-4966-84CD-B019BAAFE3D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3564</c:v>
                </c:pt>
                <c:pt idx="1">
                  <c:v>3565</c:v>
                </c:pt>
                <c:pt idx="2">
                  <c:v>3565</c:v>
                </c:pt>
              </c:numCache>
            </c:numRef>
          </c:val>
          <c:extLst>
            <c:ext xmlns:c16="http://schemas.microsoft.com/office/drawing/2014/chart" uri="{C3380CC4-5D6E-409C-BE32-E72D297353CC}">
              <c16:uniqueId val="{00000000-244E-456D-9223-1EAB7439D6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9325</c:v>
                </c:pt>
                <c:pt idx="1">
                  <c:v>9336</c:v>
                </c:pt>
                <c:pt idx="2">
                  <c:v>9346</c:v>
                </c:pt>
              </c:numCache>
            </c:numRef>
          </c:val>
          <c:extLst>
            <c:ext xmlns:c16="http://schemas.microsoft.com/office/drawing/2014/chart" uri="{C3380CC4-5D6E-409C-BE32-E72D297353CC}">
              <c16:uniqueId val="{00000001-244E-456D-9223-1EAB7439D6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9948</c:v>
                </c:pt>
                <c:pt idx="1">
                  <c:v>9952</c:v>
                </c:pt>
                <c:pt idx="2">
                  <c:v>10078</c:v>
                </c:pt>
              </c:numCache>
            </c:numRef>
          </c:val>
          <c:extLst>
            <c:ext xmlns:c16="http://schemas.microsoft.com/office/drawing/2014/chart" uri="{C3380CC4-5D6E-409C-BE32-E72D297353CC}">
              <c16:uniqueId val="{00000002-244E-456D-9223-1EAB7439D67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{E81041D9-A54D-450A-900E-09B017C446B2}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325-4680-B768-392D64AEC4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{CFEF86EF-7E1C-416B-9C0A-D900E6EF2B04}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25-4680-B768-392D64AEC4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{7DA4CEA1-FDE2-45D4-A01F-4CC7B3733474}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25-4680-B768-392D64AEC4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{4F5E61B1-C517-4007-9DDB-D9DE29C81282}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25-4680-B768-392D64AEC4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{09D4470F-786F-497D-8C59-6D24B8A3568B}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25-4680-B768-392D64AEC46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{68EF6777-B2EC-4249-BD9D-06E82C324F12}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325-4680-B768-392D64AEC46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{14A1A48F-5467-4394-93C9-878E25FA1C3F}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325-4680-B768-392D64AEC46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{3A8C1063-CB53-4C96-BC2D-2622A10E5609}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325-4680-B768-392D64AEC46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{AD3D9941-E1E6-4560-991F-0297218C36AB}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325-4680-B768-392D64AEC4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56.7</c:v>
                </c:pt>
                <c:pt idx="8">
                  <c:v>58.2</c:v>
                </c:pt>
                <c:pt idx="16">
                  <c:v>59.5</c:v>
                </c:pt>
                <c:pt idx="24">
                  <c:v>60.9</c:v>
                </c:pt>
                <c:pt idx="32">
                  <c:v>61.7</c:v>
                </c:pt>
              </c:numCache>
            </c:numRef>
          </c:xVal>
          <c:yVal>
            <c:numRef>
              <c:f>公会計指標分析・財政指標組合せ分析表!$BP$51:$DC$51</c:f>
              <c:numCache>
                <c:formatCode>#,##0.0;"▲ "#,##0.0</c:formatCode>
                <c:ptCount val="40"/>
                <c:pt idx="0">
                  <c:v>9.9</c:v>
                </c:pt>
                <c:pt idx="8">
                  <c:v>5.5</c:v>
                </c:pt>
              </c:numCache>
            </c:numRef>
          </c:yVal>
          <c:smooth val="0"/>
          <c:extLst>
            <c:ext xmlns:c16="http://schemas.microsoft.com/office/drawing/2014/chart" uri="{C3380CC4-5D6E-409C-BE32-E72D297353CC}">
              <c16:uniqueId val="{00000009-4325-4680-B768-392D64AEC4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{014589B6-E678-4266-9A5C-33020F360FBE}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325-4680-B768-392D64AEC46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{695C7968-B57D-45BC-8267-03BA0830482D}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25-4680-B768-392D64AEC4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{027F44B2-4C68-4347-8894-EA4536ACE1D4}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25-4680-B768-392D64AEC4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{F1BEEE4A-A484-4565-9317-3CBE8F7D8BC4}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25-4680-B768-392D64AEC4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{CB968349-4721-44CF-976B-B8C62CB36A78}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25-4680-B768-392D64AEC46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{8015D9AB-087E-40DE-B7D4-80110E940D04}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325-4680-B768-392D64AEC46F}"/>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{64AD2EDA-4740-4F61-A257-5F73DBAA87A8}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325-4680-B768-392D64AEC46F}"/>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{69C18002-D108-40CE-AD2B-D8C6554BFECF}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325-4680-B768-392D64AEC46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{3F6AF65F-F1A7-43B6-BCE0-5671E362664D}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325-4680-B768-392D64AEC4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4325-4680-B768-392D64AEC46F}"/>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{27874DC5-3FD3-4596-902A-A0C00F60A739}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B33-482C-9913-EFEC53C246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{9991D182-45BB-4B94-86CA-3FBC826E1E1E}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33-482C-9913-EFEC53C246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{DA0B0309-E1F8-413A-A4BF-F5F6A616F02D}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33-482C-9913-EFEC53C246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{EB2C2036-A385-4A8C-83ED-8DBC46F44378}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33-482C-9913-EFEC53C246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{D994C8D7-6944-42F1-B738-3A6B2838B4CF}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33-482C-9913-EFEC53C2461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{0E03AE60-7E2E-4BE2-A303-D2F15E119EA3}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B33-482C-9913-EFEC53C2461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{C8475A18-FDB9-4DD4-8F54-D7A09D444357}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B33-482C-9913-EFEC53C2461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{DB7FA9B8-99D5-4A50-AC6B-288FCD947BBE}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B33-482C-9913-EFEC53C2461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{4C79E452-ED30-4C27-AF1E-DB240E68EE6A}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B33-482C-9913-EFEC53C246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7.9</c:v>
                </c:pt>
                <c:pt idx="16">
                  <c:v>8.1</c:v>
                </c:pt>
                <c:pt idx="24">
                  <c:v>8.6999999999999993</c:v>
                </c:pt>
                <c:pt idx="32">
                  <c:v>8.8000000000000007</c:v>
                </c:pt>
              </c:numCache>
            </c:numRef>
          </c:xVal>
          <c:yVal>
            <c:numRef>
              <c:f>公会計指標分析・財政指標組合せ分析表!$BP$73:$DC$73</c:f>
              <c:numCache>
                <c:formatCode>#,##0.0;"▲ "#,##0.0</c:formatCode>
                <c:ptCount val="40"/>
                <c:pt idx="0">
                  <c:v>9.9</c:v>
                </c:pt>
                <c:pt idx="8">
                  <c:v>5.5</c:v>
                </c:pt>
              </c:numCache>
            </c:numRef>
          </c:yVal>
          <c:smooth val="0"/>
          <c:extLst>
            <c:ext xmlns:c16="http://schemas.microsoft.com/office/drawing/2014/chart" uri="{C3380CC4-5D6E-409C-BE32-E72D297353CC}">
              <c16:uniqueId val="{00000009-4B33-482C-9913-EFEC53C246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{CC8B0E69-3071-412B-903C-82AEC2DDE5B0}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B33-482C-9913-EFEC53C246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{360E8ABB-96C1-4129-BAA0-78817A8FD50C}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33-482C-9913-EFEC53C246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{7FBB771A-69BD-412C-9192-412A80BFB40A}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33-482C-9913-EFEC53C246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{D57671D6-8708-4B11-87F5-7C700F198672}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33-482C-9913-EFEC53C246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{6ABD0950-860A-4201-BDB4-35DFDAEE5891}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33-482C-9913-EFEC53C2461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{EF1F76AE-C754-45D4-8586-9949894A0601}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B33-482C-9913-EFEC53C2461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{5DF26040-367A-455A-84D7-F70BD09C39C3}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B33-482C-9913-EFEC53C2461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{21C6A239-BD51-44C6-A911-DE8CDB3A2AC5}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B33-482C-9913-EFEC53C2461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{650B1965-081E-4D51-B4F5-4DE7124DC861}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B33-482C-9913-EFEC53C246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4B33-482C-9913-EFEC53C24617}"/>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元利償還金は、平成６年度に借入した学校教育施設等整備事業債の償還が終了したことなどから減少している。</a:t>
          </a:r>
        </a:p>
        <a:p>
          <a:r>
            <a:rPr kumimoji="1" lang="ja-JP" altLang="en-US" sz="1100">
              <a:latin typeface="ＭＳ ゴシック" pitchFamily="49" charset="-128"/>
              <a:ea typeface="ＭＳ ゴシック" pitchFamily="49" charset="-128"/>
            </a:rPr>
            <a:t>　組合等が起こした地方債の元利償還金に対する負担金等は、公立紀南病院組合の医療機器整備事業等に係る元利償還金に対する負担割合の変更などに伴い減少している。</a:t>
          </a:r>
        </a:p>
        <a:p>
          <a:r>
            <a:rPr kumimoji="1" lang="ja-JP" altLang="en-US" sz="1100">
              <a:latin typeface="ＭＳ ゴシック" pitchFamily="49" charset="-128"/>
              <a:ea typeface="ＭＳ ゴシック" pitchFamily="49" charset="-128"/>
            </a:rPr>
            <a:t>　算入公債費等は、事業費補正により基準財政需要額に算入された公債費において道路橋りょう費等の減少はあるものの、臨時財政対策債及び合併特例債の償還金の増加などに伴い増加している。</a:t>
          </a:r>
        </a:p>
        <a:p>
          <a:r>
            <a:rPr kumimoji="1" lang="ja-JP" altLang="en-US" sz="1100">
              <a:latin typeface="ＭＳ ゴシック" pitchFamily="49" charset="-128"/>
              <a:ea typeface="ＭＳ ゴシック" pitchFamily="49" charset="-128"/>
            </a:rPr>
            <a:t>　このため、実質公債費比率は単年度比で</a:t>
          </a:r>
          <a:r>
            <a:rPr kumimoji="1" lang="en-US" altLang="ja-JP" sz="1100">
              <a:latin typeface="ＭＳ ゴシック" pitchFamily="49" charset="-128"/>
              <a:ea typeface="ＭＳ ゴシック" pitchFamily="49" charset="-128"/>
            </a:rPr>
            <a:t>0.9</a:t>
          </a:r>
          <a:r>
            <a:rPr kumimoji="1" lang="ja-JP" altLang="en-US" sz="1100">
              <a:latin typeface="ＭＳ ゴシック" pitchFamily="49" charset="-128"/>
              <a:ea typeface="ＭＳ ゴシック" pitchFamily="49" charset="-128"/>
            </a:rPr>
            <a:t>ポイント減少し</a:t>
          </a:r>
          <a:r>
            <a:rPr kumimoji="1" lang="en-US" altLang="ja-JP" sz="1100">
              <a:latin typeface="ＭＳ ゴシック" pitchFamily="49" charset="-128"/>
              <a:ea typeface="ＭＳ ゴシック" pitchFamily="49" charset="-128"/>
            </a:rPr>
            <a:t>8.6</a:t>
          </a:r>
          <a:r>
            <a:rPr kumimoji="1" lang="ja-JP" altLang="en-US" sz="1100">
              <a:latin typeface="ＭＳ ゴシック" pitchFamily="49" charset="-128"/>
              <a:ea typeface="ＭＳ ゴシック" pitchFamily="49" charset="-128"/>
            </a:rPr>
            <a:t>％、３ヶ年平均では</a:t>
          </a:r>
          <a:r>
            <a:rPr kumimoji="1" lang="en-US" altLang="ja-JP" sz="1100">
              <a:latin typeface="ＭＳ ゴシック" pitchFamily="49" charset="-128"/>
              <a:ea typeface="ＭＳ ゴシック" pitchFamily="49" charset="-128"/>
            </a:rPr>
            <a:t>0.1</a:t>
          </a:r>
          <a:r>
            <a:rPr kumimoji="1" lang="ja-JP" altLang="en-US" sz="1100">
              <a:latin typeface="ＭＳ ゴシック" pitchFamily="49" charset="-128"/>
              <a:ea typeface="ＭＳ ゴシック" pitchFamily="49" charset="-128"/>
            </a:rPr>
            <a:t>ポイント増加し</a:t>
          </a:r>
          <a:r>
            <a:rPr kumimoji="1" lang="en-US" altLang="ja-JP" sz="1100">
              <a:latin typeface="ＭＳ ゴシック" pitchFamily="49" charset="-128"/>
              <a:ea typeface="ＭＳ ゴシック" pitchFamily="49" charset="-128"/>
            </a:rPr>
            <a:t>8.8</a:t>
          </a:r>
          <a:r>
            <a:rPr kumimoji="1" lang="ja-JP" altLang="en-US" sz="1100">
              <a:latin typeface="ＭＳ ゴシック" pitchFamily="49" charset="-128"/>
              <a:ea typeface="ＭＳ ゴシック" pitchFamily="49" charset="-128"/>
            </a:rPr>
            <a:t>％となっている。</a:t>
          </a:r>
        </a:p>
        <a:p>
          <a:r>
            <a:rPr kumimoji="1" lang="ja-JP" altLang="en-US" sz="1100">
              <a:latin typeface="ＭＳ ゴシック" pitchFamily="49" charset="-128"/>
              <a:ea typeface="ＭＳ ゴシック" pitchFamily="49" charset="-128"/>
            </a:rPr>
            <a:t>　今後においても、地方債の発行については、交付税措置のある有利な起債を活用し、計画的な発行に努める。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満期一括償還地方債を活用していない。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一般会計等に係る地方債の現在高は、臨時財政対策債の定期償還による減少はあるものの、庁舎整備事業などの大型事業の財源として地方債を発行したことにより、全体で</a:t>
          </a:r>
          <a:r>
            <a:rPr kumimoji="1" lang="en-US" altLang="ja-JP" sz="1050">
              <a:latin typeface="ＭＳ ゴシック" pitchFamily="49" charset="-128"/>
              <a:ea typeface="ＭＳ ゴシック" pitchFamily="49" charset="-128"/>
            </a:rPr>
            <a:t>1,688</a:t>
          </a:r>
          <a:r>
            <a:rPr kumimoji="1" lang="ja-JP" altLang="en-US" sz="1050">
              <a:latin typeface="ＭＳ ゴシック" pitchFamily="49" charset="-128"/>
              <a:ea typeface="ＭＳ ゴシック" pitchFamily="49" charset="-128"/>
            </a:rPr>
            <a:t>百万円増加している。</a:t>
          </a:r>
        </a:p>
        <a:p>
          <a:r>
            <a:rPr kumimoji="1" lang="ja-JP" altLang="en-US" sz="1050">
              <a:latin typeface="ＭＳ ゴシック" pitchFamily="49" charset="-128"/>
              <a:ea typeface="ＭＳ ゴシック" pitchFamily="49" charset="-128"/>
            </a:rPr>
            <a:t>　組合等負担見込額は、公立紀南病院組合の地方債現在高が減少したほか、令和２年度で富田川衛生施設組合の起債償還が終了したことなどにより減少している。</a:t>
          </a:r>
        </a:p>
        <a:p>
          <a:r>
            <a:rPr kumimoji="1" lang="ja-JP" altLang="en-US" sz="1050">
              <a:latin typeface="ＭＳ ゴシック" pitchFamily="49" charset="-128"/>
              <a:ea typeface="ＭＳ ゴシック" pitchFamily="49" charset="-128"/>
            </a:rPr>
            <a:t>　退職手当負担見込額は、対象職員数の減少などから将来負担額は減少している。</a:t>
          </a:r>
        </a:p>
        <a:p>
          <a:r>
            <a:rPr kumimoji="1" lang="ja-JP" altLang="en-US" sz="1050">
              <a:latin typeface="ＭＳ ゴシック" pitchFamily="49" charset="-128"/>
              <a:ea typeface="ＭＳ ゴシック" pitchFamily="49" charset="-128"/>
            </a:rPr>
            <a:t>　充当可能基金は、観光振興基金等の取崩しを行ったものの、森林環境譲与税活用基金等への積立てを行ったことにより、前年度と比べて</a:t>
          </a:r>
          <a:r>
            <a:rPr kumimoji="1" lang="en-US" altLang="ja-JP" sz="1050">
              <a:latin typeface="ＭＳ ゴシック" pitchFamily="49" charset="-128"/>
              <a:ea typeface="ＭＳ ゴシック" pitchFamily="49" charset="-128"/>
            </a:rPr>
            <a:t>208</a:t>
          </a:r>
          <a:r>
            <a:rPr kumimoji="1" lang="ja-JP" altLang="en-US" sz="1050">
              <a:latin typeface="ＭＳ ゴシック" pitchFamily="49" charset="-128"/>
              <a:ea typeface="ＭＳ ゴシック" pitchFamily="49" charset="-128"/>
            </a:rPr>
            <a:t>百万円増加している。</a:t>
          </a:r>
        </a:p>
        <a:p>
          <a:r>
            <a:rPr kumimoji="1" lang="ja-JP" altLang="en-US" sz="1050">
              <a:latin typeface="ＭＳ ゴシック" pitchFamily="49" charset="-128"/>
              <a:ea typeface="ＭＳ ゴシック" pitchFamily="49" charset="-128"/>
            </a:rPr>
            <a:t>　充当可能特定歳入は、都市計画事業費に係る地方債現在高が減少したことから、都市計画税の充当可能見込額などが減少している。</a:t>
          </a:r>
        </a:p>
        <a:p>
          <a:r>
            <a:rPr kumimoji="1" lang="ja-JP" altLang="en-US" sz="1050">
              <a:latin typeface="ＭＳ ゴシック" pitchFamily="49" charset="-128"/>
              <a:ea typeface="ＭＳ ゴシック" pitchFamily="49" charset="-128"/>
            </a:rPr>
            <a:t>　基準財政需要額算入見込額は、下水道費に係る算入見込額の減少はあるものの、緊急防災・減災事業債の同意等額の増加などにより算入見込額が増加している。</a:t>
          </a:r>
        </a:p>
        <a:p>
          <a:r>
            <a:rPr kumimoji="1" lang="ja-JP" altLang="en-US" sz="1050">
              <a:latin typeface="ＭＳ ゴシック" pitchFamily="49" charset="-128"/>
              <a:ea typeface="ＭＳ ゴシック" pitchFamily="49" charset="-128"/>
            </a:rPr>
            <a:t>　令和３年度以降も庁舎整備事業や防災行政無線戸別受信機整備事業などの大型事業が継続するため、地方債現在高は増加する見込みであるが、庁舎整備事業が完了する令和６年度以降は新規発行額が減少に転じ、地方債現在高は減少傾向となる見通し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和歌山県田辺市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令和２年度における基金残高については、前年度末と比べ</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百万円の増加となっている。これは、観光戦略推進事業に要する資金に充てるため観光振興基金を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による減少はあるものの、後年度に森林の有する公益的機能の維持・発揮を図るための森林の整備及びその促進に関する施策の財源として活用するため、森林環境譲与税を森林環境譲与税活用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百万円積み立てたことなどにより増加したものである。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今後についても、最も確実かつ有利な方法により基金の管理を行い、基金残高の確保に努める。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地域振興基金については、本市が有する豊かな自然と歴史を生かした新地方都市の創造のため実施する地域振興事業に要する資金に充てることができる。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庁舎整備基金については、庁舎の整備に要する資金に充てることができる。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三四六総合運動公園整備事業基金については、三四六総合運動公園整備事業に要する資金及び事業に係る市債の償還に充てることができる。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令和２年度末における基金残高については、前年度末と比べ</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百万円の増加となっている。これは、観光戦略推進事業に要する資金に充てるため観光振興基金を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による減少はあるものの、後年度に森林の有する公益的機能の維持・発揮を図るための森林の整備及びその促進に関する施策の財源として活用するため、森林環境譲与税を森林環境譲与税活用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百万円積み立てたことなどにより増加しものである。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今後、庁舎整備に係る財源として庁舎整備基金から約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百万円、県事業分に係る起債の償還財源として三四六総合運動公園整備事業基金から約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百万円を取り崩す予定としており、基金残高は減少していく見込みであるが、今後も最も確実かつ有利な方法により基金の管理を行い、基金残高の確保に努める。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令和２年度末における基金残高については、</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基金運用益を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積み立てたことに伴い微増したものである。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今後についても、最も確実かつ有利な方法により基金の管理を行い、決算状況を踏まえて、可能な範囲で積立てを行うか、また、取崩しを行うかを見極め、基金残高の確保に努める。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令和２年度末における基金残高については、前年度末と比べ</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百万円の増加となっている。これは、基金運用益を積み立てたことに伴い増加したものである。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今後についても、最も確実かつ有利な方法により基金の管理を行い、決算状況を踏まえて、可能な範囲で積立てを行うか、また、取崩しを行うかを見極め、基金残高の確保に努める。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71,947
71,655
1,026.91
57,046,080
54,942,778
1,674,365
24,087,370
50,149,645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000-000020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有形固定資産減価償却率は類似団体、全国平均と同水準にあ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、和歌山県平均との比較では低い水準となっている。</a:t>
          </a:r>
          <a:endParaRPr lang="ja-JP" altLang="ja-JP">
            <a:effectLst/>
          </a:endParaRPr>
        </a:p>
        <a:p>
          <a:r>
            <a:rPr kumimoji="1" lang="ja-JP" altLang="ja-JP" sz="1100">
              <a:solidFill>
                <a:schemeClr val="dk1"/>
              </a:solidFill>
              <a:effectLst/>
              <a:latin typeface="+mn-lt"/>
              <a:ea typeface="+mn-ea"/>
              <a:cs typeface="+mn-cs"/>
            </a:rPr>
            <a:t>今後も有形固定資産減価償却率については、上昇傾向が続くことが見込まれるため、老朽化した施設の集約化や除却、更新等について検討を行う必要がある。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447756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5823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819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105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07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0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136344</xdr:rowOff>
    </xdr:from>
    <xdr:to>
      <xdr:col>23</xdr:col>
      <xdr:colOff>136525</xdr:colOff>
      <xdr:row>30</xdr:row>
      <xdr:rowOff>66494</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1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159221</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4959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111669</xdr:rowOff>
    </xdr:from>
    <xdr:to>
      <xdr:col>19</xdr:col>
      <xdr:colOff>187325</xdr:colOff>
      <xdr:row>30</xdr:row>
      <xdr:rowOff>41819</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0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162469</xdr:rowOff>
    </xdr:from>
    <xdr:to>
      <xdr:col>23</xdr:col>
      <xdr:colOff>85725</xdr:colOff>
      <xdr:row>30</xdr:row>
      <xdr:rowOff>15694</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5134519"/>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68489</xdr:rowOff>
    </xdr:from>
    <xdr:to>
      <xdr:col>15</xdr:col>
      <xdr:colOff>187325</xdr:colOff>
      <xdr:row>29</xdr:row>
      <xdr:rowOff>170089</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0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119289</xdr:rowOff>
    </xdr:from>
    <xdr:to>
      <xdr:col>19</xdr:col>
      <xdr:colOff>136525</xdr:colOff>
      <xdr:row>29</xdr:row>
      <xdr:rowOff>162469</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509133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28394</xdr:rowOff>
    </xdr:from>
    <xdr:to>
      <xdr:col>11</xdr:col>
      <xdr:colOff>187325</xdr:colOff>
      <xdr:row>29</xdr:row>
      <xdr:rowOff>129994</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0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79194</xdr:rowOff>
    </xdr:from>
    <xdr:to>
      <xdr:col>15</xdr:col>
      <xdr:colOff>136525</xdr:colOff>
      <xdr:row>29</xdr:row>
      <xdr:rowOff>119289</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5051244"/>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153579</xdr:rowOff>
    </xdr:from>
    <xdr:to>
      <xdr:col>7</xdr:col>
      <xdr:colOff>187325</xdr:colOff>
      <xdr:row>29</xdr:row>
      <xdr:rowOff>83729</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49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32929</xdr:rowOff>
    </xdr:from>
    <xdr:to>
      <xdr:col>11</xdr:col>
      <xdr:colOff>136525</xdr:colOff>
      <xdr:row>29</xdr:row>
      <xdr:rowOff>79194</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5004979"/>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484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14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114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5056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32946</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5176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15166</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481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477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100256</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4729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債務償還比率は類似団体、全国平均、和歌山県平均より低い水準となっている。</a:t>
          </a:r>
          <a:r>
            <a:rPr kumimoji="1" lang="ja-JP" altLang="en-US" sz="1100">
              <a:solidFill>
                <a:schemeClr val="dk1"/>
              </a:solidFill>
              <a:effectLst/>
              <a:latin typeface="+mn-lt"/>
              <a:ea typeface="+mn-ea"/>
              <a:cs typeface="+mn-cs"/>
            </a:rPr>
            <a:t>地方債現在高の増加により前年度と比べ上昇することとなったが、</a:t>
          </a:r>
          <a:r>
            <a:rPr kumimoji="1" lang="ja-JP" altLang="ja-JP" sz="1100">
              <a:solidFill>
                <a:schemeClr val="dk1"/>
              </a:solidFill>
              <a:effectLst/>
              <a:latin typeface="+mn-lt"/>
              <a:ea typeface="+mn-ea"/>
              <a:cs typeface="+mn-cs"/>
            </a:rPr>
            <a:t>経常的経費である</a:t>
          </a:r>
          <a:r>
            <a:rPr kumimoji="1" lang="ja-JP" altLang="en-US" sz="1100">
              <a:solidFill>
                <a:schemeClr val="dk1"/>
              </a:solidFill>
              <a:effectLst/>
              <a:latin typeface="+mn-lt"/>
              <a:ea typeface="+mn-ea"/>
              <a:cs typeface="+mn-cs"/>
            </a:rPr>
            <a:t>補助費</a:t>
          </a:r>
          <a:r>
            <a:rPr kumimoji="1" lang="ja-JP" altLang="ja-JP" sz="1100">
              <a:solidFill>
                <a:schemeClr val="dk1"/>
              </a:solidFill>
              <a:effectLst/>
              <a:latin typeface="+mn-lt"/>
              <a:ea typeface="+mn-ea"/>
              <a:cs typeface="+mn-cs"/>
            </a:rPr>
            <a:t>等の業務支出は増加傾向ではあるものの、</a:t>
          </a:r>
          <a:r>
            <a:rPr kumimoji="1" lang="ja-JP" altLang="en-US" sz="1100">
              <a:solidFill>
                <a:schemeClr val="dk1"/>
              </a:solidFill>
              <a:effectLst/>
              <a:latin typeface="+mn-lt"/>
              <a:ea typeface="+mn-ea"/>
              <a:cs typeface="+mn-cs"/>
            </a:rPr>
            <a:t>経常的収入も増加したこと</a:t>
          </a:r>
          <a:r>
            <a:rPr kumimoji="1" lang="ja-JP" altLang="ja-JP" sz="1100">
              <a:solidFill>
                <a:schemeClr val="dk1"/>
              </a:solidFill>
              <a:effectLst/>
              <a:latin typeface="+mn-lt"/>
              <a:ea typeface="+mn-ea"/>
              <a:cs typeface="+mn-cs"/>
            </a:rPr>
            <a:t>から低い水準となっている。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000-000086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flipV="1">
          <a:off x="14793595" y="4541308"/>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6" name="債務償還比率最小値テキスト">
          <a:extLst>
            <a:ext uri="{FF2B5EF4-FFF2-40B4-BE49-F238E27FC236}">
              <a16:creationId xmlns:a16="http://schemas.microsoft.com/office/drawing/2014/main" id="{00000000-0008-0000-0000-000088000000}"/>
            </a:ext>
          </a:extLst>
        </xdr:cNvPr>
        <xdr:cNvSpPr txBox="1"/>
      </xdr:nvSpPr>
      <xdr:spPr>
        <a:xfrm>
          <a:off x="14846300" y="5898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589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00000000-0008-0000-0000-00008A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40" name="債務償還比率平均値テキスト">
          <a:extLst>
            <a:ext uri="{FF2B5EF4-FFF2-40B4-BE49-F238E27FC236}">
              <a16:creationId xmlns:a16="http://schemas.microsoft.com/office/drawing/2014/main" id="{00000000-0008-0000-0000-00008C000000}"/>
            </a:ext>
          </a:extLst>
        </xdr:cNvPr>
        <xdr:cNvSpPr txBox="1"/>
      </xdr:nvSpPr>
      <xdr:spPr>
        <a:xfrm>
          <a:off x="14846300" y="5239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744700" y="526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40335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2509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1747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54081</xdr:rowOff>
    </xdr:from>
    <xdr:to>
      <xdr:col>76</xdr:col>
      <xdr:colOff>73025</xdr:colOff>
      <xdr:row>30</xdr:row>
      <xdr:rowOff>155681</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744700" y="51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76958</xdr:rowOff>
    </xdr:from>
    <xdr:ext cx="469744" cy="259045"/>
    <xdr:sp macro="" textlink="">
      <xdr:nvSpPr>
        <xdr:cNvPr id="152" name="債務償還比率該当値テキスト">
          <a:extLst>
            <a:ext uri="{FF2B5EF4-FFF2-40B4-BE49-F238E27FC236}">
              <a16:creationId xmlns:a16="http://schemas.microsoft.com/office/drawing/2014/main" id="{00000000-0008-0000-0000-000098000000}"/>
            </a:ext>
          </a:extLst>
        </xdr:cNvPr>
        <xdr:cNvSpPr txBox="1"/>
      </xdr:nvSpPr>
      <xdr:spPr>
        <a:xfrm>
          <a:off x="14846300" y="50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19657</xdr:rowOff>
    </xdr:from>
    <xdr:to>
      <xdr:col>72</xdr:col>
      <xdr:colOff>123825</xdr:colOff>
      <xdr:row>30</xdr:row>
      <xdr:rowOff>121257</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033500" y="51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70457</xdr:rowOff>
    </xdr:from>
    <xdr:to>
      <xdr:col>76</xdr:col>
      <xdr:colOff>22225</xdr:colOff>
      <xdr:row>30</xdr:row>
      <xdr:rowOff>104881</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4084300" y="5213957"/>
          <a:ext cx="711200" cy="3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38008</xdr:rowOff>
    </xdr:from>
    <xdr:to>
      <xdr:col>68</xdr:col>
      <xdr:colOff>123825</xdr:colOff>
      <xdr:row>30</xdr:row>
      <xdr:rowOff>139608</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271500" y="518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70457</xdr:rowOff>
    </xdr:from>
    <xdr:to>
      <xdr:col>72</xdr:col>
      <xdr:colOff>73025</xdr:colOff>
      <xdr:row>30</xdr:row>
      <xdr:rowOff>88808</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3322300" y="5213957"/>
          <a:ext cx="762000" cy="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92583</xdr:rowOff>
    </xdr:from>
    <xdr:to>
      <xdr:col>64</xdr:col>
      <xdr:colOff>123825</xdr:colOff>
      <xdr:row>31</xdr:row>
      <xdr:rowOff>22733</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509500" y="523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88808</xdr:rowOff>
    </xdr:from>
    <xdr:to>
      <xdr:col>68</xdr:col>
      <xdr:colOff>73025</xdr:colOff>
      <xdr:row>30</xdr:row>
      <xdr:rowOff>143383</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2560300" y="5232308"/>
          <a:ext cx="762000" cy="5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64516</xdr:rowOff>
    </xdr:from>
    <xdr:to>
      <xdr:col>60</xdr:col>
      <xdr:colOff>123825</xdr:colOff>
      <xdr:row>30</xdr:row>
      <xdr:rowOff>166116</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747500" y="52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115316</xdr:rowOff>
    </xdr:from>
    <xdr:to>
      <xdr:col>64</xdr:col>
      <xdr:colOff>73025</xdr:colOff>
      <xdr:row>30</xdr:row>
      <xdr:rowOff>143383</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1798300" y="5258816"/>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38569</xdr:rowOff>
    </xdr:from>
    <xdr:ext cx="469744" cy="259045"/>
    <xdr:sp macro="" textlink="">
      <xdr:nvSpPr>
        <xdr:cNvPr id="161" name="n_1aveValue債務償還比率">
          <a:extLst>
            <a:ext uri="{FF2B5EF4-FFF2-40B4-BE49-F238E27FC236}">
              <a16:creationId xmlns:a16="http://schemas.microsoft.com/office/drawing/2014/main" id="{00000000-0008-0000-0000-0000A1000000}"/>
            </a:ext>
          </a:extLst>
        </xdr:cNvPr>
        <xdr:cNvSpPr txBox="1"/>
      </xdr:nvSpPr>
      <xdr:spPr>
        <a:xfrm>
          <a:off x="13836727" y="535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2" name="n_2aveValue債務償還比率">
          <a:extLst>
            <a:ext uri="{FF2B5EF4-FFF2-40B4-BE49-F238E27FC236}">
              <a16:creationId xmlns:a16="http://schemas.microsoft.com/office/drawing/2014/main" id="{00000000-0008-0000-0000-0000A2000000}"/>
            </a:ext>
          </a:extLst>
        </xdr:cNvPr>
        <xdr:cNvSpPr txBox="1"/>
      </xdr:nvSpPr>
      <xdr:spPr>
        <a:xfrm>
          <a:off x="13087427" y="535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63" name="n_3aveValue債務償還比率">
          <a:extLst>
            <a:ext uri="{FF2B5EF4-FFF2-40B4-BE49-F238E27FC236}">
              <a16:creationId xmlns:a16="http://schemas.microsoft.com/office/drawing/2014/main" id="{00000000-0008-0000-0000-0000A3000000}"/>
            </a:ext>
          </a:extLst>
        </xdr:cNvPr>
        <xdr:cNvSpPr txBox="1"/>
      </xdr:nvSpPr>
      <xdr:spPr>
        <a:xfrm>
          <a:off x="12325427" y="534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64" name="n_4aveValue債務償還比率">
          <a:extLst>
            <a:ext uri="{FF2B5EF4-FFF2-40B4-BE49-F238E27FC236}">
              <a16:creationId xmlns:a16="http://schemas.microsoft.com/office/drawing/2014/main" id="{00000000-0008-0000-0000-0000A4000000}"/>
            </a:ext>
          </a:extLst>
        </xdr:cNvPr>
        <xdr:cNvSpPr txBox="1"/>
      </xdr:nvSpPr>
      <xdr:spPr>
        <a:xfrm>
          <a:off x="11563427" y="53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137784</xdr:rowOff>
    </xdr:from>
    <xdr:ext cx="469744" cy="259045"/>
    <xdr:sp macro="" textlink="">
      <xdr:nvSpPr>
        <xdr:cNvPr id="165" name="n_1mainValue債務償還比率">
          <a:extLst>
            <a:ext uri="{FF2B5EF4-FFF2-40B4-BE49-F238E27FC236}">
              <a16:creationId xmlns:a16="http://schemas.microsoft.com/office/drawing/2014/main" id="{00000000-0008-0000-0000-0000A5000000}"/>
            </a:ext>
          </a:extLst>
        </xdr:cNvPr>
        <xdr:cNvSpPr txBox="1"/>
      </xdr:nvSpPr>
      <xdr:spPr>
        <a:xfrm>
          <a:off x="13836727" y="49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156135</xdr:rowOff>
    </xdr:from>
    <xdr:ext cx="469744" cy="259045"/>
    <xdr:sp macro="" textlink="">
      <xdr:nvSpPr>
        <xdr:cNvPr id="166" name="n_2mainValue債務償還比率">
          <a:extLst>
            <a:ext uri="{FF2B5EF4-FFF2-40B4-BE49-F238E27FC236}">
              <a16:creationId xmlns:a16="http://schemas.microsoft.com/office/drawing/2014/main" id="{00000000-0008-0000-0000-0000A6000000}"/>
            </a:ext>
          </a:extLst>
        </xdr:cNvPr>
        <xdr:cNvSpPr txBox="1"/>
      </xdr:nvSpPr>
      <xdr:spPr>
        <a:xfrm>
          <a:off x="13087427" y="495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39260</xdr:rowOff>
    </xdr:from>
    <xdr:ext cx="469744" cy="259045"/>
    <xdr:sp macro="" textlink="">
      <xdr:nvSpPr>
        <xdr:cNvPr id="167" name="n_3mainValue債務償還比率">
          <a:extLst>
            <a:ext uri="{FF2B5EF4-FFF2-40B4-BE49-F238E27FC236}">
              <a16:creationId xmlns:a16="http://schemas.microsoft.com/office/drawing/2014/main" id="{00000000-0008-0000-0000-0000A7000000}"/>
            </a:ext>
          </a:extLst>
        </xdr:cNvPr>
        <xdr:cNvSpPr txBox="1"/>
      </xdr:nvSpPr>
      <xdr:spPr>
        <a:xfrm>
          <a:off x="12325427" y="501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11193</xdr:rowOff>
    </xdr:from>
    <xdr:ext cx="469744" cy="259045"/>
    <xdr:sp macro="" textlink="">
      <xdr:nvSpPr>
        <xdr:cNvPr id="168" name="n_4mainValue債務償還比率">
          <a:extLst>
            <a:ext uri="{FF2B5EF4-FFF2-40B4-BE49-F238E27FC236}">
              <a16:creationId xmlns:a16="http://schemas.microsoft.com/office/drawing/2014/main" id="{00000000-0008-0000-0000-0000A8000000}"/>
            </a:ext>
          </a:extLst>
        </xdr:cNvPr>
        <xdr:cNvSpPr txBox="1"/>
      </xdr:nvSpPr>
      <xdr:spPr>
        <a:xfrm>
          <a:off x="11563427" y="498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71,947
71,655
1,026.91
57,046,080
54,942,778
1,674,365
24,087,370
50,149,645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45974</xdr:rowOff>
    </xdr:from>
    <xdr:to>
      <xdr:col>24</xdr:col>
      <xdr:colOff>114300</xdr:colOff>
      <xdr:row>38</xdr:row>
      <xdr:rowOff>147574</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68851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412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xdr:rowOff>
    </xdr:from>
    <xdr:to>
      <xdr:col>20</xdr:col>
      <xdr:colOff>38100</xdr:colOff>
      <xdr:row>38</xdr:row>
      <xdr:rowOff>113284</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62484</xdr:rowOff>
    </xdr:from>
    <xdr:to>
      <xdr:col>24</xdr:col>
      <xdr:colOff>63500</xdr:colOff>
      <xdr:row>38</xdr:row>
      <xdr:rowOff>96774</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5775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141986</xdr:rowOff>
    </xdr:from>
    <xdr:to>
      <xdr:col>15</xdr:col>
      <xdr:colOff>101600</xdr:colOff>
      <xdr:row>38</xdr:row>
      <xdr:rowOff>72136</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21336</xdr:rowOff>
    </xdr:from>
    <xdr:to>
      <xdr:col>19</xdr:col>
      <xdr:colOff>177800</xdr:colOff>
      <xdr:row>38</xdr:row>
      <xdr:rowOff>62484</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5364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105410</xdr:rowOff>
    </xdr:from>
    <xdr:to>
      <xdr:col>10</xdr:col>
      <xdr:colOff>165100</xdr:colOff>
      <xdr:row>38</xdr:row>
      <xdr:rowOff>35560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156210</xdr:rowOff>
    </xdr:from>
    <xdr:to>
      <xdr:col>15</xdr:col>
      <xdr:colOff>50800</xdr:colOff>
      <xdr:row>38</xdr:row>
      <xdr:rowOff>21336</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4998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64262</xdr:rowOff>
    </xdr:from>
    <xdr:to>
      <xdr:col>6</xdr:col>
      <xdr:colOff>38100</xdr:colOff>
      <xdr:row>37</xdr:row>
      <xdr:rowOff>165862</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115062</xdr:rowOff>
    </xdr:from>
    <xdr:to>
      <xdr:col>10</xdr:col>
      <xdr:colOff>114300</xdr:colOff>
      <xdr:row>37</xdr:row>
      <xdr:rowOff>156210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4587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95267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129811</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302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88663</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26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10939</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18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118470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46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34734</xdr:rowOff>
    </xdr:from>
    <xdr:to>
      <xdr:col>55</xdr:col>
      <xdr:colOff>50800</xdr:colOff>
      <xdr:row>35</xdr:row>
      <xdr:rowOff>136334</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0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57611</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588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55461</xdr:rowOff>
    </xdr:from>
    <xdr:to>
      <xdr:col>50</xdr:col>
      <xdr:colOff>165100</xdr:colOff>
      <xdr:row>35</xdr:row>
      <xdr:rowOff>157061</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0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85534</xdr:rowOff>
    </xdr:from>
    <xdr:to>
      <xdr:col>55</xdr:col>
      <xdr:colOff>0</xdr:colOff>
      <xdr:row>35</xdr:row>
      <xdr:rowOff>106261</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086284"/>
          <a:ext cx="8382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61443</xdr:rowOff>
    </xdr:from>
    <xdr:to>
      <xdr:col>46</xdr:col>
      <xdr:colOff>38100</xdr:colOff>
      <xdr:row>35</xdr:row>
      <xdr:rowOff>163043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06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106261</xdr:rowOff>
    </xdr:from>
    <xdr:to>
      <xdr:col>50</xdr:col>
      <xdr:colOff>114300</xdr:colOff>
      <xdr:row>35</xdr:row>
      <xdr:rowOff>112243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107011"/>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79845</xdr:rowOff>
    </xdr:from>
    <xdr:to>
      <xdr:col>41</xdr:col>
      <xdr:colOff>101600</xdr:colOff>
      <xdr:row>36</xdr:row>
      <xdr:rowOff>9995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0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112243</xdr:rowOff>
    </xdr:from>
    <xdr:to>
      <xdr:col>45</xdr:col>
      <xdr:colOff>177800</xdr:colOff>
      <xdr:row>35</xdr:row>
      <xdr:rowOff>130645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112993"/>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96533</xdr:rowOff>
    </xdr:from>
    <xdr:to>
      <xdr:col>36</xdr:col>
      <xdr:colOff>165100</xdr:colOff>
      <xdr:row>36</xdr:row>
      <xdr:rowOff>26683</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09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130645</xdr:rowOff>
    </xdr:from>
    <xdr:to>
      <xdr:col>41</xdr:col>
      <xdr:colOff>50800</xdr:colOff>
      <xdr:row>35</xdr:row>
      <xdr:rowOff>147333</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131395"/>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33735</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5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43566</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5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77284</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5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62768</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2138</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583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8120</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583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26522</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585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43210</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587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19430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107587</xdr:rowOff>
    </xdr:from>
    <xdr:to>
      <xdr:col>24</xdr:col>
      <xdr:colOff>114300</xdr:colOff>
      <xdr:row>62</xdr:row>
      <xdr:rowOff>37737</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86014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86360</xdr:rowOff>
    </xdr:from>
    <xdr:to>
      <xdr:col>20</xdr:col>
      <xdr:colOff>38100</xdr:colOff>
      <xdr:row>62</xdr:row>
      <xdr:rowOff>16510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137160</xdr:rowOff>
    </xdr:from>
    <xdr:to>
      <xdr:col>24</xdr:col>
      <xdr:colOff>63500</xdr:colOff>
      <xdr:row>61</xdr:row>
      <xdr:rowOff>158387</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59561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71665</xdr:rowOff>
    </xdr:from>
    <xdr:to>
      <xdr:col>15</xdr:col>
      <xdr:colOff>101600</xdr:colOff>
      <xdr:row>62</xdr:row>
      <xdr:rowOff>1815</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122465</xdr:rowOff>
    </xdr:from>
    <xdr:to>
      <xdr:col>19</xdr:col>
      <xdr:colOff>177800</xdr:colOff>
      <xdr:row>61</xdr:row>
      <xdr:rowOff>137160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58091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47172</xdr:rowOff>
    </xdr:from>
    <xdr:to>
      <xdr:col>10</xdr:col>
      <xdr:colOff>165100</xdr:colOff>
      <xdr:row>61</xdr:row>
      <xdr:rowOff>148772</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97972</xdr:rowOff>
    </xdr:from>
    <xdr:to>
      <xdr:col>15</xdr:col>
      <xdr:colOff>50800</xdr:colOff>
      <xdr:row>61</xdr:row>
      <xdr:rowOff>122465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55642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27577</xdr:rowOff>
    </xdr:from>
    <xdr:to>
      <xdr:col>6</xdr:col>
      <xdr:colOff>38100</xdr:colOff>
      <xdr:row>61</xdr:row>
      <xdr:rowOff>129177</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78377</xdr:rowOff>
    </xdr:from>
    <xdr:to>
      <xdr:col>10</xdr:col>
      <xdr:colOff>114300</xdr:colOff>
      <xdr:row>61</xdr:row>
      <xdr:rowOff>97972</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5368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82023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60796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46100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7637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164392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139899</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120304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46550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84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16531</xdr:rowOff>
    </xdr:from>
    <xdr:to>
      <xdr:col>55</xdr:col>
      <xdr:colOff>50800</xdr:colOff>
      <xdr:row>63</xdr:row>
      <xdr:rowOff>118131</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81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39408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66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19307</xdr:rowOff>
    </xdr:from>
    <xdr:to>
      <xdr:col>50</xdr:col>
      <xdr:colOff>165100</xdr:colOff>
      <xdr:row>63</xdr:row>
      <xdr:rowOff>120907</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8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67331</xdr:rowOff>
    </xdr:from>
    <xdr:to>
      <xdr:col>55</xdr:col>
      <xdr:colOff>0</xdr:colOff>
      <xdr:row>63</xdr:row>
      <xdr:rowOff>70107</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868681"/>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23081</xdr:rowOff>
    </xdr:from>
    <xdr:to>
      <xdr:col>46</xdr:col>
      <xdr:colOff>38100</xdr:colOff>
      <xdr:row>63</xdr:row>
      <xdr:rowOff>124681</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82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70107</xdr:rowOff>
    </xdr:from>
    <xdr:to>
      <xdr:col>50</xdr:col>
      <xdr:colOff>114300</xdr:colOff>
      <xdr:row>63</xdr:row>
      <xdr:rowOff>73881</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871457"/>
          <a:ext cx="889000" cy="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31262</xdr:rowOff>
    </xdr:from>
    <xdr:to>
      <xdr:col>41</xdr:col>
      <xdr:colOff>101600</xdr:colOff>
      <xdr:row>63</xdr:row>
      <xdr:rowOff>132862</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83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73881</xdr:rowOff>
    </xdr:from>
    <xdr:to>
      <xdr:col>45</xdr:col>
      <xdr:colOff>177800</xdr:colOff>
      <xdr:row>63</xdr:row>
      <xdr:rowOff>82062</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875231"/>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33757</xdr:rowOff>
    </xdr:from>
    <xdr:to>
      <xdr:col>36</xdr:col>
      <xdr:colOff>165100</xdr:colOff>
      <xdr:row>63</xdr:row>
      <xdr:rowOff>135357</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83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82062</xdr:rowOff>
    </xdr:from>
    <xdr:to>
      <xdr:col>41</xdr:col>
      <xdr:colOff>50800</xdr:colOff>
      <xdr:row>63</xdr:row>
      <xdr:rowOff>84557</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883412"/>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165430</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96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162890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162017</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166774</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137434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59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141208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59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149389</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60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151884</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61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198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5262</xdr:rowOff>
    </xdr:from>
    <xdr:to>
      <xdr:col>24</xdr:col>
      <xdr:colOff>114300</xdr:colOff>
      <xdr:row>85</xdr:row>
      <xdr:rowOff>106862</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155139</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153851</xdr:rowOff>
    </xdr:from>
    <xdr:to>
      <xdr:col>20</xdr:col>
      <xdr:colOff>38100</xdr:colOff>
      <xdr:row>85</xdr:row>
      <xdr:rowOff>84001</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33201</xdr:rowOff>
    </xdr:from>
    <xdr:to>
      <xdr:col>24</xdr:col>
      <xdr:colOff>63500</xdr:colOff>
      <xdr:row>85</xdr:row>
      <xdr:rowOff>56062</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460645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130992</xdr:rowOff>
    </xdr:from>
    <xdr:to>
      <xdr:col>15</xdr:col>
      <xdr:colOff>101600</xdr:colOff>
      <xdr:row>85</xdr:row>
      <xdr:rowOff>61142</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10342</xdr:rowOff>
    </xdr:from>
    <xdr:to>
      <xdr:col>19</xdr:col>
      <xdr:colOff>177800</xdr:colOff>
      <xdr:row>85</xdr:row>
      <xdr:rowOff>33201</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58359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109764</xdr:rowOff>
    </xdr:from>
    <xdr:to>
      <xdr:col>10</xdr:col>
      <xdr:colOff>165100</xdr:colOff>
      <xdr:row>85</xdr:row>
      <xdr:rowOff>39914</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160564</xdr:rowOff>
    </xdr:from>
    <xdr:to>
      <xdr:col>15</xdr:col>
      <xdr:colOff>50800</xdr:colOff>
      <xdr:row>85</xdr:row>
      <xdr:rowOff>10342</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456236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83638</xdr:rowOff>
    </xdr:from>
    <xdr:to>
      <xdr:col>6</xdr:col>
      <xdr:colOff>38100</xdr:colOff>
      <xdr:row>85</xdr:row>
      <xdr:rowOff>13788</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134438</xdr:rowOff>
    </xdr:from>
    <xdr:to>
      <xdr:col>10</xdr:col>
      <xdr:colOff>114300</xdr:colOff>
      <xdr:row>84</xdr:row>
      <xdr:rowOff>160564</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453623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75128</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52269</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31041</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4915</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1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100-000055010000}"/>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a:extLst>
            <a:ext uri="{FF2B5EF4-FFF2-40B4-BE49-F238E27FC236}">
              <a16:creationId xmlns:a16="http://schemas.microsoft.com/office/drawing/2014/main" id="{00000000-0008-0000-0100-000057010000}"/>
            </a:ext>
          </a:extLst>
        </xdr:cNvPr>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109745</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100-000059010000}"/>
            </a:ext>
          </a:extLst>
        </xdr:cNvPr>
        <xdr:cNvSpPr txBox="1"/>
      </xdr:nvSpPr>
      <xdr:spPr>
        <a:xfrm>
          <a:off x="10515600" y="1416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21589</xdr:rowOff>
    </xdr:from>
    <xdr:to>
      <xdr:col>55</xdr:col>
      <xdr:colOff>50800</xdr:colOff>
      <xdr:row>81</xdr:row>
      <xdr:rowOff>123189</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10426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44466</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100-000065010000}"/>
            </a:ext>
          </a:extLst>
        </xdr:cNvPr>
        <xdr:cNvSpPr txBox="1"/>
      </xdr:nvSpPr>
      <xdr:spPr>
        <a:xfrm>
          <a:off x="10515600"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29590</xdr:rowOff>
    </xdr:from>
    <xdr:to>
      <xdr:col>50</xdr:col>
      <xdr:colOff>165100</xdr:colOff>
      <xdr:row>81</xdr:row>
      <xdr:rowOff>131190</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9588500" y="139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72389</xdr:rowOff>
    </xdr:from>
    <xdr:to>
      <xdr:col>55</xdr:col>
      <xdr:colOff>0</xdr:colOff>
      <xdr:row>81</xdr:row>
      <xdr:rowOff>80390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9639300" y="1395983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38164</xdr:rowOff>
    </xdr:from>
    <xdr:to>
      <xdr:col>46</xdr:col>
      <xdr:colOff>38100</xdr:colOff>
      <xdr:row>81</xdr:row>
      <xdr:rowOff>139764</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8699500" y="139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80390</xdr:rowOff>
    </xdr:from>
    <xdr:to>
      <xdr:col>50</xdr:col>
      <xdr:colOff>114300</xdr:colOff>
      <xdr:row>81</xdr:row>
      <xdr:rowOff>88964</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8750300" y="13967840"/>
          <a:ext cx="889000" cy="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49022</xdr:rowOff>
    </xdr:from>
    <xdr:to>
      <xdr:col>41</xdr:col>
      <xdr:colOff>101600</xdr:colOff>
      <xdr:row>81</xdr:row>
      <xdr:rowOff>150622</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7810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88964</xdr:rowOff>
    </xdr:from>
    <xdr:to>
      <xdr:col>45</xdr:col>
      <xdr:colOff>177800</xdr:colOff>
      <xdr:row>81</xdr:row>
      <xdr:rowOff>99822</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7861300" y="13976414"/>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58165</xdr:rowOff>
    </xdr:from>
    <xdr:to>
      <xdr:col>36</xdr:col>
      <xdr:colOff>165100</xdr:colOff>
      <xdr:row>81</xdr:row>
      <xdr:rowOff>159765</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69215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99822</xdr:rowOff>
    </xdr:from>
    <xdr:to>
      <xdr:col>41</xdr:col>
      <xdr:colOff>50800</xdr:colOff>
      <xdr:row>81</xdr:row>
      <xdr:rowOff>108965</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6972300" y="139872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54309</xdr:rowOff>
    </xdr:from>
    <xdr:ext cx="469744" cy="259045"/>
    <xdr:sp macro="" textlink="">
      <xdr:nvSpPr>
        <xdr:cNvPr id="366" name="n_1aveValue【公営住宅】&#10;一人当たり面積">
          <a:extLst>
            <a:ext uri="{FF2B5EF4-FFF2-40B4-BE49-F238E27FC236}">
              <a16:creationId xmlns:a16="http://schemas.microsoft.com/office/drawing/2014/main" id="{00000000-0008-0000-0100-00006E010000}"/>
            </a:ext>
          </a:extLst>
        </xdr:cNvPr>
        <xdr:cNvSpPr txBox="1"/>
      </xdr:nvSpPr>
      <xdr:spPr>
        <a:xfrm>
          <a:off x="9391727" y="1428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56596</xdr:rowOff>
    </xdr:from>
    <xdr:ext cx="469744" cy="259045"/>
    <xdr:sp macro="" textlink="">
      <xdr:nvSpPr>
        <xdr:cNvPr id="367" name="n_2aveValue【公営住宅】&#10;一人当たり面積">
          <a:extLst>
            <a:ext uri="{FF2B5EF4-FFF2-40B4-BE49-F238E27FC236}">
              <a16:creationId xmlns:a16="http://schemas.microsoft.com/office/drawing/2014/main" id="{00000000-0008-0000-0100-00006F010000}"/>
            </a:ext>
          </a:extLst>
        </xdr:cNvPr>
        <xdr:cNvSpPr txBox="1"/>
      </xdr:nvSpPr>
      <xdr:spPr>
        <a:xfrm>
          <a:off x="85154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45738</xdr:rowOff>
    </xdr:from>
    <xdr:ext cx="469744" cy="259045"/>
    <xdr:sp macro="" textlink="">
      <xdr:nvSpPr>
        <xdr:cNvPr id="368" name="n_3aveValue【公営住宅】&#10;一人当たり面積">
          <a:extLst>
            <a:ext uri="{FF2B5EF4-FFF2-40B4-BE49-F238E27FC236}">
              <a16:creationId xmlns:a16="http://schemas.microsoft.com/office/drawing/2014/main" id="{00000000-0008-0000-0100-000070010000}"/>
            </a:ext>
          </a:extLst>
        </xdr:cNvPr>
        <xdr:cNvSpPr txBox="1"/>
      </xdr:nvSpPr>
      <xdr:spPr>
        <a:xfrm>
          <a:off x="7626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79455</xdr:rowOff>
    </xdr:from>
    <xdr:ext cx="469744" cy="259045"/>
    <xdr:sp macro="" textlink="">
      <xdr:nvSpPr>
        <xdr:cNvPr id="369" name="n_4aveValue【公営住宅】&#10;一人当たり面積">
          <a:extLst>
            <a:ext uri="{FF2B5EF4-FFF2-40B4-BE49-F238E27FC236}">
              <a16:creationId xmlns:a16="http://schemas.microsoft.com/office/drawing/2014/main" id="{00000000-0008-0000-0100-000071010000}"/>
            </a:ext>
          </a:extLst>
        </xdr:cNvPr>
        <xdr:cNvSpPr txBox="1"/>
      </xdr:nvSpPr>
      <xdr:spPr>
        <a:xfrm>
          <a:off x="6737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147717</xdr:rowOff>
    </xdr:from>
    <xdr:ext cx="469744" cy="259045"/>
    <xdr:sp macro="" textlink="">
      <xdr:nvSpPr>
        <xdr:cNvPr id="370" name="n_1mainValue【公営住宅】&#10;一人当たり面積">
          <a:extLst>
            <a:ext uri="{FF2B5EF4-FFF2-40B4-BE49-F238E27FC236}">
              <a16:creationId xmlns:a16="http://schemas.microsoft.com/office/drawing/2014/main" id="{00000000-0008-0000-0100-000072010000}"/>
            </a:ext>
          </a:extLst>
        </xdr:cNvPr>
        <xdr:cNvSpPr txBox="1"/>
      </xdr:nvSpPr>
      <xdr:spPr>
        <a:xfrm>
          <a:off x="9391727" y="1369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156291</xdr:rowOff>
    </xdr:from>
    <xdr:ext cx="469744" cy="259045"/>
    <xdr:sp macro="" textlink="">
      <xdr:nvSpPr>
        <xdr:cNvPr id="371" name="n_2mainValue【公営住宅】&#10;一人当たり面積">
          <a:extLst>
            <a:ext uri="{FF2B5EF4-FFF2-40B4-BE49-F238E27FC236}">
              <a16:creationId xmlns:a16="http://schemas.microsoft.com/office/drawing/2014/main" id="{00000000-0008-0000-0100-000073010000}"/>
            </a:ext>
          </a:extLst>
        </xdr:cNvPr>
        <xdr:cNvSpPr txBox="1"/>
      </xdr:nvSpPr>
      <xdr:spPr>
        <a:xfrm>
          <a:off x="8515427" y="1370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167149</xdr:rowOff>
    </xdr:from>
    <xdr:ext cx="469744" cy="259045"/>
    <xdr:sp macro="" textlink="">
      <xdr:nvSpPr>
        <xdr:cNvPr id="372" name="n_3mainValue【公営住宅】&#10;一人当たり面積">
          <a:extLst>
            <a:ext uri="{FF2B5EF4-FFF2-40B4-BE49-F238E27FC236}">
              <a16:creationId xmlns:a16="http://schemas.microsoft.com/office/drawing/2014/main" id="{00000000-0008-0000-0100-000074010000}"/>
            </a:ext>
          </a:extLst>
        </xdr:cNvPr>
        <xdr:cNvSpPr txBox="1"/>
      </xdr:nvSpPr>
      <xdr:spPr>
        <a:xfrm>
          <a:off x="7626427" y="1371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4842</xdr:rowOff>
    </xdr:from>
    <xdr:ext cx="469744" cy="259045"/>
    <xdr:sp macro="" textlink="">
      <xdr:nvSpPr>
        <xdr:cNvPr id="373" name="n_4mainValue【公営住宅】&#10;一人当たり面積">
          <a:extLst>
            <a:ext uri="{FF2B5EF4-FFF2-40B4-BE49-F238E27FC236}">
              <a16:creationId xmlns:a16="http://schemas.microsoft.com/office/drawing/2014/main" id="{00000000-0008-0000-0100-000075010000}"/>
            </a:ext>
          </a:extLst>
        </xdr:cNvPr>
        <xdr:cNvSpPr txBox="1"/>
      </xdr:nvSpPr>
      <xdr:spPr>
        <a:xfrm>
          <a:off x="6737427" y="1372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00000000-0008-0000-01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107</xdr:row>
      <xdr:rowOff>160020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4634865" y="173640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163847</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00000000-0008-0000-0100-00008F010000}"/>
            </a:ext>
          </a:extLst>
        </xdr:cNvPr>
        <xdr:cNvSpPr txBox="1"/>
      </xdr:nvSpPr>
      <xdr:spPr>
        <a:xfrm>
          <a:off x="4673600"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160020</xdr:rowOff>
    </xdr:from>
    <xdr:to>
      <xdr:col>24</xdr:col>
      <xdr:colOff>152400</xdr:colOff>
      <xdr:row>107</xdr:row>
      <xdr:rowOff>160020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4546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1" name="【港湾・漁港】&#10;有形固定資産減価償却率最大値テキスト">
          <a:extLst>
            <a:ext uri="{FF2B5EF4-FFF2-40B4-BE49-F238E27FC236}">
              <a16:creationId xmlns:a16="http://schemas.microsoft.com/office/drawing/2014/main" id="{00000000-0008-0000-0100-000091010000}"/>
            </a:ext>
          </a:extLst>
        </xdr:cNvPr>
        <xdr:cNvSpPr txBox="1"/>
      </xdr:nvSpPr>
      <xdr:spPr>
        <a:xfrm>
          <a:off x="4673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4546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67327</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00000000-0008-0000-0100-000093010000}"/>
            </a:ext>
          </a:extLst>
        </xdr:cNvPr>
        <xdr:cNvSpPr txBox="1"/>
      </xdr:nvSpPr>
      <xdr:spPr>
        <a:xfrm>
          <a:off x="4673600" y="17898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44450</xdr:rowOff>
    </xdr:from>
    <xdr:to>
      <xdr:col>24</xdr:col>
      <xdr:colOff>114300</xdr:colOff>
      <xdr:row>105</xdr:row>
      <xdr:rowOff>146050</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4584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10161</xdr:rowOff>
    </xdr:from>
    <xdr:to>
      <xdr:col>15</xdr:col>
      <xdr:colOff>101600</xdr:colOff>
      <xdr:row>104</xdr:row>
      <xdr:rowOff>111761</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2857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164464</xdr:rowOff>
    </xdr:from>
    <xdr:to>
      <xdr:col>10</xdr:col>
      <xdr:colOff>165100</xdr:colOff>
      <xdr:row>104</xdr:row>
      <xdr:rowOff>94614</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1968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21589</xdr:rowOff>
    </xdr:from>
    <xdr:to>
      <xdr:col>6</xdr:col>
      <xdr:colOff>38100</xdr:colOff>
      <xdr:row>105</xdr:row>
      <xdr:rowOff>123189</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079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154939</xdr:rowOff>
    </xdr:from>
    <xdr:to>
      <xdr:col>24</xdr:col>
      <xdr:colOff>114300</xdr:colOff>
      <xdr:row>107</xdr:row>
      <xdr:rowOff>85089</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4584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69866</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00000000-0008-0000-0100-00009F010000}"/>
            </a:ext>
          </a:extLst>
        </xdr:cNvPr>
        <xdr:cNvSpPr txBox="1"/>
      </xdr:nvSpPr>
      <xdr:spPr>
        <a:xfrm>
          <a:off x="4673600" y="1824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137795</xdr:rowOff>
    </xdr:from>
    <xdr:to>
      <xdr:col>20</xdr:col>
      <xdr:colOff>38100</xdr:colOff>
      <xdr:row>107</xdr:row>
      <xdr:rowOff>67945</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3746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17145</xdr:rowOff>
    </xdr:from>
    <xdr:to>
      <xdr:col>24</xdr:col>
      <xdr:colOff>63500</xdr:colOff>
      <xdr:row>107</xdr:row>
      <xdr:rowOff>34289</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3797300" y="18362295"/>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120650</xdr:rowOff>
    </xdr:from>
    <xdr:to>
      <xdr:col>15</xdr:col>
      <xdr:colOff>101600</xdr:colOff>
      <xdr:row>107</xdr:row>
      <xdr:rowOff>50800</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2857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0</xdr:rowOff>
    </xdr:from>
    <xdr:to>
      <xdr:col>19</xdr:col>
      <xdr:colOff>177800</xdr:colOff>
      <xdr:row>107</xdr:row>
      <xdr:rowOff>17145</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2908300" y="183451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99695</xdr:rowOff>
    </xdr:from>
    <xdr:to>
      <xdr:col>10</xdr:col>
      <xdr:colOff>165100</xdr:colOff>
      <xdr:row>107</xdr:row>
      <xdr:rowOff>29845</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1968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150495</xdr:rowOff>
    </xdr:from>
    <xdr:to>
      <xdr:col>15</xdr:col>
      <xdr:colOff>50800</xdr:colOff>
      <xdr:row>107</xdr:row>
      <xdr:rowOff>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2019300" y="183241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73025</xdr:rowOff>
    </xdr:from>
    <xdr:to>
      <xdr:col>6</xdr:col>
      <xdr:colOff>38100</xdr:colOff>
      <xdr:row>107</xdr:row>
      <xdr:rowOff>3175</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079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123825</xdr:rowOff>
    </xdr:from>
    <xdr:to>
      <xdr:col>10</xdr:col>
      <xdr:colOff>114300</xdr:colOff>
      <xdr:row>106</xdr:row>
      <xdr:rowOff>150495</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130300" y="182975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160672</xdr:rowOff>
    </xdr:from>
    <xdr:ext cx="405111" cy="259045"/>
    <xdr:sp macro="" textlink="">
      <xdr:nvSpPr>
        <xdr:cNvPr id="424" name="n_1aveValue【港湾・漁港】&#10;有形固定資産減価償却率">
          <a:extLst>
            <a:ext uri="{FF2B5EF4-FFF2-40B4-BE49-F238E27FC236}">
              <a16:creationId xmlns:a16="http://schemas.microsoft.com/office/drawing/2014/main" id="{00000000-0008-0000-0100-0000A8010000}"/>
            </a:ext>
          </a:extLst>
        </xdr:cNvPr>
        <xdr:cNvSpPr txBox="1"/>
      </xdr:nvSpPr>
      <xdr:spPr>
        <a:xfrm>
          <a:off x="3582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128288</xdr:rowOff>
    </xdr:from>
    <xdr:ext cx="405111" cy="259045"/>
    <xdr:sp macro="" textlink="">
      <xdr:nvSpPr>
        <xdr:cNvPr id="425" name="n_2aveValue【港湾・漁港】&#10;有形固定資産減価償却率">
          <a:extLst>
            <a:ext uri="{FF2B5EF4-FFF2-40B4-BE49-F238E27FC236}">
              <a16:creationId xmlns:a16="http://schemas.microsoft.com/office/drawing/2014/main" id="{00000000-0008-0000-0100-0000A9010000}"/>
            </a:ext>
          </a:extLst>
        </xdr:cNvPr>
        <xdr:cNvSpPr txBox="1"/>
      </xdr:nvSpPr>
      <xdr:spPr>
        <a:xfrm>
          <a:off x="2705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111141</xdr:rowOff>
    </xdr:from>
    <xdr:ext cx="405111" cy="259045"/>
    <xdr:sp macro="" textlink="">
      <xdr:nvSpPr>
        <xdr:cNvPr id="426" name="n_3aveValue【港湾・漁港】&#10;有形固定資産減価償却率">
          <a:extLst>
            <a:ext uri="{FF2B5EF4-FFF2-40B4-BE49-F238E27FC236}">
              <a16:creationId xmlns:a16="http://schemas.microsoft.com/office/drawing/2014/main" id="{00000000-0008-0000-0100-0000AA010000}"/>
            </a:ext>
          </a:extLst>
        </xdr:cNvPr>
        <xdr:cNvSpPr txBox="1"/>
      </xdr:nvSpPr>
      <xdr:spPr>
        <a:xfrm>
          <a:off x="1816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139716</xdr:rowOff>
    </xdr:from>
    <xdr:ext cx="405111" cy="259045"/>
    <xdr:sp macro="" textlink="">
      <xdr:nvSpPr>
        <xdr:cNvPr id="427" name="n_4aveValue【港湾・漁港】&#10;有形固定資産減価償却率">
          <a:extLst>
            <a:ext uri="{FF2B5EF4-FFF2-40B4-BE49-F238E27FC236}">
              <a16:creationId xmlns:a16="http://schemas.microsoft.com/office/drawing/2014/main" id="{00000000-0008-0000-0100-0000AB010000}"/>
            </a:ext>
          </a:extLst>
        </xdr:cNvPr>
        <xdr:cNvSpPr txBox="1"/>
      </xdr:nvSpPr>
      <xdr:spPr>
        <a:xfrm>
          <a:off x="927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59072</xdr:rowOff>
    </xdr:from>
    <xdr:ext cx="405111" cy="259045"/>
    <xdr:sp macro="" textlink="">
      <xdr:nvSpPr>
        <xdr:cNvPr id="428" name="n_1mainValue【港湾・漁港】&#10;有形固定資産減価償却率">
          <a:extLst>
            <a:ext uri="{FF2B5EF4-FFF2-40B4-BE49-F238E27FC236}">
              <a16:creationId xmlns:a16="http://schemas.microsoft.com/office/drawing/2014/main" id="{00000000-0008-0000-0100-0000AC010000}"/>
            </a:ext>
          </a:extLst>
        </xdr:cNvPr>
        <xdr:cNvSpPr txBox="1"/>
      </xdr:nvSpPr>
      <xdr:spPr>
        <a:xfrm>
          <a:off x="3582044"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41927</xdr:rowOff>
    </xdr:from>
    <xdr:ext cx="405111" cy="259045"/>
    <xdr:sp macro="" textlink="">
      <xdr:nvSpPr>
        <xdr:cNvPr id="429" name="n_2mainValue【港湾・漁港】&#10;有形固定資産減価償却率">
          <a:extLst>
            <a:ext uri="{FF2B5EF4-FFF2-40B4-BE49-F238E27FC236}">
              <a16:creationId xmlns:a16="http://schemas.microsoft.com/office/drawing/2014/main" id="{00000000-0008-0000-0100-0000AD010000}"/>
            </a:ext>
          </a:extLst>
        </xdr:cNvPr>
        <xdr:cNvSpPr txBox="1"/>
      </xdr:nvSpPr>
      <xdr:spPr>
        <a:xfrm>
          <a:off x="2705744" y="183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20972</xdr:rowOff>
    </xdr:from>
    <xdr:ext cx="405111" cy="259045"/>
    <xdr:sp macro="" textlink="">
      <xdr:nvSpPr>
        <xdr:cNvPr id="430" name="n_3mainValue【港湾・漁港】&#10;有形固定資産減価償却率">
          <a:extLst>
            <a:ext uri="{FF2B5EF4-FFF2-40B4-BE49-F238E27FC236}">
              <a16:creationId xmlns:a16="http://schemas.microsoft.com/office/drawing/2014/main" id="{00000000-0008-0000-0100-0000AE010000}"/>
            </a:ext>
          </a:extLst>
        </xdr:cNvPr>
        <xdr:cNvSpPr txBox="1"/>
      </xdr:nvSpPr>
      <xdr:spPr>
        <a:xfrm>
          <a:off x="1816744" y="183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165752</xdr:rowOff>
    </xdr:from>
    <xdr:ext cx="405111" cy="259045"/>
    <xdr:sp macro="" textlink="">
      <xdr:nvSpPr>
        <xdr:cNvPr id="431" name="n_4mainValue【港湾・漁港】&#10;有形固定資産減価償却率">
          <a:extLst>
            <a:ext uri="{FF2B5EF4-FFF2-40B4-BE49-F238E27FC236}">
              <a16:creationId xmlns:a16="http://schemas.microsoft.com/office/drawing/2014/main" id="{00000000-0008-0000-0100-0000AF010000}"/>
            </a:ext>
          </a:extLst>
        </xdr:cNvPr>
        <xdr:cNvSpPr txBox="1"/>
      </xdr:nvSpPr>
      <xdr:spPr>
        <a:xfrm>
          <a:off x="9277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00000000-0008-0000-01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143456</xdr:rowOff>
    </xdr:from>
    <xdr:to>
      <xdr:col>54</xdr:col>
      <xdr:colOff>189865</xdr:colOff>
      <xdr:row>107</xdr:row>
      <xdr:rowOff>132635</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flipV="1">
          <a:off x="10476865" y="17288456"/>
          <a:ext cx="0" cy="118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136462</xdr:rowOff>
    </xdr:from>
    <xdr:ext cx="469744" cy="259045"/>
    <xdr:sp macro="" textlink="">
      <xdr:nvSpPr>
        <xdr:cNvPr id="452" name="【港湾・漁港】&#10;一人当たり有形固定資産（償却資産）額最小値テキスト">
          <a:extLst>
            <a:ext uri="{FF2B5EF4-FFF2-40B4-BE49-F238E27FC236}">
              <a16:creationId xmlns:a16="http://schemas.microsoft.com/office/drawing/2014/main" id="{00000000-0008-0000-0100-0000C4010000}"/>
            </a:ext>
          </a:extLst>
        </xdr:cNvPr>
        <xdr:cNvSpPr txBox="1"/>
      </xdr:nvSpPr>
      <xdr:spPr>
        <a:xfrm>
          <a:off x="10515600" y="1848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132635</xdr:rowOff>
    </xdr:from>
    <xdr:to>
      <xdr:col>55</xdr:col>
      <xdr:colOff>88900</xdr:colOff>
      <xdr:row>107</xdr:row>
      <xdr:rowOff>132635</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0388600" y="1847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90133</xdr:rowOff>
    </xdr:from>
    <xdr:ext cx="690189" cy="259045"/>
    <xdr:sp macro="" textlink="">
      <xdr:nvSpPr>
        <xdr:cNvPr id="454" name="【港湾・漁港】&#10;一人当たり有形固定資産（償却資産）額最大値テキスト">
          <a:extLst>
            <a:ext uri="{FF2B5EF4-FFF2-40B4-BE49-F238E27FC236}">
              <a16:creationId xmlns:a16="http://schemas.microsoft.com/office/drawing/2014/main" id="{00000000-0008-0000-0100-0000C6010000}"/>
            </a:ext>
          </a:extLst>
        </xdr:cNvPr>
        <xdr:cNvSpPr txBox="1"/>
      </xdr:nvSpPr>
      <xdr:spPr>
        <a:xfrm>
          <a:off x="10515600" y="170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143456</xdr:rowOff>
    </xdr:from>
    <xdr:to>
      <xdr:col>55</xdr:col>
      <xdr:colOff>88900</xdr:colOff>
      <xdr:row>100</xdr:row>
      <xdr:rowOff>143456</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0388600" y="172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43904</xdr:rowOff>
    </xdr:from>
    <xdr:ext cx="599010" cy="259045"/>
    <xdr:sp macro="" textlink="">
      <xdr:nvSpPr>
        <xdr:cNvPr id="456" name="【港湾・漁港】&#10;一人当たり有形固定資産（償却資産）額平均値テキスト">
          <a:extLst>
            <a:ext uri="{FF2B5EF4-FFF2-40B4-BE49-F238E27FC236}">
              <a16:creationId xmlns:a16="http://schemas.microsoft.com/office/drawing/2014/main" id="{00000000-0008-0000-0100-0000C8010000}"/>
            </a:ext>
          </a:extLst>
        </xdr:cNvPr>
        <xdr:cNvSpPr txBox="1"/>
      </xdr:nvSpPr>
      <xdr:spPr>
        <a:xfrm>
          <a:off x="10515600" y="18217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65477</xdr:rowOff>
    </xdr:from>
    <xdr:to>
      <xdr:col>55</xdr:col>
      <xdr:colOff>50800</xdr:colOff>
      <xdr:row>106</xdr:row>
      <xdr:rowOff>167077</xdr:rowOff>
    </xdr:to>
    <xdr:sp macro="" textlink="">
      <xdr:nvSpPr>
        <xdr:cNvPr id="457" name="フローチャート: 判断 456">
          <a:extLst>
            <a:ext uri="{FF2B5EF4-FFF2-40B4-BE49-F238E27FC236}">
              <a16:creationId xmlns:a16="http://schemas.microsoft.com/office/drawing/2014/main" id="{00000000-0008-0000-0100-0000C9010000}"/>
            </a:ext>
          </a:extLst>
        </xdr:cNvPr>
        <xdr:cNvSpPr/>
      </xdr:nvSpPr>
      <xdr:spPr>
        <a:xfrm>
          <a:off x="104267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42453</xdr:rowOff>
    </xdr:from>
    <xdr:to>
      <xdr:col>50</xdr:col>
      <xdr:colOff>165100</xdr:colOff>
      <xdr:row>106</xdr:row>
      <xdr:rowOff>144053</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9588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45214</xdr:rowOff>
    </xdr:from>
    <xdr:to>
      <xdr:col>46</xdr:col>
      <xdr:colOff>38100</xdr:colOff>
      <xdr:row>106</xdr:row>
      <xdr:rowOff>146814</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8699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29415</xdr:rowOff>
    </xdr:from>
    <xdr:to>
      <xdr:col>41</xdr:col>
      <xdr:colOff>101600</xdr:colOff>
      <xdr:row>106</xdr:row>
      <xdr:rowOff>131015</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7810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108474</xdr:rowOff>
    </xdr:from>
    <xdr:to>
      <xdr:col>36</xdr:col>
      <xdr:colOff>165100</xdr:colOff>
      <xdr:row>107</xdr:row>
      <xdr:rowOff>38624</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6921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62223</xdr:rowOff>
    </xdr:from>
    <xdr:to>
      <xdr:col>55</xdr:col>
      <xdr:colOff>50800</xdr:colOff>
      <xdr:row>106</xdr:row>
      <xdr:rowOff>163823</xdr:rowOff>
    </xdr:to>
    <xdr:sp macro="" textlink="">
      <xdr:nvSpPr>
        <xdr:cNvPr id="467" name="楕円 466">
          <a:extLst>
            <a:ext uri="{FF2B5EF4-FFF2-40B4-BE49-F238E27FC236}">
              <a16:creationId xmlns:a16="http://schemas.microsoft.com/office/drawing/2014/main" id="{00000000-0008-0000-0100-0000D3010000}"/>
            </a:ext>
          </a:extLst>
        </xdr:cNvPr>
        <xdr:cNvSpPr/>
      </xdr:nvSpPr>
      <xdr:spPr>
        <a:xfrm>
          <a:off x="10426700" y="1823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85100</xdr:rowOff>
    </xdr:from>
    <xdr:ext cx="599010" cy="259045"/>
    <xdr:sp macro="" textlink="">
      <xdr:nvSpPr>
        <xdr:cNvPr id="468" name="【港湾・漁港】&#10;一人当たり有形固定資産（償却資産）額該当値テキスト">
          <a:extLst>
            <a:ext uri="{FF2B5EF4-FFF2-40B4-BE49-F238E27FC236}">
              <a16:creationId xmlns:a16="http://schemas.microsoft.com/office/drawing/2014/main" id="{00000000-0008-0000-0100-0000D4010000}"/>
            </a:ext>
          </a:extLst>
        </xdr:cNvPr>
        <xdr:cNvSpPr txBox="1"/>
      </xdr:nvSpPr>
      <xdr:spPr>
        <a:xfrm>
          <a:off x="10515600" y="1808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65176</xdr:rowOff>
    </xdr:from>
    <xdr:to>
      <xdr:col>50</xdr:col>
      <xdr:colOff>165100</xdr:colOff>
      <xdr:row>106</xdr:row>
      <xdr:rowOff>166776</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9588500" y="1823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113023</xdr:rowOff>
    </xdr:from>
    <xdr:to>
      <xdr:col>55</xdr:col>
      <xdr:colOff>0</xdr:colOff>
      <xdr:row>106</xdr:row>
      <xdr:rowOff>115976</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flipV="1">
          <a:off x="9639300" y="18286723"/>
          <a:ext cx="8382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68171</xdr:rowOff>
    </xdr:from>
    <xdr:to>
      <xdr:col>46</xdr:col>
      <xdr:colOff>38100</xdr:colOff>
      <xdr:row>106</xdr:row>
      <xdr:rowOff>169771</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8699500" y="182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115976</xdr:rowOff>
    </xdr:from>
    <xdr:to>
      <xdr:col>50</xdr:col>
      <xdr:colOff>114300</xdr:colOff>
      <xdr:row>106</xdr:row>
      <xdr:rowOff>118971</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8750300" y="18289676"/>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71039</xdr:rowOff>
    </xdr:from>
    <xdr:to>
      <xdr:col>41</xdr:col>
      <xdr:colOff>101600</xdr:colOff>
      <xdr:row>107</xdr:row>
      <xdr:rowOff>1189</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7810500" y="1824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118971</xdr:rowOff>
    </xdr:from>
    <xdr:to>
      <xdr:col>45</xdr:col>
      <xdr:colOff>177800</xdr:colOff>
      <xdr:row>106</xdr:row>
      <xdr:rowOff>121839</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7861300" y="18292671"/>
          <a:ext cx="889000" cy="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73658</xdr:rowOff>
    </xdr:from>
    <xdr:to>
      <xdr:col>36</xdr:col>
      <xdr:colOff>165100</xdr:colOff>
      <xdr:row>107</xdr:row>
      <xdr:rowOff>3808</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6921500" y="182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121839</xdr:rowOff>
    </xdr:from>
    <xdr:to>
      <xdr:col>41</xdr:col>
      <xdr:colOff>50800</xdr:colOff>
      <xdr:row>106</xdr:row>
      <xdr:rowOff>124458</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6972300" y="18295539"/>
          <a:ext cx="889000" cy="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160580</xdr:rowOff>
    </xdr:from>
    <xdr:ext cx="599010" cy="259045"/>
    <xdr:sp macro="" textlink="">
      <xdr:nvSpPr>
        <xdr:cNvPr id="477" name="n_1aveValue【港湾・漁港】&#10;一人当たり有形固定資産（償却資産）額">
          <a:extLst>
            <a:ext uri="{FF2B5EF4-FFF2-40B4-BE49-F238E27FC236}">
              <a16:creationId xmlns:a16="http://schemas.microsoft.com/office/drawing/2014/main" id="{00000000-0008-0000-0100-0000DD010000}"/>
            </a:ext>
          </a:extLst>
        </xdr:cNvPr>
        <xdr:cNvSpPr txBox="1"/>
      </xdr:nvSpPr>
      <xdr:spPr>
        <a:xfrm>
          <a:off x="9327095" y="179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163341</xdr:rowOff>
    </xdr:from>
    <xdr:ext cx="599010" cy="259045"/>
    <xdr:sp macro="" textlink="">
      <xdr:nvSpPr>
        <xdr:cNvPr id="478" name="n_2aveValue【港湾・漁港】&#10;一人当たり有形固定資産（償却資産）額">
          <a:extLst>
            <a:ext uri="{FF2B5EF4-FFF2-40B4-BE49-F238E27FC236}">
              <a16:creationId xmlns:a16="http://schemas.microsoft.com/office/drawing/2014/main" id="{00000000-0008-0000-0100-0000DE010000}"/>
            </a:ext>
          </a:extLst>
        </xdr:cNvPr>
        <xdr:cNvSpPr txBox="1"/>
      </xdr:nvSpPr>
      <xdr:spPr>
        <a:xfrm>
          <a:off x="84507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147542</xdr:rowOff>
    </xdr:from>
    <xdr:ext cx="599010" cy="259045"/>
    <xdr:sp macro="" textlink="">
      <xdr:nvSpPr>
        <xdr:cNvPr id="479" name="n_3aveValue【港湾・漁港】&#10;一人当たり有形固定資産（償却資産）額">
          <a:extLst>
            <a:ext uri="{FF2B5EF4-FFF2-40B4-BE49-F238E27FC236}">
              <a16:creationId xmlns:a16="http://schemas.microsoft.com/office/drawing/2014/main" id="{00000000-0008-0000-0100-0000DF010000}"/>
            </a:ext>
          </a:extLst>
        </xdr:cNvPr>
        <xdr:cNvSpPr txBox="1"/>
      </xdr:nvSpPr>
      <xdr:spPr>
        <a:xfrm>
          <a:off x="7561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29751</xdr:rowOff>
    </xdr:from>
    <xdr:ext cx="599010" cy="259045"/>
    <xdr:sp macro="" textlink="">
      <xdr:nvSpPr>
        <xdr:cNvPr id="480" name="n_4ave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6672795" y="1837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157903</xdr:rowOff>
    </xdr:from>
    <xdr:ext cx="599010" cy="259045"/>
    <xdr:sp macro="" textlink="">
      <xdr:nvSpPr>
        <xdr:cNvPr id="481" name="n_1main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9327095" y="1833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160898</xdr:rowOff>
    </xdr:from>
    <xdr:ext cx="599010" cy="259045"/>
    <xdr:sp macro="" textlink="">
      <xdr:nvSpPr>
        <xdr:cNvPr id="482" name="n_2main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8450795" y="1833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163766</xdr:rowOff>
    </xdr:from>
    <xdr:ext cx="599010" cy="259045"/>
    <xdr:sp macro="" textlink="">
      <xdr:nvSpPr>
        <xdr:cNvPr id="483" name="n_3main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7561795" y="1833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20335</xdr:rowOff>
    </xdr:from>
    <xdr:ext cx="599010" cy="259045"/>
    <xdr:sp macro="" textlink="">
      <xdr:nvSpPr>
        <xdr:cNvPr id="484" name="n_4main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6672795" y="1802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00000000-0008-0000-01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00000000-0008-0000-0100-0000FE010000}"/>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00000000-0008-0000-0100-000000020000}"/>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00000000-0008-0000-0100-000002020000}"/>
            </a:ext>
          </a:extLst>
        </xdr:cNvPr>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109220</xdr:rowOff>
    </xdr:from>
    <xdr:to>
      <xdr:col>85</xdr:col>
      <xdr:colOff>177800</xdr:colOff>
      <xdr:row>40</xdr:row>
      <xdr:rowOff>39370</xdr:rowOff>
    </xdr:to>
    <xdr:sp macro="" textlink="">
      <xdr:nvSpPr>
        <xdr:cNvPr id="525" name="楕円 524">
          <a:extLst>
            <a:ext uri="{FF2B5EF4-FFF2-40B4-BE49-F238E27FC236}">
              <a16:creationId xmlns:a16="http://schemas.microsoft.com/office/drawing/2014/main" id="{00000000-0008-0000-0100-00000D020000}"/>
            </a:ext>
          </a:extLst>
        </xdr:cNvPr>
        <xdr:cNvSpPr/>
      </xdr:nvSpPr>
      <xdr:spPr>
        <a:xfrm>
          <a:off x="162687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87647</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00000000-0008-0000-0100-00000E020000}"/>
            </a:ext>
          </a:extLst>
        </xdr:cNvPr>
        <xdr:cNvSpPr txBox="1"/>
      </xdr:nvSpPr>
      <xdr:spPr>
        <a:xfrm>
          <a:off x="16357600"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69215</xdr:rowOff>
    </xdr:from>
    <xdr:to>
      <xdr:col>81</xdr:col>
      <xdr:colOff>101600</xdr:colOff>
      <xdr:row>39</xdr:row>
      <xdr:rowOff>170815</xdr:rowOff>
    </xdr:to>
    <xdr:sp macro="" textlink="">
      <xdr:nvSpPr>
        <xdr:cNvPr id="527" name="楕円 526">
          <a:extLst>
            <a:ext uri="{FF2B5EF4-FFF2-40B4-BE49-F238E27FC236}">
              <a16:creationId xmlns:a16="http://schemas.microsoft.com/office/drawing/2014/main" id="{00000000-0008-0000-0100-00000F020000}"/>
            </a:ext>
          </a:extLst>
        </xdr:cNvPr>
        <xdr:cNvSpPr/>
      </xdr:nvSpPr>
      <xdr:spPr>
        <a:xfrm>
          <a:off x="15430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120015</xdr:rowOff>
    </xdr:from>
    <xdr:to>
      <xdr:col>85</xdr:col>
      <xdr:colOff>127000</xdr:colOff>
      <xdr:row>39</xdr:row>
      <xdr:rowOff>160020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5481300" y="68065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23495</xdr:rowOff>
    </xdr:from>
    <xdr:to>
      <xdr:col>76</xdr:col>
      <xdr:colOff>165100</xdr:colOff>
      <xdr:row>39</xdr:row>
      <xdr:rowOff>125095</xdr:rowOff>
    </xdr:to>
    <xdr:sp macro="" textlink="">
      <xdr:nvSpPr>
        <xdr:cNvPr id="529" name="楕円 528">
          <a:extLst>
            <a:ext uri="{FF2B5EF4-FFF2-40B4-BE49-F238E27FC236}">
              <a16:creationId xmlns:a16="http://schemas.microsoft.com/office/drawing/2014/main" id="{00000000-0008-0000-0100-000011020000}"/>
            </a:ext>
          </a:extLst>
        </xdr:cNvPr>
        <xdr:cNvSpPr/>
      </xdr:nvSpPr>
      <xdr:spPr>
        <a:xfrm>
          <a:off x="14541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74295</xdr:rowOff>
    </xdr:from>
    <xdr:to>
      <xdr:col>81</xdr:col>
      <xdr:colOff>50800</xdr:colOff>
      <xdr:row>39</xdr:row>
      <xdr:rowOff>120015</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4592300" y="67608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103505</xdr:rowOff>
    </xdr:from>
    <xdr:to>
      <xdr:col>72</xdr:col>
      <xdr:colOff>38100</xdr:colOff>
      <xdr:row>39</xdr:row>
      <xdr:rowOff>33655</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13652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154305</xdr:rowOff>
    </xdr:from>
    <xdr:to>
      <xdr:col>76</xdr:col>
      <xdr:colOff>114300</xdr:colOff>
      <xdr:row>39</xdr:row>
      <xdr:rowOff>74295</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3703300" y="666940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59690</xdr:rowOff>
    </xdr:from>
    <xdr:to>
      <xdr:col>67</xdr:col>
      <xdr:colOff>101600</xdr:colOff>
      <xdr:row>38</xdr:row>
      <xdr:rowOff>161290</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2763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110490</xdr:rowOff>
    </xdr:from>
    <xdr:to>
      <xdr:col>71</xdr:col>
      <xdr:colOff>177800</xdr:colOff>
      <xdr:row>38</xdr:row>
      <xdr:rowOff>154305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814300" y="66255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00000000-0008-0000-0100-000017020000}"/>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00000000-0008-0000-0100-00001802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00000000-0008-0000-0100-000019020000}"/>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161942</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526604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116222</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4389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24782</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3500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a:extLst>
            <a:ext uri="{FF2B5EF4-FFF2-40B4-BE49-F238E27FC236}">
              <a16:creationId xmlns:a16="http://schemas.microsoft.com/office/drawing/2014/main" id="{00000000-0008-0000-0100-00003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65" name="【認定こども園・幼稚園・保育所】&#10;一人当たり面積最小値テキスト">
          <a:extLst>
            <a:ext uri="{FF2B5EF4-FFF2-40B4-BE49-F238E27FC236}">
              <a16:creationId xmlns:a16="http://schemas.microsoft.com/office/drawing/2014/main" id="{00000000-0008-0000-0100-000035020000}"/>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567" name="【認定こども園・幼稚園・保育所】&#10;一人当たり面積最大値テキスト">
          <a:extLst>
            <a:ext uri="{FF2B5EF4-FFF2-40B4-BE49-F238E27FC236}">
              <a16:creationId xmlns:a16="http://schemas.microsoft.com/office/drawing/2014/main" id="{00000000-0008-0000-0100-000037020000}"/>
            </a:ext>
          </a:extLst>
        </xdr:cNvPr>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76979</xdr:rowOff>
    </xdr:from>
    <xdr:ext cx="469744" cy="259045"/>
    <xdr:sp macro="" textlink="">
      <xdr:nvSpPr>
        <xdr:cNvPr id="569" name="【認定こども園・幼稚園・保育所】&#10;一人当たり面積平均値テキスト">
          <a:extLst>
            <a:ext uri="{FF2B5EF4-FFF2-40B4-BE49-F238E27FC236}">
              <a16:creationId xmlns:a16="http://schemas.microsoft.com/office/drawing/2014/main" id="{00000000-0008-0000-0100-000039020000}"/>
            </a:ext>
          </a:extLst>
        </xdr:cNvPr>
        <xdr:cNvSpPr txBox="1"/>
      </xdr:nvSpPr>
      <xdr:spPr>
        <a:xfrm>
          <a:off x="22199600" y="676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73406</xdr:rowOff>
    </xdr:from>
    <xdr:to>
      <xdr:col>116</xdr:col>
      <xdr:colOff>114300</xdr:colOff>
      <xdr:row>40</xdr:row>
      <xdr:rowOff>3556</xdr:rowOff>
    </xdr:to>
    <xdr:sp macro="" textlink="">
      <xdr:nvSpPr>
        <xdr:cNvPr id="580" name="楕円 579">
          <a:extLst>
            <a:ext uri="{FF2B5EF4-FFF2-40B4-BE49-F238E27FC236}">
              <a16:creationId xmlns:a16="http://schemas.microsoft.com/office/drawing/2014/main" id="{00000000-0008-0000-0100-000044020000}"/>
            </a:ext>
          </a:extLst>
        </xdr:cNvPr>
        <xdr:cNvSpPr/>
      </xdr:nvSpPr>
      <xdr:spPr>
        <a:xfrm>
          <a:off x="221107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96283</xdr:rowOff>
    </xdr:from>
    <xdr:ext cx="469744" cy="259045"/>
    <xdr:sp macro="" textlink="">
      <xdr:nvSpPr>
        <xdr:cNvPr id="581" name="【認定こども園・幼稚園・保育所】&#10;一人当たり面積該当値テキスト">
          <a:extLst>
            <a:ext uri="{FF2B5EF4-FFF2-40B4-BE49-F238E27FC236}">
              <a16:creationId xmlns:a16="http://schemas.microsoft.com/office/drawing/2014/main" id="{00000000-0008-0000-0100-000045020000}"/>
            </a:ext>
          </a:extLst>
        </xdr:cNvPr>
        <xdr:cNvSpPr txBox="1"/>
      </xdr:nvSpPr>
      <xdr:spPr>
        <a:xfrm>
          <a:off x="22199600"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77978</xdr:rowOff>
    </xdr:from>
    <xdr:to>
      <xdr:col>112</xdr:col>
      <xdr:colOff>38100</xdr:colOff>
      <xdr:row>40</xdr:row>
      <xdr:rowOff>8128</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21272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124206</xdr:rowOff>
    </xdr:from>
    <xdr:to>
      <xdr:col>116</xdr:col>
      <xdr:colOff>63500</xdr:colOff>
      <xdr:row>39</xdr:row>
      <xdr:rowOff>128778</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flipV="1">
          <a:off x="21323300" y="6810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59690</xdr:rowOff>
    </xdr:from>
    <xdr:to>
      <xdr:col>107</xdr:col>
      <xdr:colOff>101600</xdr:colOff>
      <xdr:row>39</xdr:row>
      <xdr:rowOff>161290</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2038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110490</xdr:rowOff>
    </xdr:from>
    <xdr:to>
      <xdr:col>111</xdr:col>
      <xdr:colOff>177800</xdr:colOff>
      <xdr:row>39</xdr:row>
      <xdr:rowOff>128778</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20434300" y="6797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155702</xdr:rowOff>
    </xdr:from>
    <xdr:to>
      <xdr:col>102</xdr:col>
      <xdr:colOff>165100</xdr:colOff>
      <xdr:row>39</xdr:row>
      <xdr:rowOff>85852</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19494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35052</xdr:rowOff>
    </xdr:from>
    <xdr:to>
      <xdr:col>107</xdr:col>
      <xdr:colOff>50800</xdr:colOff>
      <xdr:row>39</xdr:row>
      <xdr:rowOff>110490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9545300" y="672160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18605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35052</xdr:rowOff>
    </xdr:from>
    <xdr:to>
      <xdr:col>102</xdr:col>
      <xdr:colOff>114300</xdr:colOff>
      <xdr:row>39</xdr:row>
      <xdr:rowOff>87630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18656300" y="672160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6113</xdr:rowOff>
    </xdr:from>
    <xdr:ext cx="469744" cy="259045"/>
    <xdr:sp macro="" textlink="">
      <xdr:nvSpPr>
        <xdr:cNvPr id="590" name="n_1aveValue【認定こども園・幼稚園・保育所】&#10;一人当たり面積">
          <a:extLst>
            <a:ext uri="{FF2B5EF4-FFF2-40B4-BE49-F238E27FC236}">
              <a16:creationId xmlns:a16="http://schemas.microsoft.com/office/drawing/2014/main" id="{00000000-0008-0000-0100-00004E020000}"/>
            </a:ext>
          </a:extLst>
        </xdr:cNvPr>
        <xdr:cNvSpPr txBox="1"/>
      </xdr:nvSpPr>
      <xdr:spPr>
        <a:xfrm>
          <a:off x="21075727"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591" name="n_2aveValue【認定こども園・幼稚園・保育所】&#10;一人当たり面積">
          <a:extLst>
            <a:ext uri="{FF2B5EF4-FFF2-40B4-BE49-F238E27FC236}">
              <a16:creationId xmlns:a16="http://schemas.microsoft.com/office/drawing/2014/main" id="{00000000-0008-0000-0100-00004F020000}"/>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12971</xdr:rowOff>
    </xdr:from>
    <xdr:ext cx="469744" cy="259045"/>
    <xdr:sp macro="" textlink="">
      <xdr:nvSpPr>
        <xdr:cNvPr id="592" name="n_3aveValue【認定こども園・幼稚園・保育所】&#10;一人当たり面積">
          <a:extLst>
            <a:ext uri="{FF2B5EF4-FFF2-40B4-BE49-F238E27FC236}">
              <a16:creationId xmlns:a16="http://schemas.microsoft.com/office/drawing/2014/main" id="{00000000-0008-0000-0100-000050020000}"/>
            </a:ext>
          </a:extLst>
        </xdr:cNvPr>
        <xdr:cNvSpPr txBox="1"/>
      </xdr:nvSpPr>
      <xdr:spPr>
        <a:xfrm>
          <a:off x="19310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593" name="n_4aveValue【認定こども園・幼稚園・保育所】&#10;一人当たり面積">
          <a:extLst>
            <a:ext uri="{FF2B5EF4-FFF2-40B4-BE49-F238E27FC236}">
              <a16:creationId xmlns:a16="http://schemas.microsoft.com/office/drawing/2014/main" id="{00000000-0008-0000-0100-000051020000}"/>
            </a:ext>
          </a:extLst>
        </xdr:cNvPr>
        <xdr:cNvSpPr txBox="1"/>
      </xdr:nvSpPr>
      <xdr:spPr>
        <a:xfrm>
          <a:off x="18421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24655</xdr:rowOff>
    </xdr:from>
    <xdr:ext cx="469744" cy="259045"/>
    <xdr:sp macro="" textlink="">
      <xdr:nvSpPr>
        <xdr:cNvPr id="594" name="n_1mainValue【認定こども園・幼稚園・保育所】&#10;一人当たり面積">
          <a:extLst>
            <a:ext uri="{FF2B5EF4-FFF2-40B4-BE49-F238E27FC236}">
              <a16:creationId xmlns:a16="http://schemas.microsoft.com/office/drawing/2014/main" id="{00000000-0008-0000-0100-000052020000}"/>
            </a:ext>
          </a:extLst>
        </xdr:cNvPr>
        <xdr:cNvSpPr txBox="1"/>
      </xdr:nvSpPr>
      <xdr:spPr>
        <a:xfrm>
          <a:off x="21075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595" name="n_2main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102379</xdr:rowOff>
    </xdr:from>
    <xdr:ext cx="469744" cy="259045"/>
    <xdr:sp macro="" textlink="">
      <xdr:nvSpPr>
        <xdr:cNvPr id="596" name="n_3main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19310427" y="64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97" name="n_4main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a:extLst>
            <a:ext uri="{FF2B5EF4-FFF2-40B4-BE49-F238E27FC236}">
              <a16:creationId xmlns:a16="http://schemas.microsoft.com/office/drawing/2014/main" id="{00000000-0008-0000-01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624" name="【学校施設】&#10;有形固定資産減価償却率最小値テキスト">
          <a:extLst>
            <a:ext uri="{FF2B5EF4-FFF2-40B4-BE49-F238E27FC236}">
              <a16:creationId xmlns:a16="http://schemas.microsoft.com/office/drawing/2014/main" id="{00000000-0008-0000-0100-000070020000}"/>
            </a:ext>
          </a:extLst>
        </xdr:cNvPr>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626" name="【学校施設】&#10;有形固定資産減価償却率最大値テキスト">
          <a:extLst>
            <a:ext uri="{FF2B5EF4-FFF2-40B4-BE49-F238E27FC236}">
              <a16:creationId xmlns:a16="http://schemas.microsoft.com/office/drawing/2014/main" id="{00000000-0008-0000-0100-000072020000}"/>
            </a:ext>
          </a:extLst>
        </xdr:cNvPr>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628" name="【学校施設】&#10;有形固定資産減価償却率平均値テキスト">
          <a:extLst>
            <a:ext uri="{FF2B5EF4-FFF2-40B4-BE49-F238E27FC236}">
              <a16:creationId xmlns:a16="http://schemas.microsoft.com/office/drawing/2014/main" id="{00000000-0008-0000-0100-000074020000}"/>
            </a:ext>
          </a:extLst>
        </xdr:cNvPr>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53703</xdr:rowOff>
    </xdr:from>
    <xdr:to>
      <xdr:col>85</xdr:col>
      <xdr:colOff>177800</xdr:colOff>
      <xdr:row>61</xdr:row>
      <xdr:rowOff>155303</xdr:rowOff>
    </xdr:to>
    <xdr:sp macro="" textlink="">
      <xdr:nvSpPr>
        <xdr:cNvPr id="639" name="楕円 638">
          <a:extLst>
            <a:ext uri="{FF2B5EF4-FFF2-40B4-BE49-F238E27FC236}">
              <a16:creationId xmlns:a16="http://schemas.microsoft.com/office/drawing/2014/main" id="{00000000-0008-0000-0100-00007F020000}"/>
            </a:ext>
          </a:extLst>
        </xdr:cNvPr>
        <xdr:cNvSpPr/>
      </xdr:nvSpPr>
      <xdr:spPr>
        <a:xfrm>
          <a:off x="162687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32130</xdr:rowOff>
    </xdr:from>
    <xdr:ext cx="405111" cy="259045"/>
    <xdr:sp macro="" textlink="">
      <xdr:nvSpPr>
        <xdr:cNvPr id="640" name="【学校施設】&#10;有形固定資産減価償却率該当値テキスト">
          <a:extLst>
            <a:ext uri="{FF2B5EF4-FFF2-40B4-BE49-F238E27FC236}">
              <a16:creationId xmlns:a16="http://schemas.microsoft.com/office/drawing/2014/main" id="{00000000-0008-0000-0100-000080020000}"/>
            </a:ext>
          </a:extLst>
        </xdr:cNvPr>
        <xdr:cNvSpPr txBox="1"/>
      </xdr:nvSpPr>
      <xdr:spPr>
        <a:xfrm>
          <a:off x="16357600"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35741</xdr:rowOff>
    </xdr:from>
    <xdr:to>
      <xdr:col>81</xdr:col>
      <xdr:colOff>101600</xdr:colOff>
      <xdr:row>61</xdr:row>
      <xdr:rowOff>137341</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15430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86541</xdr:rowOff>
    </xdr:from>
    <xdr:to>
      <xdr:col>85</xdr:col>
      <xdr:colOff>127000</xdr:colOff>
      <xdr:row>61</xdr:row>
      <xdr:rowOff>104503</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5481300" y="1054499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25944</xdr:rowOff>
    </xdr:from>
    <xdr:to>
      <xdr:col>76</xdr:col>
      <xdr:colOff>165100</xdr:colOff>
      <xdr:row>61</xdr:row>
      <xdr:rowOff>127544</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14541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76744</xdr:rowOff>
    </xdr:from>
    <xdr:to>
      <xdr:col>81</xdr:col>
      <xdr:colOff>50800</xdr:colOff>
      <xdr:row>61</xdr:row>
      <xdr:rowOff>86541</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4592300" y="1053519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32476</xdr:rowOff>
    </xdr:from>
    <xdr:to>
      <xdr:col>72</xdr:col>
      <xdr:colOff>38100</xdr:colOff>
      <xdr:row>61</xdr:row>
      <xdr:rowOff>134076</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3652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76744</xdr:rowOff>
    </xdr:from>
    <xdr:to>
      <xdr:col>76</xdr:col>
      <xdr:colOff>114300</xdr:colOff>
      <xdr:row>61</xdr:row>
      <xdr:rowOff>83276</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flipV="1">
          <a:off x="13703300" y="105351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171269</xdr:rowOff>
    </xdr:from>
    <xdr:to>
      <xdr:col>67</xdr:col>
      <xdr:colOff>101600</xdr:colOff>
      <xdr:row>61</xdr:row>
      <xdr:rowOff>101419</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2763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50619</xdr:rowOff>
    </xdr:from>
    <xdr:to>
      <xdr:col>71</xdr:col>
      <xdr:colOff>177800</xdr:colOff>
      <xdr:row>61</xdr:row>
      <xdr:rowOff>83276</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814300" y="105090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649" name="n_1aveValue【学校施設】&#10;有形固定資産減価償却率">
          <a:extLst>
            <a:ext uri="{FF2B5EF4-FFF2-40B4-BE49-F238E27FC236}">
              <a16:creationId xmlns:a16="http://schemas.microsoft.com/office/drawing/2014/main" id="{00000000-0008-0000-0100-000089020000}"/>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650" name="n_2aveValue【学校施設】&#10;有形固定資産減価償却率">
          <a:extLst>
            <a:ext uri="{FF2B5EF4-FFF2-40B4-BE49-F238E27FC236}">
              <a16:creationId xmlns:a16="http://schemas.microsoft.com/office/drawing/2014/main" id="{00000000-0008-0000-0100-00008A020000}"/>
            </a:ext>
          </a:extLst>
        </xdr:cNvPr>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651" name="n_3aveValue【学校施設】&#10;有形固定資産減価償却率">
          <a:extLst>
            <a:ext uri="{FF2B5EF4-FFF2-40B4-BE49-F238E27FC236}">
              <a16:creationId xmlns:a16="http://schemas.microsoft.com/office/drawing/2014/main" id="{00000000-0008-0000-0100-00008B020000}"/>
            </a:ext>
          </a:extLst>
        </xdr:cNvPr>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652" name="n_4aveValue【学校施設】&#10;有形固定資産減価償却率">
          <a:extLst>
            <a:ext uri="{FF2B5EF4-FFF2-40B4-BE49-F238E27FC236}">
              <a16:creationId xmlns:a16="http://schemas.microsoft.com/office/drawing/2014/main" id="{00000000-0008-0000-0100-00008C020000}"/>
            </a:ext>
          </a:extLst>
        </xdr:cNvPr>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128468</xdr:rowOff>
    </xdr:from>
    <xdr:ext cx="405111" cy="259045"/>
    <xdr:sp macro="" textlink="">
      <xdr:nvSpPr>
        <xdr:cNvPr id="653" name="n_1mainValue【学校施設】&#10;有形固定資産減価償却率">
          <a:extLst>
            <a:ext uri="{FF2B5EF4-FFF2-40B4-BE49-F238E27FC236}">
              <a16:creationId xmlns:a16="http://schemas.microsoft.com/office/drawing/2014/main" id="{00000000-0008-0000-0100-00008D020000}"/>
            </a:ext>
          </a:extLst>
        </xdr:cNvPr>
        <xdr:cNvSpPr txBox="1"/>
      </xdr:nvSpPr>
      <xdr:spPr>
        <a:xfrm>
          <a:off x="152660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118671</xdr:rowOff>
    </xdr:from>
    <xdr:ext cx="405111" cy="259045"/>
    <xdr:sp macro="" textlink="">
      <xdr:nvSpPr>
        <xdr:cNvPr id="654" name="n_2mainValue【学校施設】&#10;有形固定資産減価償却率">
          <a:extLst>
            <a:ext uri="{FF2B5EF4-FFF2-40B4-BE49-F238E27FC236}">
              <a16:creationId xmlns:a16="http://schemas.microsoft.com/office/drawing/2014/main" id="{00000000-0008-0000-0100-00008E020000}"/>
            </a:ext>
          </a:extLst>
        </xdr:cNvPr>
        <xdr:cNvSpPr txBox="1"/>
      </xdr:nvSpPr>
      <xdr:spPr>
        <a:xfrm>
          <a:off x="14389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125203</xdr:rowOff>
    </xdr:from>
    <xdr:ext cx="405111" cy="259045"/>
    <xdr:sp macro="" textlink="">
      <xdr:nvSpPr>
        <xdr:cNvPr id="655" name="n_3mainValue【学校施設】&#10;有形固定資産減価償却率">
          <a:extLst>
            <a:ext uri="{FF2B5EF4-FFF2-40B4-BE49-F238E27FC236}">
              <a16:creationId xmlns:a16="http://schemas.microsoft.com/office/drawing/2014/main" id="{00000000-0008-0000-0100-00008F020000}"/>
            </a:ext>
          </a:extLst>
        </xdr:cNvPr>
        <xdr:cNvSpPr txBox="1"/>
      </xdr:nvSpPr>
      <xdr:spPr>
        <a:xfrm>
          <a:off x="13500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92546</xdr:rowOff>
    </xdr:from>
    <xdr:ext cx="405111" cy="259045"/>
    <xdr:sp macro="" textlink="">
      <xdr:nvSpPr>
        <xdr:cNvPr id="656" name="n_4mainValue【学校施設】&#10;有形固定資産減価償却率">
          <a:extLst>
            <a:ext uri="{FF2B5EF4-FFF2-40B4-BE49-F238E27FC236}">
              <a16:creationId xmlns:a16="http://schemas.microsoft.com/office/drawing/2014/main" id="{00000000-0008-0000-0100-000090020000}"/>
            </a:ext>
          </a:extLst>
        </xdr:cNvPr>
        <xdr:cNvSpPr txBox="1"/>
      </xdr:nvSpPr>
      <xdr:spPr>
        <a:xfrm>
          <a:off x="12611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学校施設】&#10;一人当たり面積グラフ枠">
          <a:extLst>
            <a:ext uri="{FF2B5EF4-FFF2-40B4-BE49-F238E27FC236}">
              <a16:creationId xmlns:a16="http://schemas.microsoft.com/office/drawing/2014/main" id="{00000000-0008-0000-0100-0000A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680" name="【学校施設】&#10;一人当たり面積最小値テキスト">
          <a:extLst>
            <a:ext uri="{FF2B5EF4-FFF2-40B4-BE49-F238E27FC236}">
              <a16:creationId xmlns:a16="http://schemas.microsoft.com/office/drawing/2014/main" id="{00000000-0008-0000-0100-0000A8020000}"/>
            </a:ext>
          </a:extLst>
        </xdr:cNvPr>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2" name="【学校施設】&#10;一人当たり面積最大値テキスト">
          <a:extLst>
            <a:ext uri="{FF2B5EF4-FFF2-40B4-BE49-F238E27FC236}">
              <a16:creationId xmlns:a16="http://schemas.microsoft.com/office/drawing/2014/main" id="{00000000-0008-0000-0100-0000AA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684" name="【学校施設】&#10;一人当たり面積平均値テキスト">
          <a:extLst>
            <a:ext uri="{FF2B5EF4-FFF2-40B4-BE49-F238E27FC236}">
              <a16:creationId xmlns:a16="http://schemas.microsoft.com/office/drawing/2014/main" id="{00000000-0008-0000-0100-0000AC020000}"/>
            </a:ext>
          </a:extLst>
        </xdr:cNvPr>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685" name="フローチャート: 判断 684">
          <a:extLst>
            <a:ext uri="{FF2B5EF4-FFF2-40B4-BE49-F238E27FC236}">
              <a16:creationId xmlns:a16="http://schemas.microsoft.com/office/drawing/2014/main" id="{00000000-0008-0000-0100-0000AD020000}"/>
            </a:ext>
          </a:extLst>
        </xdr:cNvPr>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686" name="フローチャート: 判断 685">
          <a:extLst>
            <a:ext uri="{FF2B5EF4-FFF2-40B4-BE49-F238E27FC236}">
              <a16:creationId xmlns:a16="http://schemas.microsoft.com/office/drawing/2014/main" id="{00000000-0008-0000-0100-0000AE020000}"/>
            </a:ext>
          </a:extLst>
        </xdr:cNvPr>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687" name="フローチャート: 判断 686">
          <a:extLst>
            <a:ext uri="{FF2B5EF4-FFF2-40B4-BE49-F238E27FC236}">
              <a16:creationId xmlns:a16="http://schemas.microsoft.com/office/drawing/2014/main" id="{00000000-0008-0000-0100-0000AF020000}"/>
            </a:ext>
          </a:extLst>
        </xdr:cNvPr>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688" name="フローチャート: 判断 687">
          <a:extLst>
            <a:ext uri="{FF2B5EF4-FFF2-40B4-BE49-F238E27FC236}">
              <a16:creationId xmlns:a16="http://schemas.microsoft.com/office/drawing/2014/main" id="{00000000-0008-0000-0100-0000B0020000}"/>
            </a:ext>
          </a:extLst>
        </xdr:cNvPr>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689" name="フローチャート: 判断 688">
          <a:extLst>
            <a:ext uri="{FF2B5EF4-FFF2-40B4-BE49-F238E27FC236}">
              <a16:creationId xmlns:a16="http://schemas.microsoft.com/office/drawing/2014/main" id="{00000000-0008-0000-0100-0000B1020000}"/>
            </a:ext>
          </a:extLst>
        </xdr:cNvPr>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40183</xdr:rowOff>
    </xdr:from>
    <xdr:to>
      <xdr:col>116</xdr:col>
      <xdr:colOff>114300</xdr:colOff>
      <xdr:row>60</xdr:row>
      <xdr:rowOff>141783</xdr:rowOff>
    </xdr:to>
    <xdr:sp macro="" textlink="">
      <xdr:nvSpPr>
        <xdr:cNvPr id="695" name="楕円 694">
          <a:extLst>
            <a:ext uri="{FF2B5EF4-FFF2-40B4-BE49-F238E27FC236}">
              <a16:creationId xmlns:a16="http://schemas.microsoft.com/office/drawing/2014/main" id="{00000000-0008-0000-0100-0000B7020000}"/>
            </a:ext>
          </a:extLst>
        </xdr:cNvPr>
        <xdr:cNvSpPr/>
      </xdr:nvSpPr>
      <xdr:spPr>
        <a:xfrm>
          <a:off x="22110700" y="103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63060</xdr:rowOff>
    </xdr:from>
    <xdr:ext cx="469744" cy="259045"/>
    <xdr:sp macro="" textlink="">
      <xdr:nvSpPr>
        <xdr:cNvPr id="696" name="【学校施設】&#10;一人当たり面積該当値テキスト">
          <a:extLst>
            <a:ext uri="{FF2B5EF4-FFF2-40B4-BE49-F238E27FC236}">
              <a16:creationId xmlns:a16="http://schemas.microsoft.com/office/drawing/2014/main" id="{00000000-0008-0000-0100-0000B8020000}"/>
            </a:ext>
          </a:extLst>
        </xdr:cNvPr>
        <xdr:cNvSpPr txBox="1"/>
      </xdr:nvSpPr>
      <xdr:spPr>
        <a:xfrm>
          <a:off x="22199600" y="101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54356</xdr:rowOff>
    </xdr:from>
    <xdr:to>
      <xdr:col>112</xdr:col>
      <xdr:colOff>38100</xdr:colOff>
      <xdr:row>60</xdr:row>
      <xdr:rowOff>155956</xdr:rowOff>
    </xdr:to>
    <xdr:sp macro="" textlink="">
      <xdr:nvSpPr>
        <xdr:cNvPr id="697" name="楕円 696">
          <a:extLst>
            <a:ext uri="{FF2B5EF4-FFF2-40B4-BE49-F238E27FC236}">
              <a16:creationId xmlns:a16="http://schemas.microsoft.com/office/drawing/2014/main" id="{00000000-0008-0000-0100-0000B9020000}"/>
            </a:ext>
          </a:extLst>
        </xdr:cNvPr>
        <xdr:cNvSpPr/>
      </xdr:nvSpPr>
      <xdr:spPr>
        <a:xfrm>
          <a:off x="21272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90983</xdr:rowOff>
    </xdr:from>
    <xdr:to>
      <xdr:col>116</xdr:col>
      <xdr:colOff>63500</xdr:colOff>
      <xdr:row>60</xdr:row>
      <xdr:rowOff>105156</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flipV="1">
          <a:off x="21323300" y="10377983"/>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25095</xdr:rowOff>
    </xdr:from>
    <xdr:to>
      <xdr:col>107</xdr:col>
      <xdr:colOff>101600</xdr:colOff>
      <xdr:row>60</xdr:row>
      <xdr:rowOff>126695</xdr:rowOff>
    </xdr:to>
    <xdr:sp macro="" textlink="">
      <xdr:nvSpPr>
        <xdr:cNvPr id="699" name="楕円 698">
          <a:extLst>
            <a:ext uri="{FF2B5EF4-FFF2-40B4-BE49-F238E27FC236}">
              <a16:creationId xmlns:a16="http://schemas.microsoft.com/office/drawing/2014/main" id="{00000000-0008-0000-0100-0000BB020000}"/>
            </a:ext>
          </a:extLst>
        </xdr:cNvPr>
        <xdr:cNvSpPr/>
      </xdr:nvSpPr>
      <xdr:spPr>
        <a:xfrm>
          <a:off x="20383500" y="103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75895</xdr:rowOff>
    </xdr:from>
    <xdr:to>
      <xdr:col>111</xdr:col>
      <xdr:colOff>177800</xdr:colOff>
      <xdr:row>60</xdr:row>
      <xdr:rowOff>105156</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20434300" y="10362895"/>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3607</xdr:rowOff>
    </xdr:from>
    <xdr:to>
      <xdr:col>102</xdr:col>
      <xdr:colOff>165100</xdr:colOff>
      <xdr:row>60</xdr:row>
      <xdr:rowOff>105207</xdr:rowOff>
    </xdr:to>
    <xdr:sp macro="" textlink="">
      <xdr:nvSpPr>
        <xdr:cNvPr id="701" name="楕円 700">
          <a:extLst>
            <a:ext uri="{FF2B5EF4-FFF2-40B4-BE49-F238E27FC236}">
              <a16:creationId xmlns:a16="http://schemas.microsoft.com/office/drawing/2014/main" id="{00000000-0008-0000-0100-0000BD020000}"/>
            </a:ext>
          </a:extLst>
        </xdr:cNvPr>
        <xdr:cNvSpPr/>
      </xdr:nvSpPr>
      <xdr:spPr>
        <a:xfrm>
          <a:off x="19494500" y="102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54407</xdr:rowOff>
    </xdr:from>
    <xdr:to>
      <xdr:col>107</xdr:col>
      <xdr:colOff>50800</xdr:colOff>
      <xdr:row>60</xdr:row>
      <xdr:rowOff>75895</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9545300" y="10341407"/>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77216</xdr:rowOff>
    </xdr:from>
    <xdr:to>
      <xdr:col>98</xdr:col>
      <xdr:colOff>38100</xdr:colOff>
      <xdr:row>61</xdr:row>
      <xdr:rowOff>7366</xdr:rowOff>
    </xdr:to>
    <xdr:sp macro="" textlink="">
      <xdr:nvSpPr>
        <xdr:cNvPr id="703" name="楕円 702">
          <a:extLst>
            <a:ext uri="{FF2B5EF4-FFF2-40B4-BE49-F238E27FC236}">
              <a16:creationId xmlns:a16="http://schemas.microsoft.com/office/drawing/2014/main" id="{00000000-0008-0000-0100-0000BF020000}"/>
            </a:ext>
          </a:extLst>
        </xdr:cNvPr>
        <xdr:cNvSpPr/>
      </xdr:nvSpPr>
      <xdr:spPr>
        <a:xfrm>
          <a:off x="18605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54407</xdr:rowOff>
    </xdr:from>
    <xdr:to>
      <xdr:col>102</xdr:col>
      <xdr:colOff>114300</xdr:colOff>
      <xdr:row>60</xdr:row>
      <xdr:rowOff>128016</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flipV="1">
          <a:off x="18656300" y="10341407"/>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705" name="n_1aveValue【学校施設】&#10;一人当たり面積">
          <a:extLst>
            <a:ext uri="{FF2B5EF4-FFF2-40B4-BE49-F238E27FC236}">
              <a16:creationId xmlns:a16="http://schemas.microsoft.com/office/drawing/2014/main" id="{00000000-0008-0000-0100-0000C1020000}"/>
            </a:ext>
          </a:extLst>
        </xdr:cNvPr>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706" name="n_2aveValue【学校施設】&#10;一人当たり面積">
          <a:extLst>
            <a:ext uri="{FF2B5EF4-FFF2-40B4-BE49-F238E27FC236}">
              <a16:creationId xmlns:a16="http://schemas.microsoft.com/office/drawing/2014/main" id="{00000000-0008-0000-0100-0000C2020000}"/>
            </a:ext>
          </a:extLst>
        </xdr:cNvPr>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707" name="n_3aveValue【学校施設】&#10;一人当たり面積">
          <a:extLst>
            <a:ext uri="{FF2B5EF4-FFF2-40B4-BE49-F238E27FC236}">
              <a16:creationId xmlns:a16="http://schemas.microsoft.com/office/drawing/2014/main" id="{00000000-0008-0000-0100-0000C3020000}"/>
            </a:ext>
          </a:extLst>
        </xdr:cNvPr>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708" name="n_4aveValue【学校施設】&#10;一人当たり面積">
          <a:extLst>
            <a:ext uri="{FF2B5EF4-FFF2-40B4-BE49-F238E27FC236}">
              <a16:creationId xmlns:a16="http://schemas.microsoft.com/office/drawing/2014/main" id="{00000000-0008-0000-0100-0000C4020000}"/>
            </a:ext>
          </a:extLst>
        </xdr:cNvPr>
        <xdr:cNvSpPr txBox="1"/>
      </xdr:nvSpPr>
      <xdr:spPr>
        <a:xfrm>
          <a:off x="18421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1033</xdr:rowOff>
    </xdr:from>
    <xdr:ext cx="469744" cy="259045"/>
    <xdr:sp macro="" textlink="">
      <xdr:nvSpPr>
        <xdr:cNvPr id="709" name="n_1mainValue【学校施設】&#10;一人当たり面積">
          <a:extLst>
            <a:ext uri="{FF2B5EF4-FFF2-40B4-BE49-F238E27FC236}">
              <a16:creationId xmlns:a16="http://schemas.microsoft.com/office/drawing/2014/main" id="{00000000-0008-0000-0100-0000C5020000}"/>
            </a:ext>
          </a:extLst>
        </xdr:cNvPr>
        <xdr:cNvSpPr txBox="1"/>
      </xdr:nvSpPr>
      <xdr:spPr>
        <a:xfrm>
          <a:off x="21075727" y="1011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143222</xdr:rowOff>
    </xdr:from>
    <xdr:ext cx="469744" cy="259045"/>
    <xdr:sp macro="" textlink="">
      <xdr:nvSpPr>
        <xdr:cNvPr id="710" name="n_2mainValue【学校施設】&#10;一人当たり面積">
          <a:extLst>
            <a:ext uri="{FF2B5EF4-FFF2-40B4-BE49-F238E27FC236}">
              <a16:creationId xmlns:a16="http://schemas.microsoft.com/office/drawing/2014/main" id="{00000000-0008-0000-0100-0000C6020000}"/>
            </a:ext>
          </a:extLst>
        </xdr:cNvPr>
        <xdr:cNvSpPr txBox="1"/>
      </xdr:nvSpPr>
      <xdr:spPr>
        <a:xfrm>
          <a:off x="20199427" y="1008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121734</xdr:rowOff>
    </xdr:from>
    <xdr:ext cx="469744" cy="259045"/>
    <xdr:sp macro="" textlink="">
      <xdr:nvSpPr>
        <xdr:cNvPr id="711" name="n_3mainValue【学校施設】&#10;一人当たり面積">
          <a:extLst>
            <a:ext uri="{FF2B5EF4-FFF2-40B4-BE49-F238E27FC236}">
              <a16:creationId xmlns:a16="http://schemas.microsoft.com/office/drawing/2014/main" id="{00000000-0008-0000-0100-0000C7020000}"/>
            </a:ext>
          </a:extLst>
        </xdr:cNvPr>
        <xdr:cNvSpPr txBox="1"/>
      </xdr:nvSpPr>
      <xdr:spPr>
        <a:xfrm>
          <a:off x="19310427" y="1006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23893</xdr:rowOff>
    </xdr:from>
    <xdr:ext cx="469744" cy="259045"/>
    <xdr:sp macro="" textlink="">
      <xdr:nvSpPr>
        <xdr:cNvPr id="712" name="n_4mainValue【学校施設】&#10;一人当たり面積">
          <a:extLst>
            <a:ext uri="{FF2B5EF4-FFF2-40B4-BE49-F238E27FC236}">
              <a16:creationId xmlns:a16="http://schemas.microsoft.com/office/drawing/2014/main" id="{00000000-0008-0000-0100-0000C8020000}"/>
            </a:ext>
          </a:extLst>
        </xdr:cNvPr>
        <xdr:cNvSpPr txBox="1"/>
      </xdr:nvSpPr>
      <xdr:spPr>
        <a:xfrm>
          <a:off x="1842142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児童館】&#10;有形固定資産減価償却率グラフ枠">
          <a:extLst>
            <a:ext uri="{FF2B5EF4-FFF2-40B4-BE49-F238E27FC236}">
              <a16:creationId xmlns:a16="http://schemas.microsoft.com/office/drawing/2014/main" id="{00000000-0008-0000-0100-0000D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7" name="【児童館】&#10;有形固定資産減価償却率最小値テキスト">
          <a:extLst>
            <a:ext uri="{FF2B5EF4-FFF2-40B4-BE49-F238E27FC236}">
              <a16:creationId xmlns:a16="http://schemas.microsoft.com/office/drawing/2014/main" id="{00000000-0008-0000-0100-0000E1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9" name="【児童館】&#10;有形固定資産減価償却率最大値テキスト">
          <a:extLst>
            <a:ext uri="{FF2B5EF4-FFF2-40B4-BE49-F238E27FC236}">
              <a16:creationId xmlns:a16="http://schemas.microsoft.com/office/drawing/2014/main" id="{00000000-0008-0000-0100-0000E3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741" name="【児童館】&#10;有形固定資産減価償却率平均値テキスト">
          <a:extLst>
            <a:ext uri="{FF2B5EF4-FFF2-40B4-BE49-F238E27FC236}">
              <a16:creationId xmlns:a16="http://schemas.microsoft.com/office/drawing/2014/main" id="{00000000-0008-0000-0100-0000E5020000}"/>
            </a:ext>
          </a:extLst>
        </xdr:cNvPr>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742" name="フローチャート: 判断 741">
          <a:extLst>
            <a:ext uri="{FF2B5EF4-FFF2-40B4-BE49-F238E27FC236}">
              <a16:creationId xmlns:a16="http://schemas.microsoft.com/office/drawing/2014/main" id="{00000000-0008-0000-0100-0000E6020000}"/>
            </a:ext>
          </a:extLst>
        </xdr:cNvPr>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743" name="フローチャート: 判断 742">
          <a:extLst>
            <a:ext uri="{FF2B5EF4-FFF2-40B4-BE49-F238E27FC236}">
              <a16:creationId xmlns:a16="http://schemas.microsoft.com/office/drawing/2014/main" id="{00000000-0008-0000-0100-0000E7020000}"/>
            </a:ext>
          </a:extLst>
        </xdr:cNvPr>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744" name="フローチャート: 判断 743">
          <a:extLst>
            <a:ext uri="{FF2B5EF4-FFF2-40B4-BE49-F238E27FC236}">
              <a16:creationId xmlns:a16="http://schemas.microsoft.com/office/drawing/2014/main" id="{00000000-0008-0000-0100-0000E8020000}"/>
            </a:ext>
          </a:extLst>
        </xdr:cNvPr>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745" name="フローチャート: 判断 744">
          <a:extLst>
            <a:ext uri="{FF2B5EF4-FFF2-40B4-BE49-F238E27FC236}">
              <a16:creationId xmlns:a16="http://schemas.microsoft.com/office/drawing/2014/main" id="{00000000-0008-0000-0100-0000E9020000}"/>
            </a:ext>
          </a:extLst>
        </xdr:cNvPr>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746" name="フローチャート: 判断 745">
          <a:extLst>
            <a:ext uri="{FF2B5EF4-FFF2-40B4-BE49-F238E27FC236}">
              <a16:creationId xmlns:a16="http://schemas.microsoft.com/office/drawing/2014/main" id="{00000000-0008-0000-0100-0000EA020000}"/>
            </a:ext>
          </a:extLst>
        </xdr:cNvPr>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87630</xdr:rowOff>
    </xdr:from>
    <xdr:to>
      <xdr:col>85</xdr:col>
      <xdr:colOff>177800</xdr:colOff>
      <xdr:row>82</xdr:row>
      <xdr:rowOff>17780</xdr:rowOff>
    </xdr:to>
    <xdr:sp macro="" textlink="">
      <xdr:nvSpPr>
        <xdr:cNvPr id="752" name="楕円 751">
          <a:extLst>
            <a:ext uri="{FF2B5EF4-FFF2-40B4-BE49-F238E27FC236}">
              <a16:creationId xmlns:a16="http://schemas.microsoft.com/office/drawing/2014/main" id="{00000000-0008-0000-0100-0000F0020000}"/>
            </a:ext>
          </a:extLst>
        </xdr:cNvPr>
        <xdr:cNvSpPr/>
      </xdr:nvSpPr>
      <xdr:spPr>
        <a:xfrm>
          <a:off x="162687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110507</xdr:rowOff>
    </xdr:from>
    <xdr:ext cx="405111" cy="259045"/>
    <xdr:sp macro="" textlink="">
      <xdr:nvSpPr>
        <xdr:cNvPr id="753" name="【児童館】&#10;有形固定資産減価償却率該当値テキスト">
          <a:extLst>
            <a:ext uri="{FF2B5EF4-FFF2-40B4-BE49-F238E27FC236}">
              <a16:creationId xmlns:a16="http://schemas.microsoft.com/office/drawing/2014/main" id="{00000000-0008-0000-0100-0000F1020000}"/>
            </a:ext>
          </a:extLst>
        </xdr:cNvPr>
        <xdr:cNvSpPr txBox="1"/>
      </xdr:nvSpPr>
      <xdr:spPr>
        <a:xfrm>
          <a:off x="16357600"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53339</xdr:rowOff>
    </xdr:from>
    <xdr:to>
      <xdr:col>81</xdr:col>
      <xdr:colOff>101600</xdr:colOff>
      <xdr:row>81</xdr:row>
      <xdr:rowOff>154939</xdr:rowOff>
    </xdr:to>
    <xdr:sp macro="" textlink="">
      <xdr:nvSpPr>
        <xdr:cNvPr id="754" name="楕円 753">
          <a:extLst>
            <a:ext uri="{FF2B5EF4-FFF2-40B4-BE49-F238E27FC236}">
              <a16:creationId xmlns:a16="http://schemas.microsoft.com/office/drawing/2014/main" id="{00000000-0008-0000-0100-0000F2020000}"/>
            </a:ext>
          </a:extLst>
        </xdr:cNvPr>
        <xdr:cNvSpPr/>
      </xdr:nvSpPr>
      <xdr:spPr>
        <a:xfrm>
          <a:off x="15430500" y="139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104139</xdr:rowOff>
    </xdr:from>
    <xdr:to>
      <xdr:col>85</xdr:col>
      <xdr:colOff>127000</xdr:colOff>
      <xdr:row>81</xdr:row>
      <xdr:rowOff>138430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5481300" y="139915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20320</xdr:rowOff>
    </xdr:from>
    <xdr:to>
      <xdr:col>76</xdr:col>
      <xdr:colOff>165100</xdr:colOff>
      <xdr:row>81</xdr:row>
      <xdr:rowOff>121920</xdr:rowOff>
    </xdr:to>
    <xdr:sp macro="" textlink="">
      <xdr:nvSpPr>
        <xdr:cNvPr id="756" name="楕円 755">
          <a:extLst>
            <a:ext uri="{FF2B5EF4-FFF2-40B4-BE49-F238E27FC236}">
              <a16:creationId xmlns:a16="http://schemas.microsoft.com/office/drawing/2014/main" id="{00000000-0008-0000-0100-0000F4020000}"/>
            </a:ext>
          </a:extLst>
        </xdr:cNvPr>
        <xdr:cNvSpPr/>
      </xdr:nvSpPr>
      <xdr:spPr>
        <a:xfrm>
          <a:off x="14541500" y="1390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71120</xdr:rowOff>
    </xdr:from>
    <xdr:to>
      <xdr:col>81</xdr:col>
      <xdr:colOff>50800</xdr:colOff>
      <xdr:row>81</xdr:row>
      <xdr:rowOff>104139</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4592300" y="13958570"/>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82550</xdr:rowOff>
    </xdr:from>
    <xdr:to>
      <xdr:col>72</xdr:col>
      <xdr:colOff>38100</xdr:colOff>
      <xdr:row>84</xdr:row>
      <xdr:rowOff>12700</xdr:rowOff>
    </xdr:to>
    <xdr:sp macro="" textlink="">
      <xdr:nvSpPr>
        <xdr:cNvPr id="758" name="楕円 757">
          <a:extLst>
            <a:ext uri="{FF2B5EF4-FFF2-40B4-BE49-F238E27FC236}">
              <a16:creationId xmlns:a16="http://schemas.microsoft.com/office/drawing/2014/main" id="{00000000-0008-0000-0100-0000F6020000}"/>
            </a:ext>
          </a:extLst>
        </xdr:cNvPr>
        <xdr:cNvSpPr/>
      </xdr:nvSpPr>
      <xdr:spPr>
        <a:xfrm>
          <a:off x="1365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71120</xdr:rowOff>
    </xdr:from>
    <xdr:to>
      <xdr:col>76</xdr:col>
      <xdr:colOff>114300</xdr:colOff>
      <xdr:row>83</xdr:row>
      <xdr:rowOff>133350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flipV="1">
          <a:off x="13703300" y="13958570"/>
          <a:ext cx="889000" cy="40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55880</xdr:rowOff>
    </xdr:from>
    <xdr:to>
      <xdr:col>67</xdr:col>
      <xdr:colOff>101600</xdr:colOff>
      <xdr:row>83</xdr:row>
      <xdr:rowOff>157480</xdr:rowOff>
    </xdr:to>
    <xdr:sp macro="" textlink="">
      <xdr:nvSpPr>
        <xdr:cNvPr id="760" name="楕円 759">
          <a:extLst>
            <a:ext uri="{FF2B5EF4-FFF2-40B4-BE49-F238E27FC236}">
              <a16:creationId xmlns:a16="http://schemas.microsoft.com/office/drawing/2014/main" id="{00000000-0008-0000-0100-0000F8020000}"/>
            </a:ext>
          </a:extLst>
        </xdr:cNvPr>
        <xdr:cNvSpPr/>
      </xdr:nvSpPr>
      <xdr:spPr>
        <a:xfrm>
          <a:off x="12763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106680</xdr:rowOff>
    </xdr:from>
    <xdr:to>
      <xdr:col>71</xdr:col>
      <xdr:colOff>177800</xdr:colOff>
      <xdr:row>83</xdr:row>
      <xdr:rowOff>133350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814300" y="143370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21607</xdr:rowOff>
    </xdr:from>
    <xdr:ext cx="405111" cy="259045"/>
    <xdr:sp macro="" textlink="">
      <xdr:nvSpPr>
        <xdr:cNvPr id="762" name="n_1aveValue【児童館】&#10;有形固定資産減価償却率">
          <a:extLst>
            <a:ext uri="{FF2B5EF4-FFF2-40B4-BE49-F238E27FC236}">
              <a16:creationId xmlns:a16="http://schemas.microsoft.com/office/drawing/2014/main" id="{00000000-0008-0000-0100-0000FA020000}"/>
            </a:ext>
          </a:extLst>
        </xdr:cNvPr>
        <xdr:cNvSpPr txBox="1"/>
      </xdr:nvSpPr>
      <xdr:spPr>
        <a:xfrm>
          <a:off x="152660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33038</xdr:rowOff>
    </xdr:from>
    <xdr:ext cx="405111" cy="259045"/>
    <xdr:sp macro="" textlink="">
      <xdr:nvSpPr>
        <xdr:cNvPr id="763" name="n_2aveValue【児童館】&#10;有形固定資産減価償却率">
          <a:extLst>
            <a:ext uri="{FF2B5EF4-FFF2-40B4-BE49-F238E27FC236}">
              <a16:creationId xmlns:a16="http://schemas.microsoft.com/office/drawing/2014/main" id="{00000000-0008-0000-0100-0000FB020000}"/>
            </a:ext>
          </a:extLst>
        </xdr:cNvPr>
        <xdr:cNvSpPr txBox="1"/>
      </xdr:nvSpPr>
      <xdr:spPr>
        <a:xfrm>
          <a:off x="14389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764" name="n_3aveValue【児童館】&#10;有形固定資産減価償却率">
          <a:extLst>
            <a:ext uri="{FF2B5EF4-FFF2-40B4-BE49-F238E27FC236}">
              <a16:creationId xmlns:a16="http://schemas.microsoft.com/office/drawing/2014/main" id="{00000000-0008-0000-0100-0000FC020000}"/>
            </a:ext>
          </a:extLst>
        </xdr:cNvPr>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765" name="n_4aveValue【児童館】&#10;有形固定資産減価償却率">
          <a:extLst>
            <a:ext uri="{FF2B5EF4-FFF2-40B4-BE49-F238E27FC236}">
              <a16:creationId xmlns:a16="http://schemas.microsoft.com/office/drawing/2014/main" id="{00000000-0008-0000-0100-0000FD020000}"/>
            </a:ext>
          </a:extLst>
        </xdr:cNvPr>
        <xdr:cNvSpPr txBox="1"/>
      </xdr:nvSpPr>
      <xdr:spPr>
        <a:xfrm>
          <a:off x="12611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xdr:rowOff>
    </xdr:from>
    <xdr:ext cx="405111" cy="259045"/>
    <xdr:sp macro="" textlink="">
      <xdr:nvSpPr>
        <xdr:cNvPr id="766" name="n_1mainValue【児童館】&#10;有形固定資産減価償却率">
          <a:extLst>
            <a:ext uri="{FF2B5EF4-FFF2-40B4-BE49-F238E27FC236}">
              <a16:creationId xmlns:a16="http://schemas.microsoft.com/office/drawing/2014/main" id="{00000000-0008-0000-0100-0000FE020000}"/>
            </a:ext>
          </a:extLst>
        </xdr:cNvPr>
        <xdr:cNvSpPr txBox="1"/>
      </xdr:nvSpPr>
      <xdr:spPr>
        <a:xfrm>
          <a:off x="152660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138447</xdr:rowOff>
    </xdr:from>
    <xdr:ext cx="405111" cy="259045"/>
    <xdr:sp macro="" textlink="">
      <xdr:nvSpPr>
        <xdr:cNvPr id="767" name="n_2mainValue【児童館】&#10;有形固定資産減価償却率">
          <a:extLst>
            <a:ext uri="{FF2B5EF4-FFF2-40B4-BE49-F238E27FC236}">
              <a16:creationId xmlns:a16="http://schemas.microsoft.com/office/drawing/2014/main" id="{00000000-0008-0000-0100-0000FF020000}"/>
            </a:ext>
          </a:extLst>
        </xdr:cNvPr>
        <xdr:cNvSpPr txBox="1"/>
      </xdr:nvSpPr>
      <xdr:spPr>
        <a:xfrm>
          <a:off x="14389744" y="1368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3827</xdr:rowOff>
    </xdr:from>
    <xdr:ext cx="405111" cy="259045"/>
    <xdr:sp macro="" textlink="">
      <xdr:nvSpPr>
        <xdr:cNvPr id="768" name="n_3mainValue【児童館】&#10;有形固定資産減価償却率">
          <a:extLst>
            <a:ext uri="{FF2B5EF4-FFF2-40B4-BE49-F238E27FC236}">
              <a16:creationId xmlns:a16="http://schemas.microsoft.com/office/drawing/2014/main" id="{00000000-0008-0000-0100-000000030000}"/>
            </a:ext>
          </a:extLst>
        </xdr:cNvPr>
        <xdr:cNvSpPr txBox="1"/>
      </xdr:nvSpPr>
      <xdr:spPr>
        <a:xfrm>
          <a:off x="13500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9" name="n_4mainValue【児童館】&#10;有形固定資産減価償却率">
          <a:extLst>
            <a:ext uri="{FF2B5EF4-FFF2-40B4-BE49-F238E27FC236}">
              <a16:creationId xmlns:a16="http://schemas.microsoft.com/office/drawing/2014/main" id="{00000000-0008-0000-0100-000001030000}"/>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0000000-0008-0000-0100-00000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00000000-0008-0000-0100-00000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00000000-0008-0000-0100-00000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100-00000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100-00000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児童館】&#10;一人当たり面積グラフ枠">
          <a:extLst>
            <a:ext uri="{FF2B5EF4-FFF2-40B4-BE49-F238E27FC236}">
              <a16:creationId xmlns:a16="http://schemas.microsoft.com/office/drawing/2014/main" id="{00000000-0008-0000-01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94" name="【児童館】&#10;一人当たり面積最小値テキスト">
          <a:extLst>
            <a:ext uri="{FF2B5EF4-FFF2-40B4-BE49-F238E27FC236}">
              <a16:creationId xmlns:a16="http://schemas.microsoft.com/office/drawing/2014/main" id="{00000000-0008-0000-0100-00001A03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96" name="【児童館】&#10;一人当たり面積最大値テキスト">
          <a:extLst>
            <a:ext uri="{FF2B5EF4-FFF2-40B4-BE49-F238E27FC236}">
              <a16:creationId xmlns:a16="http://schemas.microsoft.com/office/drawing/2014/main" id="{00000000-0008-0000-0100-00001C03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798" name="【児童館】&#10;一人当たり面積平均値テキスト">
          <a:extLst>
            <a:ext uri="{FF2B5EF4-FFF2-40B4-BE49-F238E27FC236}">
              <a16:creationId xmlns:a16="http://schemas.microsoft.com/office/drawing/2014/main" id="{00000000-0008-0000-0100-00001E030000}"/>
            </a:ext>
          </a:extLst>
        </xdr:cNvPr>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99" name="フローチャート: 判断 798">
          <a:extLst>
            <a:ext uri="{FF2B5EF4-FFF2-40B4-BE49-F238E27FC236}">
              <a16:creationId xmlns:a16="http://schemas.microsoft.com/office/drawing/2014/main" id="{00000000-0008-0000-0100-00001F030000}"/>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800" name="フローチャート: 判断 799">
          <a:extLst>
            <a:ext uri="{FF2B5EF4-FFF2-40B4-BE49-F238E27FC236}">
              <a16:creationId xmlns:a16="http://schemas.microsoft.com/office/drawing/2014/main" id="{00000000-0008-0000-0100-00002003000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801" name="フローチャート: 判断 800">
          <a:extLst>
            <a:ext uri="{FF2B5EF4-FFF2-40B4-BE49-F238E27FC236}">
              <a16:creationId xmlns:a16="http://schemas.microsoft.com/office/drawing/2014/main" id="{00000000-0008-0000-0100-00002103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02" name="フローチャート: 判断 801">
          <a:extLst>
            <a:ext uri="{FF2B5EF4-FFF2-40B4-BE49-F238E27FC236}">
              <a16:creationId xmlns:a16="http://schemas.microsoft.com/office/drawing/2014/main" id="{00000000-0008-0000-0100-000022030000}"/>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03" name="フローチャート: 判断 802">
          <a:extLst>
            <a:ext uri="{FF2B5EF4-FFF2-40B4-BE49-F238E27FC236}">
              <a16:creationId xmlns:a16="http://schemas.microsoft.com/office/drawing/2014/main" id="{00000000-0008-0000-0100-000023030000}"/>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82550</xdr:rowOff>
    </xdr:from>
    <xdr:to>
      <xdr:col>116</xdr:col>
      <xdr:colOff>114300</xdr:colOff>
      <xdr:row>83</xdr:row>
      <xdr:rowOff>12700</xdr:rowOff>
    </xdr:to>
    <xdr:sp macro="" textlink="">
      <xdr:nvSpPr>
        <xdr:cNvPr id="809" name="楕円 808">
          <a:extLst>
            <a:ext uri="{FF2B5EF4-FFF2-40B4-BE49-F238E27FC236}">
              <a16:creationId xmlns:a16="http://schemas.microsoft.com/office/drawing/2014/main" id="{00000000-0008-0000-0100-000029030000}"/>
            </a:ext>
          </a:extLst>
        </xdr:cNvPr>
        <xdr:cNvSpPr/>
      </xdr:nvSpPr>
      <xdr:spPr>
        <a:xfrm>
          <a:off x="22110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105427</xdr:rowOff>
    </xdr:from>
    <xdr:ext cx="469744" cy="259045"/>
    <xdr:sp macro="" textlink="">
      <xdr:nvSpPr>
        <xdr:cNvPr id="810" name="【児童館】&#10;一人当たり面積該当値テキスト">
          <a:extLst>
            <a:ext uri="{FF2B5EF4-FFF2-40B4-BE49-F238E27FC236}">
              <a16:creationId xmlns:a16="http://schemas.microsoft.com/office/drawing/2014/main" id="{00000000-0008-0000-0100-00002A030000}"/>
            </a:ext>
          </a:extLst>
        </xdr:cNvPr>
        <xdr:cNvSpPr txBox="1"/>
      </xdr:nvSpPr>
      <xdr:spPr>
        <a:xfrm>
          <a:off x="22199600"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811" name="楕円 810">
          <a:extLst>
            <a:ext uri="{FF2B5EF4-FFF2-40B4-BE49-F238E27FC236}">
              <a16:creationId xmlns:a16="http://schemas.microsoft.com/office/drawing/2014/main" id="{00000000-0008-0000-0100-00002B030000}"/>
            </a:ext>
          </a:extLst>
        </xdr:cNvPr>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133350</xdr:rowOff>
    </xdr:from>
    <xdr:to>
      <xdr:col>116</xdr:col>
      <xdr:colOff>63500</xdr:colOff>
      <xdr:row>82</xdr:row>
      <xdr:rowOff>152400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flipV="1">
          <a:off x="21323300" y="14192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813" name="楕円 812">
          <a:extLst>
            <a:ext uri="{FF2B5EF4-FFF2-40B4-BE49-F238E27FC236}">
              <a16:creationId xmlns:a16="http://schemas.microsoft.com/office/drawing/2014/main" id="{00000000-0008-0000-0100-00002D030000}"/>
            </a:ext>
          </a:extLst>
        </xdr:cNvPr>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82</xdr:row>
      <xdr:rowOff>152400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20434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15" name="楕円 814">
          <a:extLst>
            <a:ext uri="{FF2B5EF4-FFF2-40B4-BE49-F238E27FC236}">
              <a16:creationId xmlns:a16="http://schemas.microsoft.com/office/drawing/2014/main" id="{00000000-0008-0000-0100-00002F030000}"/>
            </a:ext>
          </a:extLst>
        </xdr:cNvPr>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152400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9545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120650</xdr:rowOff>
    </xdr:from>
    <xdr:to>
      <xdr:col>98</xdr:col>
      <xdr:colOff>38100</xdr:colOff>
      <xdr:row>83</xdr:row>
      <xdr:rowOff>50800</xdr:rowOff>
    </xdr:to>
    <xdr:sp macro="" textlink="">
      <xdr:nvSpPr>
        <xdr:cNvPr id="817" name="楕円 816">
          <a:extLst>
            <a:ext uri="{FF2B5EF4-FFF2-40B4-BE49-F238E27FC236}">
              <a16:creationId xmlns:a16="http://schemas.microsoft.com/office/drawing/2014/main" id="{00000000-0008-0000-0100-000031030000}"/>
            </a:ext>
          </a:extLst>
        </xdr:cNvPr>
        <xdr:cNvSpPr/>
      </xdr:nvSpPr>
      <xdr:spPr>
        <a:xfrm>
          <a:off x="18605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83</xdr:row>
      <xdr:rowOff>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flipV="1">
          <a:off x="18656300" y="14211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819" name="n_1aveValue【児童館】&#10;一人当たり面積">
          <a:extLst>
            <a:ext uri="{FF2B5EF4-FFF2-40B4-BE49-F238E27FC236}">
              <a16:creationId xmlns:a16="http://schemas.microsoft.com/office/drawing/2014/main" id="{00000000-0008-0000-0100-000033030000}"/>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820" name="n_2aveValue【児童館】&#10;一人当たり面積">
          <a:extLst>
            <a:ext uri="{FF2B5EF4-FFF2-40B4-BE49-F238E27FC236}">
              <a16:creationId xmlns:a16="http://schemas.microsoft.com/office/drawing/2014/main" id="{00000000-0008-0000-0100-000034030000}"/>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821" name="n_3aveValue【児童館】&#10;一人当たり面積">
          <a:extLst>
            <a:ext uri="{FF2B5EF4-FFF2-40B4-BE49-F238E27FC236}">
              <a16:creationId xmlns:a16="http://schemas.microsoft.com/office/drawing/2014/main" id="{00000000-0008-0000-0100-000035030000}"/>
            </a:ext>
          </a:extLst>
        </xdr:cNvPr>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822" name="n_4aveValue【児童館】&#10;一人当たり面積">
          <a:extLst>
            <a:ext uri="{FF2B5EF4-FFF2-40B4-BE49-F238E27FC236}">
              <a16:creationId xmlns:a16="http://schemas.microsoft.com/office/drawing/2014/main" id="{00000000-0008-0000-0100-000036030000}"/>
            </a:ext>
          </a:extLst>
        </xdr:cNvPr>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823" name="n_1mainValue【児童館】&#10;一人当たり面積">
          <a:extLst>
            <a:ext uri="{FF2B5EF4-FFF2-40B4-BE49-F238E27FC236}">
              <a16:creationId xmlns:a16="http://schemas.microsoft.com/office/drawing/2014/main" id="{00000000-0008-0000-0100-000037030000}"/>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24" name="n_2mainValue【児童館】&#10;一人当たり面積">
          <a:extLst>
            <a:ext uri="{FF2B5EF4-FFF2-40B4-BE49-F238E27FC236}">
              <a16:creationId xmlns:a16="http://schemas.microsoft.com/office/drawing/2014/main" id="{00000000-0008-0000-0100-00003803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5" name="n_3mainValue【児童館】&#10;一人当たり面積">
          <a:extLst>
            <a:ext uri="{FF2B5EF4-FFF2-40B4-BE49-F238E27FC236}">
              <a16:creationId xmlns:a16="http://schemas.microsoft.com/office/drawing/2014/main" id="{00000000-0008-0000-0100-000039030000}"/>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67327</xdr:rowOff>
    </xdr:from>
    <xdr:ext cx="469744" cy="259045"/>
    <xdr:sp macro="" textlink="">
      <xdr:nvSpPr>
        <xdr:cNvPr id="826" name="n_4mainValue【児童館】&#10;一人当たり面積">
          <a:extLst>
            <a:ext uri="{FF2B5EF4-FFF2-40B4-BE49-F238E27FC236}">
              <a16:creationId xmlns:a16="http://schemas.microsoft.com/office/drawing/2014/main" id="{00000000-0008-0000-0100-00003A030000}"/>
            </a:ext>
          </a:extLst>
        </xdr:cNvPr>
        <xdr:cNvSpPr txBox="1"/>
      </xdr:nvSpPr>
      <xdr:spPr>
        <a:xfrm>
          <a:off x="18421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1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1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1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1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1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1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1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1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公民館】&#10;有形固定資産減価償却率グラフ枠">
          <a:extLst>
            <a:ext uri="{FF2B5EF4-FFF2-40B4-BE49-F238E27FC236}">
              <a16:creationId xmlns:a16="http://schemas.microsoft.com/office/drawing/2014/main" id="{00000000-0008-0000-0100-00005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852" name="【公民館】&#10;有形固定資産減価償却率最小値テキスト">
          <a:extLst>
            <a:ext uri="{FF2B5EF4-FFF2-40B4-BE49-F238E27FC236}">
              <a16:creationId xmlns:a16="http://schemas.microsoft.com/office/drawing/2014/main" id="{00000000-0008-0000-0100-000054030000}"/>
            </a:ext>
          </a:extLst>
        </xdr:cNvPr>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854" name="【公民館】&#10;有形固定資産減価償却率最大値テキスト">
          <a:extLst>
            <a:ext uri="{FF2B5EF4-FFF2-40B4-BE49-F238E27FC236}">
              <a16:creationId xmlns:a16="http://schemas.microsoft.com/office/drawing/2014/main" id="{00000000-0008-0000-0100-000056030000}"/>
            </a:ext>
          </a:extLst>
        </xdr:cNvPr>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856" name="【公民館】&#10;有形固定資産減価償却率平均値テキスト">
          <a:extLst>
            <a:ext uri="{FF2B5EF4-FFF2-40B4-BE49-F238E27FC236}">
              <a16:creationId xmlns:a16="http://schemas.microsoft.com/office/drawing/2014/main" id="{00000000-0008-0000-0100-000058030000}"/>
            </a:ext>
          </a:extLst>
        </xdr:cNvPr>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857" name="フローチャート: 判断 856">
          <a:extLst>
            <a:ext uri="{FF2B5EF4-FFF2-40B4-BE49-F238E27FC236}">
              <a16:creationId xmlns:a16="http://schemas.microsoft.com/office/drawing/2014/main" id="{00000000-0008-0000-0100-000059030000}"/>
            </a:ext>
          </a:extLst>
        </xdr:cNvPr>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858" name="フローチャート: 判断 857">
          <a:extLst>
            <a:ext uri="{FF2B5EF4-FFF2-40B4-BE49-F238E27FC236}">
              <a16:creationId xmlns:a16="http://schemas.microsoft.com/office/drawing/2014/main" id="{00000000-0008-0000-0100-00005A030000}"/>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859" name="フローチャート: 判断 858">
          <a:extLst>
            <a:ext uri="{FF2B5EF4-FFF2-40B4-BE49-F238E27FC236}">
              <a16:creationId xmlns:a16="http://schemas.microsoft.com/office/drawing/2014/main" id="{00000000-0008-0000-0100-00005B030000}"/>
            </a:ext>
          </a:extLst>
        </xdr:cNvPr>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860" name="フローチャート: 判断 859">
          <a:extLst>
            <a:ext uri="{FF2B5EF4-FFF2-40B4-BE49-F238E27FC236}">
              <a16:creationId xmlns:a16="http://schemas.microsoft.com/office/drawing/2014/main" id="{00000000-0008-0000-0100-00005C030000}"/>
            </a:ext>
          </a:extLst>
        </xdr:cNvPr>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861" name="フローチャート: 判断 860">
          <a:extLst>
            <a:ext uri="{FF2B5EF4-FFF2-40B4-BE49-F238E27FC236}">
              <a16:creationId xmlns:a16="http://schemas.microsoft.com/office/drawing/2014/main" id="{00000000-0008-0000-0100-00005D030000}"/>
            </a:ext>
          </a:extLst>
        </xdr:cNvPr>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867" name="楕円 866">
          <a:extLst>
            <a:ext uri="{FF2B5EF4-FFF2-40B4-BE49-F238E27FC236}">
              <a16:creationId xmlns:a16="http://schemas.microsoft.com/office/drawing/2014/main" id="{00000000-0008-0000-0100-000063030000}"/>
            </a:ext>
          </a:extLst>
        </xdr:cNvPr>
        <xdr:cNvSpPr/>
      </xdr:nvSpPr>
      <xdr:spPr>
        <a:xfrm>
          <a:off x="162687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40022</xdr:rowOff>
    </xdr:from>
    <xdr:ext cx="405111" cy="259045"/>
    <xdr:sp macro="" textlink="">
      <xdr:nvSpPr>
        <xdr:cNvPr id="868" name="【公民館】&#10;有形固定資産減価償却率該当値テキスト">
          <a:extLst>
            <a:ext uri="{FF2B5EF4-FFF2-40B4-BE49-F238E27FC236}">
              <a16:creationId xmlns:a16="http://schemas.microsoft.com/office/drawing/2014/main" id="{00000000-0008-0000-0100-000064030000}"/>
            </a:ext>
          </a:extLst>
        </xdr:cNvPr>
        <xdr:cNvSpPr txBox="1"/>
      </xdr:nvSpPr>
      <xdr:spPr>
        <a:xfrm>
          <a:off x="16357600"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103505</xdr:rowOff>
    </xdr:from>
    <xdr:to>
      <xdr:col>81</xdr:col>
      <xdr:colOff>101600</xdr:colOff>
      <xdr:row>104</xdr:row>
      <xdr:rowOff>33655</xdr:rowOff>
    </xdr:to>
    <xdr:sp macro="" textlink="">
      <xdr:nvSpPr>
        <xdr:cNvPr id="869" name="楕円 868">
          <a:extLst>
            <a:ext uri="{FF2B5EF4-FFF2-40B4-BE49-F238E27FC236}">
              <a16:creationId xmlns:a16="http://schemas.microsoft.com/office/drawing/2014/main" id="{00000000-0008-0000-0100-000065030000}"/>
            </a:ext>
          </a:extLst>
        </xdr:cNvPr>
        <xdr:cNvSpPr/>
      </xdr:nvSpPr>
      <xdr:spPr>
        <a:xfrm>
          <a:off x="15430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154305</xdr:rowOff>
    </xdr:from>
    <xdr:to>
      <xdr:col>85</xdr:col>
      <xdr:colOff>127000</xdr:colOff>
      <xdr:row>104</xdr:row>
      <xdr:rowOff>112395</xdr:rowOff>
    </xdr:to>
    <xdr:cxnSp macro="">
      <xdr:nvCxnSpPr>
        <xdr:cNvPr id="870" name="直線コネクタ 869">
          <a:extLst>
            <a:ext uri="{FF2B5EF4-FFF2-40B4-BE49-F238E27FC236}">
              <a16:creationId xmlns:a16="http://schemas.microsoft.com/office/drawing/2014/main" id="{00000000-0008-0000-0100-000066030000}"/>
            </a:ext>
          </a:extLst>
        </xdr:cNvPr>
        <xdr:cNvCxnSpPr/>
      </xdr:nvCxnSpPr>
      <xdr:spPr>
        <a:xfrm>
          <a:off x="15481300" y="17813655"/>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65405</xdr:rowOff>
    </xdr:from>
    <xdr:to>
      <xdr:col>76</xdr:col>
      <xdr:colOff>165100</xdr:colOff>
      <xdr:row>103</xdr:row>
      <xdr:rowOff>167005</xdr:rowOff>
    </xdr:to>
    <xdr:sp macro="" textlink="">
      <xdr:nvSpPr>
        <xdr:cNvPr id="871" name="楕円 870">
          <a:extLst>
            <a:ext uri="{FF2B5EF4-FFF2-40B4-BE49-F238E27FC236}">
              <a16:creationId xmlns:a16="http://schemas.microsoft.com/office/drawing/2014/main" id="{00000000-0008-0000-0100-000067030000}"/>
            </a:ext>
          </a:extLst>
        </xdr:cNvPr>
        <xdr:cNvSpPr/>
      </xdr:nvSpPr>
      <xdr:spPr>
        <a:xfrm>
          <a:off x="14541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116205</xdr:rowOff>
    </xdr:from>
    <xdr:to>
      <xdr:col>81</xdr:col>
      <xdr:colOff>50800</xdr:colOff>
      <xdr:row>103</xdr:row>
      <xdr:rowOff>154305</xdr:rowOff>
    </xdr:to>
    <xdr:cxnSp macro="">
      <xdr:nvCxnSpPr>
        <xdr:cNvPr id="872" name="直線コネクタ 871">
          <a:extLst>
            <a:ext uri="{FF2B5EF4-FFF2-40B4-BE49-F238E27FC236}">
              <a16:creationId xmlns:a16="http://schemas.microsoft.com/office/drawing/2014/main" id="{00000000-0008-0000-0100-000068030000}"/>
            </a:ext>
          </a:extLst>
        </xdr:cNvPr>
        <xdr:cNvCxnSpPr/>
      </xdr:nvCxnSpPr>
      <xdr:spPr>
        <a:xfrm>
          <a:off x="14592300" y="177755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27305</xdr:rowOff>
    </xdr:from>
    <xdr:to>
      <xdr:col>72</xdr:col>
      <xdr:colOff>38100</xdr:colOff>
      <xdr:row>103</xdr:row>
      <xdr:rowOff>128905</xdr:rowOff>
    </xdr:to>
    <xdr:sp macro="" textlink="">
      <xdr:nvSpPr>
        <xdr:cNvPr id="873" name="楕円 872">
          <a:extLst>
            <a:ext uri="{FF2B5EF4-FFF2-40B4-BE49-F238E27FC236}">
              <a16:creationId xmlns:a16="http://schemas.microsoft.com/office/drawing/2014/main" id="{00000000-0008-0000-0100-000069030000}"/>
            </a:ext>
          </a:extLst>
        </xdr:cNvPr>
        <xdr:cNvSpPr/>
      </xdr:nvSpPr>
      <xdr:spPr>
        <a:xfrm>
          <a:off x="13652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78105</xdr:rowOff>
    </xdr:from>
    <xdr:to>
      <xdr:col>76</xdr:col>
      <xdr:colOff>114300</xdr:colOff>
      <xdr:row>103</xdr:row>
      <xdr:rowOff>116205</xdr:rowOff>
    </xdr:to>
    <xdr:cxnSp macro="">
      <xdr:nvCxnSpPr>
        <xdr:cNvPr id="874" name="直線コネクタ 873">
          <a:extLst>
            <a:ext uri="{FF2B5EF4-FFF2-40B4-BE49-F238E27FC236}">
              <a16:creationId xmlns:a16="http://schemas.microsoft.com/office/drawing/2014/main" id="{00000000-0008-0000-0100-00006A030000}"/>
            </a:ext>
          </a:extLst>
        </xdr:cNvPr>
        <xdr:cNvCxnSpPr/>
      </xdr:nvCxnSpPr>
      <xdr:spPr>
        <a:xfrm>
          <a:off x="13703300" y="177374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160655</xdr:rowOff>
    </xdr:from>
    <xdr:to>
      <xdr:col>67</xdr:col>
      <xdr:colOff>101600</xdr:colOff>
      <xdr:row>103</xdr:row>
      <xdr:rowOff>90805</xdr:rowOff>
    </xdr:to>
    <xdr:sp macro="" textlink="">
      <xdr:nvSpPr>
        <xdr:cNvPr id="875" name="楕円 874">
          <a:extLst>
            <a:ext uri="{FF2B5EF4-FFF2-40B4-BE49-F238E27FC236}">
              <a16:creationId xmlns:a16="http://schemas.microsoft.com/office/drawing/2014/main" id="{00000000-0008-0000-0100-00006B030000}"/>
            </a:ext>
          </a:extLst>
        </xdr:cNvPr>
        <xdr:cNvSpPr/>
      </xdr:nvSpPr>
      <xdr:spPr>
        <a:xfrm>
          <a:off x="12763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40005</xdr:rowOff>
    </xdr:from>
    <xdr:to>
      <xdr:col>71</xdr:col>
      <xdr:colOff>177800</xdr:colOff>
      <xdr:row>103</xdr:row>
      <xdr:rowOff>78105</xdr:rowOff>
    </xdr:to>
    <xdr:cxnSp macro="">
      <xdr:nvCxnSpPr>
        <xdr:cNvPr id="876" name="直線コネクタ 875">
          <a:extLst>
            <a:ext uri="{FF2B5EF4-FFF2-40B4-BE49-F238E27FC236}">
              <a16:creationId xmlns:a16="http://schemas.microsoft.com/office/drawing/2014/main" id="{00000000-0008-0000-0100-00006C030000}"/>
            </a:ext>
          </a:extLst>
        </xdr:cNvPr>
        <xdr:cNvCxnSpPr/>
      </xdr:nvCxnSpPr>
      <xdr:spPr>
        <a:xfrm>
          <a:off x="12814300" y="176993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877" name="n_1aveValue【公民館】&#10;有形固定資産減価償却率">
          <a:extLst>
            <a:ext uri="{FF2B5EF4-FFF2-40B4-BE49-F238E27FC236}">
              <a16:creationId xmlns:a16="http://schemas.microsoft.com/office/drawing/2014/main" id="{00000000-0008-0000-0100-00006D030000}"/>
            </a:ext>
          </a:extLst>
        </xdr:cNvPr>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878" name="n_2aveValue【公民館】&#10;有形固定資産減価償却率">
          <a:extLst>
            <a:ext uri="{FF2B5EF4-FFF2-40B4-BE49-F238E27FC236}">
              <a16:creationId xmlns:a16="http://schemas.microsoft.com/office/drawing/2014/main" id="{00000000-0008-0000-0100-00006E030000}"/>
            </a:ext>
          </a:extLst>
        </xdr:cNvPr>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879" name="n_3aveValue【公民館】&#10;有形固定資産減価償却率">
          <a:extLst>
            <a:ext uri="{FF2B5EF4-FFF2-40B4-BE49-F238E27FC236}">
              <a16:creationId xmlns:a16="http://schemas.microsoft.com/office/drawing/2014/main" id="{00000000-0008-0000-0100-00006F030000}"/>
            </a:ext>
          </a:extLst>
        </xdr:cNvPr>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880" name="n_4aveValue【公民館】&#10;有形固定資産減価償却率">
          <a:extLst>
            <a:ext uri="{FF2B5EF4-FFF2-40B4-BE49-F238E27FC236}">
              <a16:creationId xmlns:a16="http://schemas.microsoft.com/office/drawing/2014/main" id="{00000000-0008-0000-0100-000070030000}"/>
            </a:ext>
          </a:extLst>
        </xdr:cNvPr>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50182</xdr:rowOff>
    </xdr:from>
    <xdr:ext cx="405111" cy="259045"/>
    <xdr:sp macro="" textlink="">
      <xdr:nvSpPr>
        <xdr:cNvPr id="881" name="n_1mainValue【公民館】&#10;有形固定資産減価償却率">
          <a:extLst>
            <a:ext uri="{FF2B5EF4-FFF2-40B4-BE49-F238E27FC236}">
              <a16:creationId xmlns:a16="http://schemas.microsoft.com/office/drawing/2014/main" id="{00000000-0008-0000-0100-000071030000}"/>
            </a:ext>
          </a:extLst>
        </xdr:cNvPr>
        <xdr:cNvSpPr txBox="1"/>
      </xdr:nvSpPr>
      <xdr:spPr>
        <a:xfrm>
          <a:off x="152660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12082</xdr:rowOff>
    </xdr:from>
    <xdr:ext cx="405111" cy="259045"/>
    <xdr:sp macro="" textlink="">
      <xdr:nvSpPr>
        <xdr:cNvPr id="882" name="n_2mainValue【公民館】&#10;有形固定資産減価償却率">
          <a:extLst>
            <a:ext uri="{FF2B5EF4-FFF2-40B4-BE49-F238E27FC236}">
              <a16:creationId xmlns:a16="http://schemas.microsoft.com/office/drawing/2014/main" id="{00000000-0008-0000-0100-000072030000}"/>
            </a:ext>
          </a:extLst>
        </xdr:cNvPr>
        <xdr:cNvSpPr txBox="1"/>
      </xdr:nvSpPr>
      <xdr:spPr>
        <a:xfrm>
          <a:off x="143897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145432</xdr:rowOff>
    </xdr:from>
    <xdr:ext cx="405111" cy="259045"/>
    <xdr:sp macro="" textlink="">
      <xdr:nvSpPr>
        <xdr:cNvPr id="883" name="n_3mainValue【公民館】&#10;有形固定資産減価償却率">
          <a:extLst>
            <a:ext uri="{FF2B5EF4-FFF2-40B4-BE49-F238E27FC236}">
              <a16:creationId xmlns:a16="http://schemas.microsoft.com/office/drawing/2014/main" id="{00000000-0008-0000-0100-000073030000}"/>
            </a:ext>
          </a:extLst>
        </xdr:cNvPr>
        <xdr:cNvSpPr txBox="1"/>
      </xdr:nvSpPr>
      <xdr:spPr>
        <a:xfrm>
          <a:off x="13500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107332</xdr:rowOff>
    </xdr:from>
    <xdr:ext cx="405111" cy="259045"/>
    <xdr:sp macro="" textlink="">
      <xdr:nvSpPr>
        <xdr:cNvPr id="884" name="n_4mainValue【公民館】&#10;有形固定資産減価償却率">
          <a:extLst>
            <a:ext uri="{FF2B5EF4-FFF2-40B4-BE49-F238E27FC236}">
              <a16:creationId xmlns:a16="http://schemas.microsoft.com/office/drawing/2014/main" id="{00000000-0008-0000-0100-000074030000}"/>
            </a:ext>
          </a:extLst>
        </xdr:cNvPr>
        <xdr:cNvSpPr txBox="1"/>
      </xdr:nvSpPr>
      <xdr:spPr>
        <a:xfrm>
          <a:off x="12611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00000000-0008-0000-0100-00007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00000000-0008-0000-0100-00007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00000000-0008-0000-0100-00007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00000000-0008-0000-0100-00007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00000000-0008-0000-0100-00007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100-00007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100-00007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00000000-0008-0000-0100-00007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00000000-0008-0000-0100-00007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00000000-0008-0000-0100-00007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5" name="直線コネクタ 894">
          <a:extLst>
            <a:ext uri="{FF2B5EF4-FFF2-40B4-BE49-F238E27FC236}">
              <a16:creationId xmlns:a16="http://schemas.microsoft.com/office/drawing/2014/main" id="{00000000-0008-0000-0100-00007F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7" name="直線コネクタ 896">
          <a:extLst>
            <a:ext uri="{FF2B5EF4-FFF2-40B4-BE49-F238E27FC236}">
              <a16:creationId xmlns:a16="http://schemas.microsoft.com/office/drawing/2014/main" id="{00000000-0008-0000-0100-000081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9" name="直線コネクタ 898">
          <a:extLst>
            <a:ext uri="{FF2B5EF4-FFF2-40B4-BE49-F238E27FC236}">
              <a16:creationId xmlns:a16="http://schemas.microsoft.com/office/drawing/2014/main" id="{00000000-0008-0000-0100-000083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1" name="直線コネクタ 900">
          <a:extLst>
            <a:ext uri="{FF2B5EF4-FFF2-40B4-BE49-F238E27FC236}">
              <a16:creationId xmlns:a16="http://schemas.microsoft.com/office/drawing/2014/main" id="{00000000-0008-0000-0100-000085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a:extLst>
            <a:ext uri="{FF2B5EF4-FFF2-40B4-BE49-F238E27FC236}">
              <a16:creationId xmlns:a16="http://schemas.microsoft.com/office/drawing/2014/main" id="{00000000-0008-0000-0100-00008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公民館】&#10;一人当たり面積グラフ枠">
          <a:extLst>
            <a:ext uri="{FF2B5EF4-FFF2-40B4-BE49-F238E27FC236}">
              <a16:creationId xmlns:a16="http://schemas.microsoft.com/office/drawing/2014/main" id="{00000000-0008-0000-0100-00008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906" name="直線コネクタ 905">
          <a:extLst>
            <a:ext uri="{FF2B5EF4-FFF2-40B4-BE49-F238E27FC236}">
              <a16:creationId xmlns:a16="http://schemas.microsoft.com/office/drawing/2014/main" id="{00000000-0008-0000-0100-00008A030000}"/>
            </a:ext>
          </a:extLst>
        </xdr:cNvPr>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907" name="【公民館】&#10;一人当たり面積最小値テキスト">
          <a:extLst>
            <a:ext uri="{FF2B5EF4-FFF2-40B4-BE49-F238E27FC236}">
              <a16:creationId xmlns:a16="http://schemas.microsoft.com/office/drawing/2014/main" id="{00000000-0008-0000-0100-00008B030000}"/>
            </a:ext>
          </a:extLst>
        </xdr:cNvPr>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908" name="直線コネクタ 907">
          <a:extLst>
            <a:ext uri="{FF2B5EF4-FFF2-40B4-BE49-F238E27FC236}">
              <a16:creationId xmlns:a16="http://schemas.microsoft.com/office/drawing/2014/main" id="{00000000-0008-0000-0100-00008C030000}"/>
            </a:ext>
          </a:extLst>
        </xdr:cNvPr>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909" name="【公民館】&#10;一人当たり面積最大値テキスト">
          <a:extLst>
            <a:ext uri="{FF2B5EF4-FFF2-40B4-BE49-F238E27FC236}">
              <a16:creationId xmlns:a16="http://schemas.microsoft.com/office/drawing/2014/main" id="{00000000-0008-0000-0100-00008D030000}"/>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911" name="【公民館】&#10;一人当たり面積平均値テキスト">
          <a:extLst>
            <a:ext uri="{FF2B5EF4-FFF2-40B4-BE49-F238E27FC236}">
              <a16:creationId xmlns:a16="http://schemas.microsoft.com/office/drawing/2014/main" id="{00000000-0008-0000-0100-00008F030000}"/>
            </a:ext>
          </a:extLst>
        </xdr:cNvPr>
        <xdr:cNvSpPr txBox="1"/>
      </xdr:nvSpPr>
      <xdr:spPr>
        <a:xfrm>
          <a:off x="22199600" y="1804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912" name="フローチャート: 判断 911">
          <a:extLst>
            <a:ext uri="{FF2B5EF4-FFF2-40B4-BE49-F238E27FC236}">
              <a16:creationId xmlns:a16="http://schemas.microsoft.com/office/drawing/2014/main" id="{00000000-0008-0000-0100-000090030000}"/>
            </a:ext>
          </a:extLst>
        </xdr:cNvPr>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13" name="フローチャート: 判断 912">
          <a:extLst>
            <a:ext uri="{FF2B5EF4-FFF2-40B4-BE49-F238E27FC236}">
              <a16:creationId xmlns:a16="http://schemas.microsoft.com/office/drawing/2014/main" id="{00000000-0008-0000-0100-000091030000}"/>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914" name="フローチャート: 判断 913">
          <a:extLst>
            <a:ext uri="{FF2B5EF4-FFF2-40B4-BE49-F238E27FC236}">
              <a16:creationId xmlns:a16="http://schemas.microsoft.com/office/drawing/2014/main" id="{00000000-0008-0000-0100-000092030000}"/>
            </a:ext>
          </a:extLst>
        </xdr:cNvPr>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915" name="フローチャート: 判断 914">
          <a:extLst>
            <a:ext uri="{FF2B5EF4-FFF2-40B4-BE49-F238E27FC236}">
              <a16:creationId xmlns:a16="http://schemas.microsoft.com/office/drawing/2014/main" id="{00000000-0008-0000-0100-000093030000}"/>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916" name="フローチャート: 判断 915">
          <a:extLst>
            <a:ext uri="{FF2B5EF4-FFF2-40B4-BE49-F238E27FC236}">
              <a16:creationId xmlns:a16="http://schemas.microsoft.com/office/drawing/2014/main" id="{00000000-0008-0000-0100-000094030000}"/>
            </a:ext>
          </a:extLst>
        </xdr:cNvPr>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100-00009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100-00009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100-00009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66548</xdr:rowOff>
    </xdr:from>
    <xdr:to>
      <xdr:col>116</xdr:col>
      <xdr:colOff>114300</xdr:colOff>
      <xdr:row>107</xdr:row>
      <xdr:rowOff>168148</xdr:rowOff>
    </xdr:to>
    <xdr:sp macro="" textlink="">
      <xdr:nvSpPr>
        <xdr:cNvPr id="922" name="楕円 921">
          <a:extLst>
            <a:ext uri="{FF2B5EF4-FFF2-40B4-BE49-F238E27FC236}">
              <a16:creationId xmlns:a16="http://schemas.microsoft.com/office/drawing/2014/main" id="{00000000-0008-0000-0100-00009A030000}"/>
            </a:ext>
          </a:extLst>
        </xdr:cNvPr>
        <xdr:cNvSpPr/>
      </xdr:nvSpPr>
      <xdr:spPr>
        <a:xfrm>
          <a:off x="221107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152925</xdr:rowOff>
    </xdr:from>
    <xdr:ext cx="469744" cy="259045"/>
    <xdr:sp macro="" textlink="">
      <xdr:nvSpPr>
        <xdr:cNvPr id="923" name="【公民館】&#10;一人当たり面積該当値テキスト">
          <a:extLst>
            <a:ext uri="{FF2B5EF4-FFF2-40B4-BE49-F238E27FC236}">
              <a16:creationId xmlns:a16="http://schemas.microsoft.com/office/drawing/2014/main" id="{00000000-0008-0000-0100-00009B030000}"/>
            </a:ext>
          </a:extLst>
        </xdr:cNvPr>
        <xdr:cNvSpPr txBox="1"/>
      </xdr:nvSpPr>
      <xdr:spPr>
        <a:xfrm>
          <a:off x="22199600" y="1832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80263</xdr:rowOff>
    </xdr:from>
    <xdr:to>
      <xdr:col>112</xdr:col>
      <xdr:colOff>38100</xdr:colOff>
      <xdr:row>108</xdr:row>
      <xdr:rowOff>10413</xdr:rowOff>
    </xdr:to>
    <xdr:sp macro="" textlink="">
      <xdr:nvSpPr>
        <xdr:cNvPr id="924" name="楕円 923">
          <a:extLst>
            <a:ext uri="{FF2B5EF4-FFF2-40B4-BE49-F238E27FC236}">
              <a16:creationId xmlns:a16="http://schemas.microsoft.com/office/drawing/2014/main" id="{00000000-0008-0000-0100-00009C030000}"/>
            </a:ext>
          </a:extLst>
        </xdr:cNvPr>
        <xdr:cNvSpPr/>
      </xdr:nvSpPr>
      <xdr:spPr>
        <a:xfrm>
          <a:off x="21272500" y="184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117348</xdr:rowOff>
    </xdr:from>
    <xdr:to>
      <xdr:col>116</xdr:col>
      <xdr:colOff>63500</xdr:colOff>
      <xdr:row>107</xdr:row>
      <xdr:rowOff>131063</xdr:rowOff>
    </xdr:to>
    <xdr:cxnSp macro="">
      <xdr:nvCxnSpPr>
        <xdr:cNvPr id="925" name="直線コネクタ 924">
          <a:extLst>
            <a:ext uri="{FF2B5EF4-FFF2-40B4-BE49-F238E27FC236}">
              <a16:creationId xmlns:a16="http://schemas.microsoft.com/office/drawing/2014/main" id="{00000000-0008-0000-0100-00009D030000}"/>
            </a:ext>
          </a:extLst>
        </xdr:cNvPr>
        <xdr:cNvCxnSpPr/>
      </xdr:nvCxnSpPr>
      <xdr:spPr>
        <a:xfrm flipV="1">
          <a:off x="21323300" y="1846249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926" name="楕円 925">
          <a:extLst>
            <a:ext uri="{FF2B5EF4-FFF2-40B4-BE49-F238E27FC236}">
              <a16:creationId xmlns:a16="http://schemas.microsoft.com/office/drawing/2014/main" id="{00000000-0008-0000-0100-00009E030000}"/>
            </a:ext>
          </a:extLst>
        </xdr:cNvPr>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131063</xdr:rowOff>
    </xdr:from>
    <xdr:to>
      <xdr:col>111</xdr:col>
      <xdr:colOff>177800</xdr:colOff>
      <xdr:row>107</xdr:row>
      <xdr:rowOff>133350</xdr:rowOff>
    </xdr:to>
    <xdr:cxnSp macro="">
      <xdr:nvCxnSpPr>
        <xdr:cNvPr id="927" name="直線コネクタ 926">
          <a:extLst>
            <a:ext uri="{FF2B5EF4-FFF2-40B4-BE49-F238E27FC236}">
              <a16:creationId xmlns:a16="http://schemas.microsoft.com/office/drawing/2014/main" id="{00000000-0008-0000-0100-00009F030000}"/>
            </a:ext>
          </a:extLst>
        </xdr:cNvPr>
        <xdr:cNvCxnSpPr/>
      </xdr:nvCxnSpPr>
      <xdr:spPr>
        <a:xfrm flipV="1">
          <a:off x="20434300" y="184762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928" name="楕円 927">
          <a:extLst>
            <a:ext uri="{FF2B5EF4-FFF2-40B4-BE49-F238E27FC236}">
              <a16:creationId xmlns:a16="http://schemas.microsoft.com/office/drawing/2014/main" id="{00000000-0008-0000-0100-0000A0030000}"/>
            </a:ext>
          </a:extLst>
        </xdr:cNvPr>
        <xdr:cNvSpPr/>
      </xdr:nvSpPr>
      <xdr:spPr>
        <a:xfrm>
          <a:off x="19494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107</xdr:row>
      <xdr:rowOff>133350</xdr:rowOff>
    </xdr:to>
    <xdr:cxnSp macro="">
      <xdr:nvCxnSpPr>
        <xdr:cNvPr id="929" name="直線コネクタ 928">
          <a:extLst>
            <a:ext uri="{FF2B5EF4-FFF2-40B4-BE49-F238E27FC236}">
              <a16:creationId xmlns:a16="http://schemas.microsoft.com/office/drawing/2014/main" id="{00000000-0008-0000-0100-0000A1030000}"/>
            </a:ext>
          </a:extLst>
        </xdr:cNvPr>
        <xdr:cNvCxnSpPr/>
      </xdr:nvCxnSpPr>
      <xdr:spPr>
        <a:xfrm>
          <a:off x="19545300" y="184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84837</xdr:rowOff>
    </xdr:from>
    <xdr:to>
      <xdr:col>98</xdr:col>
      <xdr:colOff>38100</xdr:colOff>
      <xdr:row>108</xdr:row>
      <xdr:rowOff>14987</xdr:rowOff>
    </xdr:to>
    <xdr:sp macro="" textlink="">
      <xdr:nvSpPr>
        <xdr:cNvPr id="930" name="楕円 929">
          <a:extLst>
            <a:ext uri="{FF2B5EF4-FFF2-40B4-BE49-F238E27FC236}">
              <a16:creationId xmlns:a16="http://schemas.microsoft.com/office/drawing/2014/main" id="{00000000-0008-0000-0100-0000A2030000}"/>
            </a:ext>
          </a:extLst>
        </xdr:cNvPr>
        <xdr:cNvSpPr/>
      </xdr:nvSpPr>
      <xdr:spPr>
        <a:xfrm>
          <a:off x="18605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133350</xdr:rowOff>
    </xdr:from>
    <xdr:to>
      <xdr:col>102</xdr:col>
      <xdr:colOff>114300</xdr:colOff>
      <xdr:row>107</xdr:row>
      <xdr:rowOff>135637</xdr:rowOff>
    </xdr:to>
    <xdr:cxnSp macro="">
      <xdr:nvCxnSpPr>
        <xdr:cNvPr id="931" name="直線コネクタ 930">
          <a:extLst>
            <a:ext uri="{FF2B5EF4-FFF2-40B4-BE49-F238E27FC236}">
              <a16:creationId xmlns:a16="http://schemas.microsoft.com/office/drawing/2014/main" id="{00000000-0008-0000-0100-0000A3030000}"/>
            </a:ext>
          </a:extLst>
        </xdr:cNvPr>
        <xdr:cNvCxnSpPr/>
      </xdr:nvCxnSpPr>
      <xdr:spPr>
        <a:xfrm flipV="1">
          <a:off x="18656300" y="184785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2" name="n_1aveValue【公民館】&#10;一人当たり面積">
          <a:extLst>
            <a:ext uri="{FF2B5EF4-FFF2-40B4-BE49-F238E27FC236}">
              <a16:creationId xmlns:a16="http://schemas.microsoft.com/office/drawing/2014/main" id="{00000000-0008-0000-0100-0000A4030000}"/>
            </a:ext>
          </a:extLst>
        </xdr:cNvPr>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933" name="n_2aveValue【公民館】&#10;一人当たり面積">
          <a:extLst>
            <a:ext uri="{FF2B5EF4-FFF2-40B4-BE49-F238E27FC236}">
              <a16:creationId xmlns:a16="http://schemas.microsoft.com/office/drawing/2014/main" id="{00000000-0008-0000-0100-0000A5030000}"/>
            </a:ext>
          </a:extLst>
        </xdr:cNvPr>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934" name="n_3aveValue【公民館】&#10;一人当たり面積">
          <a:extLst>
            <a:ext uri="{FF2B5EF4-FFF2-40B4-BE49-F238E27FC236}">
              <a16:creationId xmlns:a16="http://schemas.microsoft.com/office/drawing/2014/main" id="{00000000-0008-0000-0100-0000A6030000}"/>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935" name="n_4aveValue【公民館】&#10;一人当たり面積">
          <a:extLst>
            <a:ext uri="{FF2B5EF4-FFF2-40B4-BE49-F238E27FC236}">
              <a16:creationId xmlns:a16="http://schemas.microsoft.com/office/drawing/2014/main" id="{00000000-0008-0000-0100-0000A7030000}"/>
            </a:ext>
          </a:extLst>
        </xdr:cNvPr>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1540</xdr:rowOff>
    </xdr:from>
    <xdr:ext cx="469744" cy="259045"/>
    <xdr:sp macro="" textlink="">
      <xdr:nvSpPr>
        <xdr:cNvPr id="936" name="n_1mainValue【公民館】&#10;一人当たり面積">
          <a:extLst>
            <a:ext uri="{FF2B5EF4-FFF2-40B4-BE49-F238E27FC236}">
              <a16:creationId xmlns:a16="http://schemas.microsoft.com/office/drawing/2014/main" id="{00000000-0008-0000-0100-0000A8030000}"/>
            </a:ext>
          </a:extLst>
        </xdr:cNvPr>
        <xdr:cNvSpPr txBox="1"/>
      </xdr:nvSpPr>
      <xdr:spPr>
        <a:xfrm>
          <a:off x="21075727"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937" name="n_2mainValue【公民館】&#10;一人当たり面積">
          <a:extLst>
            <a:ext uri="{FF2B5EF4-FFF2-40B4-BE49-F238E27FC236}">
              <a16:creationId xmlns:a16="http://schemas.microsoft.com/office/drawing/2014/main" id="{00000000-0008-0000-0100-0000A9030000}"/>
            </a:ext>
          </a:extLst>
        </xdr:cNvPr>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3827</xdr:rowOff>
    </xdr:from>
    <xdr:ext cx="469744" cy="259045"/>
    <xdr:sp macro="" textlink="">
      <xdr:nvSpPr>
        <xdr:cNvPr id="938" name="n_3mainValue【公民館】&#10;一人当たり面積">
          <a:extLst>
            <a:ext uri="{FF2B5EF4-FFF2-40B4-BE49-F238E27FC236}">
              <a16:creationId xmlns:a16="http://schemas.microsoft.com/office/drawing/2014/main" id="{00000000-0008-0000-0100-0000AA030000}"/>
            </a:ext>
          </a:extLst>
        </xdr:cNvPr>
        <xdr:cNvSpPr txBox="1"/>
      </xdr:nvSpPr>
      <xdr:spPr>
        <a:xfrm>
          <a:off x="19310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6114</xdr:rowOff>
    </xdr:from>
    <xdr:ext cx="469744" cy="259045"/>
    <xdr:sp macro="" textlink="">
      <xdr:nvSpPr>
        <xdr:cNvPr id="939" name="n_4mainValue【公民館】&#10;一人当たり面積">
          <a:extLst>
            <a:ext uri="{FF2B5EF4-FFF2-40B4-BE49-F238E27FC236}">
              <a16:creationId xmlns:a16="http://schemas.microsoft.com/office/drawing/2014/main" id="{00000000-0008-0000-0100-0000AB030000}"/>
            </a:ext>
          </a:extLst>
        </xdr:cNvPr>
        <xdr:cNvSpPr txBox="1"/>
      </xdr:nvSpPr>
      <xdr:spPr>
        <a:xfrm>
          <a:off x="18421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a:extLst>
            <a:ext uri="{FF2B5EF4-FFF2-40B4-BE49-F238E27FC236}">
              <a16:creationId xmlns:a16="http://schemas.microsoft.com/office/drawing/2014/main" id="{00000000-0008-0000-0100-0000A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a:extLst>
            <a:ext uri="{FF2B5EF4-FFF2-40B4-BE49-F238E27FC236}">
              <a16:creationId xmlns:a16="http://schemas.microsoft.com/office/drawing/2014/main" id="{00000000-0008-0000-0100-0000A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a:extLst>
            <a:ext uri="{FF2B5EF4-FFF2-40B4-BE49-F238E27FC236}">
              <a16:creationId xmlns:a16="http://schemas.microsoft.com/office/drawing/2014/main" id="{00000000-0008-0000-0100-0000A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児童館については、平成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年に末広児童館・天神児童館の耐震改修を行ったことから、類似団体と比べ低い数値となっているが、ほとんどの類型において、有形固定資産減価償却率は類似団体平均を上回っている。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また、各施設の減価償却に伴いほとんどの類型において有形固定資産減価償却率は上昇している。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71,947
71,655
1,026.91
57,046,080
54,942,778
1,674,365
24,087,370
50,149,645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100166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72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48260</xdr:rowOff>
    </xdr:from>
    <xdr:to>
      <xdr:col>24</xdr:col>
      <xdr:colOff>114300</xdr:colOff>
      <xdr:row>35</xdr:row>
      <xdr:rowOff>149860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71137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4173</xdr:rowOff>
    </xdr:from>
    <xdr:to>
      <xdr:col>20</xdr:col>
      <xdr:colOff>38100</xdr:colOff>
      <xdr:row>35</xdr:row>
      <xdr:rowOff>105773</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54973</xdr:rowOff>
    </xdr:from>
    <xdr:to>
      <xdr:col>24</xdr:col>
      <xdr:colOff>63500</xdr:colOff>
      <xdr:row>35</xdr:row>
      <xdr:rowOff>99060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05572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131536</xdr:rowOff>
    </xdr:from>
    <xdr:to>
      <xdr:col>15</xdr:col>
      <xdr:colOff>101600</xdr:colOff>
      <xdr:row>35</xdr:row>
      <xdr:rowOff>61686</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10886</xdr:rowOff>
    </xdr:from>
    <xdr:to>
      <xdr:col>19</xdr:col>
      <xdr:colOff>177800</xdr:colOff>
      <xdr:row>35</xdr:row>
      <xdr:rowOff>54973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01163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87449</xdr:rowOff>
    </xdr:from>
    <xdr:to>
      <xdr:col>10</xdr:col>
      <xdr:colOff>165100</xdr:colOff>
      <xdr:row>35</xdr:row>
      <xdr:rowOff>17599</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59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138249</xdr:rowOff>
    </xdr:from>
    <xdr:to>
      <xdr:col>15</xdr:col>
      <xdr:colOff>50800</xdr:colOff>
      <xdr:row>35</xdr:row>
      <xdr:rowOff>10886</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596754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43361</xdr:rowOff>
    </xdr:from>
    <xdr:to>
      <xdr:col>6</xdr:col>
      <xdr:colOff>38100</xdr:colOff>
      <xdr:row>34</xdr:row>
      <xdr:rowOff>144961</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58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94161</xdr:rowOff>
    </xdr:from>
    <xdr:to>
      <xdr:col>10</xdr:col>
      <xdr:colOff>114300</xdr:colOff>
      <xdr:row>34</xdr:row>
      <xdr:rowOff>138249</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592346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33219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59344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122300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78213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34126</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69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161488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64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00000000-0008-0000-0200-00007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a:extLst>
            <a:ext uri="{FF2B5EF4-FFF2-40B4-BE49-F238E27FC236}">
              <a16:creationId xmlns:a16="http://schemas.microsoft.com/office/drawing/2014/main" id="{00000000-0008-0000-0200-000078000000}"/>
            </a:ext>
          </a:extLst>
        </xdr:cNvPr>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a:extLst>
            <a:ext uri="{FF2B5EF4-FFF2-40B4-BE49-F238E27FC236}">
              <a16:creationId xmlns:a16="http://schemas.microsoft.com/office/drawing/2014/main" id="{00000000-0008-0000-0200-00007A000000}"/>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a:extLst>
            <a:ext uri="{FF2B5EF4-FFF2-40B4-BE49-F238E27FC236}">
              <a16:creationId xmlns:a16="http://schemas.microsoft.com/office/drawing/2014/main" id="{00000000-0008-0000-0200-00007C000000}"/>
            </a:ext>
          </a:extLst>
        </xdr:cNvPr>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a:extLst>
            <a:ext uri="{FF2B5EF4-FFF2-40B4-BE49-F238E27FC236}">
              <a16:creationId xmlns:a16="http://schemas.microsoft.com/office/drawing/2014/main" id="{00000000-0008-0000-0200-000081000000}"/>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96838</xdr:rowOff>
    </xdr:from>
    <xdr:to>
      <xdr:col>55</xdr:col>
      <xdr:colOff>50800</xdr:colOff>
      <xdr:row>38</xdr:row>
      <xdr:rowOff>26988</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10426700" y="64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119715</xdr:rowOff>
    </xdr:from>
    <xdr:ext cx="469744" cy="259045"/>
    <xdr:sp macro="" textlink="">
      <xdr:nvSpPr>
        <xdr:cNvPr id="136" name="【図書館】&#10;一人当たり面積該当値テキスト">
          <a:extLst>
            <a:ext uri="{FF2B5EF4-FFF2-40B4-BE49-F238E27FC236}">
              <a16:creationId xmlns:a16="http://schemas.microsoft.com/office/drawing/2014/main" id="{00000000-0008-0000-0200-000088000000}"/>
            </a:ext>
          </a:extLst>
        </xdr:cNvPr>
        <xdr:cNvSpPr txBox="1"/>
      </xdr:nvSpPr>
      <xdr:spPr>
        <a:xfrm>
          <a:off x="10515600" y="629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111125</xdr:rowOff>
    </xdr:from>
    <xdr:to>
      <xdr:col>50</xdr:col>
      <xdr:colOff>165100</xdr:colOff>
      <xdr:row>38</xdr:row>
      <xdr:rowOff>41275</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9588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147638</xdr:rowOff>
    </xdr:from>
    <xdr:to>
      <xdr:col>55</xdr:col>
      <xdr:colOff>0</xdr:colOff>
      <xdr:row>37</xdr:row>
      <xdr:rowOff>161925</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9639300" y="649128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125413</xdr:rowOff>
    </xdr:from>
    <xdr:to>
      <xdr:col>46</xdr:col>
      <xdr:colOff>38100</xdr:colOff>
      <xdr:row>38</xdr:row>
      <xdr:rowOff>55563</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8699500" y="64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161925</xdr:rowOff>
    </xdr:from>
    <xdr:to>
      <xdr:col>50</xdr:col>
      <xdr:colOff>114300</xdr:colOff>
      <xdr:row>38</xdr:row>
      <xdr:rowOff>4763</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8750300" y="65055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139700</xdr:rowOff>
    </xdr:from>
    <xdr:to>
      <xdr:col>41</xdr:col>
      <xdr:colOff>101600</xdr:colOff>
      <xdr:row>38</xdr:row>
      <xdr:rowOff>69850</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7810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4763</xdr:rowOff>
    </xdr:from>
    <xdr:to>
      <xdr:col>45</xdr:col>
      <xdr:colOff>177800</xdr:colOff>
      <xdr:row>38</xdr:row>
      <xdr:rowOff>19050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7861300" y="65198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153988</xdr:rowOff>
    </xdr:from>
    <xdr:to>
      <xdr:col>36</xdr:col>
      <xdr:colOff>165100</xdr:colOff>
      <xdr:row>38</xdr:row>
      <xdr:rowOff>84138</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6921500" y="649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19050</xdr:rowOff>
    </xdr:from>
    <xdr:to>
      <xdr:col>41</xdr:col>
      <xdr:colOff>50800</xdr:colOff>
      <xdr:row>38</xdr:row>
      <xdr:rowOff>33338</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flipV="1">
          <a:off x="6972300" y="65341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a:extLst>
            <a:ext uri="{FF2B5EF4-FFF2-40B4-BE49-F238E27FC236}">
              <a16:creationId xmlns:a16="http://schemas.microsoft.com/office/drawing/2014/main" id="{00000000-0008-0000-0200-000091000000}"/>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a:extLst>
            <a:ext uri="{FF2B5EF4-FFF2-40B4-BE49-F238E27FC236}">
              <a16:creationId xmlns:a16="http://schemas.microsoft.com/office/drawing/2014/main" id="{00000000-0008-0000-0200-000092000000}"/>
            </a:ext>
          </a:extLst>
        </xdr:cNvPr>
        <xdr:cNvSpPr txBox="1"/>
      </xdr:nvSpPr>
      <xdr:spPr>
        <a:xfrm>
          <a:off x="851542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a:extLst>
            <a:ext uri="{FF2B5EF4-FFF2-40B4-BE49-F238E27FC236}">
              <a16:creationId xmlns:a16="http://schemas.microsoft.com/office/drawing/2014/main" id="{00000000-0008-0000-0200-000093000000}"/>
            </a:ext>
          </a:extLst>
        </xdr:cNvPr>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a:extLst>
            <a:ext uri="{FF2B5EF4-FFF2-40B4-BE49-F238E27FC236}">
              <a16:creationId xmlns:a16="http://schemas.microsoft.com/office/drawing/2014/main" id="{00000000-0008-0000-0200-000094000000}"/>
            </a:ext>
          </a:extLst>
        </xdr:cNvPr>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57802</xdr:rowOff>
    </xdr:from>
    <xdr:ext cx="469744" cy="259045"/>
    <xdr:sp macro="" textlink="">
      <xdr:nvSpPr>
        <xdr:cNvPr id="149" name="n_1mainValue【図書館】&#10;一人当たり面積">
          <a:extLst>
            <a:ext uri="{FF2B5EF4-FFF2-40B4-BE49-F238E27FC236}">
              <a16:creationId xmlns:a16="http://schemas.microsoft.com/office/drawing/2014/main" id="{00000000-0008-0000-0200-000095000000}"/>
            </a:ext>
          </a:extLst>
        </xdr:cNvPr>
        <xdr:cNvSpPr txBox="1"/>
      </xdr:nvSpPr>
      <xdr:spPr>
        <a:xfrm>
          <a:off x="93917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72090</xdr:rowOff>
    </xdr:from>
    <xdr:ext cx="469744" cy="259045"/>
    <xdr:sp macro="" textlink="">
      <xdr:nvSpPr>
        <xdr:cNvPr id="150" name="n_2mainValue【図書館】&#10;一人当たり面積">
          <a:extLst>
            <a:ext uri="{FF2B5EF4-FFF2-40B4-BE49-F238E27FC236}">
              <a16:creationId xmlns:a16="http://schemas.microsoft.com/office/drawing/2014/main" id="{00000000-0008-0000-0200-000096000000}"/>
            </a:ext>
          </a:extLst>
        </xdr:cNvPr>
        <xdr:cNvSpPr txBox="1"/>
      </xdr:nvSpPr>
      <xdr:spPr>
        <a:xfrm>
          <a:off x="8515427" y="624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86377</xdr:rowOff>
    </xdr:from>
    <xdr:ext cx="469744" cy="259045"/>
    <xdr:sp macro="" textlink="">
      <xdr:nvSpPr>
        <xdr:cNvPr id="151" name="n_3mainValue【図書館】&#10;一人当たり面積">
          <a:extLst>
            <a:ext uri="{FF2B5EF4-FFF2-40B4-BE49-F238E27FC236}">
              <a16:creationId xmlns:a16="http://schemas.microsoft.com/office/drawing/2014/main" id="{00000000-0008-0000-0200-000097000000}"/>
            </a:ext>
          </a:extLst>
        </xdr:cNvPr>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100665</xdr:rowOff>
    </xdr:from>
    <xdr:ext cx="469744" cy="259045"/>
    <xdr:sp macro="" textlink="">
      <xdr:nvSpPr>
        <xdr:cNvPr id="152" name="n_4mainValue【図書館】&#10;一人当たり面積">
          <a:extLst>
            <a:ext uri="{FF2B5EF4-FFF2-40B4-BE49-F238E27FC236}">
              <a16:creationId xmlns:a16="http://schemas.microsoft.com/office/drawing/2014/main" id="{00000000-0008-0000-0200-000098000000}"/>
            </a:ext>
          </a:extLst>
        </xdr:cNvPr>
        <xdr:cNvSpPr txBox="1"/>
      </xdr:nvSpPr>
      <xdr:spPr>
        <a:xfrm>
          <a:off x="6737427" y="627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00000000-0008-0000-0200-0000B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00000000-0008-0000-0200-0000B2000000}"/>
            </a:ext>
          </a:extLst>
        </xdr:cNvPr>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00000000-0008-0000-0200-0000B4000000}"/>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00000000-0008-0000-0200-0000B6000000}"/>
            </a:ext>
          </a:extLst>
        </xdr:cNvPr>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17780</xdr:rowOff>
    </xdr:from>
    <xdr:to>
      <xdr:col>24</xdr:col>
      <xdr:colOff>114300</xdr:colOff>
      <xdr:row>56</xdr:row>
      <xdr:rowOff>119380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45847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142257</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00000000-0008-0000-0200-0000C2000000}"/>
            </a:ext>
          </a:extLst>
        </xdr:cNvPr>
        <xdr:cNvSpPr txBox="1"/>
      </xdr:nvSpPr>
      <xdr:spPr>
        <a:xfrm>
          <a:off x="4673600" y="957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149225</xdr:rowOff>
    </xdr:from>
    <xdr:to>
      <xdr:col>20</xdr:col>
      <xdr:colOff>38100</xdr:colOff>
      <xdr:row>58</xdr:row>
      <xdr:rowOff>79375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3746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68580</xdr:rowOff>
    </xdr:from>
    <xdr:to>
      <xdr:col>24</xdr:col>
      <xdr:colOff>63500</xdr:colOff>
      <xdr:row>58</xdr:row>
      <xdr:rowOff>28575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flipV="1">
          <a:off x="3797300" y="9669780"/>
          <a:ext cx="8382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118745</xdr:rowOff>
    </xdr:from>
    <xdr:to>
      <xdr:col>15</xdr:col>
      <xdr:colOff>101600</xdr:colOff>
      <xdr:row>58</xdr:row>
      <xdr:rowOff>48895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2857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169545</xdr:rowOff>
    </xdr:from>
    <xdr:to>
      <xdr:col>19</xdr:col>
      <xdr:colOff>177800</xdr:colOff>
      <xdr:row>58</xdr:row>
      <xdr:rowOff>28575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2908300" y="99421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80645</xdr:rowOff>
    </xdr:from>
    <xdr:to>
      <xdr:col>10</xdr:col>
      <xdr:colOff>165100</xdr:colOff>
      <xdr:row>58</xdr:row>
      <xdr:rowOff>10795</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968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131445</xdr:rowOff>
    </xdr:from>
    <xdr:to>
      <xdr:col>15</xdr:col>
      <xdr:colOff>50800</xdr:colOff>
      <xdr:row>57</xdr:row>
      <xdr:rowOff>169545</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2019300" y="99040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107315</xdr:rowOff>
    </xdr:from>
    <xdr:to>
      <xdr:col>6</xdr:col>
      <xdr:colOff>38100</xdr:colOff>
      <xdr:row>58</xdr:row>
      <xdr:rowOff>37465</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1079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131445</xdr:rowOff>
    </xdr:from>
    <xdr:to>
      <xdr:col>10</xdr:col>
      <xdr:colOff>114300</xdr:colOff>
      <xdr:row>57</xdr:row>
      <xdr:rowOff>158115</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flipV="1">
          <a:off x="1130300" y="99040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203" name="n_1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4" name="n_2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5" name="n_3ave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6" name="n_4ave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95902</xdr:rowOff>
    </xdr:from>
    <xdr:ext cx="405111" cy="259045"/>
    <xdr:sp macro="" textlink="">
      <xdr:nvSpPr>
        <xdr:cNvPr id="207" name="n_1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3582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65422</xdr:rowOff>
    </xdr:from>
    <xdr:ext cx="405111" cy="259045"/>
    <xdr:sp macro="" textlink="">
      <xdr:nvSpPr>
        <xdr:cNvPr id="208" name="n_2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27057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27322</xdr:rowOff>
    </xdr:from>
    <xdr:ext cx="405111" cy="259045"/>
    <xdr:sp macro="" textlink="">
      <xdr:nvSpPr>
        <xdr:cNvPr id="209" name="n_3mainValue【体育館・プール】&#10;有形固定資産減価償却率">
          <a:extLst>
            <a:ext uri="{FF2B5EF4-FFF2-40B4-BE49-F238E27FC236}">
              <a16:creationId xmlns:a16="http://schemas.microsoft.com/office/drawing/2014/main" id="{00000000-0008-0000-0200-0000D1000000}"/>
            </a:ext>
          </a:extLst>
        </xdr:cNvPr>
        <xdr:cNvSpPr txBox="1"/>
      </xdr:nvSpPr>
      <xdr:spPr>
        <a:xfrm>
          <a:off x="18167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53992</xdr:rowOff>
    </xdr:from>
    <xdr:ext cx="405111" cy="259045"/>
    <xdr:sp macro="" textlink="">
      <xdr:nvSpPr>
        <xdr:cNvPr id="210" name="n_4mainValue【体育館・プール】&#10;有形固定資産減価償却率">
          <a:extLst>
            <a:ext uri="{FF2B5EF4-FFF2-40B4-BE49-F238E27FC236}">
              <a16:creationId xmlns:a16="http://schemas.microsoft.com/office/drawing/2014/main" id="{00000000-0008-0000-0200-0000D2000000}"/>
            </a:ext>
          </a:extLst>
        </xdr:cNvPr>
        <xdr:cNvSpPr txBox="1"/>
      </xdr:nvSpPr>
      <xdr:spPr>
        <a:xfrm>
          <a:off x="927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2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200-0000EB000000}"/>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200-0000ED000000}"/>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200-0000EF000000}"/>
            </a:ext>
          </a:extLst>
        </xdr:cNvPr>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81280</xdr:rowOff>
    </xdr:from>
    <xdr:to>
      <xdr:col>55</xdr:col>
      <xdr:colOff>50800</xdr:colOff>
      <xdr:row>63</xdr:row>
      <xdr:rowOff>11430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10426700" y="107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59707</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200-0000FB000000}"/>
            </a:ext>
          </a:extLst>
        </xdr:cNvPr>
        <xdr:cNvSpPr txBox="1"/>
      </xdr:nvSpPr>
      <xdr:spPr>
        <a:xfrm>
          <a:off x="10515600" y="1068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144780</xdr:rowOff>
    </xdr:from>
    <xdr:to>
      <xdr:col>50</xdr:col>
      <xdr:colOff>165100</xdr:colOff>
      <xdr:row>63</xdr:row>
      <xdr:rowOff>74930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9588500" y="107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132080</xdr:rowOff>
    </xdr:from>
    <xdr:to>
      <xdr:col>55</xdr:col>
      <xdr:colOff>0</xdr:colOff>
      <xdr:row>63</xdr:row>
      <xdr:rowOff>24130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9639300" y="1076198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143510</xdr:rowOff>
    </xdr:from>
    <xdr:to>
      <xdr:col>46</xdr:col>
      <xdr:colOff>38100</xdr:colOff>
      <xdr:row>63</xdr:row>
      <xdr:rowOff>73660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8699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22860</xdr:rowOff>
    </xdr:from>
    <xdr:to>
      <xdr:col>50</xdr:col>
      <xdr:colOff>114300</xdr:colOff>
      <xdr:row>63</xdr:row>
      <xdr:rowOff>24130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8750300" y="108242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146050</xdr:rowOff>
    </xdr:from>
    <xdr:to>
      <xdr:col>41</xdr:col>
      <xdr:colOff>101600</xdr:colOff>
      <xdr:row>63</xdr:row>
      <xdr:rowOff>76200</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78105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22860</xdr:rowOff>
    </xdr:from>
    <xdr:to>
      <xdr:col>45</xdr:col>
      <xdr:colOff>177800</xdr:colOff>
      <xdr:row>63</xdr:row>
      <xdr:rowOff>25400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7861300" y="1082421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7620</xdr:rowOff>
    </xdr:from>
    <xdr:to>
      <xdr:col>36</xdr:col>
      <xdr:colOff>165100</xdr:colOff>
      <xdr:row>63</xdr:row>
      <xdr:rowOff>109220</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6921500" y="108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25400</xdr:rowOff>
    </xdr:from>
    <xdr:to>
      <xdr:col>41</xdr:col>
      <xdr:colOff>50800</xdr:colOff>
      <xdr:row>63</xdr:row>
      <xdr:rowOff>58420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6972300" y="1082675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200-000004010000}"/>
            </a:ext>
          </a:extLst>
        </xdr:cNvPr>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200-000005010000}"/>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200-000006010000}"/>
            </a:ext>
          </a:extLst>
        </xdr:cNvPr>
        <xdr:cNvSpPr txBox="1"/>
      </xdr:nvSpPr>
      <xdr:spPr>
        <a:xfrm>
          <a:off x="7626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200-000007010000}"/>
            </a:ext>
          </a:extLst>
        </xdr:cNvPr>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66057</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200-000008010000}"/>
            </a:ext>
          </a:extLst>
        </xdr:cNvPr>
        <xdr:cNvSpPr txBox="1"/>
      </xdr:nvSpPr>
      <xdr:spPr>
        <a:xfrm>
          <a:off x="9391727" y="1086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64787</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200-000009010000}"/>
            </a:ext>
          </a:extLst>
        </xdr:cNvPr>
        <xdr:cNvSpPr txBox="1"/>
      </xdr:nvSpPr>
      <xdr:spPr>
        <a:xfrm>
          <a:off x="8515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67327</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200-00000A010000}"/>
            </a:ext>
          </a:extLst>
        </xdr:cNvPr>
        <xdr:cNvSpPr txBox="1"/>
      </xdr:nvSpPr>
      <xdr:spPr>
        <a:xfrm>
          <a:off x="7626427" y="1086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100347</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200-00000B010000}"/>
            </a:ext>
          </a:extLst>
        </xdr:cNvPr>
        <xdr:cNvSpPr txBox="1"/>
      </xdr:nvSpPr>
      <xdr:spPr>
        <a:xfrm>
          <a:off x="6737427" y="1090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00000000-0008-0000-0200-00002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00000000-0008-0000-0200-000026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a:extLst>
            <a:ext uri="{FF2B5EF4-FFF2-40B4-BE49-F238E27FC236}">
              <a16:creationId xmlns:a16="http://schemas.microsoft.com/office/drawing/2014/main" id="{00000000-0008-0000-0200-000028010000}"/>
            </a:ext>
          </a:extLst>
        </xdr:cNvPr>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00000000-0008-0000-0200-00002A010000}"/>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91457</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00000000-0008-0000-0200-000036010000}"/>
            </a:ext>
          </a:extLst>
        </xdr:cNvPr>
        <xdr:cNvSpPr txBox="1"/>
      </xdr:nvSpPr>
      <xdr:spPr>
        <a:xfrm>
          <a:off x="4673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73842</xdr:rowOff>
    </xdr:from>
    <xdr:to>
      <xdr:col>20</xdr:col>
      <xdr:colOff>38100</xdr:colOff>
      <xdr:row>83</xdr:row>
      <xdr:rowOff>3992</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3746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124642</xdr:rowOff>
    </xdr:from>
    <xdr:to>
      <xdr:col>24</xdr:col>
      <xdr:colOff>63500</xdr:colOff>
      <xdr:row>82</xdr:row>
      <xdr:rowOff>163830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3797300" y="1418354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34652</xdr:rowOff>
    </xdr:from>
    <xdr:to>
      <xdr:col>15</xdr:col>
      <xdr:colOff>101600</xdr:colOff>
      <xdr:row>82</xdr:row>
      <xdr:rowOff>136252</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2857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85452</xdr:rowOff>
    </xdr:from>
    <xdr:to>
      <xdr:col>19</xdr:col>
      <xdr:colOff>177800</xdr:colOff>
      <xdr:row>82</xdr:row>
      <xdr:rowOff>124642</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2908300" y="1414435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147320</xdr:rowOff>
    </xdr:from>
    <xdr:to>
      <xdr:col>10</xdr:col>
      <xdr:colOff>165100</xdr:colOff>
      <xdr:row>82</xdr:row>
      <xdr:rowOff>77470</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1968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26670</xdr:rowOff>
    </xdr:from>
    <xdr:to>
      <xdr:col>15</xdr:col>
      <xdr:colOff>50800</xdr:colOff>
      <xdr:row>82</xdr:row>
      <xdr:rowOff>85452</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2019300" y="14085570"/>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109764</xdr:rowOff>
    </xdr:from>
    <xdr:to>
      <xdr:col>6</xdr:col>
      <xdr:colOff>38100</xdr:colOff>
      <xdr:row>82</xdr:row>
      <xdr:rowOff>39914</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1079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160564</xdr:rowOff>
    </xdr:from>
    <xdr:to>
      <xdr:col>10</xdr:col>
      <xdr:colOff>114300</xdr:colOff>
      <xdr:row>82</xdr:row>
      <xdr:rowOff>26670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130300" y="1404801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9" name="n_1ave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132278</xdr:rowOff>
    </xdr:from>
    <xdr:ext cx="405111" cy="259045"/>
    <xdr:sp macro="" textlink="">
      <xdr:nvSpPr>
        <xdr:cNvPr id="320" name="n_2ave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21" name="n_3ave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22" name="n_4ave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166569</xdr:rowOff>
    </xdr:from>
    <xdr:ext cx="405111" cy="259045"/>
    <xdr:sp macro="" textlink="">
      <xdr:nvSpPr>
        <xdr:cNvPr id="323" name="n_1mainValue【福祉施設】&#10;有形固定資産減価償却率">
          <a:extLst>
            <a:ext uri="{FF2B5EF4-FFF2-40B4-BE49-F238E27FC236}">
              <a16:creationId xmlns:a16="http://schemas.microsoft.com/office/drawing/2014/main" id="{00000000-0008-0000-0200-000043010000}"/>
            </a:ext>
          </a:extLst>
        </xdr:cNvPr>
        <xdr:cNvSpPr txBox="1"/>
      </xdr:nvSpPr>
      <xdr:spPr>
        <a:xfrm>
          <a:off x="35820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152779</xdr:rowOff>
    </xdr:from>
    <xdr:ext cx="405111" cy="259045"/>
    <xdr:sp macro="" textlink="">
      <xdr:nvSpPr>
        <xdr:cNvPr id="324" name="n_2mainValue【福祉施設】&#10;有形固定資産減価償却率">
          <a:extLst>
            <a:ext uri="{FF2B5EF4-FFF2-40B4-BE49-F238E27FC236}">
              <a16:creationId xmlns:a16="http://schemas.microsoft.com/office/drawing/2014/main" id="{00000000-0008-0000-0200-000044010000}"/>
            </a:ext>
          </a:extLst>
        </xdr:cNvPr>
        <xdr:cNvSpPr txBox="1"/>
      </xdr:nvSpPr>
      <xdr:spPr>
        <a:xfrm>
          <a:off x="27057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93997</xdr:rowOff>
    </xdr:from>
    <xdr:ext cx="405111" cy="259045"/>
    <xdr:sp macro="" textlink="">
      <xdr:nvSpPr>
        <xdr:cNvPr id="325" name="n_3mainValue【福祉施設】&#10;有形固定資産減価償却率">
          <a:extLst>
            <a:ext uri="{FF2B5EF4-FFF2-40B4-BE49-F238E27FC236}">
              <a16:creationId xmlns:a16="http://schemas.microsoft.com/office/drawing/2014/main" id="{00000000-0008-0000-0200-000045010000}"/>
            </a:ext>
          </a:extLst>
        </xdr:cNvPr>
        <xdr:cNvSpPr txBox="1"/>
      </xdr:nvSpPr>
      <xdr:spPr>
        <a:xfrm>
          <a:off x="1816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56441</xdr:rowOff>
    </xdr:from>
    <xdr:ext cx="405111" cy="259045"/>
    <xdr:sp macro="" textlink="">
      <xdr:nvSpPr>
        <xdr:cNvPr id="326" name="n_4mainValue【福祉施設】&#10;有形固定資産減価償却率">
          <a:extLst>
            <a:ext uri="{FF2B5EF4-FFF2-40B4-BE49-F238E27FC236}">
              <a16:creationId xmlns:a16="http://schemas.microsoft.com/office/drawing/2014/main" id="{00000000-0008-0000-0200-000046010000}"/>
            </a:ext>
          </a:extLst>
        </xdr:cNvPr>
        <xdr:cNvSpPr txBox="1"/>
      </xdr:nvSpPr>
      <xdr:spPr>
        <a:xfrm>
          <a:off x="927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00000000-0008-0000-0200-00005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a:extLst>
            <a:ext uri="{FF2B5EF4-FFF2-40B4-BE49-F238E27FC236}">
              <a16:creationId xmlns:a16="http://schemas.microsoft.com/office/drawing/2014/main" id="{00000000-0008-0000-0200-00005F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a:extLst>
            <a:ext uri="{FF2B5EF4-FFF2-40B4-BE49-F238E27FC236}">
              <a16:creationId xmlns:a16="http://schemas.microsoft.com/office/drawing/2014/main" id="{00000000-0008-0000-0200-000061010000}"/>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55" name="【福祉施設】&#10;一人当たり面積平均値テキスト">
          <a:extLst>
            <a:ext uri="{FF2B5EF4-FFF2-40B4-BE49-F238E27FC236}">
              <a16:creationId xmlns:a16="http://schemas.microsoft.com/office/drawing/2014/main" id="{00000000-0008-0000-0200-000063010000}"/>
            </a:ext>
          </a:extLst>
        </xdr:cNvPr>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2539</xdr:rowOff>
    </xdr:from>
    <xdr:to>
      <xdr:col>55</xdr:col>
      <xdr:colOff>50800</xdr:colOff>
      <xdr:row>83</xdr:row>
      <xdr:rowOff>104139</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104267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25416</xdr:rowOff>
    </xdr:from>
    <xdr:ext cx="469744" cy="259045"/>
    <xdr:sp macro="" textlink="">
      <xdr:nvSpPr>
        <xdr:cNvPr id="367" name="【福祉施設】&#10;一人当たり面積該当値テキスト">
          <a:extLst>
            <a:ext uri="{FF2B5EF4-FFF2-40B4-BE49-F238E27FC236}">
              <a16:creationId xmlns:a16="http://schemas.microsoft.com/office/drawing/2014/main" id="{00000000-0008-0000-0200-00006F010000}"/>
            </a:ext>
          </a:extLst>
        </xdr:cNvPr>
        <xdr:cNvSpPr txBox="1"/>
      </xdr:nvSpPr>
      <xdr:spPr>
        <a:xfrm>
          <a:off x="10515600"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13970</xdr:rowOff>
    </xdr:from>
    <xdr:to>
      <xdr:col>50</xdr:col>
      <xdr:colOff>165100</xdr:colOff>
      <xdr:row>83</xdr:row>
      <xdr:rowOff>115570</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9588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53339</xdr:rowOff>
    </xdr:from>
    <xdr:to>
      <xdr:col>55</xdr:col>
      <xdr:colOff>0</xdr:colOff>
      <xdr:row>83</xdr:row>
      <xdr:rowOff>64770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9639300" y="142836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8699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64770</xdr:rowOff>
    </xdr:from>
    <xdr:to>
      <xdr:col>50</xdr:col>
      <xdr:colOff>114300</xdr:colOff>
      <xdr:row>83</xdr:row>
      <xdr:rowOff>72389</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8750300" y="142951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120650</xdr:rowOff>
    </xdr:from>
    <xdr:to>
      <xdr:col>41</xdr:col>
      <xdr:colOff>101600</xdr:colOff>
      <xdr:row>83</xdr:row>
      <xdr:rowOff>50800</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7810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0</xdr:rowOff>
    </xdr:from>
    <xdr:to>
      <xdr:col>45</xdr:col>
      <xdr:colOff>177800</xdr:colOff>
      <xdr:row>83</xdr:row>
      <xdr:rowOff>72389</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7861300" y="142303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33020</xdr:rowOff>
    </xdr:from>
    <xdr:to>
      <xdr:col>36</xdr:col>
      <xdr:colOff>165100</xdr:colOff>
      <xdr:row>84</xdr:row>
      <xdr:rowOff>134620</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6921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0</xdr:rowOff>
    </xdr:from>
    <xdr:to>
      <xdr:col>41</xdr:col>
      <xdr:colOff>50800</xdr:colOff>
      <xdr:row>84</xdr:row>
      <xdr:rowOff>83820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6972300" y="1423035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76" name="n_1aveValue【福祉施設】&#10;一人当たり面積">
          <a:extLst>
            <a:ext uri="{FF2B5EF4-FFF2-40B4-BE49-F238E27FC236}">
              <a16:creationId xmlns:a16="http://schemas.microsoft.com/office/drawing/2014/main" id="{00000000-0008-0000-0200-000078010000}"/>
            </a:ext>
          </a:extLst>
        </xdr:cNvPr>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95266</xdr:rowOff>
    </xdr:from>
    <xdr:ext cx="469744" cy="259045"/>
    <xdr:sp macro="" textlink="">
      <xdr:nvSpPr>
        <xdr:cNvPr id="377" name="n_2aveValue【福祉施設】&#10;一人当たり面積">
          <a:extLst>
            <a:ext uri="{FF2B5EF4-FFF2-40B4-BE49-F238E27FC236}">
              <a16:creationId xmlns:a16="http://schemas.microsoft.com/office/drawing/2014/main" id="{00000000-0008-0000-0200-000079010000}"/>
            </a:ext>
          </a:extLst>
        </xdr:cNvPr>
        <xdr:cNvSpPr txBox="1"/>
      </xdr:nvSpPr>
      <xdr:spPr>
        <a:xfrm>
          <a:off x="8515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53357</xdr:rowOff>
    </xdr:from>
    <xdr:ext cx="469744" cy="259045"/>
    <xdr:sp macro="" textlink="">
      <xdr:nvSpPr>
        <xdr:cNvPr id="378" name="n_3aveValue【福祉施設】&#10;一人当たり面積">
          <a:extLst>
            <a:ext uri="{FF2B5EF4-FFF2-40B4-BE49-F238E27FC236}">
              <a16:creationId xmlns:a16="http://schemas.microsoft.com/office/drawing/2014/main" id="{00000000-0008-0000-0200-00007A010000}"/>
            </a:ext>
          </a:extLst>
        </xdr:cNvPr>
        <xdr:cNvSpPr txBox="1"/>
      </xdr:nvSpPr>
      <xdr:spPr>
        <a:xfrm>
          <a:off x="7626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a:extLst>
            <a:ext uri="{FF2B5EF4-FFF2-40B4-BE49-F238E27FC236}">
              <a16:creationId xmlns:a16="http://schemas.microsoft.com/office/drawing/2014/main" id="{00000000-0008-0000-0200-00007B010000}"/>
            </a:ext>
          </a:extLst>
        </xdr:cNvPr>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132097</xdr:rowOff>
    </xdr:from>
    <xdr:ext cx="469744" cy="259045"/>
    <xdr:sp macro="" textlink="">
      <xdr:nvSpPr>
        <xdr:cNvPr id="380" name="n_1mainValue【福祉施設】&#10;一人当たり面積">
          <a:extLst>
            <a:ext uri="{FF2B5EF4-FFF2-40B4-BE49-F238E27FC236}">
              <a16:creationId xmlns:a16="http://schemas.microsoft.com/office/drawing/2014/main" id="{00000000-0008-0000-0200-00007C010000}"/>
            </a:ext>
          </a:extLst>
        </xdr:cNvPr>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81" name="n_2mainValue【福祉施設】&#10;一人当たり面積">
          <a:extLst>
            <a:ext uri="{FF2B5EF4-FFF2-40B4-BE49-F238E27FC236}">
              <a16:creationId xmlns:a16="http://schemas.microsoft.com/office/drawing/2014/main" id="{00000000-0008-0000-0200-00007D010000}"/>
            </a:ext>
          </a:extLst>
        </xdr:cNvPr>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67327</xdr:rowOff>
    </xdr:from>
    <xdr:ext cx="469744" cy="259045"/>
    <xdr:sp macro="" textlink="">
      <xdr:nvSpPr>
        <xdr:cNvPr id="382" name="n_3mainValue【福祉施設】&#10;一人当たり面積">
          <a:extLst>
            <a:ext uri="{FF2B5EF4-FFF2-40B4-BE49-F238E27FC236}">
              <a16:creationId xmlns:a16="http://schemas.microsoft.com/office/drawing/2014/main" id="{00000000-0008-0000-0200-00007E010000}"/>
            </a:ext>
          </a:extLst>
        </xdr:cNvPr>
        <xdr:cNvSpPr txBox="1"/>
      </xdr:nvSpPr>
      <xdr:spPr>
        <a:xfrm>
          <a:off x="7626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125747</xdr:rowOff>
    </xdr:from>
    <xdr:ext cx="469744" cy="259045"/>
    <xdr:sp macro="" textlink="">
      <xdr:nvSpPr>
        <xdr:cNvPr id="383" name="n_4mainValue【福祉施設】&#10;一人当たり面積">
          <a:extLst>
            <a:ext uri="{FF2B5EF4-FFF2-40B4-BE49-F238E27FC236}">
              <a16:creationId xmlns:a16="http://schemas.microsoft.com/office/drawing/2014/main" id="{00000000-0008-0000-0200-00007F010000}"/>
            </a:ext>
          </a:extLst>
        </xdr:cNvPr>
        <xdr:cNvSpPr txBox="1"/>
      </xdr:nvSpPr>
      <xdr:spPr>
        <a:xfrm>
          <a:off x="6737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a:extLst>
            <a:ext uri="{FF2B5EF4-FFF2-40B4-BE49-F238E27FC236}">
              <a16:creationId xmlns:a16="http://schemas.microsoft.com/office/drawing/2014/main" id="{00000000-0008-0000-0200-00009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a:extLst>
            <a:ext uri="{FF2B5EF4-FFF2-40B4-BE49-F238E27FC236}">
              <a16:creationId xmlns:a16="http://schemas.microsoft.com/office/drawing/2014/main" id="{00000000-0008-0000-0200-00009A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a:extLst>
            <a:ext uri="{FF2B5EF4-FFF2-40B4-BE49-F238E27FC236}">
              <a16:creationId xmlns:a16="http://schemas.microsoft.com/office/drawing/2014/main" id="{00000000-0008-0000-0200-00009C010000}"/>
            </a:ext>
          </a:extLst>
        </xdr:cNvPr>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a:extLst>
            <a:ext uri="{FF2B5EF4-FFF2-40B4-BE49-F238E27FC236}">
              <a16:creationId xmlns:a16="http://schemas.microsoft.com/office/drawing/2014/main" id="{00000000-0008-0000-0200-00009E010000}"/>
            </a:ext>
          </a:extLst>
        </xdr:cNvPr>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59689</xdr:rowOff>
    </xdr:from>
    <xdr:to>
      <xdr:col>24</xdr:col>
      <xdr:colOff>114300</xdr:colOff>
      <xdr:row>107</xdr:row>
      <xdr:rowOff>161289</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4584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38116</xdr:rowOff>
    </xdr:from>
    <xdr:ext cx="405111" cy="259045"/>
    <xdr:sp macro="" textlink="">
      <xdr:nvSpPr>
        <xdr:cNvPr id="426" name="【市民会館】&#10;有形固定資産減価償却率該当値テキスト">
          <a:extLst>
            <a:ext uri="{FF2B5EF4-FFF2-40B4-BE49-F238E27FC236}">
              <a16:creationId xmlns:a16="http://schemas.microsoft.com/office/drawing/2014/main" id="{00000000-0008-0000-0200-0000AA010000}"/>
            </a:ext>
          </a:extLst>
        </xdr:cNvPr>
        <xdr:cNvSpPr txBox="1"/>
      </xdr:nvSpPr>
      <xdr:spPr>
        <a:xfrm>
          <a:off x="46736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25400</xdr:rowOff>
    </xdr:from>
    <xdr:to>
      <xdr:col>20</xdr:col>
      <xdr:colOff>38100</xdr:colOff>
      <xdr:row>107</xdr:row>
      <xdr:rowOff>127000</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3746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76200</xdr:rowOff>
    </xdr:from>
    <xdr:to>
      <xdr:col>24</xdr:col>
      <xdr:colOff>63500</xdr:colOff>
      <xdr:row>107</xdr:row>
      <xdr:rowOff>110489</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3797300" y="184213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108676</xdr:rowOff>
    </xdr:from>
    <xdr:to>
      <xdr:col>15</xdr:col>
      <xdr:colOff>101600</xdr:colOff>
      <xdr:row>108</xdr:row>
      <xdr:rowOff>38826</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2857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76200</xdr:rowOff>
    </xdr:from>
    <xdr:to>
      <xdr:col>19</xdr:col>
      <xdr:colOff>177800</xdr:colOff>
      <xdr:row>107</xdr:row>
      <xdr:rowOff>159476</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flipV="1">
          <a:off x="2908300" y="18421350"/>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76019</xdr:rowOff>
    </xdr:from>
    <xdr:to>
      <xdr:col>10</xdr:col>
      <xdr:colOff>165100</xdr:colOff>
      <xdr:row>108</xdr:row>
      <xdr:rowOff>6169</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968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126819</xdr:rowOff>
    </xdr:from>
    <xdr:to>
      <xdr:col>15</xdr:col>
      <xdr:colOff>50800</xdr:colOff>
      <xdr:row>107</xdr:row>
      <xdr:rowOff>159476</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2019300" y="184719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43362</xdr:rowOff>
    </xdr:from>
    <xdr:to>
      <xdr:col>6</xdr:col>
      <xdr:colOff>38100</xdr:colOff>
      <xdr:row>107</xdr:row>
      <xdr:rowOff>144962</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079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94162</xdr:rowOff>
    </xdr:from>
    <xdr:to>
      <xdr:col>10</xdr:col>
      <xdr:colOff>114300</xdr:colOff>
      <xdr:row>107</xdr:row>
      <xdr:rowOff>126819</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130300" y="184393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5" name="n_1aveValue【市民会館】&#10;有形固定資産減価償却率">
          <a:extLst>
            <a:ext uri="{FF2B5EF4-FFF2-40B4-BE49-F238E27FC236}">
              <a16:creationId xmlns:a16="http://schemas.microsoft.com/office/drawing/2014/main" id="{00000000-0008-0000-0200-0000B3010000}"/>
            </a:ext>
          </a:extLst>
        </xdr:cNvPr>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a:extLst>
            <a:ext uri="{FF2B5EF4-FFF2-40B4-BE49-F238E27FC236}">
              <a16:creationId xmlns:a16="http://schemas.microsoft.com/office/drawing/2014/main" id="{00000000-0008-0000-0200-0000B4010000}"/>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7" name="n_3aveValue【市民会館】&#10;有形固定資産減価償却率">
          <a:extLst>
            <a:ext uri="{FF2B5EF4-FFF2-40B4-BE49-F238E27FC236}">
              <a16:creationId xmlns:a16="http://schemas.microsoft.com/office/drawing/2014/main" id="{00000000-0008-0000-0200-0000B5010000}"/>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8" name="n_4aveValue【市民会館】&#10;有形固定資産減価償却率">
          <a:extLst>
            <a:ext uri="{FF2B5EF4-FFF2-40B4-BE49-F238E27FC236}">
              <a16:creationId xmlns:a16="http://schemas.microsoft.com/office/drawing/2014/main" id="{00000000-0008-0000-0200-0000B6010000}"/>
            </a:ext>
          </a:extLst>
        </xdr:cNvPr>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118127</xdr:rowOff>
    </xdr:from>
    <xdr:ext cx="405111" cy="259045"/>
    <xdr:sp macro="" textlink="">
      <xdr:nvSpPr>
        <xdr:cNvPr id="439" name="n_1mainValue【市民会館】&#10;有形固定資産減価償却率">
          <a:extLst>
            <a:ext uri="{FF2B5EF4-FFF2-40B4-BE49-F238E27FC236}">
              <a16:creationId xmlns:a16="http://schemas.microsoft.com/office/drawing/2014/main" id="{00000000-0008-0000-0200-0000B7010000}"/>
            </a:ext>
          </a:extLst>
        </xdr:cNvPr>
        <xdr:cNvSpPr txBox="1"/>
      </xdr:nvSpPr>
      <xdr:spPr>
        <a:xfrm>
          <a:off x="35820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29953</xdr:rowOff>
    </xdr:from>
    <xdr:ext cx="405111" cy="259045"/>
    <xdr:sp macro="" textlink="">
      <xdr:nvSpPr>
        <xdr:cNvPr id="440" name="n_2mainValue【市民会館】&#10;有形固定資産減価償却率">
          <a:extLst>
            <a:ext uri="{FF2B5EF4-FFF2-40B4-BE49-F238E27FC236}">
              <a16:creationId xmlns:a16="http://schemas.microsoft.com/office/drawing/2014/main" id="{00000000-0008-0000-0200-0000B8010000}"/>
            </a:ext>
          </a:extLst>
        </xdr:cNvPr>
        <xdr:cNvSpPr txBox="1"/>
      </xdr:nvSpPr>
      <xdr:spPr>
        <a:xfrm>
          <a:off x="27057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168746</xdr:rowOff>
    </xdr:from>
    <xdr:ext cx="405111" cy="259045"/>
    <xdr:sp macro="" textlink="">
      <xdr:nvSpPr>
        <xdr:cNvPr id="441" name="n_3mainValue【市民会館】&#10;有形固定資産減価償却率">
          <a:extLst>
            <a:ext uri="{FF2B5EF4-FFF2-40B4-BE49-F238E27FC236}">
              <a16:creationId xmlns:a16="http://schemas.microsoft.com/office/drawing/2014/main" id="{00000000-0008-0000-0200-0000B9010000}"/>
            </a:ext>
          </a:extLst>
        </xdr:cNvPr>
        <xdr:cNvSpPr txBox="1"/>
      </xdr:nvSpPr>
      <xdr:spPr>
        <a:xfrm>
          <a:off x="18167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136089</xdr:rowOff>
    </xdr:from>
    <xdr:ext cx="405111" cy="259045"/>
    <xdr:sp macro="" textlink="">
      <xdr:nvSpPr>
        <xdr:cNvPr id="442" name="n_4mainValue【市民会館】&#10;有形固定資産減価償却率">
          <a:extLst>
            <a:ext uri="{FF2B5EF4-FFF2-40B4-BE49-F238E27FC236}">
              <a16:creationId xmlns:a16="http://schemas.microsoft.com/office/drawing/2014/main" id="{00000000-0008-0000-0200-0000BA010000}"/>
            </a:ext>
          </a:extLst>
        </xdr:cNvPr>
        <xdr:cNvSpPr txBox="1"/>
      </xdr:nvSpPr>
      <xdr:spPr>
        <a:xfrm>
          <a:off x="927744" y="1848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a:extLst>
            <a:ext uri="{FF2B5EF4-FFF2-40B4-BE49-F238E27FC236}">
              <a16:creationId xmlns:a16="http://schemas.microsoft.com/office/drawing/2014/main" id="{00000000-0008-0000-0200-0000C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a:extLst>
            <a:ext uri="{FF2B5EF4-FFF2-40B4-BE49-F238E27FC236}">
              <a16:creationId xmlns:a16="http://schemas.microsoft.com/office/drawing/2014/main" id="{00000000-0008-0000-0200-0000D1010000}"/>
            </a:ext>
          </a:extLst>
        </xdr:cNvPr>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a:extLst>
            <a:ext uri="{FF2B5EF4-FFF2-40B4-BE49-F238E27FC236}">
              <a16:creationId xmlns:a16="http://schemas.microsoft.com/office/drawing/2014/main" id="{00000000-0008-0000-0200-0000D3010000}"/>
            </a:ext>
          </a:extLst>
        </xdr:cNvPr>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9414</xdr:rowOff>
    </xdr:from>
    <xdr:ext cx="469744" cy="259045"/>
    <xdr:sp macro="" textlink="">
      <xdr:nvSpPr>
        <xdr:cNvPr id="469" name="【市民会館】&#10;一人当たり面積平均値テキスト">
          <a:extLst>
            <a:ext uri="{FF2B5EF4-FFF2-40B4-BE49-F238E27FC236}">
              <a16:creationId xmlns:a16="http://schemas.microsoft.com/office/drawing/2014/main" id="{00000000-0008-0000-0200-0000D5010000}"/>
            </a:ext>
          </a:extLst>
        </xdr:cNvPr>
        <xdr:cNvSpPr txBox="1"/>
      </xdr:nvSpPr>
      <xdr:spPr>
        <a:xfrm>
          <a:off x="10515600" y="1784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10426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3827</xdr:rowOff>
    </xdr:from>
    <xdr:ext cx="469744" cy="259045"/>
    <xdr:sp macro="" textlink="">
      <xdr:nvSpPr>
        <xdr:cNvPr id="481" name="【市民会館】&#10;一人当たり面積該当値テキスト">
          <a:extLst>
            <a:ext uri="{FF2B5EF4-FFF2-40B4-BE49-F238E27FC236}">
              <a16:creationId xmlns:a16="http://schemas.microsoft.com/office/drawing/2014/main" id="{00000000-0008-0000-0200-0000E1010000}"/>
            </a:ext>
          </a:extLst>
        </xdr:cNvPr>
        <xdr:cNvSpPr txBox="1"/>
      </xdr:nvSpPr>
      <xdr:spPr>
        <a:xfrm>
          <a:off x="10515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29972</xdr:rowOff>
    </xdr:from>
    <xdr:to>
      <xdr:col>50</xdr:col>
      <xdr:colOff>165100</xdr:colOff>
      <xdr:row>106</xdr:row>
      <xdr:rowOff>131572</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95885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76200</xdr:rowOff>
    </xdr:from>
    <xdr:to>
      <xdr:col>55</xdr:col>
      <xdr:colOff>0</xdr:colOff>
      <xdr:row>106</xdr:row>
      <xdr:rowOff>80772</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9639300" y="182499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8699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80772</xdr:rowOff>
    </xdr:from>
    <xdr:to>
      <xdr:col>50</xdr:col>
      <xdr:colOff>114300</xdr:colOff>
      <xdr:row>106</xdr:row>
      <xdr:rowOff>89915</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8750300" y="182544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43687</xdr:rowOff>
    </xdr:from>
    <xdr:to>
      <xdr:col>41</xdr:col>
      <xdr:colOff>101600</xdr:colOff>
      <xdr:row>106</xdr:row>
      <xdr:rowOff>145287</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7810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89915</xdr:rowOff>
    </xdr:from>
    <xdr:to>
      <xdr:col>45</xdr:col>
      <xdr:colOff>177800</xdr:colOff>
      <xdr:row>106</xdr:row>
      <xdr:rowOff>94487</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7861300" y="1826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48261</xdr:rowOff>
    </xdr:from>
    <xdr:to>
      <xdr:col>36</xdr:col>
      <xdr:colOff>165100</xdr:colOff>
      <xdr:row>106</xdr:row>
      <xdr:rowOff>149861</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6921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94487</xdr:rowOff>
    </xdr:from>
    <xdr:to>
      <xdr:col>41</xdr:col>
      <xdr:colOff>50800</xdr:colOff>
      <xdr:row>106</xdr:row>
      <xdr:rowOff>99061</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flipV="1">
          <a:off x="6972300" y="18268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490" name="n_1aveValue【市民会館】&#10;一人当たり面積">
          <a:extLst>
            <a:ext uri="{FF2B5EF4-FFF2-40B4-BE49-F238E27FC236}">
              <a16:creationId xmlns:a16="http://schemas.microsoft.com/office/drawing/2014/main" id="{00000000-0008-0000-0200-0000EA010000}"/>
            </a:ext>
          </a:extLst>
        </xdr:cNvPr>
        <xdr:cNvSpPr txBox="1"/>
      </xdr:nvSpPr>
      <xdr:spPr>
        <a:xfrm>
          <a:off x="9391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1" name="n_2aveValue【市民会館】&#10;一人当たり面積">
          <a:extLst>
            <a:ext uri="{FF2B5EF4-FFF2-40B4-BE49-F238E27FC236}">
              <a16:creationId xmlns:a16="http://schemas.microsoft.com/office/drawing/2014/main" id="{00000000-0008-0000-0200-0000EB010000}"/>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92" name="n_3aveValue【市民会館】&#10;一人当たり面積">
          <a:extLst>
            <a:ext uri="{FF2B5EF4-FFF2-40B4-BE49-F238E27FC236}">
              <a16:creationId xmlns:a16="http://schemas.microsoft.com/office/drawing/2014/main" id="{00000000-0008-0000-0200-0000EC010000}"/>
            </a:ext>
          </a:extLst>
        </xdr:cNvPr>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493" name="n_4aveValue【市民会館】&#10;一人当たり面積">
          <a:extLst>
            <a:ext uri="{FF2B5EF4-FFF2-40B4-BE49-F238E27FC236}">
              <a16:creationId xmlns:a16="http://schemas.microsoft.com/office/drawing/2014/main" id="{00000000-0008-0000-0200-0000ED010000}"/>
            </a:ext>
          </a:extLst>
        </xdr:cNvPr>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122699</xdr:rowOff>
    </xdr:from>
    <xdr:ext cx="469744" cy="259045"/>
    <xdr:sp macro="" textlink="">
      <xdr:nvSpPr>
        <xdr:cNvPr id="494" name="n_1mainValue【市民会館】&#10;一人当たり面積">
          <a:extLst>
            <a:ext uri="{FF2B5EF4-FFF2-40B4-BE49-F238E27FC236}">
              <a16:creationId xmlns:a16="http://schemas.microsoft.com/office/drawing/2014/main" id="{00000000-0008-0000-0200-0000EE010000}"/>
            </a:ext>
          </a:extLst>
        </xdr:cNvPr>
        <xdr:cNvSpPr txBox="1"/>
      </xdr:nvSpPr>
      <xdr:spPr>
        <a:xfrm>
          <a:off x="93917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495" name="n_2mainValue【市民会館】&#10;一人当たり面積">
          <a:extLst>
            <a:ext uri="{FF2B5EF4-FFF2-40B4-BE49-F238E27FC236}">
              <a16:creationId xmlns:a16="http://schemas.microsoft.com/office/drawing/2014/main" id="{00000000-0008-0000-0200-0000EF010000}"/>
            </a:ext>
          </a:extLst>
        </xdr:cNvPr>
        <xdr:cNvSpPr txBox="1"/>
      </xdr:nvSpPr>
      <xdr:spPr>
        <a:xfrm>
          <a:off x="8515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136414</xdr:rowOff>
    </xdr:from>
    <xdr:ext cx="469744" cy="259045"/>
    <xdr:sp macro="" textlink="">
      <xdr:nvSpPr>
        <xdr:cNvPr id="496" name="n_3mainValue【市民会館】&#10;一人当たり面積">
          <a:extLst>
            <a:ext uri="{FF2B5EF4-FFF2-40B4-BE49-F238E27FC236}">
              <a16:creationId xmlns:a16="http://schemas.microsoft.com/office/drawing/2014/main" id="{00000000-0008-0000-0200-0000F0010000}"/>
            </a:ext>
          </a:extLst>
        </xdr:cNvPr>
        <xdr:cNvSpPr txBox="1"/>
      </xdr:nvSpPr>
      <xdr:spPr>
        <a:xfrm>
          <a:off x="7626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140988</xdr:rowOff>
    </xdr:from>
    <xdr:ext cx="469744" cy="259045"/>
    <xdr:sp macro="" textlink="">
      <xdr:nvSpPr>
        <xdr:cNvPr id="497" name="n_4mainValue【市民会館】&#10;一人当たり面積">
          <a:extLst>
            <a:ext uri="{FF2B5EF4-FFF2-40B4-BE49-F238E27FC236}">
              <a16:creationId xmlns:a16="http://schemas.microsoft.com/office/drawing/2014/main" id="{00000000-0008-0000-0200-0000F1010000}"/>
            </a:ext>
          </a:extLst>
        </xdr:cNvPr>
        <xdr:cNvSpPr txBox="1"/>
      </xdr:nvSpPr>
      <xdr:spPr>
        <a:xfrm>
          <a:off x="6737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id="{00000000-0008-0000-0200-00000A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a:extLst>
            <a:ext uri="{FF2B5EF4-FFF2-40B4-BE49-F238E27FC236}">
              <a16:creationId xmlns:a16="http://schemas.microsoft.com/office/drawing/2014/main" id="{00000000-0008-0000-0200-00000C020000}"/>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id="{00000000-0008-0000-0200-00000E02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40113</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id="{00000000-0008-0000-0200-000010020000}"/>
            </a:ext>
          </a:extLst>
        </xdr:cNvPr>
        <xdr:cNvSpPr txBox="1"/>
      </xdr:nvSpPr>
      <xdr:spPr>
        <a:xfrm>
          <a:off x="16357600" y="638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90715</xdr:rowOff>
    </xdr:from>
    <xdr:to>
      <xdr:col>85</xdr:col>
      <xdr:colOff>177800</xdr:colOff>
      <xdr:row>39</xdr:row>
      <xdr:rowOff>20865</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6268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69142</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id="{00000000-0008-0000-0200-00001C020000}"/>
            </a:ext>
          </a:extLst>
        </xdr:cNvPr>
        <xdr:cNvSpPr txBox="1"/>
      </xdr:nvSpPr>
      <xdr:spPr>
        <a:xfrm>
          <a:off x="16357600"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51526</xdr:rowOff>
    </xdr:from>
    <xdr:to>
      <xdr:col>81</xdr:col>
      <xdr:colOff>101600</xdr:colOff>
      <xdr:row>38</xdr:row>
      <xdr:rowOff>153126</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5430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102326</xdr:rowOff>
    </xdr:from>
    <xdr:to>
      <xdr:col>85</xdr:col>
      <xdr:colOff>127000</xdr:colOff>
      <xdr:row>38</xdr:row>
      <xdr:rowOff>141515</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5481300" y="661742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9072</xdr:rowOff>
    </xdr:from>
    <xdr:to>
      <xdr:col>76</xdr:col>
      <xdr:colOff>165100</xdr:colOff>
      <xdr:row>38</xdr:row>
      <xdr:rowOff>110672</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4541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59872</xdr:rowOff>
    </xdr:from>
    <xdr:to>
      <xdr:col>81</xdr:col>
      <xdr:colOff>50800</xdr:colOff>
      <xdr:row>38</xdr:row>
      <xdr:rowOff>102326</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4592300" y="657497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54792</xdr:rowOff>
    </xdr:from>
    <xdr:to>
      <xdr:col>72</xdr:col>
      <xdr:colOff>38100</xdr:colOff>
      <xdr:row>37</xdr:row>
      <xdr:rowOff>156392</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3652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105592</xdr:rowOff>
    </xdr:from>
    <xdr:to>
      <xdr:col>76</xdr:col>
      <xdr:colOff>114300</xdr:colOff>
      <xdr:row>38</xdr:row>
      <xdr:rowOff>59872</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3703300" y="644924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43361</xdr:rowOff>
    </xdr:from>
    <xdr:to>
      <xdr:col>67</xdr:col>
      <xdr:colOff>101600</xdr:colOff>
      <xdr:row>37</xdr:row>
      <xdr:rowOff>144961</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2763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94161</xdr:rowOff>
    </xdr:from>
    <xdr:to>
      <xdr:col>71</xdr:col>
      <xdr:colOff>177800</xdr:colOff>
      <xdr:row>37</xdr:row>
      <xdr:rowOff>105592</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2814300" y="643781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56078</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169653</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52660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127199</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4389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1469</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id="{00000000-0008-0000-0200-00002B020000}"/>
            </a:ext>
          </a:extLst>
        </xdr:cNvPr>
        <xdr:cNvSpPr txBox="1"/>
      </xdr:nvSpPr>
      <xdr:spPr>
        <a:xfrm>
          <a:off x="13500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161488</xdr:rowOff>
    </xdr:from>
    <xdr:ext cx="405111" cy="259045"/>
    <xdr:sp macro="" textlink="">
      <xdr:nvSpPr>
        <xdr:cNvPr id="556" name="n_4mainValue【一般廃棄物処理施設】&#10;有形固定資産減価償却率">
          <a:extLst>
            <a:ext uri="{FF2B5EF4-FFF2-40B4-BE49-F238E27FC236}">
              <a16:creationId xmlns:a16="http://schemas.microsoft.com/office/drawing/2014/main" id="{00000000-0008-0000-0200-00002C020000}"/>
            </a:ext>
          </a:extLst>
        </xdr:cNvPr>
        <xdr:cNvSpPr txBox="1"/>
      </xdr:nvSpPr>
      <xdr:spPr>
        <a:xfrm>
          <a:off x="12611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2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200-000043020000}"/>
            </a:ext>
          </a:extLst>
        </xdr:cNvPr>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200-000045020000}"/>
            </a:ext>
          </a:extLst>
        </xdr:cNvPr>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155782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200-000047020000}"/>
            </a:ext>
          </a:extLst>
        </xdr:cNvPr>
        <xdr:cNvSpPr txBox="1"/>
      </xdr:nvSpPr>
      <xdr:spPr>
        <a:xfrm>
          <a:off x="22199600" y="6670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66653</xdr:rowOff>
    </xdr:from>
    <xdr:to>
      <xdr:col>116</xdr:col>
      <xdr:colOff>114300</xdr:colOff>
      <xdr:row>37</xdr:row>
      <xdr:rowOff>168253</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2110700" y="641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89530</xdr:rowOff>
    </xdr:from>
    <xdr:ext cx="599010"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200-000053020000}"/>
            </a:ext>
          </a:extLst>
        </xdr:cNvPr>
        <xdr:cNvSpPr txBox="1"/>
      </xdr:nvSpPr>
      <xdr:spPr>
        <a:xfrm>
          <a:off x="22199600" y="626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81992</xdr:rowOff>
    </xdr:from>
    <xdr:to>
      <xdr:col>112</xdr:col>
      <xdr:colOff>38100</xdr:colOff>
      <xdr:row>38</xdr:row>
      <xdr:rowOff>12142</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1272500" y="64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117453</xdr:rowOff>
    </xdr:from>
    <xdr:to>
      <xdr:col>116</xdr:col>
      <xdr:colOff>63500</xdr:colOff>
      <xdr:row>37</xdr:row>
      <xdr:rowOff>132792</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1323300" y="6461103"/>
          <a:ext cx="8382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95402</xdr:rowOff>
    </xdr:from>
    <xdr:to>
      <xdr:col>107</xdr:col>
      <xdr:colOff>101600</xdr:colOff>
      <xdr:row>38</xdr:row>
      <xdr:rowOff>25552</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20383500" y="64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132792</xdr:rowOff>
    </xdr:from>
    <xdr:to>
      <xdr:col>111</xdr:col>
      <xdr:colOff>177800</xdr:colOff>
      <xdr:row>37</xdr:row>
      <xdr:rowOff>146202</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20434300" y="6476442"/>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133601</xdr:rowOff>
    </xdr:from>
    <xdr:to>
      <xdr:col>102</xdr:col>
      <xdr:colOff>165100</xdr:colOff>
      <xdr:row>37</xdr:row>
      <xdr:rowOff>63751</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9494500" y="630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12951</xdr:rowOff>
    </xdr:from>
    <xdr:to>
      <xdr:col>107</xdr:col>
      <xdr:colOff>50800</xdr:colOff>
      <xdr:row>37</xdr:row>
      <xdr:rowOff>146202</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9545300" y="6356601"/>
          <a:ext cx="889000" cy="13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157481</xdr:rowOff>
    </xdr:from>
    <xdr:to>
      <xdr:col>98</xdr:col>
      <xdr:colOff>38100</xdr:colOff>
      <xdr:row>37</xdr:row>
      <xdr:rowOff>87631</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8605500" y="63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12951</xdr:rowOff>
    </xdr:from>
    <xdr:to>
      <xdr:col>102</xdr:col>
      <xdr:colOff>114300</xdr:colOff>
      <xdr:row>37</xdr:row>
      <xdr:rowOff>36831</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18656300" y="6356601"/>
          <a:ext cx="889000" cy="2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106729</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10434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123979</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0167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157515</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9278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170005</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8389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28669</xdr:rowOff>
    </xdr:from>
    <xdr:ext cx="599010"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21011095" y="620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42079</xdr:rowOff>
    </xdr:from>
    <xdr:ext cx="599010"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20134795" y="621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80278</xdr:rowOff>
    </xdr:from>
    <xdr:ext cx="599010"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9245795" y="6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104158</xdr:rowOff>
    </xdr:from>
    <xdr:ext cx="599010"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8356795" y="610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0200-00007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0000000-0008-0000-0200-00007E020000}"/>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00000000-0008-0000-0200-000080020000}"/>
            </a:ext>
          </a:extLst>
        </xdr:cNvPr>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0000000-0008-0000-0200-000082020000}"/>
            </a:ext>
          </a:extLst>
        </xdr:cNvPr>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62687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107242</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00000000-0008-0000-0200-00008E020000}"/>
            </a:ext>
          </a:extLst>
        </xdr:cNvPr>
        <xdr:cNvSpPr txBox="1"/>
      </xdr:nvSpPr>
      <xdr:spPr>
        <a:xfrm>
          <a:off x="16357600"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94524</xdr:rowOff>
    </xdr:from>
    <xdr:to>
      <xdr:col>81</xdr:col>
      <xdr:colOff>101600</xdr:colOff>
      <xdr:row>60</xdr:row>
      <xdr:rowOff>24674</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5430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145324</xdr:rowOff>
    </xdr:from>
    <xdr:to>
      <xdr:col>85</xdr:col>
      <xdr:colOff>127000</xdr:colOff>
      <xdr:row>60</xdr:row>
      <xdr:rowOff>8165</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5481300" y="1026087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58601</xdr:rowOff>
    </xdr:from>
    <xdr:to>
      <xdr:col>76</xdr:col>
      <xdr:colOff>165100</xdr:colOff>
      <xdr:row>59</xdr:row>
      <xdr:rowOff>160201</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4541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109401</xdr:rowOff>
    </xdr:from>
    <xdr:to>
      <xdr:col>81</xdr:col>
      <xdr:colOff>50800</xdr:colOff>
      <xdr:row>59</xdr:row>
      <xdr:rowOff>145324</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4592300" y="1022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24312</xdr:rowOff>
    </xdr:from>
    <xdr:to>
      <xdr:col>72</xdr:col>
      <xdr:colOff>38100</xdr:colOff>
      <xdr:row>59</xdr:row>
      <xdr:rowOff>125912</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3652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75112</xdr:rowOff>
    </xdr:from>
    <xdr:to>
      <xdr:col>76</xdr:col>
      <xdr:colOff>114300</xdr:colOff>
      <xdr:row>59</xdr:row>
      <xdr:rowOff>109401</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3703300" y="101906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159838</xdr:rowOff>
    </xdr:from>
    <xdr:to>
      <xdr:col>67</xdr:col>
      <xdr:colOff>101600</xdr:colOff>
      <xdr:row>59</xdr:row>
      <xdr:rowOff>89988</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2763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39188</xdr:rowOff>
    </xdr:from>
    <xdr:to>
      <xdr:col>71</xdr:col>
      <xdr:colOff>177800</xdr:colOff>
      <xdr:row>59</xdr:row>
      <xdr:rowOff>75112</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814300" y="101547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15801</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52660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5278</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4389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106515</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0000000-0008-0000-0200-00009E020000}"/>
            </a:ext>
          </a:extLst>
        </xdr:cNvPr>
        <xdr:cNvSpPr txBox="1"/>
      </xdr:nvSpPr>
      <xdr:spPr>
        <a:xfrm>
          <a:off x="12611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00000000-0008-0000-0200-0000B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00000000-0008-0000-0200-0000B7020000}"/>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00000000-0008-0000-0200-0000B9020000}"/>
            </a:ext>
          </a:extLst>
        </xdr:cNvPr>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00000000-0008-0000-0200-0000BB020000}"/>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86360</xdr:rowOff>
    </xdr:from>
    <xdr:to>
      <xdr:col>116</xdr:col>
      <xdr:colOff>114300</xdr:colOff>
      <xdr:row>57</xdr:row>
      <xdr:rowOff>16510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2110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1287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00000000-0008-0000-0200-0000C7020000}"/>
            </a:ext>
          </a:extLst>
        </xdr:cNvPr>
        <xdr:cNvSpPr txBox="1"/>
      </xdr:nvSpPr>
      <xdr:spPr>
        <a:xfrm>
          <a:off x="22199600"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109220</xdr:rowOff>
    </xdr:from>
    <xdr:to>
      <xdr:col>112</xdr:col>
      <xdr:colOff>38100</xdr:colOff>
      <xdr:row>57</xdr:row>
      <xdr:rowOff>39370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21272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137160</xdr:rowOff>
    </xdr:from>
    <xdr:to>
      <xdr:col>116</xdr:col>
      <xdr:colOff>63500</xdr:colOff>
      <xdr:row>56</xdr:row>
      <xdr:rowOff>160020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flipV="1">
          <a:off x="21323300" y="9738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124460</xdr:rowOff>
    </xdr:from>
    <xdr:to>
      <xdr:col>107</xdr:col>
      <xdr:colOff>101600</xdr:colOff>
      <xdr:row>57</xdr:row>
      <xdr:rowOff>54610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0383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160020</xdr:rowOff>
    </xdr:from>
    <xdr:to>
      <xdr:col>111</xdr:col>
      <xdr:colOff>177800</xdr:colOff>
      <xdr:row>57</xdr:row>
      <xdr:rowOff>3810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flipV="1">
          <a:off x="20434300" y="9761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147320</xdr:rowOff>
    </xdr:from>
    <xdr:to>
      <xdr:col>102</xdr:col>
      <xdr:colOff>165100</xdr:colOff>
      <xdr:row>57</xdr:row>
      <xdr:rowOff>77470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9494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3810</xdr:rowOff>
    </xdr:from>
    <xdr:to>
      <xdr:col>107</xdr:col>
      <xdr:colOff>50800</xdr:colOff>
      <xdr:row>57</xdr:row>
      <xdr:rowOff>26670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19545300" y="9776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162560</xdr:rowOff>
    </xdr:from>
    <xdr:to>
      <xdr:col>98</xdr:col>
      <xdr:colOff>38100</xdr:colOff>
      <xdr:row>57</xdr:row>
      <xdr:rowOff>92710</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18605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26670</xdr:rowOff>
    </xdr:from>
    <xdr:to>
      <xdr:col>102</xdr:col>
      <xdr:colOff>114300</xdr:colOff>
      <xdr:row>57</xdr:row>
      <xdr:rowOff>41910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18656300" y="9799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720" name="n_1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721" name="n_2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722" name="n_3aveValue【保健センター・保健所】&#10;一人当たり面積">
          <a:extLst>
            <a:ext uri="{FF2B5EF4-FFF2-40B4-BE49-F238E27FC236}">
              <a16:creationId xmlns:a16="http://schemas.microsoft.com/office/drawing/2014/main" id="{00000000-0008-0000-0200-0000D2020000}"/>
            </a:ext>
          </a:extLst>
        </xdr:cNvPr>
        <xdr:cNvSpPr txBox="1"/>
      </xdr:nvSpPr>
      <xdr:spPr>
        <a:xfrm>
          <a:off x="19310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49547</xdr:rowOff>
    </xdr:from>
    <xdr:ext cx="469744" cy="259045"/>
    <xdr:sp macro="" textlink="">
      <xdr:nvSpPr>
        <xdr:cNvPr id="723" name="n_4aveValue【保健センター・保健所】&#10;一人当たり面積">
          <a:extLst>
            <a:ext uri="{FF2B5EF4-FFF2-40B4-BE49-F238E27FC236}">
              <a16:creationId xmlns:a16="http://schemas.microsoft.com/office/drawing/2014/main" id="{00000000-0008-0000-0200-0000D3020000}"/>
            </a:ext>
          </a:extLst>
        </xdr:cNvPr>
        <xdr:cNvSpPr txBox="1"/>
      </xdr:nvSpPr>
      <xdr:spPr>
        <a:xfrm>
          <a:off x="18421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55897</xdr:rowOff>
    </xdr:from>
    <xdr:ext cx="469744" cy="259045"/>
    <xdr:sp macro="" textlink="">
      <xdr:nvSpPr>
        <xdr:cNvPr id="724" name="n_1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21075727"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71137</xdr:rowOff>
    </xdr:from>
    <xdr:ext cx="469744" cy="259045"/>
    <xdr:sp macro="" textlink="">
      <xdr:nvSpPr>
        <xdr:cNvPr id="725" name="n_2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20199427" y="950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93997</xdr:rowOff>
    </xdr:from>
    <xdr:ext cx="469744" cy="259045"/>
    <xdr:sp macro="" textlink="">
      <xdr:nvSpPr>
        <xdr:cNvPr id="726" name="n_3mainValue【保健センター・保健所】&#10;一人当たり面積">
          <a:extLst>
            <a:ext uri="{FF2B5EF4-FFF2-40B4-BE49-F238E27FC236}">
              <a16:creationId xmlns:a16="http://schemas.microsoft.com/office/drawing/2014/main" id="{00000000-0008-0000-0200-0000D6020000}"/>
            </a:ext>
          </a:extLst>
        </xdr:cNvPr>
        <xdr:cNvSpPr txBox="1"/>
      </xdr:nvSpPr>
      <xdr:spPr>
        <a:xfrm>
          <a:off x="19310427" y="95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109237</xdr:rowOff>
    </xdr:from>
    <xdr:ext cx="469744" cy="259045"/>
    <xdr:sp macro="" textlink="">
      <xdr:nvSpPr>
        <xdr:cNvPr id="727" name="n_4mainValue【保健センター・保健所】&#10;一人当たり面積">
          <a:extLst>
            <a:ext uri="{FF2B5EF4-FFF2-40B4-BE49-F238E27FC236}">
              <a16:creationId xmlns:a16="http://schemas.microsoft.com/office/drawing/2014/main" id="{00000000-0008-0000-0200-0000D7020000}"/>
            </a:ext>
          </a:extLst>
        </xdr:cNvPr>
        <xdr:cNvSpPr txBox="1"/>
      </xdr:nvSpPr>
      <xdr:spPr>
        <a:xfrm>
          <a:off x="18421427" y="953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a:extLst>
            <a:ext uri="{FF2B5EF4-FFF2-40B4-BE49-F238E27FC236}">
              <a16:creationId xmlns:a16="http://schemas.microsoft.com/office/drawing/2014/main" id="{00000000-0008-0000-0200-0000F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a:extLst>
            <a:ext uri="{FF2B5EF4-FFF2-40B4-BE49-F238E27FC236}">
              <a16:creationId xmlns:a16="http://schemas.microsoft.com/office/drawing/2014/main" id="{00000000-0008-0000-0200-0000F2020000}"/>
            </a:ext>
          </a:extLst>
        </xdr:cNvPr>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a:extLst>
            <a:ext uri="{FF2B5EF4-FFF2-40B4-BE49-F238E27FC236}">
              <a16:creationId xmlns:a16="http://schemas.microsoft.com/office/drawing/2014/main" id="{00000000-0008-0000-0200-0000F4020000}"/>
            </a:ext>
          </a:extLst>
        </xdr:cNvPr>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8" name="【消防施設】&#10;有形固定資産減価償却率平均値テキスト">
          <a:extLst>
            <a:ext uri="{FF2B5EF4-FFF2-40B4-BE49-F238E27FC236}">
              <a16:creationId xmlns:a16="http://schemas.microsoft.com/office/drawing/2014/main" id="{00000000-0008-0000-0200-0000F6020000}"/>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127726</xdr:rowOff>
    </xdr:from>
    <xdr:to>
      <xdr:col>85</xdr:col>
      <xdr:colOff>177800</xdr:colOff>
      <xdr:row>82</xdr:row>
      <xdr:rowOff>57876</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162687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150603</xdr:rowOff>
    </xdr:from>
    <xdr:ext cx="405111" cy="259045"/>
    <xdr:sp macro="" textlink="">
      <xdr:nvSpPr>
        <xdr:cNvPr id="770" name="【消防施設】&#10;有形固定資産減価償却率該当値テキスト">
          <a:extLst>
            <a:ext uri="{FF2B5EF4-FFF2-40B4-BE49-F238E27FC236}">
              <a16:creationId xmlns:a16="http://schemas.microsoft.com/office/drawing/2014/main" id="{00000000-0008-0000-0200-000002030000}"/>
            </a:ext>
          </a:extLst>
        </xdr:cNvPr>
        <xdr:cNvSpPr txBox="1"/>
      </xdr:nvSpPr>
      <xdr:spPr>
        <a:xfrm>
          <a:off x="16357600" y="1386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95069</xdr:rowOff>
    </xdr:from>
    <xdr:to>
      <xdr:col>81</xdr:col>
      <xdr:colOff>101600</xdr:colOff>
      <xdr:row>82</xdr:row>
      <xdr:rowOff>25219</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15430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145869</xdr:rowOff>
    </xdr:from>
    <xdr:to>
      <xdr:col>85</xdr:col>
      <xdr:colOff>127000</xdr:colOff>
      <xdr:row>82</xdr:row>
      <xdr:rowOff>7076</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5481300" y="140333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72208</xdr:rowOff>
    </xdr:from>
    <xdr:to>
      <xdr:col>76</xdr:col>
      <xdr:colOff>165100</xdr:colOff>
      <xdr:row>82</xdr:row>
      <xdr:rowOff>2358</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14541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123008</xdr:rowOff>
    </xdr:from>
    <xdr:to>
      <xdr:col>81</xdr:col>
      <xdr:colOff>50800</xdr:colOff>
      <xdr:row>81</xdr:row>
      <xdr:rowOff>145869</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4592300" y="1401045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50981</xdr:rowOff>
    </xdr:from>
    <xdr:to>
      <xdr:col>72</xdr:col>
      <xdr:colOff>38100</xdr:colOff>
      <xdr:row>81</xdr:row>
      <xdr:rowOff>152581</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13652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101781</xdr:rowOff>
    </xdr:from>
    <xdr:to>
      <xdr:col>76</xdr:col>
      <xdr:colOff>114300</xdr:colOff>
      <xdr:row>81</xdr:row>
      <xdr:rowOff>123008</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3703300" y="1398923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158750</xdr:rowOff>
    </xdr:from>
    <xdr:to>
      <xdr:col>67</xdr:col>
      <xdr:colOff>101600</xdr:colOff>
      <xdr:row>82</xdr:row>
      <xdr:rowOff>88900</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1276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101781</xdr:rowOff>
    </xdr:from>
    <xdr:to>
      <xdr:col>71</xdr:col>
      <xdr:colOff>177800</xdr:colOff>
      <xdr:row>82</xdr:row>
      <xdr:rowOff>38100</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flipV="1">
          <a:off x="12814300" y="1398923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779" name="n_1aveValue【消防施設】&#10;有形固定資産減価償却率">
          <a:extLst>
            <a:ext uri="{FF2B5EF4-FFF2-40B4-BE49-F238E27FC236}">
              <a16:creationId xmlns:a16="http://schemas.microsoft.com/office/drawing/2014/main" id="{00000000-0008-0000-0200-00000B030000}"/>
            </a:ext>
          </a:extLst>
        </xdr:cNvPr>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780" name="n_2aveValue【消防施設】&#10;有形固定資産減価償却率">
          <a:extLst>
            <a:ext uri="{FF2B5EF4-FFF2-40B4-BE49-F238E27FC236}">
              <a16:creationId xmlns:a16="http://schemas.microsoft.com/office/drawing/2014/main" id="{00000000-0008-0000-0200-00000C030000}"/>
            </a:ext>
          </a:extLst>
        </xdr:cNvPr>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81" name="n_3aveValue【消防施設】&#10;有形固定資産減価償却率">
          <a:extLst>
            <a:ext uri="{FF2B5EF4-FFF2-40B4-BE49-F238E27FC236}">
              <a16:creationId xmlns:a16="http://schemas.microsoft.com/office/drawing/2014/main" id="{00000000-0008-0000-0200-00000D030000}"/>
            </a:ext>
          </a:extLst>
        </xdr:cNvPr>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782" name="n_4aveValue【消防施設】&#10;有形固定資産減価償却率">
          <a:extLst>
            <a:ext uri="{FF2B5EF4-FFF2-40B4-BE49-F238E27FC236}">
              <a16:creationId xmlns:a16="http://schemas.microsoft.com/office/drawing/2014/main" id="{00000000-0008-0000-0200-00000E030000}"/>
            </a:ext>
          </a:extLst>
        </xdr:cNvPr>
        <xdr:cNvSpPr txBox="1"/>
      </xdr:nvSpPr>
      <xdr:spPr>
        <a:xfrm>
          <a:off x="12611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41746</xdr:rowOff>
    </xdr:from>
    <xdr:ext cx="405111" cy="259045"/>
    <xdr:sp macro="" textlink="">
      <xdr:nvSpPr>
        <xdr:cNvPr id="783" name="n_1mainValue【消防施設】&#10;有形固定資産減価償却率">
          <a:extLst>
            <a:ext uri="{FF2B5EF4-FFF2-40B4-BE49-F238E27FC236}">
              <a16:creationId xmlns:a16="http://schemas.microsoft.com/office/drawing/2014/main" id="{00000000-0008-0000-0200-00000F030000}"/>
            </a:ext>
          </a:extLst>
        </xdr:cNvPr>
        <xdr:cNvSpPr txBox="1"/>
      </xdr:nvSpPr>
      <xdr:spPr>
        <a:xfrm>
          <a:off x="15266044" y="1375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18885</xdr:rowOff>
    </xdr:from>
    <xdr:ext cx="405111" cy="259045"/>
    <xdr:sp macro="" textlink="">
      <xdr:nvSpPr>
        <xdr:cNvPr id="784" name="n_2mainValue【消防施設】&#10;有形固定資産減価償却率">
          <a:extLst>
            <a:ext uri="{FF2B5EF4-FFF2-40B4-BE49-F238E27FC236}">
              <a16:creationId xmlns:a16="http://schemas.microsoft.com/office/drawing/2014/main" id="{00000000-0008-0000-0200-000010030000}"/>
            </a:ext>
          </a:extLst>
        </xdr:cNvPr>
        <xdr:cNvSpPr txBox="1"/>
      </xdr:nvSpPr>
      <xdr:spPr>
        <a:xfrm>
          <a:off x="14389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169108</xdr:rowOff>
    </xdr:from>
    <xdr:ext cx="405111" cy="259045"/>
    <xdr:sp macro="" textlink="">
      <xdr:nvSpPr>
        <xdr:cNvPr id="785" name="n_3mainValue【消防施設】&#10;有形固定資産減価償却率">
          <a:extLst>
            <a:ext uri="{FF2B5EF4-FFF2-40B4-BE49-F238E27FC236}">
              <a16:creationId xmlns:a16="http://schemas.microsoft.com/office/drawing/2014/main" id="{00000000-0008-0000-0200-000011030000}"/>
            </a:ext>
          </a:extLst>
        </xdr:cNvPr>
        <xdr:cNvSpPr txBox="1"/>
      </xdr:nvSpPr>
      <xdr:spPr>
        <a:xfrm>
          <a:off x="13500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105427</xdr:rowOff>
    </xdr:from>
    <xdr:ext cx="405111" cy="259045"/>
    <xdr:sp macro="" textlink="">
      <xdr:nvSpPr>
        <xdr:cNvPr id="786" name="n_4mainValue【消防施設】&#10;有形固定資産減価償却率">
          <a:extLst>
            <a:ext uri="{FF2B5EF4-FFF2-40B4-BE49-F238E27FC236}">
              <a16:creationId xmlns:a16="http://schemas.microsoft.com/office/drawing/2014/main" id="{00000000-0008-0000-0200-000012030000}"/>
            </a:ext>
          </a:extLst>
        </xdr:cNvPr>
        <xdr:cNvSpPr txBox="1"/>
      </xdr:nvSpPr>
      <xdr:spPr>
        <a:xfrm>
          <a:off x="12611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9" name="【消防施設】&#10;一人当たり面積グラフ枠">
          <a:extLst>
            <a:ext uri="{FF2B5EF4-FFF2-40B4-BE49-F238E27FC236}">
              <a16:creationId xmlns:a16="http://schemas.microsoft.com/office/drawing/2014/main" id="{00000000-0008-0000-0200-000029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160020</xdr:rowOff>
    </xdr:from>
    <xdr:to>
      <xdr:col>116</xdr:col>
      <xdr:colOff>62864</xdr:colOff>
      <xdr:row>86</xdr:row>
      <xdr:rowOff>91439</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flipV="1">
          <a:off x="22160864" y="13876020"/>
          <a:ext cx="0" cy="96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811" name="【消防施設】&#10;一人当たり面積最小値テキスト">
          <a:extLst>
            <a:ext uri="{FF2B5EF4-FFF2-40B4-BE49-F238E27FC236}">
              <a16:creationId xmlns:a16="http://schemas.microsoft.com/office/drawing/2014/main" id="{00000000-0008-0000-0200-00002B030000}"/>
            </a:ext>
          </a:extLst>
        </xdr:cNvPr>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106697</xdr:rowOff>
    </xdr:from>
    <xdr:ext cx="469744" cy="259045"/>
    <xdr:sp macro="" textlink="">
      <xdr:nvSpPr>
        <xdr:cNvPr id="813" name="【消防施設】&#10;一人当たり面積最大値テキスト">
          <a:extLst>
            <a:ext uri="{FF2B5EF4-FFF2-40B4-BE49-F238E27FC236}">
              <a16:creationId xmlns:a16="http://schemas.microsoft.com/office/drawing/2014/main" id="{00000000-0008-0000-0200-00002D030000}"/>
            </a:ext>
          </a:extLst>
        </xdr:cNvPr>
        <xdr:cNvSpPr txBox="1"/>
      </xdr:nvSpPr>
      <xdr:spPr>
        <a:xfrm>
          <a:off x="22199600" y="1365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160020</xdr:rowOff>
    </xdr:from>
    <xdr:to>
      <xdr:col>116</xdr:col>
      <xdr:colOff>152400</xdr:colOff>
      <xdr:row>80</xdr:row>
      <xdr:rowOff>160020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22072600" y="1387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160038</xdr:rowOff>
    </xdr:from>
    <xdr:ext cx="469744" cy="259045"/>
    <xdr:sp macro="" textlink="">
      <xdr:nvSpPr>
        <xdr:cNvPr id="815" name="【消防施設】&#10;一人当たり面積平均値テキスト">
          <a:extLst>
            <a:ext uri="{FF2B5EF4-FFF2-40B4-BE49-F238E27FC236}">
              <a16:creationId xmlns:a16="http://schemas.microsoft.com/office/drawing/2014/main" id="{00000000-0008-0000-0200-00002F030000}"/>
            </a:ext>
          </a:extLst>
        </xdr:cNvPr>
        <xdr:cNvSpPr txBox="1"/>
      </xdr:nvSpPr>
      <xdr:spPr>
        <a:xfrm>
          <a:off x="22199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22110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21272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29211</xdr:rowOff>
    </xdr:from>
    <xdr:to>
      <xdr:col>107</xdr:col>
      <xdr:colOff>101600</xdr:colOff>
      <xdr:row>84</xdr:row>
      <xdr:rowOff>130811</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203835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36830</xdr:rowOff>
    </xdr:from>
    <xdr:to>
      <xdr:col>98</xdr:col>
      <xdr:colOff>38100</xdr:colOff>
      <xdr:row>84</xdr:row>
      <xdr:rowOff>138430</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18605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17780</xdr:rowOff>
    </xdr:from>
    <xdr:to>
      <xdr:col>116</xdr:col>
      <xdr:colOff>114300</xdr:colOff>
      <xdr:row>83</xdr:row>
      <xdr:rowOff>119380</xdr:rowOff>
    </xdr:to>
    <xdr:sp macro="" textlink="">
      <xdr:nvSpPr>
        <xdr:cNvPr id="826" name="楕円 825">
          <a:extLst>
            <a:ext uri="{FF2B5EF4-FFF2-40B4-BE49-F238E27FC236}">
              <a16:creationId xmlns:a16="http://schemas.microsoft.com/office/drawing/2014/main" id="{00000000-0008-0000-0200-00003A030000}"/>
            </a:ext>
          </a:extLst>
        </xdr:cNvPr>
        <xdr:cNvSpPr/>
      </xdr:nvSpPr>
      <xdr:spPr>
        <a:xfrm>
          <a:off x="22110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40657</xdr:rowOff>
    </xdr:from>
    <xdr:ext cx="469744" cy="259045"/>
    <xdr:sp macro="" textlink="">
      <xdr:nvSpPr>
        <xdr:cNvPr id="827" name="【消防施設】&#10;一人当たり面積該当値テキスト">
          <a:extLst>
            <a:ext uri="{FF2B5EF4-FFF2-40B4-BE49-F238E27FC236}">
              <a16:creationId xmlns:a16="http://schemas.microsoft.com/office/drawing/2014/main" id="{00000000-0008-0000-0200-00003B030000}"/>
            </a:ext>
          </a:extLst>
        </xdr:cNvPr>
        <xdr:cNvSpPr txBox="1"/>
      </xdr:nvSpPr>
      <xdr:spPr>
        <a:xfrm>
          <a:off x="22199600"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828" name="楕円 827">
          <a:extLst>
            <a:ext uri="{FF2B5EF4-FFF2-40B4-BE49-F238E27FC236}">
              <a16:creationId xmlns:a16="http://schemas.microsoft.com/office/drawing/2014/main" id="{00000000-0008-0000-0200-00003C030000}"/>
            </a:ext>
          </a:extLst>
        </xdr:cNvPr>
        <xdr:cNvSpPr/>
      </xdr:nvSpPr>
      <xdr:spPr>
        <a:xfrm>
          <a:off x="2127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68580</xdr:rowOff>
    </xdr:from>
    <xdr:to>
      <xdr:col>116</xdr:col>
      <xdr:colOff>63500</xdr:colOff>
      <xdr:row>83</xdr:row>
      <xdr:rowOff>72389</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flipV="1">
          <a:off x="21323300" y="142989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33020</xdr:rowOff>
    </xdr:from>
    <xdr:to>
      <xdr:col>107</xdr:col>
      <xdr:colOff>101600</xdr:colOff>
      <xdr:row>83</xdr:row>
      <xdr:rowOff>134620</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20383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72389</xdr:rowOff>
    </xdr:from>
    <xdr:to>
      <xdr:col>111</xdr:col>
      <xdr:colOff>177800</xdr:colOff>
      <xdr:row>83</xdr:row>
      <xdr:rowOff>83820</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flipV="1">
          <a:off x="20434300" y="143027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120650</xdr:rowOff>
    </xdr:from>
    <xdr:to>
      <xdr:col>102</xdr:col>
      <xdr:colOff>165100</xdr:colOff>
      <xdr:row>78</xdr:row>
      <xdr:rowOff>50800</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19494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0</xdr:rowOff>
    </xdr:from>
    <xdr:to>
      <xdr:col>107</xdr:col>
      <xdr:colOff>50800</xdr:colOff>
      <xdr:row>83</xdr:row>
      <xdr:rowOff>83820</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9545300" y="13373100"/>
          <a:ext cx="889000" cy="94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xdr:rowOff>
    </xdr:from>
    <xdr:to>
      <xdr:col>98</xdr:col>
      <xdr:colOff>38100</xdr:colOff>
      <xdr:row>84</xdr:row>
      <xdr:rowOff>107950</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18605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0</xdr:rowOff>
    </xdr:from>
    <xdr:to>
      <xdr:col>102</xdr:col>
      <xdr:colOff>114300</xdr:colOff>
      <xdr:row>84</xdr:row>
      <xdr:rowOff>57150</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flipV="1">
          <a:off x="18656300" y="13373100"/>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102888</xdr:rowOff>
    </xdr:from>
    <xdr:ext cx="469744" cy="259045"/>
    <xdr:sp macro="" textlink="">
      <xdr:nvSpPr>
        <xdr:cNvPr id="836" name="n_1aveValue【消防施設】&#10;一人当たり面積">
          <a:extLst>
            <a:ext uri="{FF2B5EF4-FFF2-40B4-BE49-F238E27FC236}">
              <a16:creationId xmlns:a16="http://schemas.microsoft.com/office/drawing/2014/main" id="{00000000-0008-0000-0200-000044030000}"/>
            </a:ext>
          </a:extLst>
        </xdr:cNvPr>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121938</xdr:rowOff>
    </xdr:from>
    <xdr:ext cx="469744" cy="259045"/>
    <xdr:sp macro="" textlink="">
      <xdr:nvSpPr>
        <xdr:cNvPr id="837" name="n_2aveValue【消防施設】&#10;一人当たり面積">
          <a:extLst>
            <a:ext uri="{FF2B5EF4-FFF2-40B4-BE49-F238E27FC236}">
              <a16:creationId xmlns:a16="http://schemas.microsoft.com/office/drawing/2014/main" id="{00000000-0008-0000-0200-000045030000}"/>
            </a:ext>
          </a:extLst>
        </xdr:cNvPr>
        <xdr:cNvSpPr txBox="1"/>
      </xdr:nvSpPr>
      <xdr:spPr>
        <a:xfrm>
          <a:off x="20199427"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114316</xdr:rowOff>
    </xdr:from>
    <xdr:ext cx="469744" cy="259045"/>
    <xdr:sp macro="" textlink="">
      <xdr:nvSpPr>
        <xdr:cNvPr id="838" name="n_3aveValue【消防施設】&#10;一人当たり面積">
          <a:extLst>
            <a:ext uri="{FF2B5EF4-FFF2-40B4-BE49-F238E27FC236}">
              <a16:creationId xmlns:a16="http://schemas.microsoft.com/office/drawing/2014/main" id="{00000000-0008-0000-0200-000046030000}"/>
            </a:ext>
          </a:extLst>
        </xdr:cNvPr>
        <xdr:cNvSpPr txBox="1"/>
      </xdr:nvSpPr>
      <xdr:spPr>
        <a:xfrm>
          <a:off x="19310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129557</xdr:rowOff>
    </xdr:from>
    <xdr:ext cx="469744" cy="259045"/>
    <xdr:sp macro="" textlink="">
      <xdr:nvSpPr>
        <xdr:cNvPr id="839" name="n_4aveValue【消防施設】&#10;一人当たり面積">
          <a:extLst>
            <a:ext uri="{FF2B5EF4-FFF2-40B4-BE49-F238E27FC236}">
              <a16:creationId xmlns:a16="http://schemas.microsoft.com/office/drawing/2014/main" id="{00000000-0008-0000-0200-000047030000}"/>
            </a:ext>
          </a:extLst>
        </xdr:cNvPr>
        <xdr:cNvSpPr txBox="1"/>
      </xdr:nvSpPr>
      <xdr:spPr>
        <a:xfrm>
          <a:off x="184214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139716</xdr:rowOff>
    </xdr:from>
    <xdr:ext cx="469744" cy="259045"/>
    <xdr:sp macro="" textlink="">
      <xdr:nvSpPr>
        <xdr:cNvPr id="840" name="n_1mainValue【消防施設】&#10;一人当たり面積">
          <a:extLst>
            <a:ext uri="{FF2B5EF4-FFF2-40B4-BE49-F238E27FC236}">
              <a16:creationId xmlns:a16="http://schemas.microsoft.com/office/drawing/2014/main" id="{00000000-0008-0000-0200-000048030000}"/>
            </a:ext>
          </a:extLst>
        </xdr:cNvPr>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151147</xdr:rowOff>
    </xdr:from>
    <xdr:ext cx="469744" cy="259045"/>
    <xdr:sp macro="" textlink="">
      <xdr:nvSpPr>
        <xdr:cNvPr id="841" name="n_2mainValue【消防施設】&#10;一人当たり面積">
          <a:extLst>
            <a:ext uri="{FF2B5EF4-FFF2-40B4-BE49-F238E27FC236}">
              <a16:creationId xmlns:a16="http://schemas.microsoft.com/office/drawing/2014/main" id="{00000000-0008-0000-0200-000049030000}"/>
            </a:ext>
          </a:extLst>
        </xdr:cNvPr>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67327</xdr:rowOff>
    </xdr:from>
    <xdr:ext cx="469744" cy="259045"/>
    <xdr:sp macro="" textlink="">
      <xdr:nvSpPr>
        <xdr:cNvPr id="842" name="n_3mainValue【消防施設】&#10;一人当たり面積">
          <a:extLst>
            <a:ext uri="{FF2B5EF4-FFF2-40B4-BE49-F238E27FC236}">
              <a16:creationId xmlns:a16="http://schemas.microsoft.com/office/drawing/2014/main" id="{00000000-0008-0000-0200-00004A030000}"/>
            </a:ext>
          </a:extLst>
        </xdr:cNvPr>
        <xdr:cNvSpPr txBox="1"/>
      </xdr:nvSpPr>
      <xdr:spPr>
        <a:xfrm>
          <a:off x="193104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124477</xdr:rowOff>
    </xdr:from>
    <xdr:ext cx="469744" cy="259045"/>
    <xdr:sp macro="" textlink="">
      <xdr:nvSpPr>
        <xdr:cNvPr id="843" name="n_4mainValue【消防施設】&#10;一人当たり面積">
          <a:extLst>
            <a:ext uri="{FF2B5EF4-FFF2-40B4-BE49-F238E27FC236}">
              <a16:creationId xmlns:a16="http://schemas.microsoft.com/office/drawing/2014/main" id="{00000000-0008-0000-0200-00004B030000}"/>
            </a:ext>
          </a:extLst>
        </xdr:cNvPr>
        <xdr:cNvSpPr txBox="1"/>
      </xdr:nvSpPr>
      <xdr:spPr>
        <a:xfrm>
          <a:off x="18421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8" name="【庁舎】&#10;有形固定資産減価償却率グラフ枠">
          <a:extLst>
            <a:ext uri="{FF2B5EF4-FFF2-40B4-BE49-F238E27FC236}">
              <a16:creationId xmlns:a16="http://schemas.microsoft.com/office/drawing/2014/main" id="{00000000-0008-0000-0200-00006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70" name="【庁舎】&#10;有形固定資産減価償却率最小値テキスト">
          <a:extLst>
            <a:ext uri="{FF2B5EF4-FFF2-40B4-BE49-F238E27FC236}">
              <a16:creationId xmlns:a16="http://schemas.microsoft.com/office/drawing/2014/main" id="{00000000-0008-0000-0200-000066030000}"/>
            </a:ext>
          </a:extLst>
        </xdr:cNvPr>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2" name="【庁舎】&#10;有形固定資産減価償却率最大値テキスト">
          <a:extLst>
            <a:ext uri="{FF2B5EF4-FFF2-40B4-BE49-F238E27FC236}">
              <a16:creationId xmlns:a16="http://schemas.microsoft.com/office/drawing/2014/main" id="{00000000-0008-0000-0200-000068030000}"/>
            </a:ext>
          </a:extLst>
        </xdr:cNvPr>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874" name="【庁舎】&#10;有形固定資産減価償却率平均値テキスト">
          <a:extLst>
            <a:ext uri="{FF2B5EF4-FFF2-40B4-BE49-F238E27FC236}">
              <a16:creationId xmlns:a16="http://schemas.microsoft.com/office/drawing/2014/main" id="{00000000-0008-0000-0200-00006A030000}"/>
            </a:ext>
          </a:extLst>
        </xdr:cNvPr>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8" name="フローチャート: 判断 877">
          <a:extLst>
            <a:ext uri="{FF2B5EF4-FFF2-40B4-BE49-F238E27FC236}">
              <a16:creationId xmlns:a16="http://schemas.microsoft.com/office/drawing/2014/main" id="{00000000-0008-0000-0200-00006E030000}"/>
            </a:ext>
          </a:extLst>
        </xdr:cNvPr>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9" name="フローチャート: 判断 878">
          <a:extLst>
            <a:ext uri="{FF2B5EF4-FFF2-40B4-BE49-F238E27FC236}">
              <a16:creationId xmlns:a16="http://schemas.microsoft.com/office/drawing/2014/main" id="{00000000-0008-0000-0200-00006F030000}"/>
            </a:ext>
          </a:extLst>
        </xdr:cNvPr>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79284</xdr:rowOff>
    </xdr:from>
    <xdr:to>
      <xdr:col>85</xdr:col>
      <xdr:colOff>177800</xdr:colOff>
      <xdr:row>106</xdr:row>
      <xdr:rowOff>9434</xdr:rowOff>
    </xdr:to>
    <xdr:sp macro="" textlink="">
      <xdr:nvSpPr>
        <xdr:cNvPr id="885" name="楕円 884">
          <a:extLst>
            <a:ext uri="{FF2B5EF4-FFF2-40B4-BE49-F238E27FC236}">
              <a16:creationId xmlns:a16="http://schemas.microsoft.com/office/drawing/2014/main" id="{00000000-0008-0000-0200-000075030000}"/>
            </a:ext>
          </a:extLst>
        </xdr:cNvPr>
        <xdr:cNvSpPr/>
      </xdr:nvSpPr>
      <xdr:spPr>
        <a:xfrm>
          <a:off x="162687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57711</xdr:rowOff>
    </xdr:from>
    <xdr:ext cx="405111" cy="259045"/>
    <xdr:sp macro="" textlink="">
      <xdr:nvSpPr>
        <xdr:cNvPr id="886" name="【庁舎】&#10;有形固定資産減価償却率該当値テキスト">
          <a:extLst>
            <a:ext uri="{FF2B5EF4-FFF2-40B4-BE49-F238E27FC236}">
              <a16:creationId xmlns:a16="http://schemas.microsoft.com/office/drawing/2014/main" id="{00000000-0008-0000-0200-000076030000}"/>
            </a:ext>
          </a:extLst>
        </xdr:cNvPr>
        <xdr:cNvSpPr txBox="1"/>
      </xdr:nvSpPr>
      <xdr:spPr>
        <a:xfrm>
          <a:off x="16357600"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49893</xdr:rowOff>
    </xdr:from>
    <xdr:to>
      <xdr:col>81</xdr:col>
      <xdr:colOff>101600</xdr:colOff>
      <xdr:row>105</xdr:row>
      <xdr:rowOff>151493</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15430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100693</xdr:rowOff>
    </xdr:from>
    <xdr:to>
      <xdr:col>85</xdr:col>
      <xdr:colOff>127000</xdr:colOff>
      <xdr:row>105</xdr:row>
      <xdr:rowOff>130084</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5481300" y="1810294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17236</xdr:rowOff>
    </xdr:from>
    <xdr:to>
      <xdr:col>76</xdr:col>
      <xdr:colOff>165100</xdr:colOff>
      <xdr:row>105</xdr:row>
      <xdr:rowOff>118836</xdr:rowOff>
    </xdr:to>
    <xdr:sp macro="" textlink="">
      <xdr:nvSpPr>
        <xdr:cNvPr id="889" name="楕円 888">
          <a:extLst>
            <a:ext uri="{FF2B5EF4-FFF2-40B4-BE49-F238E27FC236}">
              <a16:creationId xmlns:a16="http://schemas.microsoft.com/office/drawing/2014/main" id="{00000000-0008-0000-0200-000079030000}"/>
            </a:ext>
          </a:extLst>
        </xdr:cNvPr>
        <xdr:cNvSpPr/>
      </xdr:nvSpPr>
      <xdr:spPr>
        <a:xfrm>
          <a:off x="14541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68036</xdr:rowOff>
    </xdr:from>
    <xdr:to>
      <xdr:col>81</xdr:col>
      <xdr:colOff>50800</xdr:colOff>
      <xdr:row>105</xdr:row>
      <xdr:rowOff>100693</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a:off x="14592300" y="18070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91" name="楕円 890">
          <a:extLst>
            <a:ext uri="{FF2B5EF4-FFF2-40B4-BE49-F238E27FC236}">
              <a16:creationId xmlns:a16="http://schemas.microsoft.com/office/drawing/2014/main" id="{00000000-0008-0000-0200-00007B030000}"/>
            </a:ext>
          </a:extLst>
        </xdr:cNvPr>
        <xdr:cNvSpPr/>
      </xdr:nvSpPr>
      <xdr:spPr>
        <a:xfrm>
          <a:off x="13652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35379</xdr:rowOff>
    </xdr:from>
    <xdr:to>
      <xdr:col>76</xdr:col>
      <xdr:colOff>114300</xdr:colOff>
      <xdr:row>105</xdr:row>
      <xdr:rowOff>68036</xdr:rowOff>
    </xdr:to>
    <xdr:cxnSp macro="">
      <xdr:nvCxnSpPr>
        <xdr:cNvPr id="892" name="直線コネクタ 891">
          <a:extLst>
            <a:ext uri="{FF2B5EF4-FFF2-40B4-BE49-F238E27FC236}">
              <a16:creationId xmlns:a16="http://schemas.microsoft.com/office/drawing/2014/main" id="{00000000-0008-0000-0200-00007C030000}"/>
            </a:ext>
          </a:extLst>
        </xdr:cNvPr>
        <xdr:cNvCxnSpPr/>
      </xdr:nvCxnSpPr>
      <xdr:spPr>
        <a:xfrm>
          <a:off x="13703300" y="18037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123371</xdr:rowOff>
    </xdr:from>
    <xdr:to>
      <xdr:col>67</xdr:col>
      <xdr:colOff>101600</xdr:colOff>
      <xdr:row>105</xdr:row>
      <xdr:rowOff>53521</xdr:rowOff>
    </xdr:to>
    <xdr:sp macro="" textlink="">
      <xdr:nvSpPr>
        <xdr:cNvPr id="893" name="楕円 892">
          <a:extLst>
            <a:ext uri="{FF2B5EF4-FFF2-40B4-BE49-F238E27FC236}">
              <a16:creationId xmlns:a16="http://schemas.microsoft.com/office/drawing/2014/main" id="{00000000-0008-0000-0200-00007D030000}"/>
            </a:ext>
          </a:extLst>
        </xdr:cNvPr>
        <xdr:cNvSpPr/>
      </xdr:nvSpPr>
      <xdr:spPr>
        <a:xfrm>
          <a:off x="12763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2721</xdr:rowOff>
    </xdr:from>
    <xdr:to>
      <xdr:col>71</xdr:col>
      <xdr:colOff>177800</xdr:colOff>
      <xdr:row>105</xdr:row>
      <xdr:rowOff>35379</xdr:rowOff>
    </xdr:to>
    <xdr:cxnSp macro="">
      <xdr:nvCxnSpPr>
        <xdr:cNvPr id="894" name="直線コネクタ 893">
          <a:extLst>
            <a:ext uri="{FF2B5EF4-FFF2-40B4-BE49-F238E27FC236}">
              <a16:creationId xmlns:a16="http://schemas.microsoft.com/office/drawing/2014/main" id="{00000000-0008-0000-0200-00007E030000}"/>
            </a:ext>
          </a:extLst>
        </xdr:cNvPr>
        <xdr:cNvCxnSpPr/>
      </xdr:nvCxnSpPr>
      <xdr:spPr>
        <a:xfrm>
          <a:off x="12814300" y="1800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95" name="n_1aveValue【庁舎】&#10;有形固定資産減価償却率">
          <a:extLst>
            <a:ext uri="{FF2B5EF4-FFF2-40B4-BE49-F238E27FC236}">
              <a16:creationId xmlns:a16="http://schemas.microsoft.com/office/drawing/2014/main" id="{00000000-0008-0000-0200-00007F030000}"/>
            </a:ext>
          </a:extLst>
        </xdr:cNvPr>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96" name="n_2aveValue【庁舎】&#10;有形固定資産減価償却率">
          <a:extLst>
            <a:ext uri="{FF2B5EF4-FFF2-40B4-BE49-F238E27FC236}">
              <a16:creationId xmlns:a16="http://schemas.microsoft.com/office/drawing/2014/main" id="{00000000-0008-0000-0200-000080030000}"/>
            </a:ext>
          </a:extLst>
        </xdr:cNvPr>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97" name="n_3aveValue【庁舎】&#10;有形固定資産減価償却率">
          <a:extLst>
            <a:ext uri="{FF2B5EF4-FFF2-40B4-BE49-F238E27FC236}">
              <a16:creationId xmlns:a16="http://schemas.microsoft.com/office/drawing/2014/main" id="{00000000-0008-0000-0200-000081030000}"/>
            </a:ext>
          </a:extLst>
        </xdr:cNvPr>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98" name="n_4aveValue【庁舎】&#10;有形固定資産減価償却率">
          <a:extLst>
            <a:ext uri="{FF2B5EF4-FFF2-40B4-BE49-F238E27FC236}">
              <a16:creationId xmlns:a16="http://schemas.microsoft.com/office/drawing/2014/main" id="{00000000-0008-0000-0200-000082030000}"/>
            </a:ext>
          </a:extLst>
        </xdr:cNvPr>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142620</xdr:rowOff>
    </xdr:from>
    <xdr:ext cx="405111" cy="259045"/>
    <xdr:sp macro="" textlink="">
      <xdr:nvSpPr>
        <xdr:cNvPr id="899" name="n_1mainValue【庁舎】&#10;有形固定資産減価償却率">
          <a:extLst>
            <a:ext uri="{FF2B5EF4-FFF2-40B4-BE49-F238E27FC236}">
              <a16:creationId xmlns:a16="http://schemas.microsoft.com/office/drawing/2014/main" id="{00000000-0008-0000-0200-000083030000}"/>
            </a:ext>
          </a:extLst>
        </xdr:cNvPr>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109963</xdr:rowOff>
    </xdr:from>
    <xdr:ext cx="405111" cy="259045"/>
    <xdr:sp macro="" textlink="">
      <xdr:nvSpPr>
        <xdr:cNvPr id="900" name="n_2mainValue【庁舎】&#10;有形固定資産減価償却率">
          <a:extLst>
            <a:ext uri="{FF2B5EF4-FFF2-40B4-BE49-F238E27FC236}">
              <a16:creationId xmlns:a16="http://schemas.microsoft.com/office/drawing/2014/main" id="{00000000-0008-0000-0200-000084030000}"/>
            </a:ext>
          </a:extLst>
        </xdr:cNvPr>
        <xdr:cNvSpPr txBox="1"/>
      </xdr:nvSpPr>
      <xdr:spPr>
        <a:xfrm>
          <a:off x="14389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901" name="n_3mainValue【庁舎】&#10;有形固定資産減価償却率">
          <a:extLst>
            <a:ext uri="{FF2B5EF4-FFF2-40B4-BE49-F238E27FC236}">
              <a16:creationId xmlns:a16="http://schemas.microsoft.com/office/drawing/2014/main" id="{00000000-0008-0000-0200-000085030000}"/>
            </a:ext>
          </a:extLst>
        </xdr:cNvPr>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44648</xdr:rowOff>
    </xdr:from>
    <xdr:ext cx="405111" cy="259045"/>
    <xdr:sp macro="" textlink="">
      <xdr:nvSpPr>
        <xdr:cNvPr id="902" name="n_4mainValue【庁舎】&#10;有形固定資産減価償却率">
          <a:extLst>
            <a:ext uri="{FF2B5EF4-FFF2-40B4-BE49-F238E27FC236}">
              <a16:creationId xmlns:a16="http://schemas.microsoft.com/office/drawing/2014/main" id="{00000000-0008-0000-0200-000086030000}"/>
            </a:ext>
          </a:extLst>
        </xdr:cNvPr>
        <xdr:cNvSpPr txBox="1"/>
      </xdr:nvSpPr>
      <xdr:spPr>
        <a:xfrm>
          <a:off x="12611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9" name="正方形/長方形 908">
          <a:extLst>
            <a:ext uri="{FF2B5EF4-FFF2-40B4-BE49-F238E27FC236}">
              <a16:creationId xmlns:a16="http://schemas.microsoft.com/office/drawing/2014/main" id="{00000000-0008-0000-0200-00008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0" name="正方形/長方形 909">
          <a:extLst>
            <a:ext uri="{FF2B5EF4-FFF2-40B4-BE49-F238E27FC236}">
              <a16:creationId xmlns:a16="http://schemas.microsoft.com/office/drawing/2014/main" id="{00000000-0008-0000-0200-00008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0000000-0008-0000-0200-00009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00000000-0008-0000-0200-00009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5" name="【庁舎】&#10;一人当たり面積最小値テキスト">
          <a:extLst>
            <a:ext uri="{FF2B5EF4-FFF2-40B4-BE49-F238E27FC236}">
              <a16:creationId xmlns:a16="http://schemas.microsoft.com/office/drawing/2014/main" id="{00000000-0008-0000-0200-00009D030000}"/>
            </a:ext>
          </a:extLst>
        </xdr:cNvPr>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6" name="直線コネクタ 925">
          <a:extLst>
            <a:ext uri="{FF2B5EF4-FFF2-40B4-BE49-F238E27FC236}">
              <a16:creationId xmlns:a16="http://schemas.microsoft.com/office/drawing/2014/main" id="{00000000-0008-0000-0200-00009E030000}"/>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7" name="【庁舎】&#10;一人当たり面積最大値テキスト">
          <a:extLst>
            <a:ext uri="{FF2B5EF4-FFF2-40B4-BE49-F238E27FC236}">
              <a16:creationId xmlns:a16="http://schemas.microsoft.com/office/drawing/2014/main" id="{00000000-0008-0000-0200-00009F03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8" name="直線コネクタ 927">
          <a:extLst>
            <a:ext uri="{FF2B5EF4-FFF2-40B4-BE49-F238E27FC236}">
              <a16:creationId xmlns:a16="http://schemas.microsoft.com/office/drawing/2014/main" id="{00000000-0008-0000-0200-0000A003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29" name="【庁舎】&#10;一人当たり面積平均値テキスト">
          <a:extLst>
            <a:ext uri="{FF2B5EF4-FFF2-40B4-BE49-F238E27FC236}">
              <a16:creationId xmlns:a16="http://schemas.microsoft.com/office/drawing/2014/main" id="{00000000-0008-0000-0200-0000A1030000}"/>
            </a:ext>
          </a:extLst>
        </xdr:cNvPr>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4" name="フローチャート: 判断 933">
          <a:extLst>
            <a:ext uri="{FF2B5EF4-FFF2-40B4-BE49-F238E27FC236}">
              <a16:creationId xmlns:a16="http://schemas.microsoft.com/office/drawing/2014/main" id="{00000000-0008-0000-0200-0000A6030000}"/>
            </a:ext>
          </a:extLst>
        </xdr:cNvPr>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153415</xdr:rowOff>
    </xdr:from>
    <xdr:to>
      <xdr:col>116</xdr:col>
      <xdr:colOff>114300</xdr:colOff>
      <xdr:row>104</xdr:row>
      <xdr:rowOff>83565</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22110700" y="178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4842</xdr:rowOff>
    </xdr:from>
    <xdr:ext cx="469744" cy="259045"/>
    <xdr:sp macro="" textlink="">
      <xdr:nvSpPr>
        <xdr:cNvPr id="941" name="【庁舎】&#10;一人当たり面積該当値テキスト">
          <a:extLst>
            <a:ext uri="{FF2B5EF4-FFF2-40B4-BE49-F238E27FC236}">
              <a16:creationId xmlns:a16="http://schemas.microsoft.com/office/drawing/2014/main" id="{00000000-0008-0000-0200-0000AD030000}"/>
            </a:ext>
          </a:extLst>
        </xdr:cNvPr>
        <xdr:cNvSpPr txBox="1"/>
      </xdr:nvSpPr>
      <xdr:spPr>
        <a:xfrm>
          <a:off x="22199600" y="1766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16256</xdr:rowOff>
    </xdr:from>
    <xdr:to>
      <xdr:col>112</xdr:col>
      <xdr:colOff>38100</xdr:colOff>
      <xdr:row>104</xdr:row>
      <xdr:rowOff>117856</xdr:rowOff>
    </xdr:to>
    <xdr:sp macro="" textlink="">
      <xdr:nvSpPr>
        <xdr:cNvPr id="942" name="楕円 941">
          <a:extLst>
            <a:ext uri="{FF2B5EF4-FFF2-40B4-BE49-F238E27FC236}">
              <a16:creationId xmlns:a16="http://schemas.microsoft.com/office/drawing/2014/main" id="{00000000-0008-0000-0200-0000AE030000}"/>
            </a:ext>
          </a:extLst>
        </xdr:cNvPr>
        <xdr:cNvSpPr/>
      </xdr:nvSpPr>
      <xdr:spPr>
        <a:xfrm>
          <a:off x="21272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32765</xdr:rowOff>
    </xdr:from>
    <xdr:to>
      <xdr:col>116</xdr:col>
      <xdr:colOff>63500</xdr:colOff>
      <xdr:row>104</xdr:row>
      <xdr:rowOff>67056</xdr:rowOff>
    </xdr:to>
    <xdr:cxnSp macro="">
      <xdr:nvCxnSpPr>
        <xdr:cNvPr id="943" name="直線コネクタ 942">
          <a:extLst>
            <a:ext uri="{FF2B5EF4-FFF2-40B4-BE49-F238E27FC236}">
              <a16:creationId xmlns:a16="http://schemas.microsoft.com/office/drawing/2014/main" id="{00000000-0008-0000-0200-0000AF030000}"/>
            </a:ext>
          </a:extLst>
        </xdr:cNvPr>
        <xdr:cNvCxnSpPr/>
      </xdr:nvCxnSpPr>
      <xdr:spPr>
        <a:xfrm flipV="1">
          <a:off x="21323300" y="1786356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148844</xdr:rowOff>
    </xdr:from>
    <xdr:to>
      <xdr:col>107</xdr:col>
      <xdr:colOff>101600</xdr:colOff>
      <xdr:row>104</xdr:row>
      <xdr:rowOff>78994</xdr:rowOff>
    </xdr:to>
    <xdr:sp macro="" textlink="">
      <xdr:nvSpPr>
        <xdr:cNvPr id="944" name="楕円 943">
          <a:extLst>
            <a:ext uri="{FF2B5EF4-FFF2-40B4-BE49-F238E27FC236}">
              <a16:creationId xmlns:a16="http://schemas.microsoft.com/office/drawing/2014/main" id="{00000000-0008-0000-0200-0000B0030000}"/>
            </a:ext>
          </a:extLst>
        </xdr:cNvPr>
        <xdr:cNvSpPr/>
      </xdr:nvSpPr>
      <xdr:spPr>
        <a:xfrm>
          <a:off x="20383500" y="17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28194</xdr:rowOff>
    </xdr:from>
    <xdr:to>
      <xdr:col>111</xdr:col>
      <xdr:colOff>177800</xdr:colOff>
      <xdr:row>104</xdr:row>
      <xdr:rowOff>67056</xdr:rowOff>
    </xdr:to>
    <xdr:cxnSp macro="">
      <xdr:nvCxnSpPr>
        <xdr:cNvPr id="945" name="直線コネクタ 944">
          <a:extLst>
            <a:ext uri="{FF2B5EF4-FFF2-40B4-BE49-F238E27FC236}">
              <a16:creationId xmlns:a16="http://schemas.microsoft.com/office/drawing/2014/main" id="{00000000-0008-0000-0200-0000B1030000}"/>
            </a:ext>
          </a:extLst>
        </xdr:cNvPr>
        <xdr:cNvCxnSpPr/>
      </xdr:nvCxnSpPr>
      <xdr:spPr>
        <a:xfrm>
          <a:off x="20434300" y="1785899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160274</xdr:rowOff>
    </xdr:from>
    <xdr:to>
      <xdr:col>102</xdr:col>
      <xdr:colOff>165100</xdr:colOff>
      <xdr:row>104</xdr:row>
      <xdr:rowOff>90424</xdr:rowOff>
    </xdr:to>
    <xdr:sp macro="" textlink="">
      <xdr:nvSpPr>
        <xdr:cNvPr id="946" name="楕円 945">
          <a:extLst>
            <a:ext uri="{FF2B5EF4-FFF2-40B4-BE49-F238E27FC236}">
              <a16:creationId xmlns:a16="http://schemas.microsoft.com/office/drawing/2014/main" id="{00000000-0008-0000-0200-0000B2030000}"/>
            </a:ext>
          </a:extLst>
        </xdr:cNvPr>
        <xdr:cNvSpPr/>
      </xdr:nvSpPr>
      <xdr:spPr>
        <a:xfrm>
          <a:off x="19494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28194</xdr:rowOff>
    </xdr:from>
    <xdr:to>
      <xdr:col>107</xdr:col>
      <xdr:colOff>50800</xdr:colOff>
      <xdr:row>104</xdr:row>
      <xdr:rowOff>39624</xdr:rowOff>
    </xdr:to>
    <xdr:cxnSp macro="">
      <xdr:nvCxnSpPr>
        <xdr:cNvPr id="947" name="直線コネクタ 946">
          <a:extLst>
            <a:ext uri="{FF2B5EF4-FFF2-40B4-BE49-F238E27FC236}">
              <a16:creationId xmlns:a16="http://schemas.microsoft.com/office/drawing/2014/main" id="{00000000-0008-0000-0200-0000B3030000}"/>
            </a:ext>
          </a:extLst>
        </xdr:cNvPr>
        <xdr:cNvCxnSpPr/>
      </xdr:nvCxnSpPr>
      <xdr:spPr>
        <a:xfrm flipV="1">
          <a:off x="19545300" y="178589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45974</xdr:rowOff>
    </xdr:from>
    <xdr:to>
      <xdr:col>98</xdr:col>
      <xdr:colOff>38100</xdr:colOff>
      <xdr:row>104</xdr:row>
      <xdr:rowOff>147574</xdr:rowOff>
    </xdr:to>
    <xdr:sp macro="" textlink="">
      <xdr:nvSpPr>
        <xdr:cNvPr id="948" name="楕円 947">
          <a:extLst>
            <a:ext uri="{FF2B5EF4-FFF2-40B4-BE49-F238E27FC236}">
              <a16:creationId xmlns:a16="http://schemas.microsoft.com/office/drawing/2014/main" id="{00000000-0008-0000-0200-0000B4030000}"/>
            </a:ext>
          </a:extLst>
        </xdr:cNvPr>
        <xdr:cNvSpPr/>
      </xdr:nvSpPr>
      <xdr:spPr>
        <a:xfrm>
          <a:off x="186055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39624</xdr:rowOff>
    </xdr:from>
    <xdr:to>
      <xdr:col>102</xdr:col>
      <xdr:colOff>114300</xdr:colOff>
      <xdr:row>104</xdr:row>
      <xdr:rowOff>96774</xdr:rowOff>
    </xdr:to>
    <xdr:cxnSp macro="">
      <xdr:nvCxnSpPr>
        <xdr:cNvPr id="949" name="直線コネクタ 948">
          <a:extLst>
            <a:ext uri="{FF2B5EF4-FFF2-40B4-BE49-F238E27FC236}">
              <a16:creationId xmlns:a16="http://schemas.microsoft.com/office/drawing/2014/main" id="{00000000-0008-0000-0200-0000B5030000}"/>
            </a:ext>
          </a:extLst>
        </xdr:cNvPr>
        <xdr:cNvCxnSpPr/>
      </xdr:nvCxnSpPr>
      <xdr:spPr>
        <a:xfrm flipV="1">
          <a:off x="18656300" y="1787042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170705</xdr:rowOff>
    </xdr:from>
    <xdr:ext cx="469744" cy="259045"/>
    <xdr:sp macro="" textlink="">
      <xdr:nvSpPr>
        <xdr:cNvPr id="950" name="n_1aveValue【庁舎】&#10;一人当たり面積">
          <a:extLst>
            <a:ext uri="{FF2B5EF4-FFF2-40B4-BE49-F238E27FC236}">
              <a16:creationId xmlns:a16="http://schemas.microsoft.com/office/drawing/2014/main" id="{00000000-0008-0000-0200-0000B6030000}"/>
            </a:ext>
          </a:extLst>
        </xdr:cNvPr>
        <xdr:cNvSpPr txBox="1"/>
      </xdr:nvSpPr>
      <xdr:spPr>
        <a:xfrm>
          <a:off x="210757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22114</xdr:rowOff>
    </xdr:from>
    <xdr:ext cx="469744" cy="259045"/>
    <xdr:sp macro="" textlink="">
      <xdr:nvSpPr>
        <xdr:cNvPr id="951" name="n_2aveValue【庁舎】&#10;一人当たり面積">
          <a:extLst>
            <a:ext uri="{FF2B5EF4-FFF2-40B4-BE49-F238E27FC236}">
              <a16:creationId xmlns:a16="http://schemas.microsoft.com/office/drawing/2014/main" id="{00000000-0008-0000-0200-0000B7030000}"/>
            </a:ext>
          </a:extLst>
        </xdr:cNvPr>
        <xdr:cNvSpPr txBox="1"/>
      </xdr:nvSpPr>
      <xdr:spPr>
        <a:xfrm>
          <a:off x="20199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952" name="n_3aveValue【庁舎】&#10;一人当たり面積">
          <a:extLst>
            <a:ext uri="{FF2B5EF4-FFF2-40B4-BE49-F238E27FC236}">
              <a16:creationId xmlns:a16="http://schemas.microsoft.com/office/drawing/2014/main" id="{00000000-0008-0000-0200-0000B8030000}"/>
            </a:ext>
          </a:extLst>
        </xdr:cNvPr>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953" name="n_4aveValue【庁舎】&#10;一人当たり面積">
          <a:extLst>
            <a:ext uri="{FF2B5EF4-FFF2-40B4-BE49-F238E27FC236}">
              <a16:creationId xmlns:a16="http://schemas.microsoft.com/office/drawing/2014/main" id="{00000000-0008-0000-0200-0000B9030000}"/>
            </a:ext>
          </a:extLst>
        </xdr:cNvPr>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134383</xdr:rowOff>
    </xdr:from>
    <xdr:ext cx="469744" cy="259045"/>
    <xdr:sp macro="" textlink="">
      <xdr:nvSpPr>
        <xdr:cNvPr id="954" name="n_1mainValue【庁舎】&#10;一人当たり面積">
          <a:extLst>
            <a:ext uri="{FF2B5EF4-FFF2-40B4-BE49-F238E27FC236}">
              <a16:creationId xmlns:a16="http://schemas.microsoft.com/office/drawing/2014/main" id="{00000000-0008-0000-0200-0000BA030000}"/>
            </a:ext>
          </a:extLst>
        </xdr:cNvPr>
        <xdr:cNvSpPr txBox="1"/>
      </xdr:nvSpPr>
      <xdr:spPr>
        <a:xfrm>
          <a:off x="21075727" y="176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95521</xdr:rowOff>
    </xdr:from>
    <xdr:ext cx="469744" cy="259045"/>
    <xdr:sp macro="" textlink="">
      <xdr:nvSpPr>
        <xdr:cNvPr id="955" name="n_2mainValue【庁舎】&#10;一人当たり面積">
          <a:extLst>
            <a:ext uri="{FF2B5EF4-FFF2-40B4-BE49-F238E27FC236}">
              <a16:creationId xmlns:a16="http://schemas.microsoft.com/office/drawing/2014/main" id="{00000000-0008-0000-0200-0000BB030000}"/>
            </a:ext>
          </a:extLst>
        </xdr:cNvPr>
        <xdr:cNvSpPr txBox="1"/>
      </xdr:nvSpPr>
      <xdr:spPr>
        <a:xfrm>
          <a:off x="20199427" y="1758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106951</xdr:rowOff>
    </xdr:from>
    <xdr:ext cx="469744" cy="259045"/>
    <xdr:sp macro="" textlink="">
      <xdr:nvSpPr>
        <xdr:cNvPr id="956" name="n_3mainValue【庁舎】&#10;一人当たり面積">
          <a:extLst>
            <a:ext uri="{FF2B5EF4-FFF2-40B4-BE49-F238E27FC236}">
              <a16:creationId xmlns:a16="http://schemas.microsoft.com/office/drawing/2014/main" id="{00000000-0008-0000-0200-0000BC030000}"/>
            </a:ext>
          </a:extLst>
        </xdr:cNvPr>
        <xdr:cNvSpPr txBox="1"/>
      </xdr:nvSpPr>
      <xdr:spPr>
        <a:xfrm>
          <a:off x="19310427" y="175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138701</xdr:rowOff>
    </xdr:from>
    <xdr:ext cx="469744" cy="259045"/>
    <xdr:sp macro="" textlink="">
      <xdr:nvSpPr>
        <xdr:cNvPr id="957" name="n_4mainValue【庁舎】&#10;一人当たり面積">
          <a:extLst>
            <a:ext uri="{FF2B5EF4-FFF2-40B4-BE49-F238E27FC236}">
              <a16:creationId xmlns:a16="http://schemas.microsoft.com/office/drawing/2014/main" id="{00000000-0008-0000-0200-0000BD030000}"/>
            </a:ext>
          </a:extLst>
        </xdr:cNvPr>
        <xdr:cNvSpPr txBox="1"/>
      </xdr:nvSpPr>
      <xdr:spPr>
        <a:xfrm>
          <a:off x="18421427" y="1796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0000000-0008-0000-0200-0000B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00000000-0008-0000-0200-0000B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00000000-0008-0000-0200-0000C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図書館、消防施設等については、類似団体と比べ有形固定資産減価償却率は低い数値となっている。</a:t>
          </a:r>
        </a:p>
        <a:p>
          <a:r>
            <a:rPr kumimoji="1" lang="ja-JP" altLang="en-US" sz="1300">
              <a:latin typeface="ＭＳ Ｐゴシック" panose="020B0600070205080204" pitchFamily="50" charset="-128"/>
              <a:ea typeface="ＭＳ Ｐゴシック" panose="020B0600070205080204" pitchFamily="50" charset="-128"/>
            </a:rPr>
            <a:t>これは、図書館については、平成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年に田辺市文化交流センター「たなべる」として新たに建設されたこと、消防施設については、平成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年に消防庁舎が建設されたことによるものである。</a:t>
          </a:r>
        </a:p>
        <a:p>
          <a:r>
            <a:rPr kumimoji="1" lang="ja-JP" altLang="en-US" sz="1300">
              <a:latin typeface="ＭＳ Ｐゴシック" panose="020B0600070205080204" pitchFamily="50" charset="-128"/>
              <a:ea typeface="ＭＳ Ｐゴシック" panose="020B0600070205080204" pitchFamily="50" charset="-128"/>
            </a:rPr>
            <a:t>また、体育館・プールについては、武道館の建設により有形固定資産減価償却率が減少しているものの、ほとんどの類型において各施設の減価償却に伴い有形固定資産減価償却率は上昇している。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71,947
71,655
1,026.91
57,046,080
54,942,778
1,674,365
24,087,370
50,149,645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は、消費税率改定に伴う地方消費税交付金の増加や、譲与額の前倒しに伴う森林環境譲与税の増加などに伴い基準財政収入額が増加したものの、地方法人課税の偏在是正措置による財源を活用した地域社会再生事業費の新設や、単位費用の増加等による林野水産行政費の増加などから基準財政需要額も増加したため、</a:t>
          </a:r>
          <a:r>
            <a:rPr kumimoji="1" lang="en-US" altLang="ja-JP" sz="1200">
              <a:latin typeface="ＭＳ Ｐゴシック" panose="020B0600070205080204" pitchFamily="50" charset="-128"/>
              <a:ea typeface="ＭＳ Ｐゴシック" panose="020B0600070205080204" pitchFamily="50" charset="-128"/>
            </a:rPr>
            <a:t>0.38</a:t>
          </a:r>
          <a:r>
            <a:rPr kumimoji="1" lang="ja-JP" altLang="en-US" sz="1200">
              <a:latin typeface="ＭＳ Ｐゴシック" panose="020B0600070205080204" pitchFamily="50" charset="-128"/>
              <a:ea typeface="ＭＳ Ｐゴシック" panose="020B0600070205080204" pitchFamily="50" charset="-128"/>
            </a:rPr>
            <a:t>ポイントで前年度と同数値となった。</a:t>
          </a:r>
        </a:p>
        <a:p>
          <a:r>
            <a:rPr kumimoji="1" lang="ja-JP" altLang="en-US" sz="1200">
              <a:latin typeface="ＭＳ Ｐゴシック" panose="020B0600070205080204" pitchFamily="50" charset="-128"/>
              <a:ea typeface="ＭＳ Ｐゴシック" panose="020B0600070205080204" pitchFamily="50" charset="-128"/>
            </a:rPr>
            <a:t>　過疎化・少子高齢化が進む中、類似団体や全国平均と比較すると下回っている状況であるため、今後も引き続き自主財源の確保に努める。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母となる経常一般財源等歳入は、市税において固定資産税や市民税の減少のほか、子ども・子育て支援臨時交付金の皆減や臨時財政対策債発行額の減少はあるものの、森林環境譲与税及び地方消費税交付金の増加に加え、法人事業税交付金が皆増したことなどから増加した。</a:t>
          </a:r>
        </a:p>
        <a:p>
          <a:r>
            <a:rPr kumimoji="1" lang="ja-JP" altLang="en-US" sz="1200">
              <a:latin typeface="ＭＳ Ｐゴシック" panose="020B0600070205080204" pitchFamily="50" charset="-128"/>
              <a:ea typeface="ＭＳ Ｐゴシック" panose="020B0600070205080204" pitchFamily="50" charset="-128"/>
            </a:rPr>
            <a:t>　分子となる経常的経費充当一般財源は、児童扶養手当や医療扶助費などの扶助費の減少や、過去に借入した起債の償還完了などから公債費が減少したものの、会計年度任用職員制度の開始に伴い人件費が増加したことに加え、道路・水路等の維持補修費が増加し、前年度より</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98.0</a:t>
          </a:r>
          <a:r>
            <a:rPr kumimoji="1" lang="ja-JP" altLang="en-US" sz="12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106680</xdr:rowOff>
    </xdr:from>
    <xdr:to>
      <xdr:col>23</xdr:col>
      <xdr:colOff>133350</xdr:colOff>
      <xdr:row>66</xdr:row>
      <xdr:rowOff>122767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142238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18204</xdr:rowOff>
    </xdr:from>
    <xdr:to>
      <xdr:col>19</xdr:col>
      <xdr:colOff>133350</xdr:colOff>
      <xdr:row>66</xdr:row>
      <xdr:rowOff>106680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3339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101177</xdr:rowOff>
    </xdr:from>
    <xdr:to>
      <xdr:col>15</xdr:col>
      <xdr:colOff>82550</xdr:colOff>
      <xdr:row>66</xdr:row>
      <xdr:rowOff>18204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2454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65</xdr:row>
      <xdr:rowOff>101177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00412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71967</xdr:rowOff>
    </xdr:from>
    <xdr:to>
      <xdr:col>23</xdr:col>
      <xdr:colOff>184150</xdr:colOff>
      <xdr:row>67</xdr:row>
      <xdr:rowOff>2117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139294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28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55880</xdr:rowOff>
    </xdr:from>
    <xdr:to>
      <xdr:col>19</xdr:col>
      <xdr:colOff>184150</xdr:colOff>
      <xdr:row>66</xdr:row>
      <xdr:rowOff>157480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142257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138854</xdr:rowOff>
    </xdr:from>
    <xdr:to>
      <xdr:col>15</xdr:col>
      <xdr:colOff>133350</xdr:colOff>
      <xdr:row>66</xdr:row>
      <xdr:rowOff>69004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53781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50377</xdr:rowOff>
    </xdr:from>
    <xdr:to>
      <xdr:col>11</xdr:col>
      <xdr:colOff>82550</xdr:colOff>
      <xdr:row>65</xdr:row>
      <xdr:rowOff>151977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136754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年５月に市町村が合併し、和歌山県全域の約</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％、県内１位の広大な面積を有することとなり、旧町村単位に４つの行政局を配置していることなどから、人件費・物件費等については、類似団体や全国平均と比較して上回っている状況にある。</a:t>
          </a:r>
        </a:p>
        <a:p>
          <a:r>
            <a:rPr kumimoji="1" lang="ja-JP" altLang="en-US" sz="1200">
              <a:latin typeface="ＭＳ Ｐゴシック" panose="020B0600070205080204" pitchFamily="50" charset="-128"/>
              <a:ea typeface="ＭＳ Ｐゴシック" panose="020B0600070205080204" pitchFamily="50" charset="-128"/>
            </a:rPr>
            <a:t>　令和２年度は、会計年度任用職員制度の開始に伴う人件費の増加に加え、新型コロナウイルス感染症対策として実施した商品券事業費の皆増などから物件費も増加し、依然として類似団体や全国平均と比較して高水準となっている。</a:t>
          </a:r>
        </a:p>
        <a:p>
          <a:r>
            <a:rPr kumimoji="1" lang="ja-JP" altLang="en-US" sz="1200">
              <a:latin typeface="ＭＳ Ｐゴシック" panose="020B0600070205080204" pitchFamily="50" charset="-128"/>
              <a:ea typeface="ＭＳ Ｐゴシック" panose="020B0600070205080204" pitchFamily="50" charset="-128"/>
            </a:rPr>
            <a:t>　今後も引き続き、定員管理の適正化や経費の削減等に努める。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60647</xdr:rowOff>
    </xdr:from>
    <xdr:to>
      <xdr:col>23</xdr:col>
      <xdr:colOff>133350</xdr:colOff>
      <xdr:row>85</xdr:row>
      <xdr:rowOff>80452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62447"/>
          <a:ext cx="838200" cy="19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29697</xdr:rowOff>
    </xdr:from>
    <xdr:to>
      <xdr:col>19</xdr:col>
      <xdr:colOff>133350</xdr:colOff>
      <xdr:row>84</xdr:row>
      <xdr:rowOff>60647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431497"/>
          <a:ext cx="889000" cy="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145061</xdr:rowOff>
    </xdr:from>
    <xdr:to>
      <xdr:col>15</xdr:col>
      <xdr:colOff>82550</xdr:colOff>
      <xdr:row>84</xdr:row>
      <xdr:rowOff>29697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375411"/>
          <a:ext cx="889000" cy="5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113281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129079</xdr:rowOff>
    </xdr:from>
    <xdr:to>
      <xdr:col>11</xdr:col>
      <xdr:colOff>31750</xdr:colOff>
      <xdr:row>83</xdr:row>
      <xdr:rowOff>145061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359429"/>
          <a:ext cx="889000" cy="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73362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8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29652</xdr:rowOff>
    </xdr:from>
    <xdr:to>
      <xdr:col>23</xdr:col>
      <xdr:colOff>184150</xdr:colOff>
      <xdr:row>85</xdr:row>
      <xdr:rowOff>131252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1729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9847</xdr:rowOff>
    </xdr:from>
    <xdr:to>
      <xdr:col>19</xdr:col>
      <xdr:colOff>184150</xdr:colOff>
      <xdr:row>84</xdr:row>
      <xdr:rowOff>111447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1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96224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9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150347</xdr:rowOff>
    </xdr:from>
    <xdr:to>
      <xdr:col>15</xdr:col>
      <xdr:colOff>133350</xdr:colOff>
      <xdr:row>84</xdr:row>
      <xdr:rowOff>80497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8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65274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46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94261</xdr:rowOff>
    </xdr:from>
    <xdr:to>
      <xdr:col>11</xdr:col>
      <xdr:colOff>82550</xdr:colOff>
      <xdr:row>84</xdr:row>
      <xdr:rowOff>24411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2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9188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1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78279</xdr:rowOff>
    </xdr:from>
    <xdr:to>
      <xdr:col>7</xdr:col>
      <xdr:colOff>31750</xdr:colOff>
      <xdr:row>84</xdr:row>
      <xdr:rowOff>8429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0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164656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類似団体や全国市平均と比較して上回った状況にあり、今後も引き続き、給与体系の調整等を含め、適正化に努める。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88</xdr:row>
      <xdr:rowOff>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507036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88</xdr:row>
      <xdr:rowOff>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0014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102507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0014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87</xdr:row>
      <xdr:rowOff>119743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01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定員適正化計画に基づき、計画的に職員数の削減に取り組んでいるものの、平成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年５月に５市町村が合併し、和歌山県全域の約</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県内１位の広大な面積を有することや、旧町村単位に４つの行政局を配置しており、加えて隣接する上富田町から消防業務を受託していることなどから、類似団体や全国平均と比較して上回っている状況にある。一方、人口が同規模程度で、面積が</a:t>
          </a:r>
          <a:r>
            <a:rPr kumimoji="1" lang="en-US" altLang="ja-JP" sz="1200">
              <a:latin typeface="ＭＳ Ｐゴシック" panose="020B0600070205080204" pitchFamily="50" charset="-128"/>
              <a:ea typeface="ＭＳ Ｐゴシック" panose="020B0600070205080204" pitchFamily="50" charset="-128"/>
            </a:rPr>
            <a:t>500</a:t>
          </a:r>
          <a:r>
            <a:rPr kumimoji="1" lang="ja-JP" altLang="en-US" sz="1200">
              <a:latin typeface="ＭＳ Ｐゴシック" panose="020B0600070205080204" pitchFamily="50" charset="-128"/>
              <a:ea typeface="ＭＳ Ｐゴシック" panose="020B0600070205080204" pitchFamily="50" charset="-128"/>
            </a:rPr>
            <a:t>ｋ㎡以上の自治体と比較した場合、職種にもよるが、職員数は下回っている状況にある。</a:t>
          </a:r>
        </a:p>
        <a:p>
          <a:r>
            <a:rPr kumimoji="1" lang="ja-JP" altLang="en-US" sz="1200">
              <a:latin typeface="ＭＳ Ｐゴシック" panose="020B0600070205080204" pitchFamily="50" charset="-128"/>
              <a:ea typeface="ＭＳ Ｐゴシック" panose="020B0600070205080204" pitchFamily="50" charset="-128"/>
            </a:rPr>
            <a:t>　今後も引き続き、適正な定員管理に努める。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60295</xdr:rowOff>
    </xdr:from>
    <xdr:to>
      <xdr:col>81</xdr:col>
      <xdr:colOff>44450</xdr:colOff>
      <xdr:row>63</xdr:row>
      <xdr:rowOff>98213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861645"/>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23525</xdr:rowOff>
    </xdr:from>
    <xdr:to>
      <xdr:col>77</xdr:col>
      <xdr:colOff>44450</xdr:colOff>
      <xdr:row>63</xdr:row>
      <xdr:rowOff>60295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824875"/>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20078</xdr:rowOff>
    </xdr:from>
    <xdr:to>
      <xdr:col>72</xdr:col>
      <xdr:colOff>203200</xdr:colOff>
      <xdr:row>63</xdr:row>
      <xdr:rowOff>23525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82142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147865</xdr:rowOff>
    </xdr:from>
    <xdr:to>
      <xdr:col>68</xdr:col>
      <xdr:colOff>152400</xdr:colOff>
      <xdr:row>63</xdr:row>
      <xdr:rowOff>20078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777765"/>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47413</xdr:rowOff>
    </xdr:from>
    <xdr:to>
      <xdr:col>81</xdr:col>
      <xdr:colOff>95250</xdr:colOff>
      <xdr:row>63</xdr:row>
      <xdr:rowOff>149013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19490</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82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9495</xdr:rowOff>
    </xdr:from>
    <xdr:to>
      <xdr:col>77</xdr:col>
      <xdr:colOff>95250</xdr:colOff>
      <xdr:row>63</xdr:row>
      <xdr:rowOff>111095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8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95872</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89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144175</xdr:rowOff>
    </xdr:from>
    <xdr:to>
      <xdr:col>73</xdr:col>
      <xdr:colOff>44450</xdr:colOff>
      <xdr:row>63</xdr:row>
      <xdr:rowOff>74325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7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59102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86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140728</xdr:rowOff>
    </xdr:from>
    <xdr:to>
      <xdr:col>68</xdr:col>
      <xdr:colOff>203200</xdr:colOff>
      <xdr:row>63</xdr:row>
      <xdr:rowOff>70878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7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55655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85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97065</xdr:rowOff>
    </xdr:from>
    <xdr:to>
      <xdr:col>64</xdr:col>
      <xdr:colOff>152400</xdr:colOff>
      <xdr:row>63</xdr:row>
      <xdr:rowOff>27215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11992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地方消費税交付金及び森林環境譲与税の増加などに伴う標準税収入額等の増加などのポイント減少の要因はあるものの、三四六総合運動公園整備事業や消防庁舎建設事業などの大型事業の実施に伴い発行した合併特例債の元利償還金が増加していることや、統合前の旧簡易水道施設の建設改良に係る地方債の元利償還金の増加に伴う水道事業会計への繰入金の増加、公立紀南病院組合の医療機器整備及び看護学校整備事業に係る病院事業債の元利償還金に対する負担金が増加していることなどから、前年度比で</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ポイントの増加となった。</a:t>
          </a:r>
        </a:p>
        <a:p>
          <a:r>
            <a:rPr kumimoji="1" lang="ja-JP" altLang="en-US" sz="1200">
              <a:latin typeface="ＭＳ Ｐゴシック" panose="020B0600070205080204" pitchFamily="50" charset="-128"/>
              <a:ea typeface="ＭＳ Ｐゴシック" panose="020B0600070205080204" pitchFamily="50" charset="-128"/>
            </a:rPr>
            <a:t>　今後も比率の更なる改善に向け、地方債の適正管理に努める。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93435</xdr:rowOff>
    </xdr:from>
    <xdr:to>
      <xdr:col>81</xdr:col>
      <xdr:colOff>44450</xdr:colOff>
      <xdr:row>41</xdr:row>
      <xdr:rowOff>104926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1228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93435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0539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1512</xdr:rowOff>
    </xdr:from>
    <xdr:to>
      <xdr:col>72</xdr:col>
      <xdr:colOff>203200</xdr:colOff>
      <xdr:row>41</xdr:row>
      <xdr:rowOff>24493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70309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1512</xdr:rowOff>
    </xdr:from>
    <xdr:to>
      <xdr:col>68</xdr:col>
      <xdr:colOff>152400</xdr:colOff>
      <xdr:row>41</xdr:row>
      <xdr:rowOff>35983</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0309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54126</xdr:rowOff>
    </xdr:from>
    <xdr:to>
      <xdr:col>81</xdr:col>
      <xdr:colOff>95250</xdr:colOff>
      <xdr:row>41</xdr:row>
      <xdr:rowOff>155726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26203</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0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42635</xdr:rowOff>
    </xdr:from>
    <xdr:to>
      <xdr:col>77</xdr:col>
      <xdr:colOff>95250</xdr:colOff>
      <xdr:row>41</xdr:row>
      <xdr:rowOff>144235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129012</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122162</xdr:rowOff>
    </xdr:from>
    <xdr:to>
      <xdr:col>68</xdr:col>
      <xdr:colOff>203200</xdr:colOff>
      <xdr:row>41</xdr:row>
      <xdr:rowOff>52312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62489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庁舎整備事業や防災行政無線デジタル化事業などの大型事業の財源として地方債を発行したことに伴う地方債現在高の増加はあるものの、充当可能基金の増加などから将来負担額を充当可能財源等が上回り、令和２年度においても将来負担比率は算定されていない。</a:t>
          </a:r>
        </a:p>
        <a:p>
          <a:r>
            <a:rPr kumimoji="1" lang="ja-JP" altLang="en-US" sz="1200">
              <a:latin typeface="ＭＳ Ｐゴシック" panose="020B0600070205080204" pitchFamily="50" charset="-128"/>
              <a:ea typeface="ＭＳ Ｐゴシック" panose="020B0600070205080204" pitchFamily="50" charset="-128"/>
            </a:rPr>
            <a:t>　今後も地方債の計画的な発行や、定員適正化計画に基づく適正な定員管理の実施により、健全な行財政運営に努める。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147562</xdr:rowOff>
    </xdr:from>
    <xdr:to>
      <xdr:col>68</xdr:col>
      <xdr:colOff>152400</xdr:colOff>
      <xdr:row>14</xdr:row>
      <xdr:rowOff>26670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376412"/>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124054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150482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96762</xdr:rowOff>
    </xdr:from>
    <xdr:to>
      <xdr:col>68</xdr:col>
      <xdr:colOff>203200</xdr:colOff>
      <xdr:row>14</xdr:row>
      <xdr:rowOff>26912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3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37089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09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147320</xdr:rowOff>
    </xdr:from>
    <xdr:to>
      <xdr:col>64</xdr:col>
      <xdr:colOff>152400</xdr:colOff>
      <xdr:row>14</xdr:row>
      <xdr:rowOff>77470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87647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1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71,947
71,655
1,026.91
57,046,080
54,942,778
1,674,365
24,087,370
50,149,645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人件費に係る経常収支比率は、再任用職員の配置や新規採用の抑制、各種手当の廃止や見直し、指定管理者制度の導入や直営業務の民間委託などの取組を進めるなど、人件費の削減に努めているが、令和２年度は、会計年度任用職員制度の開始に伴う報酬や期末手当の増加などにより、前年度に比べ</a:t>
          </a:r>
          <a:r>
            <a:rPr kumimoji="1" lang="en-US" altLang="ja-JP" sz="1150">
              <a:latin typeface="ＭＳ Ｐゴシック" panose="020B0600070205080204" pitchFamily="50" charset="-128"/>
              <a:ea typeface="ＭＳ Ｐゴシック" panose="020B0600070205080204" pitchFamily="50" charset="-128"/>
            </a:rPr>
            <a:t>2.2</a:t>
          </a:r>
          <a:r>
            <a:rPr kumimoji="1" lang="ja-JP" altLang="en-US" sz="1150">
              <a:latin typeface="ＭＳ Ｐゴシック" panose="020B0600070205080204" pitchFamily="50" charset="-128"/>
              <a:ea typeface="ＭＳ Ｐゴシック" panose="020B0600070205080204" pitchFamily="50" charset="-128"/>
            </a:rPr>
            <a:t>ポイント増加し</a:t>
          </a:r>
          <a:r>
            <a:rPr kumimoji="1" lang="en-US" altLang="ja-JP" sz="1150">
              <a:latin typeface="ＭＳ Ｐゴシック" panose="020B0600070205080204" pitchFamily="50" charset="-128"/>
              <a:ea typeface="ＭＳ Ｐゴシック" panose="020B0600070205080204" pitchFamily="50" charset="-128"/>
            </a:rPr>
            <a:t>28.3</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今後も引き続き、定員適正化計画に基づき、人件費の削減に努める。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38</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973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9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0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38</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7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物件費に係る経常収支比率は、類似団体や全国平均と比較して下回っている状況であるが、近年は増加傾向となっている。</a:t>
          </a:r>
        </a:p>
        <a:p>
          <a:r>
            <a:rPr kumimoji="1" lang="ja-JP" altLang="en-US" sz="1150">
              <a:latin typeface="ＭＳ Ｐゴシック" panose="020B0600070205080204" pitchFamily="50" charset="-128"/>
              <a:ea typeface="ＭＳ Ｐゴシック" panose="020B0600070205080204" pitchFamily="50" charset="-128"/>
            </a:rPr>
            <a:t>　令和２年度は、ほぼ前年度並みで推移しているものの、今後も引き続き各施設における指定管理者制度の活用や民間委託などに取り組み、経費の削減に努める。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104140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32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104140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32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24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81280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86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扶助費に係る経常収支比率は、児童扶養手当や医療扶助費等の減少のほか、会計年度任用職員制度の開始に伴う保育所に係る扶助費の減少などにより、前年度に比べ</a:t>
          </a:r>
          <a:r>
            <a:rPr kumimoji="1" lang="en-US" altLang="ja-JP" sz="1150">
              <a:latin typeface="ＭＳ Ｐゴシック" panose="020B0600070205080204" pitchFamily="50" charset="-128"/>
              <a:ea typeface="ＭＳ Ｐゴシック" panose="020B0600070205080204" pitchFamily="50" charset="-128"/>
            </a:rPr>
            <a:t>1.8</a:t>
          </a:r>
          <a:r>
            <a:rPr kumimoji="1" lang="ja-JP" altLang="en-US" sz="1150">
              <a:latin typeface="ＭＳ Ｐゴシック" panose="020B0600070205080204" pitchFamily="50" charset="-128"/>
              <a:ea typeface="ＭＳ Ｐゴシック" panose="020B0600070205080204" pitchFamily="50" charset="-128"/>
            </a:rPr>
            <a:t>ポイント減少し</a:t>
          </a:r>
          <a:r>
            <a:rPr kumimoji="1" lang="en-US" altLang="ja-JP" sz="1150">
              <a:latin typeface="ＭＳ Ｐゴシック" panose="020B0600070205080204" pitchFamily="50" charset="-128"/>
              <a:ea typeface="ＭＳ Ｐゴシック" panose="020B0600070205080204" pitchFamily="50" charset="-128"/>
            </a:rPr>
            <a:t>10.1</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今後も引き続き、生活保護における状況把握や資格審査等の適正化などの検討を進めていくことで、財政を圧迫する上昇傾向を少しでも抑制できるよう努める。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39370</xdr:rowOff>
    </xdr:from>
    <xdr:to>
      <xdr:col>24</xdr:col>
      <xdr:colOff>25400</xdr:colOff>
      <xdr:row>56</xdr:row>
      <xdr:rowOff>5080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691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56</xdr:row>
      <xdr:rowOff>5080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6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55</xdr:row>
      <xdr:rowOff>138430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85090</xdr:rowOff>
    </xdr:from>
    <xdr:to>
      <xdr:col>11</xdr:col>
      <xdr:colOff>9525</xdr:colOff>
      <xdr:row>55</xdr:row>
      <xdr:rowOff>138430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14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160020</xdr:rowOff>
    </xdr:from>
    <xdr:to>
      <xdr:col>24</xdr:col>
      <xdr:colOff>76200</xdr:colOff>
      <xdr:row>55</xdr:row>
      <xdr:rowOff>90170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5097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125730</xdr:rowOff>
    </xdr:from>
    <xdr:to>
      <xdr:col>20</xdr:col>
      <xdr:colOff>38100</xdr:colOff>
      <xdr:row>56</xdr:row>
      <xdr:rowOff>55880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2557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2557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34290</xdr:rowOff>
    </xdr:from>
    <xdr:to>
      <xdr:col>6</xdr:col>
      <xdr:colOff>171450</xdr:colOff>
      <xdr:row>55</xdr:row>
      <xdr:rowOff>135890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120667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その他に係る経常収支比率は、維持補修費と繰出金が該当し、令和２年度は、消費税率引上げに伴う低所得者の介護保険料軽減強化に伴う介護保険特別会計繰出金の増加や、道路・水路等の維持補修費の増加などにより、前年度に比べ</a:t>
          </a:r>
          <a:r>
            <a:rPr kumimoji="1" lang="en-US" altLang="ja-JP" sz="1150">
              <a:latin typeface="ＭＳ Ｐゴシック" panose="020B0600070205080204" pitchFamily="50" charset="-128"/>
              <a:ea typeface="ＭＳ Ｐゴシック" panose="020B0600070205080204" pitchFamily="50" charset="-128"/>
            </a:rPr>
            <a:t>0.3</a:t>
          </a:r>
          <a:r>
            <a:rPr kumimoji="1" lang="ja-JP" altLang="en-US" sz="1150">
              <a:latin typeface="ＭＳ Ｐゴシック" panose="020B0600070205080204" pitchFamily="50" charset="-128"/>
              <a:ea typeface="ＭＳ Ｐゴシック" panose="020B0600070205080204" pitchFamily="50" charset="-128"/>
            </a:rPr>
            <a:t>ポイント増加し</a:t>
          </a:r>
          <a:r>
            <a:rPr kumimoji="1" lang="en-US" altLang="ja-JP" sz="1150">
              <a:latin typeface="ＭＳ Ｐゴシック" panose="020B0600070205080204" pitchFamily="50" charset="-128"/>
              <a:ea typeface="ＭＳ Ｐゴシック" panose="020B0600070205080204" pitchFamily="50" charset="-128"/>
            </a:rPr>
            <a:t>14.8</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今後は公共施設の老朽化等に伴う維持補修費の増加が見込まれることから、更なる経費削減に努める。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44450</xdr:rowOff>
    </xdr:from>
    <xdr:to>
      <xdr:col>82</xdr:col>
      <xdr:colOff>107950</xdr:colOff>
      <xdr:row>59</xdr:row>
      <xdr:rowOff>82550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160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19050</xdr:rowOff>
    </xdr:from>
    <xdr:to>
      <xdr:col>78</xdr:col>
      <xdr:colOff>69850</xdr:colOff>
      <xdr:row>59</xdr:row>
      <xdr:rowOff>44450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13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19050</xdr:rowOff>
    </xdr:from>
    <xdr:to>
      <xdr:col>73</xdr:col>
      <xdr:colOff>180975</xdr:colOff>
      <xdr:row>59</xdr:row>
      <xdr:rowOff>57150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114300</xdr:rowOff>
    </xdr:from>
    <xdr:to>
      <xdr:col>69</xdr:col>
      <xdr:colOff>92075</xdr:colOff>
      <xdr:row>59</xdr:row>
      <xdr:rowOff>57150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58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31750</xdr:rowOff>
    </xdr:from>
    <xdr:to>
      <xdr:col>82</xdr:col>
      <xdr:colOff>158750</xdr:colOff>
      <xdr:row>59</xdr:row>
      <xdr:rowOff>133350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3827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165100</xdr:rowOff>
    </xdr:from>
    <xdr:to>
      <xdr:col>78</xdr:col>
      <xdr:colOff>120650</xdr:colOff>
      <xdr:row>59</xdr:row>
      <xdr:rowOff>95250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139700</xdr:rowOff>
    </xdr:from>
    <xdr:to>
      <xdr:col>74</xdr:col>
      <xdr:colOff>31750</xdr:colOff>
      <xdr:row>59</xdr:row>
      <xdr:rowOff>69850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80027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6350</xdr:rowOff>
    </xdr:from>
    <xdr:to>
      <xdr:col>69</xdr:col>
      <xdr:colOff>142875</xdr:colOff>
      <xdr:row>59</xdr:row>
      <xdr:rowOff>107950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118127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補助費等に係る経常収支比率は、類似団体や全国平均と比較して下回っている状況であるが、近年は増加傾向となっている。</a:t>
          </a:r>
        </a:p>
        <a:p>
          <a:r>
            <a:rPr kumimoji="1" lang="ja-JP" altLang="en-US" sz="1150">
              <a:latin typeface="ＭＳ Ｐゴシック" panose="020B0600070205080204" pitchFamily="50" charset="-128"/>
              <a:ea typeface="ＭＳ Ｐゴシック" panose="020B0600070205080204" pitchFamily="50" charset="-128"/>
            </a:rPr>
            <a:t>　令和２年度は、一部事務組合負担金の増加などにより、前年度に比べ</a:t>
          </a:r>
          <a:r>
            <a:rPr kumimoji="1" lang="en-US" altLang="ja-JP" sz="1150">
              <a:latin typeface="ＭＳ Ｐゴシック" panose="020B0600070205080204" pitchFamily="50" charset="-128"/>
              <a:ea typeface="ＭＳ Ｐゴシック" panose="020B0600070205080204" pitchFamily="50" charset="-128"/>
            </a:rPr>
            <a:t>0.2</a:t>
          </a:r>
          <a:r>
            <a:rPr kumimoji="1" lang="ja-JP" altLang="en-US" sz="1150">
              <a:latin typeface="ＭＳ Ｐゴシック" panose="020B0600070205080204" pitchFamily="50" charset="-128"/>
              <a:ea typeface="ＭＳ Ｐゴシック" panose="020B0600070205080204" pitchFamily="50" charset="-128"/>
            </a:rPr>
            <a:t>ポイント増加し</a:t>
          </a:r>
          <a:r>
            <a:rPr kumimoji="1" lang="en-US" altLang="ja-JP" sz="1150">
              <a:latin typeface="ＭＳ Ｐゴシック" panose="020B0600070205080204" pitchFamily="50" charset="-128"/>
              <a:ea typeface="ＭＳ Ｐゴシック" panose="020B0600070205080204" pitchFamily="50" charset="-128"/>
            </a:rPr>
            <a:t>8.5</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今後も引き続き、各種団体への補助金等の見直しや廃止を検討し、適正な交付に努める。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106426</xdr:rowOff>
    </xdr:from>
    <xdr:to>
      <xdr:col>82</xdr:col>
      <xdr:colOff>107950</xdr:colOff>
      <xdr:row>35</xdr:row>
      <xdr:rowOff>115570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1071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106426</xdr:rowOff>
    </xdr:from>
    <xdr:to>
      <xdr:col>78</xdr:col>
      <xdr:colOff>69850</xdr:colOff>
      <xdr:row>35</xdr:row>
      <xdr:rowOff>106426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107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106426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751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74422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070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55626</xdr:rowOff>
    </xdr:from>
    <xdr:to>
      <xdr:col>78</xdr:col>
      <xdr:colOff>120650</xdr:colOff>
      <xdr:row>35</xdr:row>
      <xdr:rowOff>157226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167403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55626</xdr:rowOff>
    </xdr:from>
    <xdr:to>
      <xdr:col>74</xdr:col>
      <xdr:colOff>31750</xdr:colOff>
      <xdr:row>35</xdr:row>
      <xdr:rowOff>157226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167403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公債費に係る経常収支比率は、ごみ処理関連施設等の生活基盤整備事業の財源として発行した地方債の元利償還金が多額であることなどから、類似団体や全国平均と比較して高率で推移していたが、補償金免除繰上償還制度の活用や、民間資金の繰上償還の実施等により一定の改善がなされている。</a:t>
          </a:r>
        </a:p>
        <a:p>
          <a:r>
            <a:rPr kumimoji="1" lang="ja-JP" altLang="en-US" sz="1150">
              <a:latin typeface="ＭＳ Ｐゴシック" panose="020B0600070205080204" pitchFamily="50" charset="-128"/>
              <a:ea typeface="ＭＳ Ｐゴシック" panose="020B0600070205080204" pitchFamily="50" charset="-128"/>
            </a:rPr>
            <a:t>　令和２年度は、平成</a:t>
          </a:r>
          <a:r>
            <a:rPr kumimoji="1" lang="en-US" altLang="ja-JP" sz="1150">
              <a:latin typeface="ＭＳ Ｐゴシック" panose="020B0600070205080204" pitchFamily="50" charset="-128"/>
              <a:ea typeface="ＭＳ Ｐゴシック" panose="020B0600070205080204" pitchFamily="50" charset="-128"/>
            </a:rPr>
            <a:t>11</a:t>
          </a:r>
          <a:r>
            <a:rPr kumimoji="1" lang="ja-JP" altLang="en-US" sz="1150">
              <a:latin typeface="ＭＳ Ｐゴシック" panose="020B0600070205080204" pitchFamily="50" charset="-128"/>
              <a:ea typeface="ＭＳ Ｐゴシック" panose="020B0600070205080204" pitchFamily="50" charset="-128"/>
            </a:rPr>
            <a:t>年度に借入した公共事業等債や平成</a:t>
          </a:r>
          <a:r>
            <a:rPr kumimoji="1" lang="en-US" altLang="ja-JP" sz="1150">
              <a:latin typeface="ＭＳ Ｐゴシック" panose="020B0600070205080204" pitchFamily="50" charset="-128"/>
              <a:ea typeface="ＭＳ Ｐゴシック" panose="020B0600070205080204" pitchFamily="50" charset="-128"/>
            </a:rPr>
            <a:t>19</a:t>
          </a:r>
          <a:r>
            <a:rPr kumimoji="1" lang="ja-JP" altLang="en-US" sz="1150">
              <a:latin typeface="ＭＳ Ｐゴシック" panose="020B0600070205080204" pitchFamily="50" charset="-128"/>
              <a:ea typeface="ＭＳ Ｐゴシック" panose="020B0600070205080204" pitchFamily="50" charset="-128"/>
            </a:rPr>
            <a:t>年度に借入した過疎対策事業債の償還終了などから公債費が減少し、前年度に比べ</a:t>
          </a:r>
          <a:r>
            <a:rPr kumimoji="1" lang="en-US" altLang="ja-JP" sz="1150">
              <a:latin typeface="ＭＳ Ｐゴシック" panose="020B0600070205080204" pitchFamily="50" charset="-128"/>
              <a:ea typeface="ＭＳ Ｐゴシック" panose="020B0600070205080204" pitchFamily="50" charset="-128"/>
            </a:rPr>
            <a:t>0.5</a:t>
          </a:r>
          <a:r>
            <a:rPr kumimoji="1" lang="ja-JP" altLang="en-US" sz="1150">
              <a:latin typeface="ＭＳ Ｐゴシック" panose="020B0600070205080204" pitchFamily="50" charset="-128"/>
              <a:ea typeface="ＭＳ Ｐゴシック" panose="020B0600070205080204" pitchFamily="50" charset="-128"/>
            </a:rPr>
            <a:t>ポイント減少し</a:t>
          </a:r>
          <a:r>
            <a:rPr kumimoji="1" lang="en-US" altLang="ja-JP" sz="1150">
              <a:latin typeface="ＭＳ Ｐゴシック" panose="020B0600070205080204" pitchFamily="50" charset="-128"/>
              <a:ea typeface="ＭＳ Ｐゴシック" panose="020B0600070205080204" pitchFamily="50" charset="-128"/>
            </a:rPr>
            <a:t>23.3</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今後も引き続き、地方債の計画的な発行に努める。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105773</xdr:rowOff>
    </xdr:from>
    <xdr:to>
      <xdr:col>24</xdr:col>
      <xdr:colOff>25400</xdr:colOff>
      <xdr:row>79</xdr:row>
      <xdr:rowOff>138430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6503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118836</xdr:rowOff>
    </xdr:from>
    <xdr:to>
      <xdr:col>19</xdr:col>
      <xdr:colOff>187325</xdr:colOff>
      <xdr:row>79</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6633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66584</xdr:rowOff>
    </xdr:from>
    <xdr:to>
      <xdr:col>15</xdr:col>
      <xdr:colOff>98425</xdr:colOff>
      <xdr:row>79</xdr:row>
      <xdr:rowOff>118836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61113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53521</xdr:rowOff>
    </xdr:from>
    <xdr:to>
      <xdr:col>11</xdr:col>
      <xdr:colOff>9525</xdr:colOff>
      <xdr:row>79</xdr:row>
      <xdr:rowOff>66584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59807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54973</xdr:rowOff>
    </xdr:from>
    <xdr:to>
      <xdr:col>24</xdr:col>
      <xdr:colOff>76200</xdr:colOff>
      <xdr:row>79</xdr:row>
      <xdr:rowOff>156573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5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27050</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68036</xdr:rowOff>
    </xdr:from>
    <xdr:to>
      <xdr:col>15</xdr:col>
      <xdr:colOff>149225</xdr:colOff>
      <xdr:row>79</xdr:row>
      <xdr:rowOff>169636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154413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15784</xdr:rowOff>
    </xdr:from>
    <xdr:to>
      <xdr:col>11</xdr:col>
      <xdr:colOff>60325</xdr:colOff>
      <xdr:row>79</xdr:row>
      <xdr:rowOff>117384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102161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2721</xdr:rowOff>
    </xdr:from>
    <xdr:to>
      <xdr:col>6</xdr:col>
      <xdr:colOff>171450</xdr:colOff>
      <xdr:row>79</xdr:row>
      <xdr:rowOff>104321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89098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公債費を除く経常収支比率については、類似団体や全国平均と比較して下回っている状況であったが、令和２年度は、人件費や維持補修費の増加などから前年度に比べ</a:t>
          </a:r>
          <a:r>
            <a:rPr kumimoji="1" lang="en-US" altLang="ja-JP" sz="1150">
              <a:latin typeface="ＭＳ Ｐゴシック" panose="020B0600070205080204" pitchFamily="50" charset="-128"/>
              <a:ea typeface="ＭＳ Ｐゴシック" panose="020B0600070205080204" pitchFamily="50" charset="-128"/>
            </a:rPr>
            <a:t>0.7</a:t>
          </a:r>
          <a:r>
            <a:rPr kumimoji="1" lang="ja-JP" altLang="en-US" sz="1150">
              <a:latin typeface="ＭＳ Ｐゴシック" panose="020B0600070205080204" pitchFamily="50" charset="-128"/>
              <a:ea typeface="ＭＳ Ｐゴシック" panose="020B0600070205080204" pitchFamily="50" charset="-128"/>
            </a:rPr>
            <a:t>ポイント増加し</a:t>
          </a:r>
          <a:r>
            <a:rPr kumimoji="1" lang="en-US" altLang="ja-JP" sz="1150">
              <a:latin typeface="ＭＳ Ｐゴシック" panose="020B0600070205080204" pitchFamily="50" charset="-128"/>
              <a:ea typeface="ＭＳ Ｐゴシック" panose="020B0600070205080204" pitchFamily="50" charset="-128"/>
            </a:rPr>
            <a:t>74.7</a:t>
          </a:r>
          <a:r>
            <a:rPr kumimoji="1" lang="ja-JP" altLang="en-US" sz="1150">
              <a:latin typeface="ＭＳ Ｐゴシック" panose="020B0600070205080204" pitchFamily="50" charset="-128"/>
              <a:ea typeface="ＭＳ Ｐゴシック" panose="020B0600070205080204" pitchFamily="50" charset="-128"/>
            </a:rPr>
            <a:t>％となり、類似団体平均を上回ることとなった。</a:t>
          </a:r>
        </a:p>
        <a:p>
          <a:r>
            <a:rPr kumimoji="1" lang="ja-JP" altLang="en-US" sz="1150">
              <a:latin typeface="ＭＳ Ｐゴシック" panose="020B0600070205080204" pitchFamily="50" charset="-128"/>
              <a:ea typeface="ＭＳ Ｐゴシック" panose="020B0600070205080204" pitchFamily="50" charset="-128"/>
            </a:rPr>
            <a:t>　今後も多額の社会保障費や道路・橋梁等のインフラ施設や学校・市営住宅等の公共施設の老朽化対策経費の増加が見込まれることから、更なる経費削減に努めるとともに、徴収率の向上、自主財源の確保などに積極的に取り組む。</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77</xdr:row>
      <xdr:rowOff>46989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1953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1343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104139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111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39370</xdr:rowOff>
    </xdr:from>
    <xdr:to>
      <xdr:col>69</xdr:col>
      <xdr:colOff>92075</xdr:colOff>
      <xdr:row>76</xdr:row>
      <xdr:rowOff>81280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8981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33893</xdr:rowOff>
    </xdr:from>
    <xdr:to>
      <xdr:col>29</xdr:col>
      <xdr:colOff>127000</xdr:colOff>
      <xdr:row>15</xdr:row>
      <xdr:rowOff>75841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653268"/>
          <a:ext cx="647700" cy="4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75841</xdr:rowOff>
    </xdr:from>
    <xdr:to>
      <xdr:col>26</xdr:col>
      <xdr:colOff>50800</xdr:colOff>
      <xdr:row>15</xdr:row>
      <xdr:rowOff>105988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695216"/>
          <a:ext cx="698500" cy="30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105988</xdr:rowOff>
    </xdr:from>
    <xdr:to>
      <xdr:col>22</xdr:col>
      <xdr:colOff>114300</xdr:colOff>
      <xdr:row>15</xdr:row>
      <xdr:rowOff>145693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725363"/>
          <a:ext cx="698500" cy="39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145693</xdr:rowOff>
    </xdr:from>
    <xdr:to>
      <xdr:col>18</xdr:col>
      <xdr:colOff>177800</xdr:colOff>
      <xdr:row>16</xdr:row>
      <xdr:rowOff>3089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765068"/>
          <a:ext cx="698500" cy="28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154543</xdr:rowOff>
    </xdr:from>
    <xdr:to>
      <xdr:col>29</xdr:col>
      <xdr:colOff>177800</xdr:colOff>
      <xdr:row>15</xdr:row>
      <xdr:rowOff>84693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602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171070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4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25041</xdr:rowOff>
    </xdr:from>
    <xdr:to>
      <xdr:col>26</xdr:col>
      <xdr:colOff>101600</xdr:colOff>
      <xdr:row>15</xdr:row>
      <xdr:rowOff>126641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644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136818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41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55188</xdr:rowOff>
    </xdr:from>
    <xdr:to>
      <xdr:col>22</xdr:col>
      <xdr:colOff>165100</xdr:colOff>
      <xdr:row>15</xdr:row>
      <xdr:rowOff>156788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674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166965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44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94893</xdr:rowOff>
    </xdr:from>
    <xdr:to>
      <xdr:col>19</xdr:col>
      <xdr:colOff>38100</xdr:colOff>
      <xdr:row>16</xdr:row>
      <xdr:rowOff>25043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714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35220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48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123739</xdr:rowOff>
    </xdr:from>
    <xdr:to>
      <xdr:col>15</xdr:col>
      <xdr:colOff>101600</xdr:colOff>
      <xdr:row>16</xdr:row>
      <xdr:rowOff>53889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743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64066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51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197638</xdr:rowOff>
    </xdr:from>
    <xdr:to>
      <xdr:col>29</xdr:col>
      <xdr:colOff>127000</xdr:colOff>
      <xdr:row>35</xdr:row>
      <xdr:rowOff>240320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807988"/>
          <a:ext cx="647700" cy="42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96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197638</xdr:rowOff>
    </xdr:from>
    <xdr:to>
      <xdr:col>26</xdr:col>
      <xdr:colOff>50800</xdr:colOff>
      <xdr:row>35</xdr:row>
      <xdr:rowOff>291723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807988"/>
          <a:ext cx="698500" cy="94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291723</xdr:rowOff>
    </xdr:from>
    <xdr:to>
      <xdr:col>22</xdr:col>
      <xdr:colOff>114300</xdr:colOff>
      <xdr:row>35</xdr:row>
      <xdr:rowOff>318077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902073"/>
          <a:ext cx="698500" cy="26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318077</xdr:rowOff>
    </xdr:from>
    <xdr:to>
      <xdr:col>18</xdr:col>
      <xdr:colOff>177800</xdr:colOff>
      <xdr:row>36</xdr:row>
      <xdr:rowOff>7638</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928427"/>
          <a:ext cx="698500" cy="3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189520</xdr:rowOff>
    </xdr:from>
    <xdr:to>
      <xdr:col>29</xdr:col>
      <xdr:colOff>177800</xdr:colOff>
      <xdr:row>35</xdr:row>
      <xdr:rowOff>291120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799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34597</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64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146838</xdr:rowOff>
    </xdr:from>
    <xdr:to>
      <xdr:col>26</xdr:col>
      <xdr:colOff>101600</xdr:colOff>
      <xdr:row>35</xdr:row>
      <xdr:rowOff>248438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757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258615</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526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240923</xdr:rowOff>
    </xdr:from>
    <xdr:to>
      <xdr:col>22</xdr:col>
      <xdr:colOff>165100</xdr:colOff>
      <xdr:row>35</xdr:row>
      <xdr:rowOff>342523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851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62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267277</xdr:rowOff>
    </xdr:from>
    <xdr:to>
      <xdr:col>19</xdr:col>
      <xdr:colOff>38100</xdr:colOff>
      <xdr:row>36</xdr:row>
      <xdr:rowOff>25977</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87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36154</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64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299738</xdr:rowOff>
    </xdr:from>
    <xdr:to>
      <xdr:col>15</xdr:col>
      <xdr:colOff>101600</xdr:colOff>
      <xdr:row>36</xdr:row>
      <xdr:rowOff>58438</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10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68615</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67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71,947
71,655
1,026.91
57,046,080
54,942,778
1,674,365
24,087,370
50,149,645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164974</xdr:rowOff>
    </xdr:from>
    <xdr:to>
      <xdr:col>24</xdr:col>
      <xdr:colOff>63500</xdr:colOff>
      <xdr:row>34</xdr:row>
      <xdr:rowOff>150773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822824"/>
          <a:ext cx="838200" cy="15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150773</xdr:rowOff>
    </xdr:from>
    <xdr:to>
      <xdr:col>19</xdr:col>
      <xdr:colOff>177800</xdr:colOff>
      <xdr:row>34</xdr:row>
      <xdr:rowOff>166089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980073"/>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166089</xdr:rowOff>
    </xdr:from>
    <xdr:to>
      <xdr:col>15</xdr:col>
      <xdr:colOff>50800</xdr:colOff>
      <xdr:row>35</xdr:row>
      <xdr:rowOff>11013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995389"/>
          <a:ext cx="889000" cy="1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11013</xdr:rowOff>
    </xdr:from>
    <xdr:to>
      <xdr:col>10</xdr:col>
      <xdr:colOff>114300</xdr:colOff>
      <xdr:row>35</xdr:row>
      <xdr:rowOff>42359</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011763"/>
          <a:ext cx="889000" cy="3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114174</xdr:rowOff>
    </xdr:from>
    <xdr:to>
      <xdr:col>24</xdr:col>
      <xdr:colOff>114300</xdr:colOff>
      <xdr:row>34</xdr:row>
      <xdr:rowOff>44324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77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137051</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62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99973</xdr:rowOff>
    </xdr:from>
    <xdr:to>
      <xdr:col>20</xdr:col>
      <xdr:colOff>38100</xdr:colOff>
      <xdr:row>35</xdr:row>
      <xdr:rowOff>30123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9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46650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7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115289</xdr:rowOff>
    </xdr:from>
    <xdr:to>
      <xdr:col>15</xdr:col>
      <xdr:colOff>101600</xdr:colOff>
      <xdr:row>35</xdr:row>
      <xdr:rowOff>45439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94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61966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71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131663</xdr:rowOff>
    </xdr:from>
    <xdr:to>
      <xdr:col>10</xdr:col>
      <xdr:colOff>165100</xdr:colOff>
      <xdr:row>35</xdr:row>
      <xdr:rowOff>61813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9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78340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7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163009</xdr:rowOff>
    </xdr:from>
    <xdr:to>
      <xdr:col>6</xdr:col>
      <xdr:colOff>38100</xdr:colOff>
      <xdr:row>35</xdr:row>
      <xdr:rowOff>93159</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99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109686</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76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140810</xdr:rowOff>
    </xdr:from>
    <xdr:to>
      <xdr:col>24</xdr:col>
      <xdr:colOff>63500</xdr:colOff>
      <xdr:row>55</xdr:row>
      <xdr:rowOff>110243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399110"/>
          <a:ext cx="838200" cy="14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27877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62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110243</xdr:rowOff>
    </xdr:from>
    <xdr:to>
      <xdr:col>19</xdr:col>
      <xdr:colOff>177800</xdr:colOff>
      <xdr:row>55</xdr:row>
      <xdr:rowOff>148305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539993"/>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148305</xdr:rowOff>
    </xdr:from>
    <xdr:to>
      <xdr:col>15</xdr:col>
      <xdr:colOff>50800</xdr:colOff>
      <xdr:row>56</xdr:row>
      <xdr:rowOff>23163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578055"/>
          <a:ext cx="889000" cy="4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23163</xdr:rowOff>
    </xdr:from>
    <xdr:to>
      <xdr:col>10</xdr:col>
      <xdr:colOff>114300</xdr:colOff>
      <xdr:row>56</xdr:row>
      <xdr:rowOff>23881</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624363"/>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90010</xdr:rowOff>
    </xdr:from>
    <xdr:to>
      <xdr:col>24</xdr:col>
      <xdr:colOff>114300</xdr:colOff>
      <xdr:row>55</xdr:row>
      <xdr:rowOff>20160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3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112887</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19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59443</xdr:rowOff>
    </xdr:from>
    <xdr:to>
      <xdr:col>20</xdr:col>
      <xdr:colOff>38100</xdr:colOff>
      <xdr:row>55</xdr:row>
      <xdr:rowOff>161043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4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6120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26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97505</xdr:rowOff>
    </xdr:from>
    <xdr:to>
      <xdr:col>15</xdr:col>
      <xdr:colOff>101600</xdr:colOff>
      <xdr:row>56</xdr:row>
      <xdr:rowOff>27655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5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44182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30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143813</xdr:rowOff>
    </xdr:from>
    <xdr:to>
      <xdr:col>10</xdr:col>
      <xdr:colOff>165100</xdr:colOff>
      <xdr:row>56</xdr:row>
      <xdr:rowOff>73963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5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90490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34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144531</xdr:rowOff>
    </xdr:from>
    <xdr:to>
      <xdr:col>6</xdr:col>
      <xdr:colOff>38100</xdr:colOff>
      <xdr:row>56</xdr:row>
      <xdr:rowOff>74681</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57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91208</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34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135165</xdr:rowOff>
    </xdr:from>
    <xdr:to>
      <xdr:col>24</xdr:col>
      <xdr:colOff>63500</xdr:colOff>
      <xdr:row>77</xdr:row>
      <xdr:rowOff>36754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165365"/>
          <a:ext cx="838200" cy="7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21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36754</xdr:rowOff>
    </xdr:from>
    <xdr:to>
      <xdr:col>19</xdr:col>
      <xdr:colOff>177800</xdr:colOff>
      <xdr:row>77</xdr:row>
      <xdr:rowOff>60985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238404"/>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60985</xdr:rowOff>
    </xdr:from>
    <xdr:to>
      <xdr:col>15</xdr:col>
      <xdr:colOff>50800</xdr:colOff>
      <xdr:row>77</xdr:row>
      <xdr:rowOff>117526</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262635"/>
          <a:ext cx="889000" cy="5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163186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114364</xdr:rowOff>
    </xdr:from>
    <xdr:to>
      <xdr:col>10</xdr:col>
      <xdr:colOff>114300</xdr:colOff>
      <xdr:row>77</xdr:row>
      <xdr:rowOff>117526</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316014"/>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84365</xdr:rowOff>
    </xdr:from>
    <xdr:to>
      <xdr:col>24</xdr:col>
      <xdr:colOff>114300</xdr:colOff>
      <xdr:row>77</xdr:row>
      <xdr:rowOff>14515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11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107243</xdr:rowOff>
    </xdr:from>
    <xdr:ext cx="534377"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96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157404</xdr:rowOff>
    </xdr:from>
    <xdr:to>
      <xdr:col>20</xdr:col>
      <xdr:colOff>38100</xdr:colOff>
      <xdr:row>77</xdr:row>
      <xdr:rowOff>87554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18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104081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296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10185</xdr:rowOff>
    </xdr:from>
    <xdr:to>
      <xdr:col>15</xdr:col>
      <xdr:colOff>101600</xdr:colOff>
      <xdr:row>77</xdr:row>
      <xdr:rowOff>111785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2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128312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298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66726</xdr:rowOff>
    </xdr:from>
    <xdr:to>
      <xdr:col>10</xdr:col>
      <xdr:colOff>165100</xdr:colOff>
      <xdr:row>77</xdr:row>
      <xdr:rowOff>168326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2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159453</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36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63564</xdr:rowOff>
    </xdr:from>
    <xdr:to>
      <xdr:col>6</xdr:col>
      <xdr:colOff>38100</xdr:colOff>
      <xdr:row>77</xdr:row>
      <xdr:rowOff>165164</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2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10241</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0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60985</xdr:rowOff>
    </xdr:from>
    <xdr:to>
      <xdr:col>24</xdr:col>
      <xdr:colOff>63500</xdr:colOff>
      <xdr:row>95</xdr:row>
      <xdr:rowOff>66497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348735"/>
          <a:ext cx="838200" cy="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60985</xdr:rowOff>
    </xdr:from>
    <xdr:to>
      <xdr:col>19</xdr:col>
      <xdr:colOff>177800</xdr:colOff>
      <xdr:row>95</xdr:row>
      <xdr:rowOff>126785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348735"/>
          <a:ext cx="889000" cy="6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106578</xdr:rowOff>
    </xdr:from>
    <xdr:to>
      <xdr:col>15</xdr:col>
      <xdr:colOff>50800</xdr:colOff>
      <xdr:row>95</xdr:row>
      <xdr:rowOff>126785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394328"/>
          <a:ext cx="889000" cy="2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106578</xdr:rowOff>
    </xdr:from>
    <xdr:to>
      <xdr:col>10</xdr:col>
      <xdr:colOff>114300</xdr:colOff>
      <xdr:row>96</xdr:row>
      <xdr:rowOff>5893</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394328"/>
          <a:ext cx="889000" cy="7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15697</xdr:rowOff>
    </xdr:from>
    <xdr:to>
      <xdr:col>24</xdr:col>
      <xdr:colOff>114300</xdr:colOff>
      <xdr:row>95</xdr:row>
      <xdr:rowOff>117297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30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38574</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15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10185</xdr:rowOff>
    </xdr:from>
    <xdr:to>
      <xdr:col>20</xdr:col>
      <xdr:colOff>38100</xdr:colOff>
      <xdr:row>95</xdr:row>
      <xdr:rowOff>111785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2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128312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607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75985</xdr:rowOff>
    </xdr:from>
    <xdr:to>
      <xdr:col>15</xdr:col>
      <xdr:colOff>101600</xdr:colOff>
      <xdr:row>96</xdr:row>
      <xdr:rowOff>6135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36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22662</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613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55778</xdr:rowOff>
    </xdr:from>
    <xdr:to>
      <xdr:col>10</xdr:col>
      <xdr:colOff>165100</xdr:colOff>
      <xdr:row>95</xdr:row>
      <xdr:rowOff>157378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34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2455</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611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126543</xdr:rowOff>
    </xdr:from>
    <xdr:to>
      <xdr:col>6</xdr:col>
      <xdr:colOff>38100</xdr:colOff>
      <xdr:row>96</xdr:row>
      <xdr:rowOff>56693</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4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73220</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618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74681</xdr:rowOff>
    </xdr:from>
    <xdr:to>
      <xdr:col>55</xdr:col>
      <xdr:colOff>0</xdr:colOff>
      <xdr:row>37</xdr:row>
      <xdr:rowOff>70384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903981"/>
          <a:ext cx="838200" cy="5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70384</xdr:rowOff>
    </xdr:from>
    <xdr:to>
      <xdr:col>50</xdr:col>
      <xdr:colOff>114300</xdr:colOff>
      <xdr:row>37</xdr:row>
      <xdr:rowOff>106969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14034"/>
          <a:ext cx="889000" cy="3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106969</xdr:rowOff>
    </xdr:from>
    <xdr:to>
      <xdr:col>45</xdr:col>
      <xdr:colOff>177800</xdr:colOff>
      <xdr:row>37</xdr:row>
      <xdr:rowOff>126880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50619"/>
          <a:ext cx="889000" cy="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126121</xdr:rowOff>
    </xdr:from>
    <xdr:to>
      <xdr:col>41</xdr:col>
      <xdr:colOff>50800</xdr:colOff>
      <xdr:row>37</xdr:row>
      <xdr:rowOff>126880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69771"/>
          <a:ext cx="889000" cy="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23881</xdr:rowOff>
    </xdr:from>
    <xdr:to>
      <xdr:col>55</xdr:col>
      <xdr:colOff>50800</xdr:colOff>
      <xdr:row>34</xdr:row>
      <xdr:rowOff>125481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5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2308</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3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19584</xdr:rowOff>
    </xdr:from>
    <xdr:to>
      <xdr:col>50</xdr:col>
      <xdr:colOff>165100</xdr:colOff>
      <xdr:row>37</xdr:row>
      <xdr:rowOff>121184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6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112311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45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56169</xdr:rowOff>
    </xdr:from>
    <xdr:to>
      <xdr:col>46</xdr:col>
      <xdr:colOff>38100</xdr:colOff>
      <xdr:row>37</xdr:row>
      <xdr:rowOff>157769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9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148896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9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76080</xdr:rowOff>
    </xdr:from>
    <xdr:to>
      <xdr:col>41</xdr:col>
      <xdr:colOff>101600</xdr:colOff>
      <xdr:row>38</xdr:row>
      <xdr:rowOff>6231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197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168807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1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75321</xdr:rowOff>
    </xdr:from>
    <xdr:to>
      <xdr:col>36</xdr:col>
      <xdr:colOff>165100</xdr:colOff>
      <xdr:row>38</xdr:row>
      <xdr:rowOff>5471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1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168048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1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154815</xdr:rowOff>
    </xdr:from>
    <xdr:to>
      <xdr:col>55</xdr:col>
      <xdr:colOff>0</xdr:colOff>
      <xdr:row>56</xdr:row>
      <xdr:rowOff>148433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584565"/>
          <a:ext cx="838200" cy="16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148433</xdr:rowOff>
    </xdr:from>
    <xdr:to>
      <xdr:col>50</xdr:col>
      <xdr:colOff>114300</xdr:colOff>
      <xdr:row>56</xdr:row>
      <xdr:rowOff>161010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49633"/>
          <a:ext cx="889000" cy="1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161010</xdr:rowOff>
    </xdr:from>
    <xdr:to>
      <xdr:col>45</xdr:col>
      <xdr:colOff>177800</xdr:colOff>
      <xdr:row>57</xdr:row>
      <xdr:rowOff>127722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762210"/>
          <a:ext cx="889000" cy="13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18391</xdr:rowOff>
    </xdr:from>
    <xdr:to>
      <xdr:col>41</xdr:col>
      <xdr:colOff>50800</xdr:colOff>
      <xdr:row>57</xdr:row>
      <xdr:rowOff>127722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791041"/>
          <a:ext cx="889000" cy="10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104015</xdr:rowOff>
    </xdr:from>
    <xdr:to>
      <xdr:col>55</xdr:col>
      <xdr:colOff>50800</xdr:colOff>
      <xdr:row>56</xdr:row>
      <xdr:rowOff>34165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3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126892</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38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97633</xdr:rowOff>
    </xdr:from>
    <xdr:to>
      <xdr:col>50</xdr:col>
      <xdr:colOff>165100</xdr:colOff>
      <xdr:row>57</xdr:row>
      <xdr:rowOff>27783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9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44310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7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110210</xdr:rowOff>
    </xdr:from>
    <xdr:to>
      <xdr:col>46</xdr:col>
      <xdr:colOff>38100</xdr:colOff>
      <xdr:row>57</xdr:row>
      <xdr:rowOff>40360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56887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8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76922</xdr:rowOff>
    </xdr:from>
    <xdr:to>
      <xdr:col>41</xdr:col>
      <xdr:colOff>101600</xdr:colOff>
      <xdr:row>58</xdr:row>
      <xdr:rowOff>7072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4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169649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4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139041</xdr:rowOff>
    </xdr:from>
    <xdr:to>
      <xdr:col>36</xdr:col>
      <xdr:colOff>165100</xdr:colOff>
      <xdr:row>57</xdr:row>
      <xdr:rowOff>69191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4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60318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3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56649</xdr:rowOff>
    </xdr:from>
    <xdr:to>
      <xdr:col>55</xdr:col>
      <xdr:colOff>0</xdr:colOff>
      <xdr:row>78</xdr:row>
      <xdr:rowOff>165996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29749"/>
          <a:ext cx="8382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165996</xdr:rowOff>
    </xdr:from>
    <xdr:to>
      <xdr:col>50</xdr:col>
      <xdr:colOff>114300</xdr:colOff>
      <xdr:row>78</xdr:row>
      <xdr:rowOff>170659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39096"/>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163695</xdr:rowOff>
    </xdr:from>
    <xdr:to>
      <xdr:col>45</xdr:col>
      <xdr:colOff>177800</xdr:colOff>
      <xdr:row>78</xdr:row>
      <xdr:rowOff>170659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36795"/>
          <a:ext cx="8890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135159</xdr:rowOff>
    </xdr:from>
    <xdr:to>
      <xdr:col>41</xdr:col>
      <xdr:colOff>50800</xdr:colOff>
      <xdr:row>78</xdr:row>
      <xdr:rowOff>163695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08259"/>
          <a:ext cx="889000" cy="2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5849</xdr:rowOff>
    </xdr:from>
    <xdr:to>
      <xdr:col>55</xdr:col>
      <xdr:colOff>50800</xdr:colOff>
      <xdr:row>78</xdr:row>
      <xdr:rowOff>107449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7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28726</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3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115196</xdr:rowOff>
    </xdr:from>
    <xdr:to>
      <xdr:col>50</xdr:col>
      <xdr:colOff>165100</xdr:colOff>
      <xdr:row>79</xdr:row>
      <xdr:rowOff>45346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36473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119859</xdr:rowOff>
    </xdr:from>
    <xdr:to>
      <xdr:col>46</xdr:col>
      <xdr:colOff>38100</xdr:colOff>
      <xdr:row>79</xdr:row>
      <xdr:rowOff>50009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41136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85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112895</xdr:rowOff>
    </xdr:from>
    <xdr:to>
      <xdr:col>41</xdr:col>
      <xdr:colOff>101600</xdr:colOff>
      <xdr:row>79</xdr:row>
      <xdr:rowOff>43045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8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34172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7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84359</xdr:rowOff>
    </xdr:from>
    <xdr:to>
      <xdr:col>36</xdr:col>
      <xdr:colOff>165100</xdr:colOff>
      <xdr:row>79</xdr:row>
      <xdr:rowOff>14509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5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5636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55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12550</xdr:rowOff>
    </xdr:from>
    <xdr:to>
      <xdr:col>55</xdr:col>
      <xdr:colOff>0</xdr:colOff>
      <xdr:row>94</xdr:row>
      <xdr:rowOff>38333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5957400"/>
          <a:ext cx="838200" cy="19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46868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33369</xdr:rowOff>
    </xdr:from>
    <xdr:to>
      <xdr:col>50</xdr:col>
      <xdr:colOff>114300</xdr:colOff>
      <xdr:row>94</xdr:row>
      <xdr:rowOff>38333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149669"/>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33369</xdr:rowOff>
    </xdr:from>
    <xdr:to>
      <xdr:col>45</xdr:col>
      <xdr:colOff>177800</xdr:colOff>
      <xdr:row>96</xdr:row>
      <xdr:rowOff>151000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149669"/>
          <a:ext cx="889000" cy="46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61748</xdr:rowOff>
    </xdr:from>
    <xdr:to>
      <xdr:col>41</xdr:col>
      <xdr:colOff>50800</xdr:colOff>
      <xdr:row>96</xdr:row>
      <xdr:rowOff>151000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349498"/>
          <a:ext cx="889000" cy="26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133200</xdr:rowOff>
    </xdr:from>
    <xdr:to>
      <xdr:col>55</xdr:col>
      <xdr:colOff>50800</xdr:colOff>
      <xdr:row>93</xdr:row>
      <xdr:rowOff>63350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59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156077</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75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158983</xdr:rowOff>
    </xdr:from>
    <xdr:to>
      <xdr:col>50</xdr:col>
      <xdr:colOff>165100</xdr:colOff>
      <xdr:row>94</xdr:row>
      <xdr:rowOff>89133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1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105660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587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154019</xdr:rowOff>
    </xdr:from>
    <xdr:to>
      <xdr:col>46</xdr:col>
      <xdr:colOff>38100</xdr:colOff>
      <xdr:row>94</xdr:row>
      <xdr:rowOff>84169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0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100696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58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100200</xdr:rowOff>
    </xdr:from>
    <xdr:to>
      <xdr:col>41</xdr:col>
      <xdr:colOff>101600</xdr:colOff>
      <xdr:row>97</xdr:row>
      <xdr:rowOff>30350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21477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65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10948</xdr:rowOff>
    </xdr:from>
    <xdr:to>
      <xdr:col>36</xdr:col>
      <xdr:colOff>165100</xdr:colOff>
      <xdr:row>95</xdr:row>
      <xdr:rowOff>112548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29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129075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0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13665</xdr:rowOff>
    </xdr:from>
    <xdr:to>
      <xdr:col>85</xdr:col>
      <xdr:colOff>127000</xdr:colOff>
      <xdr:row>38</xdr:row>
      <xdr:rowOff>107645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528765"/>
          <a:ext cx="8382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44581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5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151943</xdr:rowOff>
    </xdr:from>
    <xdr:to>
      <xdr:col>81</xdr:col>
      <xdr:colOff>50800</xdr:colOff>
      <xdr:row>38</xdr:row>
      <xdr:rowOff>13665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495593"/>
          <a:ext cx="889000" cy="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159288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151943</xdr:rowOff>
    </xdr:from>
    <xdr:to>
      <xdr:col>76</xdr:col>
      <xdr:colOff>114300</xdr:colOff>
      <xdr:row>38</xdr:row>
      <xdr:rowOff>149669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495593"/>
          <a:ext cx="889000" cy="16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140564</xdr:rowOff>
    </xdr:from>
    <xdr:to>
      <xdr:col>71</xdr:col>
      <xdr:colOff>177800</xdr:colOff>
      <xdr:row>38</xdr:row>
      <xdr:rowOff>149669</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55664"/>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39526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54322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56845</xdr:rowOff>
    </xdr:from>
    <xdr:to>
      <xdr:col>85</xdr:col>
      <xdr:colOff>177800</xdr:colOff>
      <xdr:row>38</xdr:row>
      <xdr:rowOff>158445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16222</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35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134315</xdr:rowOff>
    </xdr:from>
    <xdr:to>
      <xdr:col>81</xdr:col>
      <xdr:colOff>101600</xdr:colOff>
      <xdr:row>38</xdr:row>
      <xdr:rowOff>64465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47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80992</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2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101143</xdr:rowOff>
    </xdr:from>
    <xdr:to>
      <xdr:col>76</xdr:col>
      <xdr:colOff>165100</xdr:colOff>
      <xdr:row>38</xdr:row>
      <xdr:rowOff>31293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4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47820</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22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98869</xdr:rowOff>
    </xdr:from>
    <xdr:to>
      <xdr:col>72</xdr:col>
      <xdr:colOff>38100</xdr:colOff>
      <xdr:row>39</xdr:row>
      <xdr:rowOff>29019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45547</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3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89764</xdr:rowOff>
    </xdr:from>
    <xdr:to>
      <xdr:col>67</xdr:col>
      <xdr:colOff>101600</xdr:colOff>
      <xdr:row>39</xdr:row>
      <xdr:rowOff>19914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36441</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3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72860</xdr:rowOff>
    </xdr:from>
    <xdr:to>
      <xdr:col>85</xdr:col>
      <xdr:colOff>127000</xdr:colOff>
      <xdr:row>73</xdr:row>
      <xdr:rowOff>73368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588710"/>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72860</xdr:rowOff>
    </xdr:from>
    <xdr:to>
      <xdr:col>81</xdr:col>
      <xdr:colOff>50800</xdr:colOff>
      <xdr:row>73</xdr:row>
      <xdr:rowOff>103683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588710"/>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103683</xdr:rowOff>
    </xdr:from>
    <xdr:to>
      <xdr:col>76</xdr:col>
      <xdr:colOff>114300</xdr:colOff>
      <xdr:row>73</xdr:row>
      <xdr:rowOff>147713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619533"/>
          <a:ext cx="889000" cy="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147713</xdr:rowOff>
    </xdr:from>
    <xdr:to>
      <xdr:col>71</xdr:col>
      <xdr:colOff>177800</xdr:colOff>
      <xdr:row>73</xdr:row>
      <xdr:rowOff>156476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663563"/>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22568</xdr:rowOff>
    </xdr:from>
    <xdr:to>
      <xdr:col>85</xdr:col>
      <xdr:colOff>177800</xdr:colOff>
      <xdr:row>73</xdr:row>
      <xdr:rowOff>124168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53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45445</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38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22060</xdr:rowOff>
    </xdr:from>
    <xdr:to>
      <xdr:col>81</xdr:col>
      <xdr:colOff>101600</xdr:colOff>
      <xdr:row>73</xdr:row>
      <xdr:rowOff>123660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5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140187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31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52883</xdr:rowOff>
    </xdr:from>
    <xdr:to>
      <xdr:col>76</xdr:col>
      <xdr:colOff>165100</xdr:colOff>
      <xdr:row>73</xdr:row>
      <xdr:rowOff>154483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56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171010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34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96913</xdr:rowOff>
    </xdr:from>
    <xdr:to>
      <xdr:col>72</xdr:col>
      <xdr:colOff>38100</xdr:colOff>
      <xdr:row>74</xdr:row>
      <xdr:rowOff>27063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6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43590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3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105676</xdr:rowOff>
    </xdr:from>
    <xdr:to>
      <xdr:col>67</xdr:col>
      <xdr:colOff>101600</xdr:colOff>
      <xdr:row>74</xdr:row>
      <xdr:rowOff>35826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52353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39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75074</xdr:rowOff>
    </xdr:from>
    <xdr:to>
      <xdr:col>85</xdr:col>
      <xdr:colOff>127000</xdr:colOff>
      <xdr:row>98</xdr:row>
      <xdr:rowOff>94780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77174"/>
          <a:ext cx="8382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94780</xdr:rowOff>
    </xdr:from>
    <xdr:to>
      <xdr:col>81</xdr:col>
      <xdr:colOff>50800</xdr:colOff>
      <xdr:row>98</xdr:row>
      <xdr:rowOff>119354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96880"/>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145004</xdr:rowOff>
    </xdr:from>
    <xdr:to>
      <xdr:col>76</xdr:col>
      <xdr:colOff>114300</xdr:colOff>
      <xdr:row>98</xdr:row>
      <xdr:rowOff>119354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604204"/>
          <a:ext cx="889000" cy="31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131150</xdr:rowOff>
    </xdr:from>
    <xdr:to>
      <xdr:col>71</xdr:col>
      <xdr:colOff>177800</xdr:colOff>
      <xdr:row>96</xdr:row>
      <xdr:rowOff>145004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590350"/>
          <a:ext cx="889000" cy="1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24274</xdr:rowOff>
    </xdr:from>
    <xdr:to>
      <xdr:col>85</xdr:col>
      <xdr:colOff>177800</xdr:colOff>
      <xdr:row>98</xdr:row>
      <xdr:rowOff>125874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2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110651</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4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43980</xdr:rowOff>
    </xdr:from>
    <xdr:to>
      <xdr:col>81</xdr:col>
      <xdr:colOff>101600</xdr:colOff>
      <xdr:row>98</xdr:row>
      <xdr:rowOff>145580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136707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3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68554</xdr:rowOff>
    </xdr:from>
    <xdr:to>
      <xdr:col>76</xdr:col>
      <xdr:colOff>165100</xdr:colOff>
      <xdr:row>98</xdr:row>
      <xdr:rowOff>170154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7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161281</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3017" y="16963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94204</xdr:rowOff>
    </xdr:from>
    <xdr:to>
      <xdr:col>72</xdr:col>
      <xdr:colOff>38100</xdr:colOff>
      <xdr:row>97</xdr:row>
      <xdr:rowOff>24354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15481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6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80350</xdr:rowOff>
    </xdr:from>
    <xdr:to>
      <xdr:col>67</xdr:col>
      <xdr:colOff>101600</xdr:colOff>
      <xdr:row>97</xdr:row>
      <xdr:rowOff>10500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3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27027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31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47727</xdr:rowOff>
    </xdr:from>
    <xdr:to>
      <xdr:col>116</xdr:col>
      <xdr:colOff>63500</xdr:colOff>
      <xdr:row>54</xdr:row>
      <xdr:rowOff>97675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306027"/>
          <a:ext cx="838200" cy="4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103598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76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152121</xdr:rowOff>
    </xdr:from>
    <xdr:to>
      <xdr:col>111</xdr:col>
      <xdr:colOff>177800</xdr:colOff>
      <xdr:row>54</xdr:row>
      <xdr:rowOff>47727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238971"/>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55325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79540</xdr:rowOff>
    </xdr:from>
    <xdr:to>
      <xdr:col>107</xdr:col>
      <xdr:colOff>50800</xdr:colOff>
      <xdr:row>53</xdr:row>
      <xdr:rowOff>152121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166390"/>
          <a:ext cx="8890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50220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68567</xdr:rowOff>
    </xdr:from>
    <xdr:to>
      <xdr:col>102</xdr:col>
      <xdr:colOff>114300</xdr:colOff>
      <xdr:row>53</xdr:row>
      <xdr:rowOff>79540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15541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29646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46875</xdr:rowOff>
    </xdr:from>
    <xdr:to>
      <xdr:col>116</xdr:col>
      <xdr:colOff>114300</xdr:colOff>
      <xdr:row>54</xdr:row>
      <xdr:rowOff>148475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69752</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15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168377</xdr:rowOff>
    </xdr:from>
    <xdr:to>
      <xdr:col>112</xdr:col>
      <xdr:colOff>38100</xdr:colOff>
      <xdr:row>54</xdr:row>
      <xdr:rowOff>98527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25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115054</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90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101321</xdr:rowOff>
    </xdr:from>
    <xdr:to>
      <xdr:col>107</xdr:col>
      <xdr:colOff>101600</xdr:colOff>
      <xdr:row>54</xdr:row>
      <xdr:rowOff>31471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18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47998</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896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28740</xdr:rowOff>
    </xdr:from>
    <xdr:to>
      <xdr:col>102</xdr:col>
      <xdr:colOff>165100</xdr:colOff>
      <xdr:row>53</xdr:row>
      <xdr:rowOff>130340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11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146867</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889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17767</xdr:rowOff>
    </xdr:from>
    <xdr:to>
      <xdr:col>98</xdr:col>
      <xdr:colOff>38100</xdr:colOff>
      <xdr:row>53</xdr:row>
      <xdr:rowOff>119367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1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135894</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887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62776</xdr:rowOff>
    </xdr:from>
    <xdr:to>
      <xdr:col>116</xdr:col>
      <xdr:colOff>63500</xdr:colOff>
      <xdr:row>71</xdr:row>
      <xdr:rowOff>123127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235726"/>
          <a:ext cx="8382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65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123127</xdr:rowOff>
    </xdr:from>
    <xdr:to>
      <xdr:col>111</xdr:col>
      <xdr:colOff>177800</xdr:colOff>
      <xdr:row>72</xdr:row>
      <xdr:rowOff>56109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296077"/>
          <a:ext cx="889000" cy="10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26941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54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56070</xdr:rowOff>
    </xdr:from>
    <xdr:to>
      <xdr:col>107</xdr:col>
      <xdr:colOff>50800</xdr:colOff>
      <xdr:row>72</xdr:row>
      <xdr:rowOff>56109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229020"/>
          <a:ext cx="889000" cy="17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22141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53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21361</xdr:rowOff>
    </xdr:from>
    <xdr:to>
      <xdr:col>102</xdr:col>
      <xdr:colOff>114300</xdr:colOff>
      <xdr:row>71</xdr:row>
      <xdr:rowOff>56070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194311"/>
          <a:ext cx="889000" cy="3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137965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117086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4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11976</xdr:rowOff>
    </xdr:from>
    <xdr:to>
      <xdr:col>116</xdr:col>
      <xdr:colOff>114300</xdr:colOff>
      <xdr:row>71</xdr:row>
      <xdr:rowOff>113576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18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34853</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03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72327</xdr:rowOff>
    </xdr:from>
    <xdr:to>
      <xdr:col>112</xdr:col>
      <xdr:colOff>38100</xdr:colOff>
      <xdr:row>72</xdr:row>
      <xdr:rowOff>2477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24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19004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02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5309</xdr:rowOff>
    </xdr:from>
    <xdr:to>
      <xdr:col>107</xdr:col>
      <xdr:colOff>101600</xdr:colOff>
      <xdr:row>72</xdr:row>
      <xdr:rowOff>106909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3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123436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12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5270</xdr:rowOff>
    </xdr:from>
    <xdr:to>
      <xdr:col>102</xdr:col>
      <xdr:colOff>165100</xdr:colOff>
      <xdr:row>71</xdr:row>
      <xdr:rowOff>106870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1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123397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19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142011</xdr:rowOff>
    </xdr:from>
    <xdr:to>
      <xdr:col>98</xdr:col>
      <xdr:colOff>38100</xdr:colOff>
      <xdr:row>71</xdr:row>
      <xdr:rowOff>72161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14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88688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191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人件費は、住民一人当たり</a:t>
          </a:r>
          <a:r>
            <a:rPr kumimoji="1" lang="en-US" altLang="ja-JP" sz="1200">
              <a:latin typeface="ＭＳ Ｐゴシック" panose="020B0600070205080204" pitchFamily="50" charset="-128"/>
              <a:ea typeface="ＭＳ Ｐゴシック" panose="020B0600070205080204" pitchFamily="50" charset="-128"/>
            </a:rPr>
            <a:t>110,231</a:t>
          </a:r>
          <a:r>
            <a:rPr kumimoji="1" lang="ja-JP" altLang="en-US" sz="1200">
              <a:latin typeface="ＭＳ Ｐゴシック" panose="020B0600070205080204" pitchFamily="50" charset="-128"/>
              <a:ea typeface="ＭＳ Ｐゴシック" panose="020B0600070205080204" pitchFamily="50" charset="-128"/>
            </a:rPr>
            <a:t>円となっており、前年度に比べ</a:t>
          </a:r>
          <a:r>
            <a:rPr kumimoji="1" lang="en-US" altLang="ja-JP" sz="1200">
              <a:latin typeface="ＭＳ Ｐゴシック" panose="020B0600070205080204" pitchFamily="50" charset="-128"/>
              <a:ea typeface="ＭＳ Ｐゴシック" panose="020B0600070205080204" pitchFamily="50" charset="-128"/>
            </a:rPr>
            <a:t>11,006</a:t>
          </a:r>
          <a:r>
            <a:rPr kumimoji="1" lang="ja-JP" altLang="en-US" sz="1200">
              <a:latin typeface="ＭＳ Ｐゴシック" panose="020B0600070205080204" pitchFamily="50" charset="-128"/>
              <a:ea typeface="ＭＳ Ｐゴシック" panose="020B0600070205080204" pitchFamily="50" charset="-128"/>
            </a:rPr>
            <a:t>円の増加となっている。これは、令和２年度からの会計年度任用職員制度の開始に伴い臨時職員賃金等が会計年度任用職員報酬及び期末手当等に変更となったことによるもので、類似団体と比較して高い水準にあるのは、和歌山県全域の約</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％、県内１位の広大な面積を有しており、旧町村単位に４つの行政局を配置していることなどから、人口当たりの職員数が多いことが主な要因である。</a:t>
          </a:r>
        </a:p>
        <a:p>
          <a:r>
            <a:rPr kumimoji="1" lang="ja-JP" altLang="en-US" sz="1200">
              <a:latin typeface="ＭＳ Ｐゴシック" panose="020B0600070205080204" pitchFamily="50" charset="-128"/>
              <a:ea typeface="ＭＳ Ｐゴシック" panose="020B0600070205080204" pitchFamily="50" charset="-128"/>
            </a:rPr>
            <a:t>　物件費は、住民一人当たり</a:t>
          </a:r>
          <a:r>
            <a:rPr kumimoji="1" lang="en-US" altLang="ja-JP" sz="1200">
              <a:latin typeface="ＭＳ Ｐゴシック" panose="020B0600070205080204" pitchFamily="50" charset="-128"/>
              <a:ea typeface="ＭＳ Ｐゴシック" panose="020B0600070205080204" pitchFamily="50" charset="-128"/>
            </a:rPr>
            <a:t>89,932</a:t>
          </a:r>
          <a:r>
            <a:rPr kumimoji="1" lang="ja-JP" altLang="en-US" sz="1200">
              <a:latin typeface="ＭＳ Ｐゴシック" panose="020B0600070205080204" pitchFamily="50" charset="-128"/>
              <a:ea typeface="ＭＳ Ｐゴシック" panose="020B0600070205080204" pitchFamily="50" charset="-128"/>
            </a:rPr>
            <a:t>円となっており、前年度に比べ</a:t>
          </a:r>
          <a:r>
            <a:rPr kumimoji="1" lang="en-US" altLang="ja-JP" sz="1200">
              <a:latin typeface="ＭＳ Ｐゴシック" panose="020B0600070205080204" pitchFamily="50" charset="-128"/>
              <a:ea typeface="ＭＳ Ｐゴシック" panose="020B0600070205080204" pitchFamily="50" charset="-128"/>
            </a:rPr>
            <a:t>8,628</a:t>
          </a:r>
          <a:r>
            <a:rPr kumimoji="1" lang="ja-JP" altLang="en-US" sz="1200">
              <a:latin typeface="ＭＳ Ｐゴシック" panose="020B0600070205080204" pitchFamily="50" charset="-128"/>
              <a:ea typeface="ＭＳ Ｐゴシック" panose="020B0600070205080204" pitchFamily="50" charset="-128"/>
            </a:rPr>
            <a:t>円の増加となっている。これは、新型コロナウイルス感染症対策として実施した商品券事業費の皆増や、ＧＩＧＡスクール構想に係るタブレット端末購入費の皆増などが主な要因である。</a:t>
          </a:r>
        </a:p>
        <a:p>
          <a:r>
            <a:rPr kumimoji="1" lang="ja-JP" altLang="en-US" sz="1200">
              <a:latin typeface="ＭＳ Ｐゴシック" panose="020B0600070205080204" pitchFamily="50" charset="-128"/>
              <a:ea typeface="ＭＳ Ｐゴシック" panose="020B0600070205080204" pitchFamily="50" charset="-128"/>
            </a:rPr>
            <a:t>　補助費等は、住民一人当たり</a:t>
          </a:r>
          <a:r>
            <a:rPr kumimoji="1" lang="en-US" altLang="ja-JP" sz="1200">
              <a:latin typeface="ＭＳ Ｐゴシック" panose="020B0600070205080204" pitchFamily="50" charset="-128"/>
              <a:ea typeface="ＭＳ Ｐゴシック" panose="020B0600070205080204" pitchFamily="50" charset="-128"/>
            </a:rPr>
            <a:t>164,221</a:t>
          </a:r>
          <a:r>
            <a:rPr kumimoji="1" lang="ja-JP" altLang="en-US" sz="1200">
              <a:latin typeface="ＭＳ Ｐゴシック" panose="020B0600070205080204" pitchFamily="50" charset="-128"/>
              <a:ea typeface="ＭＳ Ｐゴシック" panose="020B0600070205080204" pitchFamily="50" charset="-128"/>
            </a:rPr>
            <a:t>円となっており、前年度に比べ</a:t>
          </a:r>
          <a:r>
            <a:rPr kumimoji="1" lang="en-US" altLang="ja-JP" sz="1200">
              <a:latin typeface="ＭＳ Ｐゴシック" panose="020B0600070205080204" pitchFamily="50" charset="-128"/>
              <a:ea typeface="ＭＳ Ｐゴシック" panose="020B0600070205080204" pitchFamily="50" charset="-128"/>
            </a:rPr>
            <a:t>111,560</a:t>
          </a:r>
          <a:r>
            <a:rPr kumimoji="1" lang="ja-JP" altLang="en-US" sz="1200">
              <a:latin typeface="ＭＳ Ｐゴシック" panose="020B0600070205080204" pitchFamily="50" charset="-128"/>
              <a:ea typeface="ＭＳ Ｐゴシック" panose="020B0600070205080204" pitchFamily="50" charset="-128"/>
            </a:rPr>
            <a:t>円の増加となっている。これは、特別定額給付金の皆増や紀南広域廃棄物最終処分場整備に伴う一部事務組合負担金の増加などが主な要因である。</a:t>
          </a:r>
        </a:p>
        <a:p>
          <a:r>
            <a:rPr kumimoji="1" lang="ja-JP" altLang="en-US" sz="12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109,194</a:t>
          </a:r>
          <a:r>
            <a:rPr kumimoji="1" lang="ja-JP" altLang="en-US" sz="1200">
              <a:latin typeface="ＭＳ Ｐゴシック" panose="020B0600070205080204" pitchFamily="50" charset="-128"/>
              <a:ea typeface="ＭＳ Ｐゴシック" panose="020B0600070205080204" pitchFamily="50" charset="-128"/>
            </a:rPr>
            <a:t>円となっており、前年度に比べ</a:t>
          </a:r>
          <a:r>
            <a:rPr kumimoji="1" lang="en-US" altLang="ja-JP" sz="1200">
              <a:latin typeface="ＭＳ Ｐゴシック" panose="020B0600070205080204" pitchFamily="50" charset="-128"/>
              <a:ea typeface="ＭＳ Ｐゴシック" panose="020B0600070205080204" pitchFamily="50" charset="-128"/>
            </a:rPr>
            <a:t>36,104</a:t>
          </a:r>
          <a:r>
            <a:rPr kumimoji="1" lang="ja-JP" altLang="en-US" sz="1200">
              <a:latin typeface="ＭＳ Ｐゴシック" panose="020B0600070205080204" pitchFamily="50" charset="-128"/>
              <a:ea typeface="ＭＳ Ｐゴシック" panose="020B0600070205080204" pitchFamily="50" charset="-128"/>
            </a:rPr>
            <a:t>円の増加となっている。これは、庁舎整備事業、津波避難タワー整備事業及び扇ヶ浜公園整備事業などの大型事業の事業費増加が主な要因である。</a:t>
          </a:r>
        </a:p>
        <a:p>
          <a:r>
            <a:rPr kumimoji="1" lang="ja-JP" altLang="en-US" sz="1200">
              <a:latin typeface="ＭＳ Ｐゴシック" panose="020B0600070205080204" pitchFamily="50" charset="-128"/>
              <a:ea typeface="ＭＳ Ｐゴシック" panose="020B0600070205080204" pitchFamily="50" charset="-128"/>
            </a:rPr>
            <a:t>　貸付金は、住民一人当たり</a:t>
          </a:r>
          <a:r>
            <a:rPr kumimoji="1" lang="en-US" altLang="ja-JP" sz="1200">
              <a:latin typeface="ＭＳ Ｐゴシック" panose="020B0600070205080204" pitchFamily="50" charset="-128"/>
              <a:ea typeface="ＭＳ Ｐゴシック" panose="020B0600070205080204" pitchFamily="50" charset="-128"/>
            </a:rPr>
            <a:t>21,103</a:t>
          </a:r>
          <a:r>
            <a:rPr kumimoji="1" lang="ja-JP" altLang="en-US" sz="1200">
              <a:latin typeface="ＭＳ Ｐゴシック" panose="020B0600070205080204" pitchFamily="50" charset="-128"/>
              <a:ea typeface="ＭＳ Ｐゴシック" panose="020B0600070205080204" pitchFamily="50" charset="-128"/>
            </a:rPr>
            <a:t>円となっており、前年度に比べ</a:t>
          </a:r>
          <a:r>
            <a:rPr kumimoji="1" lang="en-US" altLang="ja-JP" sz="1200">
              <a:latin typeface="ＭＳ Ｐゴシック" panose="020B0600070205080204" pitchFamily="50" charset="-128"/>
              <a:ea typeface="ＭＳ Ｐゴシック" panose="020B0600070205080204" pitchFamily="50" charset="-128"/>
            </a:rPr>
            <a:t>1,311</a:t>
          </a:r>
          <a:r>
            <a:rPr kumimoji="1" lang="ja-JP" altLang="en-US" sz="1200">
              <a:latin typeface="ＭＳ Ｐゴシック" panose="020B0600070205080204" pitchFamily="50" charset="-128"/>
              <a:ea typeface="ＭＳ Ｐゴシック" panose="020B0600070205080204" pitchFamily="50" charset="-128"/>
            </a:rPr>
            <a:t>円の減少となっている。これは、季楽里龍神の運営資金に係る（一財）龍神村開発公社への貸付金が皆増となったものの、田辺市土地開発公社への貸付金が減少したことが主な要因である。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71,947
71,655
1,026.91
57,046,080
54,942,778
1,674,365
24,087,370
50,149,645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20828</xdr:rowOff>
    </xdr:from>
    <xdr:to>
      <xdr:col>24</xdr:col>
      <xdr:colOff>63500</xdr:colOff>
      <xdr:row>34</xdr:row>
      <xdr:rowOff>56490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50128"/>
          <a:ext cx="8382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20828</xdr:rowOff>
    </xdr:from>
    <xdr:to>
      <xdr:col>19</xdr:col>
      <xdr:colOff>177800</xdr:colOff>
      <xdr:row>34</xdr:row>
      <xdr:rowOff>36830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5012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36830</xdr:rowOff>
    </xdr:from>
    <xdr:to>
      <xdr:col>15</xdr:col>
      <xdr:colOff>50800</xdr:colOff>
      <xdr:row>34</xdr:row>
      <xdr:rowOff>83922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66130"/>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83922</xdr:rowOff>
    </xdr:from>
    <xdr:to>
      <xdr:col>10</xdr:col>
      <xdr:colOff>114300</xdr:colOff>
      <xdr:row>34</xdr:row>
      <xdr:rowOff>130556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13222"/>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5690</xdr:rowOff>
    </xdr:from>
    <xdr:to>
      <xdr:col>24</xdr:col>
      <xdr:colOff>114300</xdr:colOff>
      <xdr:row>34</xdr:row>
      <xdr:rowOff>107290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28567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141478</xdr:rowOff>
    </xdr:from>
    <xdr:to>
      <xdr:col>20</xdr:col>
      <xdr:colOff>38100</xdr:colOff>
      <xdr:row>34</xdr:row>
      <xdr:rowOff>71628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88155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7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157480</xdr:rowOff>
    </xdr:from>
    <xdr:to>
      <xdr:col>15</xdr:col>
      <xdr:colOff>101600</xdr:colOff>
      <xdr:row>34</xdr:row>
      <xdr:rowOff>87630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104157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33122</xdr:rowOff>
    </xdr:from>
    <xdr:to>
      <xdr:col>10</xdr:col>
      <xdr:colOff>165100</xdr:colOff>
      <xdr:row>34</xdr:row>
      <xdr:rowOff>134722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151249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3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79756</xdr:rowOff>
    </xdr:from>
    <xdr:to>
      <xdr:col>6</xdr:col>
      <xdr:colOff>38100</xdr:colOff>
      <xdr:row>35</xdr:row>
      <xdr:rowOff>9906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26433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8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72617</xdr:rowOff>
    </xdr:from>
    <xdr:to>
      <xdr:col>24</xdr:col>
      <xdr:colOff>63500</xdr:colOff>
      <xdr:row>57</xdr:row>
      <xdr:rowOff>168839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02367"/>
          <a:ext cx="838200" cy="43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168839</xdr:rowOff>
    </xdr:from>
    <xdr:to>
      <xdr:col>19</xdr:col>
      <xdr:colOff>177800</xdr:colOff>
      <xdr:row>58</xdr:row>
      <xdr:rowOff>23027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41489"/>
          <a:ext cx="889000" cy="2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151736</xdr:rowOff>
    </xdr:from>
    <xdr:to>
      <xdr:col>15</xdr:col>
      <xdr:colOff>50800</xdr:colOff>
      <xdr:row>58</xdr:row>
      <xdr:rowOff>23027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24386"/>
          <a:ext cx="889000" cy="4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143902</xdr:rowOff>
    </xdr:from>
    <xdr:to>
      <xdr:col>10</xdr:col>
      <xdr:colOff>114300</xdr:colOff>
      <xdr:row>57</xdr:row>
      <xdr:rowOff>151736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16552"/>
          <a:ext cx="88900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21817</xdr:rowOff>
    </xdr:from>
    <xdr:to>
      <xdr:col>24</xdr:col>
      <xdr:colOff>114300</xdr:colOff>
      <xdr:row>55</xdr:row>
      <xdr:rowOff>123417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5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2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118039</xdr:rowOff>
    </xdr:from>
    <xdr:to>
      <xdr:col>20</xdr:col>
      <xdr:colOff>38100</xdr:colOff>
      <xdr:row>58</xdr:row>
      <xdr:rowOff>48189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9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39316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143677</xdr:rowOff>
    </xdr:from>
    <xdr:to>
      <xdr:col>15</xdr:col>
      <xdr:colOff>101600</xdr:colOff>
      <xdr:row>58</xdr:row>
      <xdr:rowOff>73827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64954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0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100936</xdr:rowOff>
    </xdr:from>
    <xdr:to>
      <xdr:col>10</xdr:col>
      <xdr:colOff>165100</xdr:colOff>
      <xdr:row>58</xdr:row>
      <xdr:rowOff>31086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22213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6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93102</xdr:rowOff>
    </xdr:from>
    <xdr:to>
      <xdr:col>6</xdr:col>
      <xdr:colOff>38100</xdr:colOff>
      <xdr:row>58</xdr:row>
      <xdr:rowOff>23252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6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14379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5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146545</xdr:rowOff>
    </xdr:from>
    <xdr:to>
      <xdr:col>24</xdr:col>
      <xdr:colOff>63500</xdr:colOff>
      <xdr:row>73</xdr:row>
      <xdr:rowOff>153898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662395"/>
          <a:ext cx="8382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146545</xdr:rowOff>
    </xdr:from>
    <xdr:to>
      <xdr:col>19</xdr:col>
      <xdr:colOff>177800</xdr:colOff>
      <xdr:row>74</xdr:row>
      <xdr:rowOff>61493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662395"/>
          <a:ext cx="889000" cy="8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61493</xdr:rowOff>
    </xdr:from>
    <xdr:to>
      <xdr:col>15</xdr:col>
      <xdr:colOff>50800</xdr:colOff>
      <xdr:row>74</xdr:row>
      <xdr:rowOff>104813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748793"/>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104813</xdr:rowOff>
    </xdr:from>
    <xdr:to>
      <xdr:col>10</xdr:col>
      <xdr:colOff>114300</xdr:colOff>
      <xdr:row>74</xdr:row>
      <xdr:rowOff>151397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792113"/>
          <a:ext cx="889000" cy="4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103098</xdr:rowOff>
    </xdr:from>
    <xdr:to>
      <xdr:col>24</xdr:col>
      <xdr:colOff>114300</xdr:colOff>
      <xdr:row>74</xdr:row>
      <xdr:rowOff>33248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125975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7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95745</xdr:rowOff>
    </xdr:from>
    <xdr:to>
      <xdr:col>20</xdr:col>
      <xdr:colOff>38100</xdr:colOff>
      <xdr:row>74</xdr:row>
      <xdr:rowOff>25895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42422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386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10693</xdr:rowOff>
    </xdr:from>
    <xdr:to>
      <xdr:col>15</xdr:col>
      <xdr:colOff>101600</xdr:colOff>
      <xdr:row>74</xdr:row>
      <xdr:rowOff>112293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6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128820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47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54013</xdr:rowOff>
    </xdr:from>
    <xdr:to>
      <xdr:col>10</xdr:col>
      <xdr:colOff>165100</xdr:colOff>
      <xdr:row>74</xdr:row>
      <xdr:rowOff>155613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7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51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100597</xdr:rowOff>
    </xdr:from>
    <xdr:to>
      <xdr:col>6</xdr:col>
      <xdr:colOff>38100</xdr:colOff>
      <xdr:row>75</xdr:row>
      <xdr:rowOff>30747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78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47274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56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111201</xdr:rowOff>
    </xdr:from>
    <xdr:to>
      <xdr:col>24</xdr:col>
      <xdr:colOff>63500</xdr:colOff>
      <xdr:row>95</xdr:row>
      <xdr:rowOff>102863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227501"/>
          <a:ext cx="838200" cy="16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102863</xdr:rowOff>
    </xdr:from>
    <xdr:to>
      <xdr:col>19</xdr:col>
      <xdr:colOff>177800</xdr:colOff>
      <xdr:row>95</xdr:row>
      <xdr:rowOff>161167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390613"/>
          <a:ext cx="889000" cy="5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161167</xdr:rowOff>
    </xdr:from>
    <xdr:to>
      <xdr:col>15</xdr:col>
      <xdr:colOff>50800</xdr:colOff>
      <xdr:row>96</xdr:row>
      <xdr:rowOff>36330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448917"/>
          <a:ext cx="889000" cy="4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61965</xdr:rowOff>
    </xdr:from>
    <xdr:to>
      <xdr:col>10</xdr:col>
      <xdr:colOff>114300</xdr:colOff>
      <xdr:row>96</xdr:row>
      <xdr:rowOff>36330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349715"/>
          <a:ext cx="889000" cy="14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60401</xdr:rowOff>
    </xdr:from>
    <xdr:to>
      <xdr:col>24</xdr:col>
      <xdr:colOff>114300</xdr:colOff>
      <xdr:row>94</xdr:row>
      <xdr:rowOff>162001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17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83278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0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52063</xdr:rowOff>
    </xdr:from>
    <xdr:to>
      <xdr:col>20</xdr:col>
      <xdr:colOff>38100</xdr:colOff>
      <xdr:row>95</xdr:row>
      <xdr:rowOff>153663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3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170190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11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110367</xdr:rowOff>
    </xdr:from>
    <xdr:to>
      <xdr:col>15</xdr:col>
      <xdr:colOff>101600</xdr:colOff>
      <xdr:row>96</xdr:row>
      <xdr:rowOff>40517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39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57044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17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156980</xdr:rowOff>
    </xdr:from>
    <xdr:to>
      <xdr:col>10</xdr:col>
      <xdr:colOff>165100</xdr:colOff>
      <xdr:row>96</xdr:row>
      <xdr:rowOff>87130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4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103657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11165</xdr:rowOff>
    </xdr:from>
    <xdr:to>
      <xdr:col>6</xdr:col>
      <xdr:colOff>38100</xdr:colOff>
      <xdr:row>95</xdr:row>
      <xdr:rowOff>112765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29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129292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07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66222</xdr:rowOff>
    </xdr:from>
    <xdr:to>
      <xdr:col>55</xdr:col>
      <xdr:colOff>0</xdr:colOff>
      <xdr:row>39</xdr:row>
      <xdr:rowOff>90388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52772"/>
          <a:ext cx="8382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89571</xdr:rowOff>
    </xdr:from>
    <xdr:to>
      <xdr:col>50</xdr:col>
      <xdr:colOff>114300</xdr:colOff>
      <xdr:row>39</xdr:row>
      <xdr:rowOff>90388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76121"/>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89408</xdr:rowOff>
    </xdr:from>
    <xdr:to>
      <xdr:col>45</xdr:col>
      <xdr:colOff>177800</xdr:colOff>
      <xdr:row>39</xdr:row>
      <xdr:rowOff>89571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75958"/>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89408</xdr:rowOff>
    </xdr:from>
    <xdr:to>
      <xdr:col>41</xdr:col>
      <xdr:colOff>50800</xdr:colOff>
      <xdr:row>39</xdr:row>
      <xdr:rowOff>90225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75958"/>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15422</xdr:rowOff>
    </xdr:from>
    <xdr:to>
      <xdr:col>55</xdr:col>
      <xdr:colOff>50800</xdr:colOff>
      <xdr:row>39</xdr:row>
      <xdr:rowOff>117022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101799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16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39588</xdr:rowOff>
    </xdr:from>
    <xdr:to>
      <xdr:col>50</xdr:col>
      <xdr:colOff>165100</xdr:colOff>
      <xdr:row>39</xdr:row>
      <xdr:rowOff>141188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2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132315</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818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38771</xdr:rowOff>
    </xdr:from>
    <xdr:to>
      <xdr:col>46</xdr:col>
      <xdr:colOff>38100</xdr:colOff>
      <xdr:row>39</xdr:row>
      <xdr:rowOff>140371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2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131498</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8180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38608</xdr:rowOff>
    </xdr:from>
    <xdr:to>
      <xdr:col>41</xdr:col>
      <xdr:colOff>101600</xdr:colOff>
      <xdr:row>39</xdr:row>
      <xdr:rowOff>140208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131335</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817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39425</xdr:rowOff>
    </xdr:from>
    <xdr:to>
      <xdr:col>36</xdr:col>
      <xdr:colOff>165100</xdr:colOff>
      <xdr:row>39</xdr:row>
      <xdr:rowOff>141025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132152</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818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50223</xdr:rowOff>
    </xdr:from>
    <xdr:to>
      <xdr:col>55</xdr:col>
      <xdr:colOff>0</xdr:colOff>
      <xdr:row>56</xdr:row>
      <xdr:rowOff>15170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479973"/>
          <a:ext cx="838200" cy="13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12103</xdr:rowOff>
    </xdr:from>
    <xdr:to>
      <xdr:col>50</xdr:col>
      <xdr:colOff>114300</xdr:colOff>
      <xdr:row>56</xdr:row>
      <xdr:rowOff>15170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613303"/>
          <a:ext cx="8890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156462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156235</xdr:rowOff>
    </xdr:from>
    <xdr:to>
      <xdr:col>45</xdr:col>
      <xdr:colOff>177800</xdr:colOff>
      <xdr:row>56</xdr:row>
      <xdr:rowOff>12103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585985"/>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156235</xdr:rowOff>
    </xdr:from>
    <xdr:to>
      <xdr:col>41</xdr:col>
      <xdr:colOff>50800</xdr:colOff>
      <xdr:row>55</xdr:row>
      <xdr:rowOff>165570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585985"/>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170873</xdr:rowOff>
    </xdr:from>
    <xdr:to>
      <xdr:col>55</xdr:col>
      <xdr:colOff>50800</xdr:colOff>
      <xdr:row>55</xdr:row>
      <xdr:rowOff>101023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22300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28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135820</xdr:rowOff>
    </xdr:from>
    <xdr:to>
      <xdr:col>50</xdr:col>
      <xdr:colOff>165100</xdr:colOff>
      <xdr:row>56</xdr:row>
      <xdr:rowOff>65970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82497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3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132753</xdr:rowOff>
    </xdr:from>
    <xdr:to>
      <xdr:col>46</xdr:col>
      <xdr:colOff>38100</xdr:colOff>
      <xdr:row>56</xdr:row>
      <xdr:rowOff>62903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5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79430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33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105435</xdr:rowOff>
    </xdr:from>
    <xdr:to>
      <xdr:col>41</xdr:col>
      <xdr:colOff>101600</xdr:colOff>
      <xdr:row>56</xdr:row>
      <xdr:rowOff>35585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5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52112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31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114770</xdr:rowOff>
    </xdr:from>
    <xdr:to>
      <xdr:col>36</xdr:col>
      <xdr:colOff>165100</xdr:colOff>
      <xdr:row>56</xdr:row>
      <xdr:rowOff>44920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4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61447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1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137128</xdr:rowOff>
    </xdr:from>
    <xdr:to>
      <xdr:col>55</xdr:col>
      <xdr:colOff>0</xdr:colOff>
      <xdr:row>77</xdr:row>
      <xdr:rowOff>90227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67328"/>
          <a:ext cx="838200" cy="1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90227</xdr:rowOff>
    </xdr:from>
    <xdr:to>
      <xdr:col>50</xdr:col>
      <xdr:colOff>114300</xdr:colOff>
      <xdr:row>77</xdr:row>
      <xdr:rowOff>120993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91877"/>
          <a:ext cx="8890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120993</xdr:rowOff>
    </xdr:from>
    <xdr:to>
      <xdr:col>45</xdr:col>
      <xdr:colOff>177800</xdr:colOff>
      <xdr:row>78</xdr:row>
      <xdr:rowOff>7969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22643"/>
          <a:ext cx="889000" cy="5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7969</xdr:rowOff>
    </xdr:from>
    <xdr:to>
      <xdr:col>41</xdr:col>
      <xdr:colOff>50800</xdr:colOff>
      <xdr:row>78</xdr:row>
      <xdr:rowOff>32905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81069"/>
          <a:ext cx="8890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86328</xdr:rowOff>
    </xdr:from>
    <xdr:to>
      <xdr:col>55</xdr:col>
      <xdr:colOff>50800</xdr:colOff>
      <xdr:row>77</xdr:row>
      <xdr:rowOff>16478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109205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6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39427</xdr:rowOff>
    </xdr:from>
    <xdr:to>
      <xdr:col>50</xdr:col>
      <xdr:colOff>165100</xdr:colOff>
      <xdr:row>77</xdr:row>
      <xdr:rowOff>141027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157554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01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70193</xdr:rowOff>
    </xdr:from>
    <xdr:to>
      <xdr:col>46</xdr:col>
      <xdr:colOff>38100</xdr:colOff>
      <xdr:row>78</xdr:row>
      <xdr:rowOff>343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16870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4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128619</xdr:rowOff>
    </xdr:from>
    <xdr:to>
      <xdr:col>41</xdr:col>
      <xdr:colOff>101600</xdr:colOff>
      <xdr:row>78</xdr:row>
      <xdr:rowOff>58769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49896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2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153555</xdr:rowOff>
    </xdr:from>
    <xdr:to>
      <xdr:col>36</xdr:col>
      <xdr:colOff>165100</xdr:colOff>
      <xdr:row>78</xdr:row>
      <xdr:rowOff>83705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5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74832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4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138818</xdr:rowOff>
    </xdr:from>
    <xdr:to>
      <xdr:col>55</xdr:col>
      <xdr:colOff>0</xdr:colOff>
      <xdr:row>95</xdr:row>
      <xdr:rowOff>59967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255118"/>
          <a:ext cx="838200" cy="9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30701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89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59967</xdr:rowOff>
    </xdr:from>
    <xdr:to>
      <xdr:col>50</xdr:col>
      <xdr:colOff>114300</xdr:colOff>
      <xdr:row>96</xdr:row>
      <xdr:rowOff>80575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347717"/>
          <a:ext cx="889000" cy="19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79431</xdr:rowOff>
    </xdr:from>
    <xdr:to>
      <xdr:col>45</xdr:col>
      <xdr:colOff>177800</xdr:colOff>
      <xdr:row>96</xdr:row>
      <xdr:rowOff>80575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538631"/>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79431</xdr:rowOff>
    </xdr:from>
    <xdr:to>
      <xdr:col>41</xdr:col>
      <xdr:colOff>50800</xdr:colOff>
      <xdr:row>96</xdr:row>
      <xdr:rowOff>96380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538631"/>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88018</xdr:rowOff>
    </xdr:from>
    <xdr:to>
      <xdr:col>55</xdr:col>
      <xdr:colOff>50800</xdr:colOff>
      <xdr:row>95</xdr:row>
      <xdr:rowOff>18168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20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110895</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05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9167</xdr:rowOff>
    </xdr:from>
    <xdr:to>
      <xdr:col>50</xdr:col>
      <xdr:colOff>165100</xdr:colOff>
      <xdr:row>95</xdr:row>
      <xdr:rowOff>110767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29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127294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0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29775</xdr:rowOff>
    </xdr:from>
    <xdr:to>
      <xdr:col>46</xdr:col>
      <xdr:colOff>38100</xdr:colOff>
      <xdr:row>96</xdr:row>
      <xdr:rowOff>131375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4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147902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26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28631</xdr:rowOff>
    </xdr:from>
    <xdr:to>
      <xdr:col>41</xdr:col>
      <xdr:colOff>101600</xdr:colOff>
      <xdr:row>96</xdr:row>
      <xdr:rowOff>130231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4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146758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26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45580</xdr:rowOff>
    </xdr:from>
    <xdr:to>
      <xdr:col>36</xdr:col>
      <xdr:colOff>165100</xdr:colOff>
      <xdr:row>96</xdr:row>
      <xdr:rowOff>147180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5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163707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2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41585</xdr:rowOff>
    </xdr:from>
    <xdr:to>
      <xdr:col>85</xdr:col>
      <xdr:colOff>127000</xdr:colOff>
      <xdr:row>34</xdr:row>
      <xdr:rowOff>120703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699435"/>
          <a:ext cx="838200" cy="25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98028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98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120703</xdr:rowOff>
    </xdr:from>
    <xdr:to>
      <xdr:col>81</xdr:col>
      <xdr:colOff>50800</xdr:colOff>
      <xdr:row>34</xdr:row>
      <xdr:rowOff>169784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950003"/>
          <a:ext cx="889000" cy="4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169784</xdr:rowOff>
    </xdr:from>
    <xdr:to>
      <xdr:col>76</xdr:col>
      <xdr:colOff>114300</xdr:colOff>
      <xdr:row>35</xdr:row>
      <xdr:rowOff>80264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999084"/>
          <a:ext cx="889000" cy="8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89913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80264</xdr:rowOff>
    </xdr:from>
    <xdr:to>
      <xdr:col>71</xdr:col>
      <xdr:colOff>177800</xdr:colOff>
      <xdr:row>35</xdr:row>
      <xdr:rowOff>81910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08101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162235</xdr:rowOff>
    </xdr:from>
    <xdr:to>
      <xdr:col>85</xdr:col>
      <xdr:colOff>177800</xdr:colOff>
      <xdr:row>33</xdr:row>
      <xdr:rowOff>92385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64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13662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5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69903</xdr:rowOff>
    </xdr:from>
    <xdr:to>
      <xdr:col>81</xdr:col>
      <xdr:colOff>101600</xdr:colOff>
      <xdr:row>35</xdr:row>
      <xdr:rowOff>53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89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16580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67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118984</xdr:rowOff>
    </xdr:from>
    <xdr:to>
      <xdr:col>76</xdr:col>
      <xdr:colOff>165100</xdr:colOff>
      <xdr:row>35</xdr:row>
      <xdr:rowOff>49134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9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65661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72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29464</xdr:rowOff>
    </xdr:from>
    <xdr:to>
      <xdr:col>72</xdr:col>
      <xdr:colOff>38100</xdr:colOff>
      <xdr:row>35</xdr:row>
      <xdr:rowOff>131064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147591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8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31110</xdr:rowOff>
    </xdr:from>
    <xdr:to>
      <xdr:col>67</xdr:col>
      <xdr:colOff>101600</xdr:colOff>
      <xdr:row>35</xdr:row>
      <xdr:rowOff>132710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03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149237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80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127601</xdr:rowOff>
    </xdr:from>
    <xdr:to>
      <xdr:col>85</xdr:col>
      <xdr:colOff>127000</xdr:colOff>
      <xdr:row>56</xdr:row>
      <xdr:rowOff>117101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557351"/>
          <a:ext cx="838200" cy="16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88412</xdr:rowOff>
    </xdr:from>
    <xdr:to>
      <xdr:col>81</xdr:col>
      <xdr:colOff>50800</xdr:colOff>
      <xdr:row>56</xdr:row>
      <xdr:rowOff>117101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18162"/>
          <a:ext cx="889000" cy="20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88412</xdr:rowOff>
    </xdr:from>
    <xdr:to>
      <xdr:col>76</xdr:col>
      <xdr:colOff>114300</xdr:colOff>
      <xdr:row>57</xdr:row>
      <xdr:rowOff>14019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18162"/>
          <a:ext cx="889000" cy="26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32144</xdr:rowOff>
    </xdr:from>
    <xdr:to>
      <xdr:col>71</xdr:col>
      <xdr:colOff>177800</xdr:colOff>
      <xdr:row>57</xdr:row>
      <xdr:rowOff>14019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633344"/>
          <a:ext cx="889000" cy="15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76801</xdr:rowOff>
    </xdr:from>
    <xdr:to>
      <xdr:col>85</xdr:col>
      <xdr:colOff>177800</xdr:colOff>
      <xdr:row>56</xdr:row>
      <xdr:rowOff>6951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0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99678</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5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66301</xdr:rowOff>
    </xdr:from>
    <xdr:to>
      <xdr:col>81</xdr:col>
      <xdr:colOff>101600</xdr:colOff>
      <xdr:row>56</xdr:row>
      <xdr:rowOff>167901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159028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6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37612</xdr:rowOff>
    </xdr:from>
    <xdr:to>
      <xdr:col>76</xdr:col>
      <xdr:colOff>165100</xdr:colOff>
      <xdr:row>55</xdr:row>
      <xdr:rowOff>139212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6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155739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24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134669</xdr:rowOff>
    </xdr:from>
    <xdr:to>
      <xdr:col>72</xdr:col>
      <xdr:colOff>38100</xdr:colOff>
      <xdr:row>57</xdr:row>
      <xdr:rowOff>64819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3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55946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152794</xdr:rowOff>
    </xdr:from>
    <xdr:to>
      <xdr:col>67</xdr:col>
      <xdr:colOff>101600</xdr:colOff>
      <xdr:row>56</xdr:row>
      <xdr:rowOff>82944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5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99471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35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13666</xdr:rowOff>
    </xdr:from>
    <xdr:to>
      <xdr:col>85</xdr:col>
      <xdr:colOff>127000</xdr:colOff>
      <xdr:row>78</xdr:row>
      <xdr:rowOff>107645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386766"/>
          <a:ext cx="838200" cy="9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44581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7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151943</xdr:rowOff>
    </xdr:from>
    <xdr:to>
      <xdr:col>81</xdr:col>
      <xdr:colOff>50800</xdr:colOff>
      <xdr:row>78</xdr:row>
      <xdr:rowOff>13666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353593"/>
          <a:ext cx="889000" cy="3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159287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151943</xdr:rowOff>
    </xdr:from>
    <xdr:to>
      <xdr:col>76</xdr:col>
      <xdr:colOff>114300</xdr:colOff>
      <xdr:row>78</xdr:row>
      <xdr:rowOff>149670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353593"/>
          <a:ext cx="889000" cy="16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140564</xdr:rowOff>
    </xdr:from>
    <xdr:to>
      <xdr:col>71</xdr:col>
      <xdr:colOff>177800</xdr:colOff>
      <xdr:row>78</xdr:row>
      <xdr:rowOff>149670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13664"/>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39527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54322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59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56845</xdr:rowOff>
    </xdr:from>
    <xdr:to>
      <xdr:col>85</xdr:col>
      <xdr:colOff>177800</xdr:colOff>
      <xdr:row>78</xdr:row>
      <xdr:rowOff>158445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16222</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21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134316</xdr:rowOff>
    </xdr:from>
    <xdr:to>
      <xdr:col>81</xdr:col>
      <xdr:colOff>101600</xdr:colOff>
      <xdr:row>78</xdr:row>
      <xdr:rowOff>64466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80993</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311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101143</xdr:rowOff>
    </xdr:from>
    <xdr:to>
      <xdr:col>76</xdr:col>
      <xdr:colOff>165100</xdr:colOff>
      <xdr:row>78</xdr:row>
      <xdr:rowOff>31293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3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47820</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30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98870</xdr:rowOff>
    </xdr:from>
    <xdr:to>
      <xdr:col>72</xdr:col>
      <xdr:colOff>38100</xdr:colOff>
      <xdr:row>79</xdr:row>
      <xdr:rowOff>29020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45547</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2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89764</xdr:rowOff>
    </xdr:from>
    <xdr:to>
      <xdr:col>67</xdr:col>
      <xdr:colOff>101600</xdr:colOff>
      <xdr:row>79</xdr:row>
      <xdr:rowOff>19914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36441</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23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72861</xdr:rowOff>
    </xdr:from>
    <xdr:to>
      <xdr:col>85</xdr:col>
      <xdr:colOff>127000</xdr:colOff>
      <xdr:row>93</xdr:row>
      <xdr:rowOff>73368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017711"/>
          <a:ext cx="8382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72861</xdr:rowOff>
    </xdr:from>
    <xdr:to>
      <xdr:col>81</xdr:col>
      <xdr:colOff>50800</xdr:colOff>
      <xdr:row>93</xdr:row>
      <xdr:rowOff>103682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017711"/>
          <a:ext cx="889000" cy="3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103682</xdr:rowOff>
    </xdr:from>
    <xdr:to>
      <xdr:col>76</xdr:col>
      <xdr:colOff>114300</xdr:colOff>
      <xdr:row>93</xdr:row>
      <xdr:rowOff>147713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048532"/>
          <a:ext cx="889000" cy="4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147713</xdr:rowOff>
    </xdr:from>
    <xdr:to>
      <xdr:col>71</xdr:col>
      <xdr:colOff>177800</xdr:colOff>
      <xdr:row>93</xdr:row>
      <xdr:rowOff>156477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092563"/>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22568</xdr:rowOff>
    </xdr:from>
    <xdr:to>
      <xdr:col>85</xdr:col>
      <xdr:colOff>177800</xdr:colOff>
      <xdr:row>93</xdr:row>
      <xdr:rowOff>124168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596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45445</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81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22061</xdr:rowOff>
    </xdr:from>
    <xdr:to>
      <xdr:col>81</xdr:col>
      <xdr:colOff>101600</xdr:colOff>
      <xdr:row>93</xdr:row>
      <xdr:rowOff>123661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596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140188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74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52882</xdr:rowOff>
    </xdr:from>
    <xdr:to>
      <xdr:col>76</xdr:col>
      <xdr:colOff>165100</xdr:colOff>
      <xdr:row>93</xdr:row>
      <xdr:rowOff>154482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599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171009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7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96913</xdr:rowOff>
    </xdr:from>
    <xdr:to>
      <xdr:col>72</xdr:col>
      <xdr:colOff>38100</xdr:colOff>
      <xdr:row>94</xdr:row>
      <xdr:rowOff>27063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04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43590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81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105677</xdr:rowOff>
    </xdr:from>
    <xdr:to>
      <xdr:col>67</xdr:col>
      <xdr:colOff>101600</xdr:colOff>
      <xdr:row>94</xdr:row>
      <xdr:rowOff>35827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0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52354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82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総務費は、住民一人当たり</a:t>
          </a:r>
          <a:r>
            <a:rPr kumimoji="1" lang="en-US" altLang="ja-JP" sz="1200">
              <a:latin typeface="ＭＳ Ｐゴシック" panose="020B0600070205080204" pitchFamily="50" charset="-128"/>
              <a:ea typeface="ＭＳ Ｐゴシック" panose="020B0600070205080204" pitchFamily="50" charset="-128"/>
            </a:rPr>
            <a:t>172,607</a:t>
          </a:r>
          <a:r>
            <a:rPr kumimoji="1" lang="ja-JP" altLang="en-US" sz="1200">
              <a:latin typeface="ＭＳ Ｐゴシック" panose="020B0600070205080204" pitchFamily="50" charset="-128"/>
              <a:ea typeface="ＭＳ Ｐゴシック" panose="020B0600070205080204" pitchFamily="50" charset="-128"/>
            </a:rPr>
            <a:t>円となっており、前年度に比べ</a:t>
          </a:r>
          <a:r>
            <a:rPr kumimoji="1" lang="en-US" altLang="ja-JP" sz="1200">
              <a:latin typeface="ＭＳ Ｐゴシック" panose="020B0600070205080204" pitchFamily="50" charset="-128"/>
              <a:ea typeface="ＭＳ Ｐゴシック" panose="020B0600070205080204" pitchFamily="50" charset="-128"/>
            </a:rPr>
            <a:t>115,255</a:t>
          </a:r>
          <a:r>
            <a:rPr kumimoji="1" lang="ja-JP" altLang="en-US" sz="1200">
              <a:latin typeface="ＭＳ Ｐゴシック" panose="020B0600070205080204" pitchFamily="50" charset="-128"/>
              <a:ea typeface="ＭＳ Ｐゴシック" panose="020B0600070205080204" pitchFamily="50" charset="-128"/>
            </a:rPr>
            <a:t>円の増加となっている。これは、特別定額給付金事業や市民生活応援商品券事業など新型コロナウイルス感染症関連事業費の増加や、庁舎整備事業費の増加が主な要因である。</a:t>
          </a:r>
        </a:p>
        <a:p>
          <a:r>
            <a:rPr kumimoji="1" lang="ja-JP" altLang="en-US" sz="1200">
              <a:latin typeface="ＭＳ Ｐゴシック" panose="020B0600070205080204" pitchFamily="50" charset="-128"/>
              <a:ea typeface="ＭＳ Ｐゴシック" panose="020B0600070205080204" pitchFamily="50" charset="-128"/>
            </a:rPr>
            <a:t>　衛生費は、住民一人当たり</a:t>
          </a:r>
          <a:r>
            <a:rPr kumimoji="1" lang="en-US" altLang="ja-JP" sz="1200">
              <a:latin typeface="ＭＳ Ｐゴシック" panose="020B0600070205080204" pitchFamily="50" charset="-128"/>
              <a:ea typeface="ＭＳ Ｐゴシック" panose="020B0600070205080204" pitchFamily="50" charset="-128"/>
            </a:rPr>
            <a:t>77,618</a:t>
          </a:r>
          <a:r>
            <a:rPr kumimoji="1" lang="ja-JP" altLang="en-US" sz="1200">
              <a:latin typeface="ＭＳ Ｐゴシック" panose="020B0600070205080204" pitchFamily="50" charset="-128"/>
              <a:ea typeface="ＭＳ Ｐゴシック" panose="020B0600070205080204" pitchFamily="50" charset="-128"/>
            </a:rPr>
            <a:t>円となっており、前年度に比べ</a:t>
          </a:r>
          <a:r>
            <a:rPr kumimoji="1" lang="en-US" altLang="ja-JP" sz="1200">
              <a:latin typeface="ＭＳ Ｐゴシック" panose="020B0600070205080204" pitchFamily="50" charset="-128"/>
              <a:ea typeface="ＭＳ Ｐゴシック" panose="020B0600070205080204" pitchFamily="50" charset="-128"/>
            </a:rPr>
            <a:t>14,984</a:t>
          </a:r>
          <a:r>
            <a:rPr kumimoji="1" lang="ja-JP" altLang="en-US" sz="1200">
              <a:latin typeface="ＭＳ Ｐゴシック" panose="020B0600070205080204" pitchFamily="50" charset="-128"/>
              <a:ea typeface="ＭＳ Ｐゴシック" panose="020B0600070205080204" pitchFamily="50" charset="-128"/>
            </a:rPr>
            <a:t>円の増加となっている。これは、紀南広域廃棄物最終処分場整備に伴う一部事務組合負担金の増加や、斎場建設事業費の増加が主な要因である。</a:t>
          </a:r>
        </a:p>
        <a:p>
          <a:r>
            <a:rPr kumimoji="1" lang="ja-JP" altLang="en-US" sz="1200">
              <a:latin typeface="ＭＳ Ｐゴシック" panose="020B0600070205080204" pitchFamily="50" charset="-128"/>
              <a:ea typeface="ＭＳ Ｐゴシック" panose="020B0600070205080204" pitchFamily="50" charset="-128"/>
            </a:rPr>
            <a:t>　消防費は、住民一人当たり</a:t>
          </a:r>
          <a:r>
            <a:rPr kumimoji="1" lang="en-US" altLang="ja-JP" sz="1200">
              <a:latin typeface="ＭＳ Ｐゴシック" panose="020B0600070205080204" pitchFamily="50" charset="-128"/>
              <a:ea typeface="ＭＳ Ｐゴシック" panose="020B0600070205080204" pitchFamily="50" charset="-128"/>
            </a:rPr>
            <a:t>41,792</a:t>
          </a:r>
          <a:r>
            <a:rPr kumimoji="1" lang="ja-JP" altLang="en-US" sz="1200">
              <a:latin typeface="ＭＳ Ｐゴシック" panose="020B0600070205080204" pitchFamily="50" charset="-128"/>
              <a:ea typeface="ＭＳ Ｐゴシック" panose="020B0600070205080204" pitchFamily="50" charset="-128"/>
            </a:rPr>
            <a:t>円となっており、前年度に比べ</a:t>
          </a:r>
          <a:r>
            <a:rPr kumimoji="1" lang="en-US" altLang="ja-JP" sz="1200">
              <a:latin typeface="ＭＳ Ｐゴシック" panose="020B0600070205080204" pitchFamily="50" charset="-128"/>
              <a:ea typeface="ＭＳ Ｐゴシック" panose="020B0600070205080204" pitchFamily="50" charset="-128"/>
            </a:rPr>
            <a:t>10,961</a:t>
          </a:r>
          <a:r>
            <a:rPr kumimoji="1" lang="ja-JP" altLang="en-US" sz="1200">
              <a:latin typeface="ＭＳ Ｐゴシック" panose="020B0600070205080204" pitchFamily="50" charset="-128"/>
              <a:ea typeface="ＭＳ Ｐゴシック" panose="020B0600070205080204" pitchFamily="50" charset="-128"/>
            </a:rPr>
            <a:t>円の増加となっている。これは、津波避難タワー整備事業費の増加や、防災行政無線戸別受信機整備事業費の皆増などが主な要因である。</a:t>
          </a:r>
        </a:p>
        <a:p>
          <a:r>
            <a:rPr kumimoji="1" lang="ja-JP" altLang="en-US" sz="1200">
              <a:latin typeface="ＭＳ Ｐゴシック" panose="020B0600070205080204" pitchFamily="50" charset="-128"/>
              <a:ea typeface="ＭＳ Ｐゴシック" panose="020B0600070205080204" pitchFamily="50" charset="-128"/>
            </a:rPr>
            <a:t>　教育費は、住民一人当たり</a:t>
          </a:r>
          <a:r>
            <a:rPr kumimoji="1" lang="en-US" altLang="ja-JP" sz="1200">
              <a:latin typeface="ＭＳ Ｐゴシック" panose="020B0600070205080204" pitchFamily="50" charset="-128"/>
              <a:ea typeface="ＭＳ Ｐゴシック" panose="020B0600070205080204" pitchFamily="50" charset="-128"/>
            </a:rPr>
            <a:t>60,241</a:t>
          </a:r>
          <a:r>
            <a:rPr kumimoji="1" lang="ja-JP" altLang="en-US" sz="1200">
              <a:latin typeface="ＭＳ Ｐゴシック" panose="020B0600070205080204" pitchFamily="50" charset="-128"/>
              <a:ea typeface="ＭＳ Ｐゴシック" panose="020B0600070205080204" pitchFamily="50" charset="-128"/>
            </a:rPr>
            <a:t>円となっており、前年度に比べ</a:t>
          </a:r>
          <a:r>
            <a:rPr kumimoji="1" lang="en-US" altLang="ja-JP" sz="1200">
              <a:latin typeface="ＭＳ Ｐゴシック" panose="020B0600070205080204" pitchFamily="50" charset="-128"/>
              <a:ea typeface="ＭＳ Ｐゴシック" panose="020B0600070205080204" pitchFamily="50" charset="-128"/>
            </a:rPr>
            <a:t>9,857</a:t>
          </a:r>
          <a:r>
            <a:rPr kumimoji="1" lang="ja-JP" altLang="en-US" sz="1200">
              <a:latin typeface="ＭＳ Ｐゴシック" panose="020B0600070205080204" pitchFamily="50" charset="-128"/>
              <a:ea typeface="ＭＳ Ｐゴシック" panose="020B0600070205080204" pitchFamily="50" charset="-128"/>
            </a:rPr>
            <a:t>円の増加となっている。これは、ＧＩＧＡスクール構想の実現に向けた小・中学校ＩＣＴ環境整備事業費の皆増や、小・中学校の空調設備整備事業費やトイレ改修事業費などの増加が主な要因である。</a:t>
          </a:r>
        </a:p>
        <a:p>
          <a:r>
            <a:rPr kumimoji="1" lang="ja-JP" altLang="en-US" sz="1200">
              <a:latin typeface="ＭＳ Ｐゴシック" panose="020B0600070205080204" pitchFamily="50" charset="-128"/>
              <a:ea typeface="ＭＳ Ｐゴシック" panose="020B0600070205080204" pitchFamily="50" charset="-128"/>
            </a:rPr>
            <a:t>　災害復旧費は、住民一人当たり</a:t>
          </a:r>
          <a:r>
            <a:rPr kumimoji="1" lang="en-US" altLang="ja-JP" sz="1200">
              <a:latin typeface="ＭＳ Ｐゴシック" panose="020B0600070205080204" pitchFamily="50" charset="-128"/>
              <a:ea typeface="ＭＳ Ｐゴシック" panose="020B0600070205080204" pitchFamily="50" charset="-128"/>
            </a:rPr>
            <a:t>8,524</a:t>
          </a:r>
          <a:r>
            <a:rPr kumimoji="1" lang="ja-JP" altLang="en-US" sz="1200">
              <a:latin typeface="ＭＳ Ｐゴシック" panose="020B0600070205080204" pitchFamily="50" charset="-128"/>
              <a:ea typeface="ＭＳ Ｐゴシック" panose="020B0600070205080204" pitchFamily="50" charset="-128"/>
            </a:rPr>
            <a:t>円となっており、前年度に比べ</a:t>
          </a:r>
          <a:r>
            <a:rPr kumimoji="1" lang="en-US" altLang="ja-JP" sz="1200">
              <a:latin typeface="ＭＳ Ｐゴシック" panose="020B0600070205080204" pitchFamily="50" charset="-128"/>
              <a:ea typeface="ＭＳ Ｐゴシック" panose="020B0600070205080204" pitchFamily="50" charset="-128"/>
            </a:rPr>
            <a:t>7,400</a:t>
          </a:r>
          <a:r>
            <a:rPr kumimoji="1" lang="ja-JP" altLang="en-US" sz="1200">
              <a:latin typeface="ＭＳ Ｐゴシック" panose="020B0600070205080204" pitchFamily="50" charset="-128"/>
              <a:ea typeface="ＭＳ Ｐゴシック" panose="020B0600070205080204" pitchFamily="50" charset="-128"/>
            </a:rPr>
            <a:t>円の減少となっている。これは、林業施設災害復旧事業費や公共土木施設災害復旧事業費の減少などが主な要因である。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年度以降は基金運用益の積立てに伴う増加のみとなっているため、ほぼ前年度並みで推移している。</a:t>
          </a:r>
        </a:p>
        <a:p>
          <a:r>
            <a:rPr kumimoji="1" lang="ja-JP" altLang="en-US" sz="1100">
              <a:latin typeface="ＭＳ ゴシック" pitchFamily="49" charset="-128"/>
              <a:ea typeface="ＭＳ ゴシック" pitchFamily="49" charset="-128"/>
            </a:rPr>
            <a:t>　実質収支額については、令和２年度は新型コロナウイルス感染症拡大の影響により、各種イベント中止に伴う補助金の減少、出張等の自粛による旅費の減少、医療機関への受診控えなどによる扶助費の減少など、例年必要となる一般財源が減少したことなどから、</a:t>
          </a:r>
          <a:r>
            <a:rPr kumimoji="1" lang="en-US" altLang="ja-JP" sz="1100">
              <a:latin typeface="ＭＳ ゴシック" pitchFamily="49" charset="-128"/>
              <a:ea typeface="ＭＳ ゴシック" pitchFamily="49" charset="-128"/>
            </a:rPr>
            <a:t>1.73</a:t>
          </a:r>
          <a:r>
            <a:rPr kumimoji="1" lang="ja-JP" altLang="en-US" sz="1100">
              <a:latin typeface="ＭＳ ゴシック" pitchFamily="49" charset="-128"/>
              <a:ea typeface="ＭＳ ゴシック" pitchFamily="49" charset="-128"/>
            </a:rPr>
            <a:t>ポイント増加の</a:t>
          </a:r>
          <a:r>
            <a:rPr kumimoji="1" lang="en-US" altLang="ja-JP" sz="1100">
              <a:latin typeface="ＭＳ ゴシック" pitchFamily="49" charset="-128"/>
              <a:ea typeface="ＭＳ ゴシック" pitchFamily="49" charset="-128"/>
            </a:rPr>
            <a:t>6.95</a:t>
          </a:r>
          <a:r>
            <a:rPr kumimoji="1" lang="ja-JP" altLang="en-US" sz="1100">
              <a:latin typeface="ＭＳ ゴシック" pitchFamily="49" charset="-128"/>
              <a:ea typeface="ＭＳ ゴシック" pitchFamily="49" charset="-128"/>
            </a:rPr>
            <a:t>％となっている。</a:t>
          </a:r>
        </a:p>
        <a:p>
          <a:r>
            <a:rPr kumimoji="1" lang="ja-JP" altLang="en-US" sz="1100">
              <a:latin typeface="ＭＳ ゴシック" pitchFamily="49" charset="-128"/>
              <a:ea typeface="ＭＳ ゴシック" pitchFamily="49" charset="-128"/>
            </a:rPr>
            <a:t>　今後においては、普通交付税の合併特例措置の終了などにより、さらに厳しい財政運営が見込まれることから、各種基金の運用、人件費や公債費等の抑制など、更なる財政健全化に取り組む必要がある。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連結実質赤字比率については、同和対策住宅資金等貸付事業特別会計及び駐車場事業特別会計は赤字での推移となっており、木材加工事業特別会計は令和元年度からは黒字に転じている。水道事業会計及び一般会計等は黒字で推移している。</a:t>
          </a:r>
        </a:p>
        <a:p>
          <a:r>
            <a:rPr kumimoji="1" lang="ja-JP" altLang="en-US" sz="1300">
              <a:latin typeface="ＭＳ ゴシック" pitchFamily="49" charset="-128"/>
              <a:ea typeface="ＭＳ ゴシック" pitchFamily="49" charset="-128"/>
            </a:rPr>
            <a:t>　今後においても、さらに厳しい財政運営となることが予想されるため、安定財源の確保や歳出の削減等、財政基盤の強化に向けた積極的な取組が必要である。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Q25" sqref="Q25:V2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57046080</v>
      </c>
      <c r="BO4" s="395"/>
      <c r="BP4" s="395"/>
      <c r="BQ4" s="395"/>
      <c r="BR4" s="395"/>
      <c r="BS4" s="395"/>
      <c r="BT4" s="395"/>
      <c r="BU4" s="396"/>
      <c r="BV4" s="394">
        <v>45383861</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7</v>
      </c>
      <c r="CU4" s="401"/>
      <c r="CV4" s="401"/>
      <c r="CW4" s="401"/>
      <c r="CX4" s="401"/>
      <c r="CY4" s="401"/>
      <c r="CZ4" s="401"/>
      <c r="DA4" s="402"/>
      <c r="DB4" s="400">
        <v>5.2</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54942778</v>
      </c>
      <c r="BO5" s="432"/>
      <c r="BP5" s="432"/>
      <c r="BQ5" s="432"/>
      <c r="BR5" s="432"/>
      <c r="BS5" s="432"/>
      <c r="BT5" s="432"/>
      <c r="BU5" s="433"/>
      <c r="BV5" s="431">
        <v>43929360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98</v>
      </c>
      <c r="CU5" s="429"/>
      <c r="CV5" s="429"/>
      <c r="CW5" s="429"/>
      <c r="CX5" s="429"/>
      <c r="CY5" s="429"/>
      <c r="CZ5" s="429"/>
      <c r="DA5" s="430"/>
      <c r="DB5" s="428">
        <v>97.8</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2103302</v>
      </c>
      <c r="BO6" s="432"/>
      <c r="BP6" s="432"/>
      <c r="BQ6" s="432"/>
      <c r="BR6" s="432"/>
      <c r="BS6" s="432"/>
      <c r="BT6" s="432"/>
      <c r="BU6" s="433"/>
      <c r="BV6" s="431">
        <v>1454501</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101.6</v>
      </c>
      <c r="CU6" s="469"/>
      <c r="CV6" s="469"/>
      <c r="CW6" s="469"/>
      <c r="CX6" s="469"/>
      <c r="CY6" s="469"/>
      <c r="CZ6" s="469"/>
      <c r="DA6" s="470"/>
      <c r="DB6" s="468">
        <v>101.7</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428937</v>
      </c>
      <c r="BO7" s="432"/>
      <c r="BP7" s="432"/>
      <c r="BQ7" s="432"/>
      <c r="BR7" s="432"/>
      <c r="BS7" s="432"/>
      <c r="BT7" s="432"/>
      <c r="BU7" s="433"/>
      <c r="BV7" s="431">
        <v>228991</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24087370</v>
      </c>
      <c r="CU7" s="432"/>
      <c r="CV7" s="432"/>
      <c r="CW7" s="432"/>
      <c r="CX7" s="432"/>
      <c r="CY7" s="432"/>
      <c r="CZ7" s="432"/>
      <c r="DA7" s="433"/>
      <c r="DB7" s="431">
        <v>23465116</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1674365</v>
      </c>
      <c r="BO8" s="432"/>
      <c r="BP8" s="432"/>
      <c r="BQ8" s="432"/>
      <c r="BR8" s="432"/>
      <c r="BS8" s="432"/>
      <c r="BT8" s="432"/>
      <c r="BU8" s="433"/>
      <c r="BV8" s="431">
        <v>1225510</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0.38</v>
      </c>
      <c r="CU8" s="472"/>
      <c r="CV8" s="472"/>
      <c r="CW8" s="472"/>
      <c r="CX8" s="472"/>
      <c r="CY8" s="472"/>
      <c r="CZ8" s="472"/>
      <c r="DA8" s="473"/>
      <c r="DB8" s="471">
        <v>0.38</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69870</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102</v>
      </c>
      <c r="AV9" s="464"/>
      <c r="AW9" s="464"/>
      <c r="AX9" s="464"/>
      <c r="AY9" s="465" t="s">
        <v>117</v>
      </c>
      <c r="AZ9" s="466"/>
      <c r="BA9" s="466"/>
      <c r="BB9" s="466"/>
      <c r="BC9" s="466"/>
      <c r="BD9" s="466"/>
      <c r="BE9" s="466"/>
      <c r="BF9" s="466"/>
      <c r="BG9" s="466"/>
      <c r="BH9" s="466"/>
      <c r="BI9" s="466"/>
      <c r="BJ9" s="466"/>
      <c r="BK9" s="466"/>
      <c r="BL9" s="466"/>
      <c r="BM9" s="467"/>
      <c r="BN9" s="431">
        <v>448855</v>
      </c>
      <c r="BO9" s="432"/>
      <c r="BP9" s="432"/>
      <c r="BQ9" s="432"/>
      <c r="BR9" s="432"/>
      <c r="BS9" s="432"/>
      <c r="BT9" s="432"/>
      <c r="BU9" s="433"/>
      <c r="BV9" s="431">
        <v>18423</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18.8</v>
      </c>
      <c r="CU9" s="429"/>
      <c r="CV9" s="429"/>
      <c r="CW9" s="429"/>
      <c r="CX9" s="429"/>
      <c r="CY9" s="429"/>
      <c r="CZ9" s="429"/>
      <c r="DA9" s="430"/>
      <c r="DB9" s="428">
        <v>20.3</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74770</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71</v>
      </c>
      <c r="BO10" s="432"/>
      <c r="BP10" s="432"/>
      <c r="BQ10" s="432"/>
      <c r="BR10" s="432"/>
      <c r="BS10" s="432"/>
      <c r="BT10" s="432"/>
      <c r="BU10" s="433"/>
      <c r="BV10" s="431">
        <v>356</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131</v>
      </c>
      <c r="DC11" s="472"/>
      <c r="DD11" s="472"/>
      <c r="DE11" s="472"/>
      <c r="DF11" s="472"/>
      <c r="DG11" s="472"/>
      <c r="DH11" s="472"/>
      <c r="DI11" s="473"/>
      <c r="DJ11" s="186"/>
      <c r="DK11" s="186"/>
      <c r="DL11" s="186"/>
      <c r="DM11" s="186"/>
      <c r="DN11" s="186"/>
      <c r="DO11" s="186"/>
    </row>
    <row r="12" spans="1:119" ht="18.75" customHeight="1" x14ac:dyDescent="0.15">
      <c r="A12" s="187"/>
      <c r="B12" s="491" t="s">
        <v>132</v>
      </c>
      <c r="C12" s="492"/>
      <c r="D12" s="492"/>
      <c r="E12" s="492"/>
      <c r="F12" s="492"/>
      <c r="G12" s="492"/>
      <c r="H12" s="492"/>
      <c r="I12" s="492"/>
      <c r="J12" s="492"/>
      <c r="K12" s="493"/>
      <c r="L12" s="500" t="s">
        <v>133</v>
      </c>
      <c r="M12" s="501"/>
      <c r="N12" s="501"/>
      <c r="O12" s="501"/>
      <c r="P12" s="501"/>
      <c r="Q12" s="502"/>
      <c r="R12" s="503">
        <v>71947</v>
      </c>
      <c r="S12" s="504"/>
      <c r="T12" s="504"/>
      <c r="U12" s="504"/>
      <c r="V12" s="505"/>
      <c r="W12" s="506" t="s">
        <v>1</v>
      </c>
      <c r="X12" s="464"/>
      <c r="Y12" s="464"/>
      <c r="Z12" s="464"/>
      <c r="AA12" s="464"/>
      <c r="AB12" s="507"/>
      <c r="AC12" s="508" t="s">
        <v>134</v>
      </c>
      <c r="AD12" s="509"/>
      <c r="AE12" s="509"/>
      <c r="AF12" s="509"/>
      <c r="AG12" s="510"/>
      <c r="AH12" s="508" t="s">
        <v>135</v>
      </c>
      <c r="AI12" s="509"/>
      <c r="AJ12" s="509"/>
      <c r="AK12" s="509"/>
      <c r="AL12" s="511"/>
      <c r="AM12" s="460" t="s">
        <v>136</v>
      </c>
      <c r="AN12" s="461"/>
      <c r="AO12" s="461"/>
      <c r="AP12" s="461"/>
      <c r="AQ12" s="461"/>
      <c r="AR12" s="461"/>
      <c r="AS12" s="461"/>
      <c r="AT12" s="462"/>
      <c r="AU12" s="463" t="s">
        <v>127</v>
      </c>
      <c r="AV12" s="464"/>
      <c r="AW12" s="464"/>
      <c r="AX12" s="464"/>
      <c r="AY12" s="465" t="s">
        <v>137</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139</v>
      </c>
      <c r="CU12" s="472"/>
      <c r="CV12" s="472"/>
      <c r="CW12" s="472"/>
      <c r="CX12" s="472"/>
      <c r="CY12" s="472"/>
      <c r="CZ12" s="472"/>
      <c r="DA12" s="473"/>
      <c r="DB12" s="471" t="s">
        <v>140</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141</v>
      </c>
      <c r="N13" s="523"/>
      <c r="O13" s="523"/>
      <c r="P13" s="523"/>
      <c r="Q13" s="524"/>
      <c r="R13" s="515">
        <v>71655</v>
      </c>
      <c r="S13" s="516"/>
      <c r="T13" s="516"/>
      <c r="U13" s="516"/>
      <c r="V13" s="517"/>
      <c r="W13" s="447" t="s">
        <v>142</v>
      </c>
      <c r="X13" s="448"/>
      <c r="Y13" s="448"/>
      <c r="Z13" s="448"/>
      <c r="AA13" s="448"/>
      <c r="AB13" s="438"/>
      <c r="AC13" s="482">
        <v>4349</v>
      </c>
      <c r="AD13" s="483"/>
      <c r="AE13" s="483"/>
      <c r="AF13" s="483"/>
      <c r="AG13" s="525"/>
      <c r="AH13" s="482">
        <v>4807</v>
      </c>
      <c r="AI13" s="483"/>
      <c r="AJ13" s="483"/>
      <c r="AK13" s="483"/>
      <c r="AL13" s="484"/>
      <c r="AM13" s="460" t="s">
        <v>143</v>
      </c>
      <c r="AN13" s="461"/>
      <c r="AO13" s="461"/>
      <c r="AP13" s="461"/>
      <c r="AQ13" s="461"/>
      <c r="AR13" s="461"/>
      <c r="AS13" s="461"/>
      <c r="AT13" s="462"/>
      <c r="AU13" s="463" t="s">
        <v>127</v>
      </c>
      <c r="AV13" s="464"/>
      <c r="AW13" s="464"/>
      <c r="AX13" s="464"/>
      <c r="AY13" s="465" t="s">
        <v>144</v>
      </c>
      <c r="AZ13" s="466"/>
      <c r="BA13" s="466"/>
      <c r="BB13" s="466"/>
      <c r="BC13" s="466"/>
      <c r="BD13" s="466"/>
      <c r="BE13" s="466"/>
      <c r="BF13" s="466"/>
      <c r="BG13" s="466"/>
      <c r="BH13" s="466"/>
      <c r="BI13" s="466"/>
      <c r="BJ13" s="466"/>
      <c r="BK13" s="466"/>
      <c r="BL13" s="466"/>
      <c r="BM13" s="467"/>
      <c r="BN13" s="431">
        <v>448926</v>
      </c>
      <c r="BO13" s="432"/>
      <c r="BP13" s="432"/>
      <c r="BQ13" s="432"/>
      <c r="BR13" s="432"/>
      <c r="BS13" s="432"/>
      <c r="BT13" s="432"/>
      <c r="BU13" s="433"/>
      <c r="BV13" s="431">
        <v>18779</v>
      </c>
      <c r="BW13" s="432"/>
      <c r="BX13" s="432"/>
      <c r="BY13" s="432"/>
      <c r="BZ13" s="432"/>
      <c r="CA13" s="432"/>
      <c r="CB13" s="432"/>
      <c r="CC13" s="433"/>
      <c r="CD13" s="434" t="s">
        <v>145</v>
      </c>
      <c r="CE13" s="435"/>
      <c r="CF13" s="435"/>
      <c r="CG13" s="435"/>
      <c r="CH13" s="435"/>
      <c r="CI13" s="435"/>
      <c r="CJ13" s="435"/>
      <c r="CK13" s="435"/>
      <c r="CL13" s="435"/>
      <c r="CM13" s="435"/>
      <c r="CN13" s="435"/>
      <c r="CO13" s="435"/>
      <c r="CP13" s="435"/>
      <c r="CQ13" s="435"/>
      <c r="CR13" s="435"/>
      <c r="CS13" s="436"/>
      <c r="CT13" s="428">
        <v>8.8000000000000007</v>
      </c>
      <c r="CU13" s="429"/>
      <c r="CV13" s="429"/>
      <c r="CW13" s="429"/>
      <c r="CX13" s="429"/>
      <c r="CY13" s="429"/>
      <c r="CZ13" s="429"/>
      <c r="DA13" s="430"/>
      <c r="DB13" s="428">
        <v>8.6999999999999993</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146</v>
      </c>
      <c r="M14" s="513"/>
      <c r="N14" s="513"/>
      <c r="O14" s="513"/>
      <c r="P14" s="513"/>
      <c r="Q14" s="514"/>
      <c r="R14" s="515">
        <v>73072</v>
      </c>
      <c r="S14" s="516"/>
      <c r="T14" s="516"/>
      <c r="U14" s="516"/>
      <c r="V14" s="517"/>
      <c r="W14" s="421"/>
      <c r="X14" s="422"/>
      <c r="Y14" s="422"/>
      <c r="Z14" s="422"/>
      <c r="AA14" s="422"/>
      <c r="AB14" s="411"/>
      <c r="AC14" s="518">
        <v>12.5</v>
      </c>
      <c r="AD14" s="519"/>
      <c r="AE14" s="519"/>
      <c r="AF14" s="519"/>
      <c r="AG14" s="520"/>
      <c r="AH14" s="518">
        <v>13.3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147</v>
      </c>
      <c r="CE14" s="527"/>
      <c r="CF14" s="527"/>
      <c r="CG14" s="527"/>
      <c r="CH14" s="527"/>
      <c r="CI14" s="527"/>
      <c r="CJ14" s="527"/>
      <c r="CK14" s="527"/>
      <c r="CL14" s="527"/>
      <c r="CM14" s="527"/>
      <c r="CN14" s="527"/>
      <c r="CO14" s="527"/>
      <c r="CP14" s="527"/>
      <c r="CQ14" s="527"/>
      <c r="CR14" s="527"/>
      <c r="CS14" s="528"/>
      <c r="CT14" s="529" t="s">
        <v>148</v>
      </c>
      <c r="CU14" s="530"/>
      <c r="CV14" s="530"/>
      <c r="CW14" s="530"/>
      <c r="CX14" s="530"/>
      <c r="CY14" s="530"/>
      <c r="CZ14" s="530"/>
      <c r="DA14" s="531"/>
      <c r="DB14" s="529" t="s">
        <v>148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149</v>
      </c>
      <c r="N15" s="523"/>
      <c r="O15" s="523"/>
      <c r="P15" s="523"/>
      <c r="Q15" s="524"/>
      <c r="R15" s="515">
        <v>72801</v>
      </c>
      <c r="S15" s="516"/>
      <c r="T15" s="516"/>
      <c r="U15" s="516"/>
      <c r="V15" s="517"/>
      <c r="W15" s="447" t="s">
        <v>150</v>
      </c>
      <c r="X15" s="448"/>
      <c r="Y15" s="448"/>
      <c r="Z15" s="448"/>
      <c r="AA15" s="448"/>
      <c r="AB15" s="438"/>
      <c r="AC15" s="482">
        <v>6631</v>
      </c>
      <c r="AD15" s="483"/>
      <c r="AE15" s="483"/>
      <c r="AF15" s="483"/>
      <c r="AG15" s="525"/>
      <c r="AH15" s="482">
        <v>6917</v>
      </c>
      <c r="AI15" s="483"/>
      <c r="AJ15" s="483"/>
      <c r="AK15" s="483"/>
      <c r="AL15" s="484"/>
      <c r="AM15" s="460"/>
      <c r="AN15" s="461"/>
      <c r="AO15" s="461"/>
      <c r="AP15" s="461"/>
      <c r="AQ15" s="461"/>
      <c r="AR15" s="461"/>
      <c r="AS15" s="461"/>
      <c r="AT15" s="462"/>
      <c r="AU15" s="463"/>
      <c r="AV15" s="464"/>
      <c r="AW15" s="464"/>
      <c r="AX15" s="464"/>
      <c r="AY15" s="391" t="s">
        <v>151</v>
      </c>
      <c r="AZ15" s="392"/>
      <c r="BA15" s="392"/>
      <c r="BB15" s="392"/>
      <c r="BC15" s="392"/>
      <c r="BD15" s="392"/>
      <c r="BE15" s="392"/>
      <c r="BF15" s="392"/>
      <c r="BG15" s="392"/>
      <c r="BH15" s="392"/>
      <c r="BI15" s="392"/>
      <c r="BJ15" s="392"/>
      <c r="BK15" s="392"/>
      <c r="BL15" s="392"/>
      <c r="BM15" s="393"/>
      <c r="BN15" s="394">
        <v>8304703</v>
      </c>
      <c r="BO15" s="395"/>
      <c r="BP15" s="395"/>
      <c r="BQ15" s="395"/>
      <c r="BR15" s="395"/>
      <c r="BS15" s="395"/>
      <c r="BT15" s="395"/>
      <c r="BU15" s="396"/>
      <c r="BV15" s="394">
        <v>7685643</v>
      </c>
      <c r="BW15" s="395"/>
      <c r="BX15" s="395"/>
      <c r="BY15" s="395"/>
      <c r="BZ15" s="395"/>
      <c r="CA15" s="395"/>
      <c r="CB15" s="395"/>
      <c r="CC15" s="396"/>
      <c r="CD15" s="532" t="s">
        <v>152</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153</v>
      </c>
      <c r="M16" s="543"/>
      <c r="N16" s="543"/>
      <c r="O16" s="543"/>
      <c r="P16" s="543"/>
      <c r="Q16" s="544"/>
      <c r="R16" s="535" t="s">
        <v>154</v>
      </c>
      <c r="S16" s="536"/>
      <c r="T16" s="536"/>
      <c r="U16" s="536"/>
      <c r="V16" s="537"/>
      <c r="W16" s="421"/>
      <c r="X16" s="422"/>
      <c r="Y16" s="422"/>
      <c r="Z16" s="422"/>
      <c r="AA16" s="422"/>
      <c r="AB16" s="411"/>
      <c r="AC16" s="518">
        <v>19</v>
      </c>
      <c r="AD16" s="519"/>
      <c r="AE16" s="519"/>
      <c r="AF16" s="519"/>
      <c r="AG16" s="520"/>
      <c r="AH16" s="518">
        <v>19.100000000000001</v>
      </c>
      <c r="AI16" s="519"/>
      <c r="AJ16" s="519"/>
      <c r="AK16" s="519"/>
      <c r="AL16" s="521"/>
      <c r="AM16" s="460"/>
      <c r="AN16" s="461"/>
      <c r="AO16" s="461"/>
      <c r="AP16" s="461"/>
      <c r="AQ16" s="461"/>
      <c r="AR16" s="461"/>
      <c r="AS16" s="461"/>
      <c r="AT16" s="462"/>
      <c r="AU16" s="463"/>
      <c r="AV16" s="464"/>
      <c r="AW16" s="464"/>
      <c r="AX16" s="464"/>
      <c r="AY16" s="465" t="s">
        <v>155</v>
      </c>
      <c r="AZ16" s="466"/>
      <c r="BA16" s="466"/>
      <c r="BB16" s="466"/>
      <c r="BC16" s="466"/>
      <c r="BD16" s="466"/>
      <c r="BE16" s="466"/>
      <c r="BF16" s="466"/>
      <c r="BG16" s="466"/>
      <c r="BH16" s="466"/>
      <c r="BI16" s="466"/>
      <c r="BJ16" s="466"/>
      <c r="BK16" s="466"/>
      <c r="BL16" s="466"/>
      <c r="BM16" s="467"/>
      <c r="BN16" s="431">
        <v>21028647</v>
      </c>
      <c r="BO16" s="432"/>
      <c r="BP16" s="432"/>
      <c r="BQ16" s="432"/>
      <c r="BR16" s="432"/>
      <c r="BS16" s="432"/>
      <c r="BT16" s="432"/>
      <c r="BU16" s="433"/>
      <c r="BV16" s="431">
        <v>20361182</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156</v>
      </c>
      <c r="N17" s="539"/>
      <c r="O17" s="539"/>
      <c r="P17" s="539"/>
      <c r="Q17" s="540"/>
      <c r="R17" s="535" t="s">
        <v>157</v>
      </c>
      <c r="S17" s="536"/>
      <c r="T17" s="536"/>
      <c r="U17" s="536"/>
      <c r="V17" s="537"/>
      <c r="W17" s="447" t="s">
        <v>158</v>
      </c>
      <c r="X17" s="448"/>
      <c r="Y17" s="448"/>
      <c r="Z17" s="448"/>
      <c r="AA17" s="448"/>
      <c r="AB17" s="438"/>
      <c r="AC17" s="482">
        <v>23867</v>
      </c>
      <c r="AD17" s="483"/>
      <c r="AE17" s="483"/>
      <c r="AF17" s="483"/>
      <c r="AG17" s="525"/>
      <c r="AH17" s="482">
        <v>24408</v>
      </c>
      <c r="AI17" s="483"/>
      <c r="AJ17" s="483"/>
      <c r="AK17" s="483"/>
      <c r="AL17" s="484"/>
      <c r="AM17" s="460"/>
      <c r="AN17" s="461"/>
      <c r="AO17" s="461"/>
      <c r="AP17" s="461"/>
      <c r="AQ17" s="461"/>
      <c r="AR17" s="461"/>
      <c r="AS17" s="461"/>
      <c r="AT17" s="462"/>
      <c r="AU17" s="463"/>
      <c r="AV17" s="464"/>
      <c r="AW17" s="464"/>
      <c r="AX17" s="464"/>
      <c r="AY17" s="465" t="s">
        <v>159</v>
      </c>
      <c r="AZ17" s="466"/>
      <c r="BA17" s="466"/>
      <c r="BB17" s="466"/>
      <c r="BC17" s="466"/>
      <c r="BD17" s="466"/>
      <c r="BE17" s="466"/>
      <c r="BF17" s="466"/>
      <c r="BG17" s="466"/>
      <c r="BH17" s="466"/>
      <c r="BI17" s="466"/>
      <c r="BJ17" s="466"/>
      <c r="BK17" s="466"/>
      <c r="BL17" s="466"/>
      <c r="BM17" s="467"/>
      <c r="BN17" s="431">
        <v>10417701</v>
      </c>
      <c r="BO17" s="432"/>
      <c r="BP17" s="432"/>
      <c r="BQ17" s="432"/>
      <c r="BR17" s="432"/>
      <c r="BS17" s="432"/>
      <c r="BT17" s="432"/>
      <c r="BU17" s="433"/>
      <c r="BV17" s="431">
        <v>9729307</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160</v>
      </c>
      <c r="C18" s="474"/>
      <c r="D18" s="474"/>
      <c r="E18" s="546"/>
      <c r="F18" s="546"/>
      <c r="G18" s="546"/>
      <c r="H18" s="546"/>
      <c r="I18" s="546"/>
      <c r="J18" s="546"/>
      <c r="K18" s="546"/>
      <c r="L18" s="547">
        <v>1026.9100000000001</v>
      </c>
      <c r="M18" s="547"/>
      <c r="N18" s="547"/>
      <c r="O18" s="547"/>
      <c r="P18" s="547"/>
      <c r="Q18" s="547"/>
      <c r="R18" s="548"/>
      <c r="S18" s="548"/>
      <c r="T18" s="548"/>
      <c r="U18" s="548"/>
      <c r="V18" s="549"/>
      <c r="W18" s="449"/>
      <c r="X18" s="450"/>
      <c r="Y18" s="450"/>
      <c r="Z18" s="450"/>
      <c r="AA18" s="450"/>
      <c r="AB18" s="441"/>
      <c r="AC18" s="550">
        <v>68.5</v>
      </c>
      <c r="AD18" s="551"/>
      <c r="AE18" s="551"/>
      <c r="AF18" s="551"/>
      <c r="AG18" s="552"/>
      <c r="AH18" s="550">
        <v>67.599999999999994</v>
      </c>
      <c r="AI18" s="551"/>
      <c r="AJ18" s="551"/>
      <c r="AK18" s="551"/>
      <c r="AL18" s="553"/>
      <c r="AM18" s="460"/>
      <c r="AN18" s="461"/>
      <c r="AO18" s="461"/>
      <c r="AP18" s="461"/>
      <c r="AQ18" s="461"/>
      <c r="AR18" s="461"/>
      <c r="AS18" s="461"/>
      <c r="AT18" s="462"/>
      <c r="AU18" s="463"/>
      <c r="AV18" s="464"/>
      <c r="AW18" s="464"/>
      <c r="AX18" s="464"/>
      <c r="AY18" s="465" t="s">
        <v>161</v>
      </c>
      <c r="AZ18" s="466"/>
      <c r="BA18" s="466"/>
      <c r="BB18" s="466"/>
      <c r="BC18" s="466"/>
      <c r="BD18" s="466"/>
      <c r="BE18" s="466"/>
      <c r="BF18" s="466"/>
      <c r="BG18" s="466"/>
      <c r="BH18" s="466"/>
      <c r="BI18" s="466"/>
      <c r="BJ18" s="466"/>
      <c r="BK18" s="466"/>
      <c r="BL18" s="466"/>
      <c r="BM18" s="467"/>
      <c r="BN18" s="431">
        <v>23543656</v>
      </c>
      <c r="BO18" s="432"/>
      <c r="BP18" s="432"/>
      <c r="BQ18" s="432"/>
      <c r="BR18" s="432"/>
      <c r="BS18" s="432"/>
      <c r="BT18" s="432"/>
      <c r="BU18" s="433"/>
      <c r="BV18" s="431">
        <v>23326526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162</v>
      </c>
      <c r="C19" s="474"/>
      <c r="D19" s="474"/>
      <c r="E19" s="546"/>
      <c r="F19" s="546"/>
      <c r="G19" s="546"/>
      <c r="H19" s="546"/>
      <c r="I19" s="546"/>
      <c r="J19" s="546"/>
      <c r="K19" s="546"/>
      <c r="L19" s="554">
        <v>68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163</v>
      </c>
      <c r="AZ19" s="466"/>
      <c r="BA19" s="466"/>
      <c r="BB19" s="466"/>
      <c r="BC19" s="466"/>
      <c r="BD19" s="466"/>
      <c r="BE19" s="466"/>
      <c r="BF19" s="466"/>
      <c r="BG19" s="466"/>
      <c r="BH19" s="466"/>
      <c r="BI19" s="466"/>
      <c r="BJ19" s="466"/>
      <c r="BK19" s="466"/>
      <c r="BL19" s="466"/>
      <c r="BM19" s="467"/>
      <c r="BN19" s="431">
        <v>29656089</v>
      </c>
      <c r="BO19" s="432"/>
      <c r="BP19" s="432"/>
      <c r="BQ19" s="432"/>
      <c r="BR19" s="432"/>
      <c r="BS19" s="432"/>
      <c r="BT19" s="432"/>
      <c r="BU19" s="433"/>
      <c r="BV19" s="431">
        <v>28032557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164</v>
      </c>
      <c r="C20" s="474"/>
      <c r="D20" s="474"/>
      <c r="E20" s="546"/>
      <c r="F20" s="546"/>
      <c r="G20" s="546"/>
      <c r="H20" s="546"/>
      <c r="I20" s="546"/>
      <c r="J20" s="546"/>
      <c r="K20" s="546"/>
      <c r="L20" s="554">
        <v>31215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165</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166</v>
      </c>
      <c r="C22" s="569"/>
      <c r="D22" s="570"/>
      <c r="E22" s="443" t="s">
        <v>1</v>
      </c>
      <c r="F22" s="448"/>
      <c r="G22" s="448"/>
      <c r="H22" s="448"/>
      <c r="I22" s="448"/>
      <c r="J22" s="448"/>
      <c r="K22" s="438"/>
      <c r="L22" s="443" t="s">
        <v>167</v>
      </c>
      <c r="M22" s="448"/>
      <c r="N22" s="448"/>
      <c r="O22" s="448"/>
      <c r="P22" s="438"/>
      <c r="Q22" s="577" t="s">
        <v>168</v>
      </c>
      <c r="R22" s="578"/>
      <c r="S22" s="578"/>
      <c r="T22" s="578"/>
      <c r="U22" s="578"/>
      <c r="V22" s="579"/>
      <c r="W22" s="583" t="s">
        <v>169</v>
      </c>
      <c r="X22" s="569"/>
      <c r="Y22" s="570"/>
      <c r="Z22" s="443" t="s">
        <v>1</v>
      </c>
      <c r="AA22" s="448"/>
      <c r="AB22" s="448"/>
      <c r="AC22" s="448"/>
      <c r="AD22" s="448"/>
      <c r="AE22" s="448"/>
      <c r="AF22" s="448"/>
      <c r="AG22" s="438"/>
      <c r="AH22" s="596" t="s">
        <v>170</v>
      </c>
      <c r="AI22" s="448"/>
      <c r="AJ22" s="448"/>
      <c r="AK22" s="448"/>
      <c r="AL22" s="438"/>
      <c r="AM22" s="596" t="s">
        <v>171</v>
      </c>
      <c r="AN22" s="597"/>
      <c r="AO22" s="597"/>
      <c r="AP22" s="597"/>
      <c r="AQ22" s="597"/>
      <c r="AR22" s="598"/>
      <c r="AS22" s="577" t="s">
        <v>168</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172</v>
      </c>
      <c r="AZ23" s="392"/>
      <c r="BA23" s="392"/>
      <c r="BB23" s="392"/>
      <c r="BC23" s="392"/>
      <c r="BD23" s="392"/>
      <c r="BE23" s="392"/>
      <c r="BF23" s="392"/>
      <c r="BG23" s="392"/>
      <c r="BH23" s="392"/>
      <c r="BI23" s="392"/>
      <c r="BJ23" s="392"/>
      <c r="BK23" s="392"/>
      <c r="BL23" s="392"/>
      <c r="BM23" s="393"/>
      <c r="BN23" s="431">
        <v>50149645</v>
      </c>
      <c r="BO23" s="432"/>
      <c r="BP23" s="432"/>
      <c r="BQ23" s="432"/>
      <c r="BR23" s="432"/>
      <c r="BS23" s="432"/>
      <c r="BT23" s="432"/>
      <c r="BU23" s="433"/>
      <c r="BV23" s="431">
        <v>48462468</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173</v>
      </c>
      <c r="F24" s="461"/>
      <c r="G24" s="461"/>
      <c r="H24" s="461"/>
      <c r="I24" s="461"/>
      <c r="J24" s="461"/>
      <c r="K24" s="462"/>
      <c r="L24" s="482">
        <v>1</v>
      </c>
      <c r="M24" s="483"/>
      <c r="N24" s="483"/>
      <c r="O24" s="483"/>
      <c r="P24" s="525"/>
      <c r="Q24" s="482">
        <v>8800</v>
      </c>
      <c r="R24" s="483"/>
      <c r="S24" s="483"/>
      <c r="T24" s="483"/>
      <c r="U24" s="483"/>
      <c r="V24" s="525"/>
      <c r="W24" s="584"/>
      <c r="X24" s="572"/>
      <c r="Y24" s="573"/>
      <c r="Z24" s="481" t="s">
        <v>174</v>
      </c>
      <c r="AA24" s="461"/>
      <c r="AB24" s="461"/>
      <c r="AC24" s="461"/>
      <c r="AD24" s="461"/>
      <c r="AE24" s="461"/>
      <c r="AF24" s="461"/>
      <c r="AG24" s="462"/>
      <c r="AH24" s="482">
        <v>799</v>
      </c>
      <c r="AI24" s="483"/>
      <c r="AJ24" s="483"/>
      <c r="AK24" s="483"/>
      <c r="AL24" s="525"/>
      <c r="AM24" s="482">
        <v>2495277</v>
      </c>
      <c r="AN24" s="483"/>
      <c r="AO24" s="483"/>
      <c r="AP24" s="483"/>
      <c r="AQ24" s="483"/>
      <c r="AR24" s="525"/>
      <c r="AS24" s="482">
        <v>3123</v>
      </c>
      <c r="AT24" s="483"/>
      <c r="AU24" s="483"/>
      <c r="AV24" s="483"/>
      <c r="AW24" s="483"/>
      <c r="AX24" s="484"/>
      <c r="AY24" s="604" t="s">
        <v>175</v>
      </c>
      <c r="AZ24" s="605"/>
      <c r="BA24" s="605"/>
      <c r="BB24" s="605"/>
      <c r="BC24" s="605"/>
      <c r="BD24" s="605"/>
      <c r="BE24" s="605"/>
      <c r="BF24" s="605"/>
      <c r="BG24" s="605"/>
      <c r="BH24" s="605"/>
      <c r="BI24" s="605"/>
      <c r="BJ24" s="605"/>
      <c r="BK24" s="605"/>
      <c r="BL24" s="605"/>
      <c r="BM24" s="606"/>
      <c r="BN24" s="431">
        <v>35848632</v>
      </c>
      <c r="BO24" s="432"/>
      <c r="BP24" s="432"/>
      <c r="BQ24" s="432"/>
      <c r="BR24" s="432"/>
      <c r="BS24" s="432"/>
      <c r="BT24" s="432"/>
      <c r="BU24" s="433"/>
      <c r="BV24" s="431">
        <v>34721698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176</v>
      </c>
      <c r="F25" s="461"/>
      <c r="G25" s="461"/>
      <c r="H25" s="461"/>
      <c r="I25" s="461"/>
      <c r="J25" s="461"/>
      <c r="K25" s="462"/>
      <c r="L25" s="482">
        <v>2</v>
      </c>
      <c r="M25" s="483"/>
      <c r="N25" s="483"/>
      <c r="O25" s="483"/>
      <c r="P25" s="525"/>
      <c r="Q25" s="482">
        <v>7320</v>
      </c>
      <c r="R25" s="483"/>
      <c r="S25" s="483"/>
      <c r="T25" s="483"/>
      <c r="U25" s="483"/>
      <c r="V25" s="525"/>
      <c r="W25" s="584"/>
      <c r="X25" s="572"/>
      <c r="Y25" s="573"/>
      <c r="Z25" s="481" t="s">
        <v>177</v>
      </c>
      <c r="AA25" s="461"/>
      <c r="AB25" s="461"/>
      <c r="AC25" s="461"/>
      <c r="AD25" s="461"/>
      <c r="AE25" s="461"/>
      <c r="AF25" s="461"/>
      <c r="AG25" s="462"/>
      <c r="AH25" s="482">
        <v>158</v>
      </c>
      <c r="AI25" s="483"/>
      <c r="AJ25" s="483"/>
      <c r="AK25" s="483"/>
      <c r="AL25" s="525"/>
      <c r="AM25" s="482">
        <v>491538</v>
      </c>
      <c r="AN25" s="483"/>
      <c r="AO25" s="483"/>
      <c r="AP25" s="483"/>
      <c r="AQ25" s="483"/>
      <c r="AR25" s="525"/>
      <c r="AS25" s="482">
        <v>3111</v>
      </c>
      <c r="AT25" s="483"/>
      <c r="AU25" s="483"/>
      <c r="AV25" s="483"/>
      <c r="AW25" s="483"/>
      <c r="AX25" s="484"/>
      <c r="AY25" s="391" t="s">
        <v>178</v>
      </c>
      <c r="AZ25" s="392"/>
      <c r="BA25" s="392"/>
      <c r="BB25" s="392"/>
      <c r="BC25" s="392"/>
      <c r="BD25" s="392"/>
      <c r="BE25" s="392"/>
      <c r="BF25" s="392"/>
      <c r="BG25" s="392"/>
      <c r="BH25" s="392"/>
      <c r="BI25" s="392"/>
      <c r="BJ25" s="392"/>
      <c r="BK25" s="392"/>
      <c r="BL25" s="392"/>
      <c r="BM25" s="393"/>
      <c r="BN25" s="394">
        <v>14572098</v>
      </c>
      <c r="BO25" s="395"/>
      <c r="BP25" s="395"/>
      <c r="BQ25" s="395"/>
      <c r="BR25" s="395"/>
      <c r="BS25" s="395"/>
      <c r="BT25" s="395"/>
      <c r="BU25" s="396"/>
      <c r="BV25" s="394">
        <v>6959762</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179</v>
      </c>
      <c r="F26" s="461"/>
      <c r="G26" s="461"/>
      <c r="H26" s="461"/>
      <c r="I26" s="461"/>
      <c r="J26" s="461"/>
      <c r="K26" s="462"/>
      <c r="L26" s="482">
        <v>1</v>
      </c>
      <c r="M26" s="483"/>
      <c r="N26" s="483"/>
      <c r="O26" s="483"/>
      <c r="P26" s="525"/>
      <c r="Q26" s="482">
        <v>6600</v>
      </c>
      <c r="R26" s="483"/>
      <c r="S26" s="483"/>
      <c r="T26" s="483"/>
      <c r="U26" s="483"/>
      <c r="V26" s="525"/>
      <c r="W26" s="584"/>
      <c r="X26" s="572"/>
      <c r="Y26" s="573"/>
      <c r="Z26" s="481" t="s">
        <v>180</v>
      </c>
      <c r="AA26" s="594"/>
      <c r="AB26" s="594"/>
      <c r="AC26" s="594"/>
      <c r="AD26" s="594"/>
      <c r="AE26" s="594"/>
      <c r="AF26" s="594"/>
      <c r="AG26" s="595"/>
      <c r="AH26" s="482">
        <v>11</v>
      </c>
      <c r="AI26" s="483"/>
      <c r="AJ26" s="483"/>
      <c r="AK26" s="483"/>
      <c r="AL26" s="525"/>
      <c r="AM26" s="482">
        <v>40942</v>
      </c>
      <c r="AN26" s="483"/>
      <c r="AO26" s="483"/>
      <c r="AP26" s="483"/>
      <c r="AQ26" s="483"/>
      <c r="AR26" s="525"/>
      <c r="AS26" s="482">
        <v>3722</v>
      </c>
      <c r="AT26" s="483"/>
      <c r="AU26" s="483"/>
      <c r="AV26" s="483"/>
      <c r="AW26" s="483"/>
      <c r="AX26" s="484"/>
      <c r="AY26" s="434" t="s">
        <v>181</v>
      </c>
      <c r="AZ26" s="435"/>
      <c r="BA26" s="435"/>
      <c r="BB26" s="435"/>
      <c r="BC26" s="435"/>
      <c r="BD26" s="435"/>
      <c r="BE26" s="435"/>
      <c r="BF26" s="435"/>
      <c r="BG26" s="435"/>
      <c r="BH26" s="435"/>
      <c r="BI26" s="435"/>
      <c r="BJ26" s="435"/>
      <c r="BK26" s="435"/>
      <c r="BL26" s="435"/>
      <c r="BM26" s="436"/>
      <c r="BN26" s="431" t="s">
        <v>139</v>
      </c>
      <c r="BO26" s="432"/>
      <c r="BP26" s="432"/>
      <c r="BQ26" s="432"/>
      <c r="BR26" s="432"/>
      <c r="BS26" s="432"/>
      <c r="BT26" s="432"/>
      <c r="BU26" s="433"/>
      <c r="BV26" s="431" t="s">
        <v>182</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183</v>
      </c>
      <c r="F27" s="461"/>
      <c r="G27" s="461"/>
      <c r="H27" s="461"/>
      <c r="I27" s="461"/>
      <c r="J27" s="461"/>
      <c r="K27" s="462"/>
      <c r="L27" s="482">
        <v>1</v>
      </c>
      <c r="M27" s="483"/>
      <c r="N27" s="483"/>
      <c r="O27" s="483"/>
      <c r="P27" s="525"/>
      <c r="Q27" s="482">
        <v>5350</v>
      </c>
      <c r="R27" s="483"/>
      <c r="S27" s="483"/>
      <c r="T27" s="483"/>
      <c r="U27" s="483"/>
      <c r="V27" s="525"/>
      <c r="W27" s="584"/>
      <c r="X27" s="572"/>
      <c r="Y27" s="573"/>
      <c r="Z27" s="481" t="s">
        <v>184</v>
      </c>
      <c r="AA27" s="461"/>
      <c r="AB27" s="461"/>
      <c r="AC27" s="461"/>
      <c r="AD27" s="461"/>
      <c r="AE27" s="461"/>
      <c r="AF27" s="461"/>
      <c r="AG27" s="462"/>
      <c r="AH27" s="482">
        <v>22</v>
      </c>
      <c r="AI27" s="483"/>
      <c r="AJ27" s="483"/>
      <c r="AK27" s="483"/>
      <c r="AL27" s="525"/>
      <c r="AM27" s="482">
        <v>72375</v>
      </c>
      <c r="AN27" s="483"/>
      <c r="AO27" s="483"/>
      <c r="AP27" s="483"/>
      <c r="AQ27" s="483"/>
      <c r="AR27" s="525"/>
      <c r="AS27" s="482">
        <v>3290</v>
      </c>
      <c r="AT27" s="483"/>
      <c r="AU27" s="483"/>
      <c r="AV27" s="483"/>
      <c r="AW27" s="483"/>
      <c r="AX27" s="484"/>
      <c r="AY27" s="526" t="s">
        <v>185</v>
      </c>
      <c r="AZ27" s="527"/>
      <c r="BA27" s="527"/>
      <c r="BB27" s="527"/>
      <c r="BC27" s="527"/>
      <c r="BD27" s="527"/>
      <c r="BE27" s="527"/>
      <c r="BF27" s="527"/>
      <c r="BG27" s="527"/>
      <c r="BH27" s="527"/>
      <c r="BI27" s="527"/>
      <c r="BJ27" s="527"/>
      <c r="BK27" s="527"/>
      <c r="BL27" s="527"/>
      <c r="BM27" s="528"/>
      <c r="BN27" s="607">
        <v>309806</v>
      </c>
      <c r="BO27" s="608"/>
      <c r="BP27" s="608"/>
      <c r="BQ27" s="608"/>
      <c r="BR27" s="608"/>
      <c r="BS27" s="608"/>
      <c r="BT27" s="608"/>
      <c r="BU27" s="609"/>
      <c r="BV27" s="607">
        <v>309404</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186</v>
      </c>
      <c r="F28" s="461"/>
      <c r="G28" s="461"/>
      <c r="H28" s="461"/>
      <c r="I28" s="461"/>
      <c r="J28" s="461"/>
      <c r="K28" s="462"/>
      <c r="L28" s="482">
        <v>1</v>
      </c>
      <c r="M28" s="483"/>
      <c r="N28" s="483"/>
      <c r="O28" s="483"/>
      <c r="P28" s="525"/>
      <c r="Q28" s="482">
        <v>4750</v>
      </c>
      <c r="R28" s="483"/>
      <c r="S28" s="483"/>
      <c r="T28" s="483"/>
      <c r="U28" s="483"/>
      <c r="V28" s="525"/>
      <c r="W28" s="584"/>
      <c r="X28" s="572"/>
      <c r="Y28" s="573"/>
      <c r="Z28" s="481" t="s">
        <v>187</v>
      </c>
      <c r="AA28" s="461"/>
      <c r="AB28" s="461"/>
      <c r="AC28" s="461"/>
      <c r="AD28" s="461"/>
      <c r="AE28" s="461"/>
      <c r="AF28" s="461"/>
      <c r="AG28" s="462"/>
      <c r="AH28" s="482" t="s">
        <v>182</v>
      </c>
      <c r="AI28" s="483"/>
      <c r="AJ28" s="483"/>
      <c r="AK28" s="483"/>
      <c r="AL28" s="525"/>
      <c r="AM28" s="482" t="s">
        <v>182</v>
      </c>
      <c r="AN28" s="483"/>
      <c r="AO28" s="483"/>
      <c r="AP28" s="483"/>
      <c r="AQ28" s="483"/>
      <c r="AR28" s="525"/>
      <c r="AS28" s="482" t="s">
        <v>182</v>
      </c>
      <c r="AT28" s="483"/>
      <c r="AU28" s="483"/>
      <c r="AV28" s="483"/>
      <c r="AW28" s="483"/>
      <c r="AX28" s="484"/>
      <c r="AY28" s="610" t="s">
        <v>188</v>
      </c>
      <c r="AZ28" s="611"/>
      <c r="BA28" s="611"/>
      <c r="BB28" s="612"/>
      <c r="BC28" s="391" t="s">
        <v>48</v>
      </c>
      <c r="BD28" s="392"/>
      <c r="BE28" s="392"/>
      <c r="BF28" s="392"/>
      <c r="BG28" s="392"/>
      <c r="BH28" s="392"/>
      <c r="BI28" s="392"/>
      <c r="BJ28" s="392"/>
      <c r="BK28" s="392"/>
      <c r="BL28" s="392"/>
      <c r="BM28" s="393"/>
      <c r="BN28" s="394">
        <v>3564581</v>
      </c>
      <c r="BO28" s="395"/>
      <c r="BP28" s="395"/>
      <c r="BQ28" s="395"/>
      <c r="BR28" s="395"/>
      <c r="BS28" s="395"/>
      <c r="BT28" s="395"/>
      <c r="BU28" s="396"/>
      <c r="BV28" s="394">
        <v>3564510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189</v>
      </c>
      <c r="F29" s="461"/>
      <c r="G29" s="461"/>
      <c r="H29" s="461"/>
      <c r="I29" s="461"/>
      <c r="J29" s="461"/>
      <c r="K29" s="462"/>
      <c r="L29" s="482">
        <v>20</v>
      </c>
      <c r="M29" s="483"/>
      <c r="N29" s="483"/>
      <c r="O29" s="483"/>
      <c r="P29" s="525"/>
      <c r="Q29" s="482">
        <v>4300</v>
      </c>
      <c r="R29" s="483"/>
      <c r="S29" s="483"/>
      <c r="T29" s="483"/>
      <c r="U29" s="483"/>
      <c r="V29" s="525"/>
      <c r="W29" s="585"/>
      <c r="X29" s="586"/>
      <c r="Y29" s="587"/>
      <c r="Z29" s="481" t="s">
        <v>190</v>
      </c>
      <c r="AA29" s="461"/>
      <c r="AB29" s="461"/>
      <c r="AC29" s="461"/>
      <c r="AD29" s="461"/>
      <c r="AE29" s="461"/>
      <c r="AF29" s="461"/>
      <c r="AG29" s="462"/>
      <c r="AH29" s="482">
        <v>821</v>
      </c>
      <c r="AI29" s="483"/>
      <c r="AJ29" s="483"/>
      <c r="AK29" s="483"/>
      <c r="AL29" s="525"/>
      <c r="AM29" s="482">
        <v>2567652</v>
      </c>
      <c r="AN29" s="483"/>
      <c r="AO29" s="483"/>
      <c r="AP29" s="483"/>
      <c r="AQ29" s="483"/>
      <c r="AR29" s="525"/>
      <c r="AS29" s="482">
        <v>3127</v>
      </c>
      <c r="AT29" s="483"/>
      <c r="AU29" s="483"/>
      <c r="AV29" s="483"/>
      <c r="AW29" s="483"/>
      <c r="AX29" s="484"/>
      <c r="AY29" s="613"/>
      <c r="AZ29" s="614"/>
      <c r="BA29" s="614"/>
      <c r="BB29" s="615"/>
      <c r="BC29" s="465" t="s">
        <v>191</v>
      </c>
      <c r="BD29" s="466"/>
      <c r="BE29" s="466"/>
      <c r="BF29" s="466"/>
      <c r="BG29" s="466"/>
      <c r="BH29" s="466"/>
      <c r="BI29" s="466"/>
      <c r="BJ29" s="466"/>
      <c r="BK29" s="466"/>
      <c r="BL29" s="466"/>
      <c r="BM29" s="467"/>
      <c r="BN29" s="431">
        <v>9346336</v>
      </c>
      <c r="BO29" s="432"/>
      <c r="BP29" s="432"/>
      <c r="BQ29" s="432"/>
      <c r="BR29" s="432"/>
      <c r="BS29" s="432"/>
      <c r="BT29" s="432"/>
      <c r="BU29" s="433"/>
      <c r="BV29" s="431">
        <v>9335651</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192</v>
      </c>
      <c r="X30" s="592"/>
      <c r="Y30" s="592"/>
      <c r="Z30" s="592"/>
      <c r="AA30" s="592"/>
      <c r="AB30" s="592"/>
      <c r="AC30" s="592"/>
      <c r="AD30" s="592"/>
      <c r="AE30" s="592"/>
      <c r="AF30" s="592"/>
      <c r="AG30" s="593"/>
      <c r="AH30" s="550">
        <v>99.7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10077809</v>
      </c>
      <c r="BO30" s="608"/>
      <c r="BP30" s="608"/>
      <c r="BQ30" s="608"/>
      <c r="BR30" s="608"/>
      <c r="BS30" s="608"/>
      <c r="BT30" s="608"/>
      <c r="BU30" s="609"/>
      <c r="BV30" s="607">
        <v>9952105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199</v>
      </c>
      <c r="D33" s="455"/>
      <c r="E33" s="420" t="s">
        <v>200</v>
      </c>
      <c r="F33" s="420"/>
      <c r="G33" s="420"/>
      <c r="H33" s="420"/>
      <c r="I33" s="420"/>
      <c r="J33" s="420"/>
      <c r="K33" s="420"/>
      <c r="L33" s="420"/>
      <c r="M33" s="420"/>
      <c r="N33" s="420"/>
      <c r="O33" s="420"/>
      <c r="P33" s="420"/>
      <c r="Q33" s="420"/>
      <c r="R33" s="420"/>
      <c r="S33" s="420"/>
      <c r="T33" s="216"/>
      <c r="U33" s="455" t="s">
        <v>199</v>
      </c>
      <c r="V33" s="455"/>
      <c r="W33" s="420" t="s">
        <v>201</v>
      </c>
      <c r="X33" s="420"/>
      <c r="Y33" s="420"/>
      <c r="Z33" s="420"/>
      <c r="AA33" s="420"/>
      <c r="AB33" s="420"/>
      <c r="AC33" s="420"/>
      <c r="AD33" s="420"/>
      <c r="AE33" s="420"/>
      <c r="AF33" s="420"/>
      <c r="AG33" s="420"/>
      <c r="AH33" s="420"/>
      <c r="AI33" s="420"/>
      <c r="AJ33" s="420"/>
      <c r="AK33" s="420"/>
      <c r="AL33" s="216"/>
      <c r="AM33" s="455" t="s">
        <v>199</v>
      </c>
      <c r="AN33" s="455"/>
      <c r="AO33" s="420" t="s">
        <v>200</v>
      </c>
      <c r="AP33" s="420"/>
      <c r="AQ33" s="420"/>
      <c r="AR33" s="420"/>
      <c r="AS33" s="420"/>
      <c r="AT33" s="420"/>
      <c r="AU33" s="420"/>
      <c r="AV33" s="420"/>
      <c r="AW33" s="420"/>
      <c r="AX33" s="420"/>
      <c r="AY33" s="420"/>
      <c r="AZ33" s="420"/>
      <c r="BA33" s="420"/>
      <c r="BB33" s="420"/>
      <c r="BC33" s="420"/>
      <c r="BD33" s="217"/>
      <c r="BE33" s="420" t="s">
        <v>202</v>
      </c>
      <c r="BF33" s="420"/>
      <c r="BG33" s="420" t="s">
        <v>203</v>
      </c>
      <c r="BH33" s="420"/>
      <c r="BI33" s="420"/>
      <c r="BJ33" s="420"/>
      <c r="BK33" s="420"/>
      <c r="BL33" s="420"/>
      <c r="BM33" s="420"/>
      <c r="BN33" s="420"/>
      <c r="BO33" s="420"/>
      <c r="BP33" s="420"/>
      <c r="BQ33" s="420"/>
      <c r="BR33" s="420"/>
      <c r="BS33" s="420"/>
      <c r="BT33" s="420"/>
      <c r="BU33" s="420"/>
      <c r="BV33" s="217"/>
      <c r="BW33" s="455" t="s">
        <v>202</v>
      </c>
      <c r="BX33" s="455"/>
      <c r="BY33" s="420" t="s">
        <v>204</v>
      </c>
      <c r="BZ33" s="420"/>
      <c r="CA33" s="420"/>
      <c r="CB33" s="420"/>
      <c r="CC33" s="420"/>
      <c r="CD33" s="420"/>
      <c r="CE33" s="420"/>
      <c r="CF33" s="420"/>
      <c r="CG33" s="420"/>
      <c r="CH33" s="420"/>
      <c r="CI33" s="420"/>
      <c r="CJ33" s="420"/>
      <c r="CK33" s="420"/>
      <c r="CL33" s="420"/>
      <c r="CM33" s="420"/>
      <c r="CN33" s="216"/>
      <c r="CO33" s="455" t="s">
        <v>205</v>
      </c>
      <c r="CP33" s="455"/>
      <c r="CQ33" s="420" t="s">
        <v>206</v>
      </c>
      <c r="CR33" s="420"/>
      <c r="CS33" s="420"/>
      <c r="CT33" s="420"/>
      <c r="CU33" s="420"/>
      <c r="CV33" s="420"/>
      <c r="CW33" s="420"/>
      <c r="CX33" s="420"/>
      <c r="CY33" s="420"/>
      <c r="CZ33" s="420"/>
      <c r="DA33" s="420"/>
      <c r="DB33" s="420"/>
      <c r="DC33" s="420"/>
      <c r="DD33" s="420"/>
      <c r="DE33" s="420"/>
      <c r="DF33" s="216"/>
      <c r="DG33" s="619" t="s">
        <v>207</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6</v>
      </c>
      <c r="V34" s="620"/>
      <c r="W34" s="621" t="str">
        <f>IF('各会計、関係団体の財政状況及び健全化判断比率'!B28="","",'各会計、関係団体の財政状況及び健全化判断比率'!B28)</f>
        <v>国民健康保険事業特別会計（事業勘定）</v>
      </c>
      <c r="X34" s="621"/>
      <c r="Y34" s="621"/>
      <c r="Z34" s="621"/>
      <c r="AA34" s="621"/>
      <c r="AB34" s="621"/>
      <c r="AC34" s="621"/>
      <c r="AD34" s="621"/>
      <c r="AE34" s="621"/>
      <c r="AF34" s="621"/>
      <c r="AG34" s="621"/>
      <c r="AH34" s="621"/>
      <c r="AI34" s="621"/>
      <c r="AJ34" s="621"/>
      <c r="AK34" s="621"/>
      <c r="AL34" s="214"/>
      <c r="AM34" s="620">
        <f>IF(AO34="","",MAX(C34:D43,U34:V43)+1)</f>
        <v>11</v>
      </c>
      <c r="AN34" s="620"/>
      <c r="AO34" s="621" t="str">
        <f>IF('各会計、関係団体の財政状況及び健全化判断比率'!B33="","",'各会計、関係団体の財政状況及び健全化判断比率'!B33)</f>
        <v>水道事業会計</v>
      </c>
      <c r="AP34" s="621"/>
      <c r="AQ34" s="621"/>
      <c r="AR34" s="621"/>
      <c r="AS34" s="621"/>
      <c r="AT34" s="621"/>
      <c r="AU34" s="621"/>
      <c r="AV34" s="621"/>
      <c r="AW34" s="621"/>
      <c r="AX34" s="621"/>
      <c r="AY34" s="621"/>
      <c r="AZ34" s="621"/>
      <c r="BA34" s="621"/>
      <c r="BB34" s="621"/>
      <c r="BC34" s="621"/>
      <c r="BD34" s="214"/>
      <c r="BE34" s="620">
        <f>IF(BG34="","",MAX(C34:D43,U34:V43,AM34:AN43)+1)</f>
        <v>13</v>
      </c>
      <c r="BF34" s="620"/>
      <c r="BG34" s="621" t="str">
        <f>IF('各会計、関係団体の財政状況及び健全化判断比率'!B35="","",'各会計、関係団体の財政状況及び健全化判断比率'!B35)</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18</v>
      </c>
      <c r="BX34" s="620"/>
      <c r="BY34" s="621" t="str">
        <f>IF('各会計、関係団体の財政状況及び健全化判断比率'!B68="","",'各会計、関係団体の財政状況及び健全化判断比率'!B68)</f>
        <v>公立紀南病院組合</v>
      </c>
      <c r="BZ34" s="621"/>
      <c r="CA34" s="621"/>
      <c r="CB34" s="621"/>
      <c r="CC34" s="621"/>
      <c r="CD34" s="621"/>
      <c r="CE34" s="621"/>
      <c r="CF34" s="621"/>
      <c r="CG34" s="621"/>
      <c r="CH34" s="621"/>
      <c r="CI34" s="621"/>
      <c r="CJ34" s="621"/>
      <c r="CK34" s="621"/>
      <c r="CL34" s="621"/>
      <c r="CM34" s="621"/>
      <c r="CN34" s="214"/>
      <c r="CO34" s="620">
        <f>IF(CQ34="","",MAX(C34:D43,U34:V43,AM34:AN43,BE34:BF43,BW34:BX43)+1)</f>
        <v>28</v>
      </c>
      <c r="CP34" s="620"/>
      <c r="CQ34" s="621" t="str">
        <f>IF('各会計、関係団体の財政状況及び健全化判断比率'!BS7="","",'各会計、関係団体の財政状況及び健全化判断比率'!BS7)</f>
        <v>南紀みらい（株）</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同和対策住宅資金等貸付事業特別会計</v>
      </c>
      <c r="F35" s="621"/>
      <c r="G35" s="621"/>
      <c r="H35" s="621"/>
      <c r="I35" s="621"/>
      <c r="J35" s="621"/>
      <c r="K35" s="621"/>
      <c r="L35" s="621"/>
      <c r="M35" s="621"/>
      <c r="N35" s="621"/>
      <c r="O35" s="621"/>
      <c r="P35" s="621"/>
      <c r="Q35" s="621"/>
      <c r="R35" s="621"/>
      <c r="S35" s="621"/>
      <c r="T35" s="214"/>
      <c r="U35" s="620">
        <f>IF(W35="","",U34+1)</f>
        <v>7</v>
      </c>
      <c r="V35" s="620"/>
      <c r="W35" s="621" t="str">
        <f>IF('各会計、関係団体の財政状況及び健全化判断比率'!B29="","",'各会計、関係団体の財政状況及び健全化判断比率'!B29)</f>
        <v>国民健康保険事業特別会計（直営診療施設勘定）</v>
      </c>
      <c r="X35" s="621"/>
      <c r="Y35" s="621"/>
      <c r="Z35" s="621"/>
      <c r="AA35" s="621"/>
      <c r="AB35" s="621"/>
      <c r="AC35" s="621"/>
      <c r="AD35" s="621"/>
      <c r="AE35" s="621"/>
      <c r="AF35" s="621"/>
      <c r="AG35" s="621"/>
      <c r="AH35" s="621"/>
      <c r="AI35" s="621"/>
      <c r="AJ35" s="621"/>
      <c r="AK35" s="621"/>
      <c r="AL35" s="214"/>
      <c r="AM35" s="620">
        <f t="shared" ref="AM35:AM43" si="0">IF(AO35="","",AM34+1)</f>
        <v>12</v>
      </c>
      <c r="AN35" s="620"/>
      <c r="AO35" s="621" t="str">
        <f>IF('各会計、関係団体の財政状況及び健全化判断比率'!B34="","",'各会計、関係団体の財政状況及び健全化判断比率'!B34)</f>
        <v>特定環境保全公共下水道事業会計</v>
      </c>
      <c r="AP35" s="621"/>
      <c r="AQ35" s="621"/>
      <c r="AR35" s="621"/>
      <c r="AS35" s="621"/>
      <c r="AT35" s="621"/>
      <c r="AU35" s="621"/>
      <c r="AV35" s="621"/>
      <c r="AW35" s="621"/>
      <c r="AX35" s="621"/>
      <c r="AY35" s="621"/>
      <c r="AZ35" s="621"/>
      <c r="BA35" s="621"/>
      <c r="BB35" s="621"/>
      <c r="BC35" s="621"/>
      <c r="BD35" s="214"/>
      <c r="BE35" s="620">
        <f t="shared" ref="BE35:BE43" si="1">IF(BG35="","",BE34+1)</f>
        <v>14</v>
      </c>
      <c r="BF35" s="620"/>
      <c r="BG35" s="621" t="str">
        <f>IF('各会計、関係団体の財政状況及び健全化判断比率'!B36="","",'各会計、関係団体の財政状況及び健全化判断比率'!B36)</f>
        <v>林業集落排水事業特別会計</v>
      </c>
      <c r="BH35" s="621"/>
      <c r="BI35" s="621"/>
      <c r="BJ35" s="621"/>
      <c r="BK35" s="621"/>
      <c r="BL35" s="621"/>
      <c r="BM35" s="621"/>
      <c r="BN35" s="621"/>
      <c r="BO35" s="621"/>
      <c r="BP35" s="621"/>
      <c r="BQ35" s="621"/>
      <c r="BR35" s="621"/>
      <c r="BS35" s="621"/>
      <c r="BT35" s="621"/>
      <c r="BU35" s="621"/>
      <c r="BV35" s="214"/>
      <c r="BW35" s="620">
        <f t="shared" ref="BW35:BW43" si="2">IF(BY35="","",BW34+1)</f>
        <v>19</v>
      </c>
      <c r="BX35" s="620"/>
      <c r="BY35" s="621" t="str">
        <f>IF('各会計、関係団体の財政状況及び健全化判断比率'!B69="","",'各会計、関係団体の財政状況及び健全化判断比率'!B69)</f>
        <v>紀南地方老人福祉施設組合（普通会計）</v>
      </c>
      <c r="BZ35" s="621"/>
      <c r="CA35" s="621"/>
      <c r="CB35" s="621"/>
      <c r="CC35" s="621"/>
      <c r="CD35" s="621"/>
      <c r="CE35" s="621"/>
      <c r="CF35" s="621"/>
      <c r="CG35" s="621"/>
      <c r="CH35" s="621"/>
      <c r="CI35" s="621"/>
      <c r="CJ35" s="621"/>
      <c r="CK35" s="621"/>
      <c r="CL35" s="621"/>
      <c r="CM35" s="621"/>
      <c r="CN35" s="214"/>
      <c r="CO35" s="620">
        <f t="shared" ref="CO35:CO43" si="3">IF(CQ35="","",CO34+1)</f>
        <v>29</v>
      </c>
      <c r="CP35" s="620"/>
      <c r="CQ35" s="621" t="str">
        <f>IF('各会計、関係団体の財政状況及び健全化判断比率'!BS8="","",'各会計、関係団体の財政状況及び健全化判断比率'!BS8)</f>
        <v>田辺市土地開発公社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診療所事業特別会計</v>
      </c>
      <c r="F36" s="621"/>
      <c r="G36" s="621"/>
      <c r="H36" s="621"/>
      <c r="I36" s="621"/>
      <c r="J36" s="621"/>
      <c r="K36" s="621"/>
      <c r="L36" s="621"/>
      <c r="M36" s="621"/>
      <c r="N36" s="621"/>
      <c r="O36" s="621"/>
      <c r="P36" s="621"/>
      <c r="Q36" s="621"/>
      <c r="R36" s="621"/>
      <c r="S36" s="621"/>
      <c r="T36" s="214"/>
      <c r="U36" s="620">
        <f t="shared" ref="U36:U43" si="4">IF(W36="","",U35+1)</f>
        <v>8</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15</v>
      </c>
      <c r="BF36" s="620"/>
      <c r="BG36" s="621" t="str">
        <f>IF('各会計、関係団体の財政状況及び健全化判断比率'!B37="","",'各会計、関係団体の財政状況及び健全化判断比率'!B37)</f>
        <v>漁業集落排水事業特別会計</v>
      </c>
      <c r="BH36" s="621"/>
      <c r="BI36" s="621"/>
      <c r="BJ36" s="621"/>
      <c r="BK36" s="621"/>
      <c r="BL36" s="621"/>
      <c r="BM36" s="621"/>
      <c r="BN36" s="621"/>
      <c r="BO36" s="621"/>
      <c r="BP36" s="621"/>
      <c r="BQ36" s="621"/>
      <c r="BR36" s="621"/>
      <c r="BS36" s="621"/>
      <c r="BT36" s="621"/>
      <c r="BU36" s="621"/>
      <c r="BV36" s="214"/>
      <c r="BW36" s="620">
        <f t="shared" si="2"/>
        <v>20</v>
      </c>
      <c r="BX36" s="620"/>
      <c r="BY36" s="621" t="str">
        <f>IF('各会計、関係団体の財政状況及び健全化判断比率'!B70="","",'各会計、関係団体の財政状況及び健全化判断比率'!B70)</f>
        <v>紀南地方老人福祉施設組合（公営企業会計）</v>
      </c>
      <c r="BZ36" s="621"/>
      <c r="CA36" s="621"/>
      <c r="CB36" s="621"/>
      <c r="CC36" s="621"/>
      <c r="CD36" s="621"/>
      <c r="CE36" s="621"/>
      <c r="CF36" s="621"/>
      <c r="CG36" s="621"/>
      <c r="CH36" s="621"/>
      <c r="CI36" s="621"/>
      <c r="CJ36" s="621"/>
      <c r="CK36" s="621"/>
      <c r="CL36" s="621"/>
      <c r="CM36" s="621"/>
      <c r="CN36" s="214"/>
      <c r="CO36" s="620">
        <f t="shared" si="3"/>
        <v>30</v>
      </c>
      <c r="CP36" s="620"/>
      <c r="CQ36" s="621" t="str">
        <f>IF('各会計、関係団体の財政状況及び健全化判断比率'!BS9="","",'各会計、関係団体の財政状況及び健全化判断比率'!BS9)</f>
        <v>（一財）龍神村開発公社</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f>IF(E37="","",C36+1)</f>
        <v>4</v>
      </c>
      <c r="D37" s="620"/>
      <c r="E37" s="621" t="str">
        <f>IF('各会計、関係団体の財政状況及び健全化判断比率'!B10="","",'各会計、関係団体の財政状況及び健全化判断比率'!B10)</f>
        <v>木材加工事業特別会計</v>
      </c>
      <c r="F37" s="621"/>
      <c r="G37" s="621"/>
      <c r="H37" s="621"/>
      <c r="I37" s="621"/>
      <c r="J37" s="621"/>
      <c r="K37" s="621"/>
      <c r="L37" s="621"/>
      <c r="M37" s="621"/>
      <c r="N37" s="621"/>
      <c r="O37" s="621"/>
      <c r="P37" s="621"/>
      <c r="Q37" s="621"/>
      <c r="R37" s="621"/>
      <c r="S37" s="621"/>
      <c r="T37" s="214"/>
      <c r="U37" s="620">
        <f t="shared" si="4"/>
        <v>9</v>
      </c>
      <c r="V37" s="620"/>
      <c r="W37" s="621" t="str">
        <f>IF('各会計、関係団体の財政状況及び健全化判断比率'!B31="","",'各会計、関係団体の財政状況及び健全化判断比率'!B31)</f>
        <v>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f t="shared" si="1"/>
        <v>16</v>
      </c>
      <c r="BF37" s="620"/>
      <c r="BG37" s="621" t="str">
        <f>IF('各会計、関係団体の財政状況及び健全化判断比率'!B38="","",'各会計、関係団体の財政状況及び健全化判断比率'!B38)</f>
        <v>戸別排水処理事業特別会計</v>
      </c>
      <c r="BH37" s="621"/>
      <c r="BI37" s="621"/>
      <c r="BJ37" s="621"/>
      <c r="BK37" s="621"/>
      <c r="BL37" s="621"/>
      <c r="BM37" s="621"/>
      <c r="BN37" s="621"/>
      <c r="BO37" s="621"/>
      <c r="BP37" s="621"/>
      <c r="BQ37" s="621"/>
      <c r="BR37" s="621"/>
      <c r="BS37" s="621"/>
      <c r="BT37" s="621"/>
      <c r="BU37" s="621"/>
      <c r="BV37" s="214"/>
      <c r="BW37" s="620">
        <f t="shared" si="2"/>
        <v>21</v>
      </c>
      <c r="BX37" s="620"/>
      <c r="BY37" s="621" t="str">
        <f>IF('各会計、関係団体の財政状況及び健全化判断比率'!B71="","",'各会計、関係団体の財政状況及び健全化判断比率'!B71)</f>
        <v>和歌山県市町村総合事務組合</v>
      </c>
      <c r="BZ37" s="621"/>
      <c r="CA37" s="621"/>
      <c r="CB37" s="621"/>
      <c r="CC37" s="621"/>
      <c r="CD37" s="621"/>
      <c r="CE37" s="621"/>
      <c r="CF37" s="621"/>
      <c r="CG37" s="621"/>
      <c r="CH37" s="621"/>
      <c r="CI37" s="621"/>
      <c r="CJ37" s="621"/>
      <c r="CK37" s="621"/>
      <c r="CL37" s="621"/>
      <c r="CM37" s="621"/>
      <c r="CN37" s="214"/>
      <c r="CO37" s="620">
        <f t="shared" si="3"/>
        <v>31</v>
      </c>
      <c r="CP37" s="620"/>
      <c r="CQ37" s="621" t="str">
        <f>IF('各会計、関係団体の財政状況及び健全化判断比率'!BS10="","",'各会計、関係団体の財政状況及び健全化判断比率'!BS10)</f>
        <v>（有）龍神温泉元湯</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f t="shared" ref="C38:C43" si="5">IF(E38="","",C37+1)</f>
        <v>5</v>
      </c>
      <c r="D38" s="620"/>
      <c r="E38" s="621" t="str">
        <f>IF('各会計、関係団体の財政状況及び健全化判断比率'!B11="","",'各会計、関係団体の財政状況及び健全化判断比率'!B11)</f>
        <v>公共用地先行取得事業特別会計</v>
      </c>
      <c r="F38" s="621"/>
      <c r="G38" s="621"/>
      <c r="H38" s="621"/>
      <c r="I38" s="621"/>
      <c r="J38" s="621"/>
      <c r="K38" s="621"/>
      <c r="L38" s="621"/>
      <c r="M38" s="621"/>
      <c r="N38" s="621"/>
      <c r="O38" s="621"/>
      <c r="P38" s="621"/>
      <c r="Q38" s="621"/>
      <c r="R38" s="621"/>
      <c r="S38" s="621"/>
      <c r="T38" s="214"/>
      <c r="U38" s="620">
        <f t="shared" si="4"/>
        <v>10</v>
      </c>
      <c r="V38" s="620"/>
      <c r="W38" s="621" t="str">
        <f>IF('各会計、関係団体の財政状況及び健全化判断比率'!B32="","",'各会計、関係団体の財政状況及び健全化判断比率'!B32)</f>
        <v>駐車場事業特別会計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f t="shared" si="1"/>
        <v>17</v>
      </c>
      <c r="BF38" s="620"/>
      <c r="BG38" s="621" t="str">
        <f>IF('各会計、関係団体の財政状況及び健全化判断比率'!B39="","",'各会計、関係団体の財政状況及び健全化判断比率'!B39)</f>
        <v>分譲宅地造成事業特別会計</v>
      </c>
      <c r="BH38" s="621"/>
      <c r="BI38" s="621"/>
      <c r="BJ38" s="621"/>
      <c r="BK38" s="621"/>
      <c r="BL38" s="621"/>
      <c r="BM38" s="621"/>
      <c r="BN38" s="621"/>
      <c r="BO38" s="621"/>
      <c r="BP38" s="621"/>
      <c r="BQ38" s="621"/>
      <c r="BR38" s="621"/>
      <c r="BS38" s="621"/>
      <c r="BT38" s="621"/>
      <c r="BU38" s="621"/>
      <c r="BV38" s="214"/>
      <c r="BW38" s="620">
        <f t="shared" si="2"/>
        <v>22</v>
      </c>
      <c r="BX38" s="620"/>
      <c r="BY38" s="621" t="str">
        <f>IF('各会計、関係団体の財政状況及び健全化判断比率'!B72="","",'各会計、関係団体の財政状況及び健全化判断比率'!B72)</f>
        <v>和歌山地方税回収機構</v>
      </c>
      <c r="BZ38" s="621"/>
      <c r="CA38" s="621"/>
      <c r="CB38" s="621"/>
      <c r="CC38" s="621"/>
      <c r="CD38" s="621"/>
      <c r="CE38" s="621"/>
      <c r="CF38" s="621"/>
      <c r="CG38" s="621"/>
      <c r="CH38" s="621"/>
      <c r="CI38" s="621"/>
      <c r="CJ38" s="621"/>
      <c r="CK38" s="621"/>
      <c r="CL38" s="621"/>
      <c r="CM38" s="621"/>
      <c r="CN38" s="214"/>
      <c r="CO38" s="620">
        <f t="shared" si="3"/>
        <v>32</v>
      </c>
      <c r="CP38" s="620"/>
      <c r="CQ38" s="621" t="str">
        <f>IF('各会計、関係団体の財政状況及び健全化判断比率'!BS11="","",'各会計、関係団体の財政状況及び健全化判断比率'!BS11)</f>
        <v>（一社）田辺市熊野ツーリズムビューロー</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23</v>
      </c>
      <c r="BX39" s="620"/>
      <c r="BY39" s="621" t="str">
        <f>IF('各会計、関係団体の財政状況及び健全化判断比率'!B73="","",'各会計、関係団体の財政状況及び健全化判断比率'!B73)</f>
        <v>田辺周辺広域市町村圏組合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24</v>
      </c>
      <c r="BX40" s="620"/>
      <c r="BY40" s="621" t="str">
        <f>IF('各会計、関係団体の財政状況及び健全化判断比率'!B74="","",'各会計、関係団体の財政状況及び健全化判断比率'!B74)</f>
        <v>紀南地方児童福祉施設組合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25</v>
      </c>
      <c r="BX41" s="620"/>
      <c r="BY41" s="621" t="str">
        <f>IF('各会計、関係団体の財政状況及び健全化判断比率'!B75="","",'各会計、関係団体の財政状況及び健全化判断比率'!B75)</f>
        <v>紀南学園事務組合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26</v>
      </c>
      <c r="BX42" s="620"/>
      <c r="BY42" s="621" t="str">
        <f>IF('各会計、関係団体の財政状況及び健全化判断比率'!B76="","",'各会計、関係団体の財政状況及び健全化判断比率'!B76)</f>
        <v>和歌山県後期高齢者医療広域連合（普通会計）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27</v>
      </c>
      <c r="BX43" s="620"/>
      <c r="BY43" s="621" t="str">
        <f>IF('各会計、関係団体の財政状況及び健全化判断比率'!B77="","",'各会計、関係団体の財政状況及び健全化判断比率'!B77)</f>
        <v>和歌山県後期高齢者医療広域連合（特別会計）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crjpW/uGUs4bXzf56wYzEE+0vVhy/lduYm/kD0ja+Do60pJy4v7nKgPCP9Yixl+UTUS+OJbWUbx+Kbo1AAxWXg==" saltValue="7sbSL+WjUIV/VHupWmf4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12" t="s">
        <v>581</v>
      </c>
      <c r="D34" s="1212"/>
      <c r="E34" s="1213"/>
      <c r="F34" s="32" t="s">
        <v>582</v>
      </c>
      <c r="G34" s="33" t="s">
        <v>582</v>
      </c>
      <c r="H34" s="33" t="s">
        <v>582</v>
      </c>
      <c r="I34" s="33" t="s">
        <v>583</v>
      </c>
      <c r="J34" s="34" t="s">
        <v>584</v>
      </c>
      <c r="K34" s="22"/>
      <c r="L34" s="22"/>
      <c r="M34" s="22"/>
      <c r="N34" s="22"/>
      <c r="O34" s="22"/>
      <c r="P34" s="22"/>
    </row>
    <row r="35" spans="1:16" ht="39" customHeight="1" x14ac:dyDescent="0.15">
      <c r="A35" s="22"/>
      <c r="B35" s="35"/>
      <c r="C35" s="1206" t="s">
        <v>585</v>
      </c>
      <c r="D35" s="1207"/>
      <c r="E35" s="1208"/>
      <c r="F35" s="36" t="s">
        <v>586</v>
      </c>
      <c r="G35" s="37" t="s">
        <v>587</v>
      </c>
      <c r="H35" s="37" t="s">
        <v>588</v>
      </c>
      <c r="I35" s="37" t="s">
        <v>589</v>
      </c>
      <c r="J35" s="38" t="s">
        <v>590</v>
      </c>
      <c r="K35" s="22"/>
      <c r="L35" s="22"/>
      <c r="M35" s="22"/>
      <c r="N35" s="22"/>
      <c r="O35" s="22"/>
      <c r="P35" s="22"/>
    </row>
    <row r="36" spans="1:16" ht="39" customHeight="1" x14ac:dyDescent="0.15">
      <c r="A36" s="22"/>
      <c r="B36" s="35"/>
      <c r="C36" s="1206" t="s">
        <v>591</v>
      </c>
      <c r="D36" s="1207"/>
      <c r="E36" s="1208"/>
      <c r="F36" s="36">
        <v>9.91</v>
      </c>
      <c r="G36" s="37">
        <v>10.52</v>
      </c>
      <c r="H36" s="37">
        <v>11.82</v>
      </c>
      <c r="I36" s="37">
        <v>10.98</v>
      </c>
      <c r="J36" s="38">
        <v>11.18</v>
      </c>
      <c r="K36" s="22"/>
      <c r="L36" s="22"/>
      <c r="M36" s="22"/>
      <c r="N36" s="22"/>
      <c r="O36" s="22"/>
      <c r="P36" s="22"/>
    </row>
    <row r="37" spans="1:16" ht="39" customHeight="1" x14ac:dyDescent="0.15">
      <c r="A37" s="22"/>
      <c r="B37" s="35"/>
      <c r="C37" s="1206" t="s">
        <v>592</v>
      </c>
      <c r="D37" s="1207"/>
      <c r="E37" s="1208"/>
      <c r="F37" s="36">
        <v>8.56</v>
      </c>
      <c r="G37" s="37">
        <v>7.34</v>
      </c>
      <c r="H37" s="37">
        <v>7.23</v>
      </c>
      <c r="I37" s="37">
        <v>7.25</v>
      </c>
      <c r="J37" s="38">
        <v>8.8699999999999992</v>
      </c>
      <c r="K37" s="22"/>
      <c r="L37" s="22"/>
      <c r="M37" s="22"/>
      <c r="N37" s="22"/>
      <c r="O37" s="22"/>
      <c r="P37" s="22"/>
    </row>
    <row r="38" spans="1:16" ht="39" customHeight="1" x14ac:dyDescent="0.15">
      <c r="A38" s="22"/>
      <c r="B38" s="35"/>
      <c r="C38" s="1206" t="s">
        <v>593</v>
      </c>
      <c r="D38" s="1207"/>
      <c r="E38" s="1208"/>
      <c r="F38" s="36">
        <v>0.21</v>
      </c>
      <c r="G38" s="37">
        <v>0.98</v>
      </c>
      <c r="H38" s="37">
        <v>1.04</v>
      </c>
      <c r="I38" s="37">
        <v>1.18</v>
      </c>
      <c r="J38" s="38">
        <v>1.51</v>
      </c>
      <c r="K38" s="22"/>
      <c r="L38" s="22"/>
      <c r="M38" s="22"/>
      <c r="N38" s="22"/>
      <c r="O38" s="22"/>
      <c r="P38" s="22"/>
    </row>
    <row r="39" spans="1:16" ht="39" customHeight="1" x14ac:dyDescent="0.15">
      <c r="A39" s="22"/>
      <c r="B39" s="35"/>
      <c r="C39" s="1206" t="s">
        <v>594</v>
      </c>
      <c r="D39" s="1207"/>
      <c r="E39" s="1208"/>
      <c r="F39" s="36">
        <v>0.37</v>
      </c>
      <c r="G39" s="37">
        <v>0.52</v>
      </c>
      <c r="H39" s="37">
        <v>0.23</v>
      </c>
      <c r="I39" s="37">
        <v>0.63</v>
      </c>
      <c r="J39" s="38">
        <v>0.68</v>
      </c>
      <c r="K39" s="22"/>
      <c r="L39" s="22"/>
      <c r="M39" s="22"/>
      <c r="N39" s="22"/>
      <c r="O39" s="22"/>
      <c r="P39" s="22"/>
    </row>
    <row r="40" spans="1:16" ht="39" customHeight="1" x14ac:dyDescent="0.15">
      <c r="A40" s="22"/>
      <c r="B40" s="35"/>
      <c r="C40" s="1206" t="s">
        <v>595</v>
      </c>
      <c r="D40" s="1207"/>
      <c r="E40" s="1208"/>
      <c r="F40" s="36">
        <v>0.64</v>
      </c>
      <c r="G40" s="37">
        <v>0.65</v>
      </c>
      <c r="H40" s="37">
        <v>0.65</v>
      </c>
      <c r="I40" s="37">
        <v>0.64</v>
      </c>
      <c r="J40" s="38">
        <v>0.62</v>
      </c>
      <c r="K40" s="22"/>
      <c r="L40" s="22"/>
      <c r="M40" s="22"/>
      <c r="N40" s="22"/>
      <c r="O40" s="22"/>
      <c r="P40" s="22"/>
    </row>
    <row r="41" spans="1:16" ht="39" customHeight="1" x14ac:dyDescent="0.15">
      <c r="A41" s="22"/>
      <c r="B41" s="35"/>
      <c r="C41" s="1206" t="s">
        <v>596</v>
      </c>
      <c r="D41" s="1207"/>
      <c r="E41" s="1208"/>
      <c r="F41" s="36" t="s">
        <v>597</v>
      </c>
      <c r="G41" s="37" t="s">
        <v>598</v>
      </c>
      <c r="H41" s="37" t="s">
        <v>599</v>
      </c>
      <c r="I41" s="37">
        <v>0.02</v>
      </c>
      <c r="J41" s="38">
        <v>0.02</v>
      </c>
      <c r="K41" s="22"/>
      <c r="L41" s="22"/>
      <c r="M41" s="22"/>
      <c r="N41" s="22"/>
      <c r="O41" s="22"/>
      <c r="P41" s="22"/>
    </row>
    <row r="42" spans="1:16" ht="39" customHeight="1" x14ac:dyDescent="0.15">
      <c r="A42" s="22"/>
      <c r="B42" s="39"/>
      <c r="C42" s="1206" t="s">
        <v>600</v>
      </c>
      <c r="D42" s="1207"/>
      <c r="E42" s="1208"/>
      <c r="F42" s="36" t="s">
        <v>533</v>
      </c>
      <c r="G42" s="37" t="s">
        <v>533</v>
      </c>
      <c r="H42" s="37" t="s">
        <v>533</v>
      </c>
      <c r="I42" s="37" t="s">
        <v>533</v>
      </c>
      <c r="J42" s="38" t="s">
        <v>533</v>
      </c>
      <c r="K42" s="22"/>
      <c r="L42" s="22"/>
      <c r="M42" s="22"/>
      <c r="N42" s="22"/>
      <c r="O42" s="22"/>
      <c r="P42" s="22"/>
    </row>
    <row r="43" spans="1:16" ht="39" customHeight="1" thickBot="1" x14ac:dyDescent="0.2">
      <c r="A43" s="22"/>
      <c r="B43" s="40"/>
      <c r="C43" s="1209" t="s">
        <v>601</v>
      </c>
      <c r="D43" s="1210"/>
      <c r="E43" s="1211"/>
      <c r="F43" s="41">
        <v>0.05</v>
      </c>
      <c r="G43" s="42">
        <v>0.1</v>
      </c>
      <c r="H43" s="42">
        <v>0.04</v>
      </c>
      <c r="I43" s="42">
        <v>0.04</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LK/I9/+FeOOxOUQfMpLbiUSA68Vog6uAwFkwrz3ydNMreqrPrDHYQBSXa5nvl9few16XdSKMNckpb+JggwhZA==" saltValue="mLmfeWxnXCItmpjnyf0w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5522</v>
      </c>
      <c r="L45" s="60">
        <v>5495</v>
      </c>
      <c r="M45" s="60">
        <v>5668</v>
      </c>
      <c r="N45" s="60">
        <v>5755</v>
      </c>
      <c r="O45" s="61">
        <v>5664</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533</v>
      </c>
      <c r="L46" s="64" t="s">
        <v>533</v>
      </c>
      <c r="M46" s="64" t="s">
        <v>533</v>
      </c>
      <c r="N46" s="64" t="s">
        <v>533</v>
      </c>
      <c r="O46" s="65" t="s">
        <v>533</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533</v>
      </c>
      <c r="L47" s="64" t="s">
        <v>533</v>
      </c>
      <c r="M47" s="64" t="s">
        <v>533</v>
      </c>
      <c r="N47" s="64" t="s">
        <v>533</v>
      </c>
      <c r="O47" s="65" t="s">
        <v>533</v>
      </c>
      <c r="P47" s="48"/>
      <c r="Q47" s="48"/>
      <c r="R47" s="48"/>
      <c r="S47" s="48"/>
      <c r="T47" s="48"/>
      <c r="U47" s="48"/>
    </row>
    <row r="48" spans="1:21" ht="30.75" customHeight="1" x14ac:dyDescent="0.15">
      <c r="A48" s="48"/>
      <c r="B48" s="1216"/>
      <c r="C48" s="1217"/>
      <c r="D48" s="62"/>
      <c r="E48" s="1222" t="s">
        <v>15</v>
      </c>
      <c r="F48" s="1222"/>
      <c r="G48" s="1222"/>
      <c r="H48" s="1222"/>
      <c r="I48" s="1222"/>
      <c r="J48" s="1223"/>
      <c r="K48" s="63">
        <v>535</v>
      </c>
      <c r="L48" s="64">
        <v>538</v>
      </c>
      <c r="M48" s="64">
        <v>456</v>
      </c>
      <c r="N48" s="64">
        <v>581</v>
      </c>
      <c r="O48" s="65">
        <v>580</v>
      </c>
      <c r="P48" s="48"/>
      <c r="Q48" s="48"/>
      <c r="R48" s="48"/>
      <c r="S48" s="48"/>
      <c r="T48" s="48"/>
      <c r="U48" s="48"/>
    </row>
    <row r="49" spans="1:21" ht="30.75" customHeight="1" x14ac:dyDescent="0.15">
      <c r="A49" s="48"/>
      <c r="B49" s="1216"/>
      <c r="C49" s="1217"/>
      <c r="D49" s="62"/>
      <c r="E49" s="1222" t="s">
        <v>16</v>
      </c>
      <c r="F49" s="1222"/>
      <c r="G49" s="1222"/>
      <c r="H49" s="1222"/>
      <c r="I49" s="1222"/>
      <c r="J49" s="1223"/>
      <c r="K49" s="63">
        <v>322</v>
      </c>
      <c r="L49" s="64">
        <v>354</v>
      </c>
      <c r="M49" s="64">
        <v>388</v>
      </c>
      <c r="N49" s="64">
        <v>423</v>
      </c>
      <c r="O49" s="65">
        <v>417</v>
      </c>
      <c r="P49" s="48"/>
      <c r="Q49" s="48"/>
      <c r="R49" s="48"/>
      <c r="S49" s="48"/>
      <c r="T49" s="48"/>
      <c r="U49" s="48"/>
    </row>
    <row r="50" spans="1:21" ht="30.75" customHeight="1" x14ac:dyDescent="0.15">
      <c r="A50" s="48"/>
      <c r="B50" s="1216"/>
      <c r="C50" s="1217"/>
      <c r="D50" s="62"/>
      <c r="E50" s="1222" t="s">
        <v>17</v>
      </c>
      <c r="F50" s="1222"/>
      <c r="G50" s="1222"/>
      <c r="H50" s="1222"/>
      <c r="I50" s="1222"/>
      <c r="J50" s="1223"/>
      <c r="K50" s="63">
        <v>8</v>
      </c>
      <c r="L50" s="64">
        <v>8</v>
      </c>
      <c r="M50" s="64">
        <v>8</v>
      </c>
      <c r="N50" s="64">
        <v>7</v>
      </c>
      <c r="O50" s="65">
        <v>7</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533</v>
      </c>
      <c r="L51" s="64" t="s">
        <v>533</v>
      </c>
      <c r="M51" s="64" t="s">
        <v>533</v>
      </c>
      <c r="N51" s="64" t="s">
        <v>533</v>
      </c>
      <c r="O51" s="65" t="s">
        <v>533</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4864</v>
      </c>
      <c r="L52" s="64">
        <v>4819</v>
      </c>
      <c r="M52" s="64">
        <v>4908</v>
      </c>
      <c r="N52" s="64">
        <v>4970</v>
      </c>
      <c r="O52" s="65">
        <v>4992</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1523</v>
      </c>
      <c r="L53" s="69">
        <v>1576</v>
      </c>
      <c r="M53" s="69">
        <v>1612</v>
      </c>
      <c r="N53" s="69">
        <v>1796</v>
      </c>
      <c r="O53" s="70">
        <v>1676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602</v>
      </c>
      <c r="P55" s="48"/>
      <c r="Q55" s="48"/>
      <c r="R55" s="48"/>
      <c r="S55" s="48"/>
      <c r="T55" s="48"/>
      <c r="U55" s="48"/>
    </row>
    <row r="56" spans="1:21" ht="31.5" customHeight="1" thickBot="1" x14ac:dyDescent="0.2">
      <c r="A56" s="48"/>
      <c r="B56" s="76"/>
      <c r="C56" s="77"/>
      <c r="D56" s="77"/>
      <c r="E56" s="78"/>
      <c r="F56" s="78"/>
      <c r="G56" s="78"/>
      <c r="H56" s="78"/>
      <c r="I56" s="78"/>
      <c r="J56" s="79" t="s">
        <v>2</v>
      </c>
      <c r="K56" s="80" t="s">
        <v>603</v>
      </c>
      <c r="L56" s="81" t="s">
        <v>604</v>
      </c>
      <c r="M56" s="81" t="s">
        <v>605</v>
      </c>
      <c r="N56" s="81" t="s">
        <v>606</v>
      </c>
      <c r="O56" s="82" t="s">
        <v>607</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613</v>
      </c>
      <c r="L57" s="84" t="s">
        <v>613</v>
      </c>
      <c r="M57" s="84" t="s">
        <v>613</v>
      </c>
      <c r="N57" s="84" t="s">
        <v>613</v>
      </c>
      <c r="O57" s="85" t="s">
        <v>613</v>
      </c>
    </row>
    <row r="58" spans="1:21" ht="31.5" customHeight="1" thickBot="1" x14ac:dyDescent="0.2">
      <c r="B58" s="1232"/>
      <c r="C58" s="1233"/>
      <c r="D58" s="1237" t="s">
        <v>27</v>
      </c>
      <c r="E58" s="1238"/>
      <c r="F58" s="1238"/>
      <c r="G58" s="1238"/>
      <c r="H58" s="1238"/>
      <c r="I58" s="1238"/>
      <c r="J58" s="1239"/>
      <c r="K58" s="86" t="s">
        <v>613</v>
      </c>
      <c r="L58" s="87" t="s">
        <v>613</v>
      </c>
      <c r="M58" s="87" t="s">
        <v>613</v>
      </c>
      <c r="N58" s="87" t="s">
        <v>613</v>
      </c>
      <c r="O58" s="88" t="s">
        <v>613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wMBA75qDNch2fU1rYrr+uT3Uel01pFcBI7ID4Kc8q65Vbbcmj2du5B8P0qIicdvt1FVeQpGCZzVjkJsulAROg==" saltValue="BhoDa40HmG0ttYJGrXF9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40" t="s">
        <v>30</v>
      </c>
      <c r="C41" s="1241"/>
      <c r="D41" s="102"/>
      <c r="E41" s="1246" t="s">
        <v>31</v>
      </c>
      <c r="F41" s="1246"/>
      <c r="G41" s="1246"/>
      <c r="H41" s="1247"/>
      <c r="I41" s="103">
        <v>51767</v>
      </c>
      <c r="J41" s="104">
        <v>49696</v>
      </c>
      <c r="K41" s="104">
        <v>49032</v>
      </c>
      <c r="L41" s="104">
        <v>48462</v>
      </c>
      <c r="M41" s="105">
        <v>50150</v>
      </c>
    </row>
    <row r="42" spans="2:13" ht="27.75" customHeight="1" x14ac:dyDescent="0.15">
      <c r="B42" s="1242"/>
      <c r="C42" s="1243"/>
      <c r="D42" s="106"/>
      <c r="E42" s="1248" t="s">
        <v>32</v>
      </c>
      <c r="F42" s="1248"/>
      <c r="G42" s="1248"/>
      <c r="H42" s="1249"/>
      <c r="I42" s="107">
        <v>1</v>
      </c>
      <c r="J42" s="108">
        <v>4</v>
      </c>
      <c r="K42" s="108">
        <v>11</v>
      </c>
      <c r="L42" s="108">
        <v>14</v>
      </c>
      <c r="M42" s="109" t="s">
        <v>533</v>
      </c>
    </row>
    <row r="43" spans="2:13" ht="27.75" customHeight="1" x14ac:dyDescent="0.15">
      <c r="B43" s="1242"/>
      <c r="C43" s="1243"/>
      <c r="D43" s="106"/>
      <c r="E43" s="1248" t="s">
        <v>33</v>
      </c>
      <c r="F43" s="1248"/>
      <c r="G43" s="1248"/>
      <c r="H43" s="1249"/>
      <c r="I43" s="107">
        <v>5645</v>
      </c>
      <c r="J43" s="108">
        <v>5769</v>
      </c>
      <c r="K43" s="108">
        <v>4774</v>
      </c>
      <c r="L43" s="108">
        <v>4864</v>
      </c>
      <c r="M43" s="109">
        <v>4855</v>
      </c>
    </row>
    <row r="44" spans="2:13" ht="27.75" customHeight="1" x14ac:dyDescent="0.15">
      <c r="B44" s="1242"/>
      <c r="C44" s="1243"/>
      <c r="D44" s="106"/>
      <c r="E44" s="1248" t="s">
        <v>34</v>
      </c>
      <c r="F44" s="1248"/>
      <c r="G44" s="1248"/>
      <c r="H44" s="1249"/>
      <c r="I44" s="107">
        <v>2727</v>
      </c>
      <c r="J44" s="108">
        <v>2905</v>
      </c>
      <c r="K44" s="108">
        <v>2809</v>
      </c>
      <c r="L44" s="108">
        <v>2670</v>
      </c>
      <c r="M44" s="109">
        <v>2499</v>
      </c>
    </row>
    <row r="45" spans="2:13" ht="27.75" customHeight="1" x14ac:dyDescent="0.15">
      <c r="B45" s="1242"/>
      <c r="C45" s="1243"/>
      <c r="D45" s="106"/>
      <c r="E45" s="1248" t="s">
        <v>35</v>
      </c>
      <c r="F45" s="1248"/>
      <c r="G45" s="1248"/>
      <c r="H45" s="1249"/>
      <c r="I45" s="107">
        <v>6622</v>
      </c>
      <c r="J45" s="108">
        <v>6512</v>
      </c>
      <c r="K45" s="108">
        <v>6079</v>
      </c>
      <c r="L45" s="108">
        <v>5678</v>
      </c>
      <c r="M45" s="109">
        <v>5531</v>
      </c>
    </row>
    <row r="46" spans="2:13" ht="27.75" customHeight="1" x14ac:dyDescent="0.15">
      <c r="B46" s="1242"/>
      <c r="C46" s="1243"/>
      <c r="D46" s="110"/>
      <c r="E46" s="1248" t="s">
        <v>36</v>
      </c>
      <c r="F46" s="1248"/>
      <c r="G46" s="1248"/>
      <c r="H46" s="1249"/>
      <c r="I46" s="107">
        <v>245</v>
      </c>
      <c r="J46" s="108">
        <v>520</v>
      </c>
      <c r="K46" s="108">
        <v>473</v>
      </c>
      <c r="L46" s="108">
        <v>435</v>
      </c>
      <c r="M46" s="109">
        <v>488</v>
      </c>
    </row>
    <row r="47" spans="2:13" ht="27.75" customHeight="1" x14ac:dyDescent="0.15">
      <c r="B47" s="1242"/>
      <c r="C47" s="1243"/>
      <c r="D47" s="111"/>
      <c r="E47" s="1250" t="s">
        <v>37</v>
      </c>
      <c r="F47" s="1251"/>
      <c r="G47" s="1251"/>
      <c r="H47" s="1252"/>
      <c r="I47" s="107" t="s">
        <v>533</v>
      </c>
      <c r="J47" s="108" t="s">
        <v>533</v>
      </c>
      <c r="K47" s="108" t="s">
        <v>533</v>
      </c>
      <c r="L47" s="108" t="s">
        <v>533</v>
      </c>
      <c r="M47" s="109" t="s">
        <v>533</v>
      </c>
    </row>
    <row r="48" spans="2:13" ht="27.75" customHeight="1" x14ac:dyDescent="0.15">
      <c r="B48" s="1242"/>
      <c r="C48" s="1243"/>
      <c r="D48" s="106"/>
      <c r="E48" s="1248" t="s">
        <v>38</v>
      </c>
      <c r="F48" s="1248"/>
      <c r="G48" s="1248"/>
      <c r="H48" s="1249"/>
      <c r="I48" s="107" t="s">
        <v>533</v>
      </c>
      <c r="J48" s="108" t="s">
        <v>533</v>
      </c>
      <c r="K48" s="108" t="s">
        <v>533</v>
      </c>
      <c r="L48" s="108" t="s">
        <v>533</v>
      </c>
      <c r="M48" s="109" t="s">
        <v>533</v>
      </c>
    </row>
    <row r="49" spans="2:13" ht="27.75" customHeight="1" x14ac:dyDescent="0.15">
      <c r="B49" s="1244"/>
      <c r="C49" s="1245"/>
      <c r="D49" s="106"/>
      <c r="E49" s="1248" t="s">
        <v>39</v>
      </c>
      <c r="F49" s="1248"/>
      <c r="G49" s="1248"/>
      <c r="H49" s="1249"/>
      <c r="I49" s="107" t="s">
        <v>533</v>
      </c>
      <c r="J49" s="108" t="s">
        <v>533</v>
      </c>
      <c r="K49" s="108" t="s">
        <v>533</v>
      </c>
      <c r="L49" s="108" t="s">
        <v>533</v>
      </c>
      <c r="M49" s="109" t="s">
        <v>533</v>
      </c>
    </row>
    <row r="50" spans="2:13" ht="27.75" customHeight="1" x14ac:dyDescent="0.15">
      <c r="B50" s="1253" t="s">
        <v>40</v>
      </c>
      <c r="C50" s="1254"/>
      <c r="D50" s="112"/>
      <c r="E50" s="1248" t="s">
        <v>41</v>
      </c>
      <c r="F50" s="1248"/>
      <c r="G50" s="1248"/>
      <c r="H50" s="1249"/>
      <c r="I50" s="107">
        <v>20197</v>
      </c>
      <c r="J50" s="108">
        <v>20929</v>
      </c>
      <c r="K50" s="108">
        <v>20915</v>
      </c>
      <c r="L50" s="108">
        <v>20932</v>
      </c>
      <c r="M50" s="109">
        <v>21140</v>
      </c>
    </row>
    <row r="51" spans="2:13" ht="27.75" customHeight="1" x14ac:dyDescent="0.15">
      <c r="B51" s="1242"/>
      <c r="C51" s="1243"/>
      <c r="D51" s="106"/>
      <c r="E51" s="1248" t="s">
        <v>42</v>
      </c>
      <c r="F51" s="1248"/>
      <c r="G51" s="1248"/>
      <c r="H51" s="1249"/>
      <c r="I51" s="107">
        <v>1724</v>
      </c>
      <c r="J51" s="108">
        <v>1586</v>
      </c>
      <c r="K51" s="108">
        <v>2801</v>
      </c>
      <c r="L51" s="108">
        <v>2441</v>
      </c>
      <c r="M51" s="109">
        <v>2150</v>
      </c>
    </row>
    <row r="52" spans="2:13" ht="27.75" customHeight="1" x14ac:dyDescent="0.15">
      <c r="B52" s="1244"/>
      <c r="C52" s="1245"/>
      <c r="D52" s="106"/>
      <c r="E52" s="1248" t="s">
        <v>43</v>
      </c>
      <c r="F52" s="1248"/>
      <c r="G52" s="1248"/>
      <c r="H52" s="1249"/>
      <c r="I52" s="107">
        <v>43133</v>
      </c>
      <c r="J52" s="108">
        <v>41838</v>
      </c>
      <c r="K52" s="108">
        <v>41154</v>
      </c>
      <c r="L52" s="108">
        <v>40555</v>
      </c>
      <c r="M52" s="109">
        <v>41491</v>
      </c>
    </row>
    <row r="53" spans="2:13" ht="27.75" customHeight="1" thickBot="1" x14ac:dyDescent="0.2">
      <c r="B53" s="1255" t="s">
        <v>44</v>
      </c>
      <c r="C53" s="1256"/>
      <c r="D53" s="113"/>
      <c r="E53" s="1257" t="s">
        <v>45</v>
      </c>
      <c r="F53" s="1257"/>
      <c r="G53" s="1257"/>
      <c r="H53" s="1258"/>
      <c r="I53" s="114">
        <v>1952</v>
      </c>
      <c r="J53" s="115">
        <v>1054</v>
      </c>
      <c r="K53" s="115">
        <v>-1692</v>
      </c>
      <c r="L53" s="115">
        <v>-1805</v>
      </c>
      <c r="M53" s="116">
        <v>-1258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Vx0sJ4Bw+eb525d/m/Uq11lOu3xfUk1xF8LnLTUSsNaf9AzD/1gIbrv0dOdUL51sSrjQV6g/nJBtuHjb9eoaQ==" saltValue="tNdWsKCp2UV3YRHGFs7i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267" t="s">
        <v>48</v>
      </c>
      <c r="D55" s="1267"/>
      <c r="E55" s="1268"/>
      <c r="F55" s="128">
        <v>3564</v>
      </c>
      <c r="G55" s="128">
        <v>3565</v>
      </c>
      <c r="H55" s="129">
        <v>3565</v>
      </c>
    </row>
    <row r="56" spans="2:8" ht="52.5" customHeight="1" x14ac:dyDescent="0.15">
      <c r="B56" s="130"/>
      <c r="C56" s="1269" t="s">
        <v>49</v>
      </c>
      <c r="D56" s="1269"/>
      <c r="E56" s="1270"/>
      <c r="F56" s="131">
        <v>9325</v>
      </c>
      <c r="G56" s="131">
        <v>9336</v>
      </c>
      <c r="H56" s="132">
        <v>9346</v>
      </c>
    </row>
    <row r="57" spans="2:8" ht="53.25" customHeight="1" x14ac:dyDescent="0.15">
      <c r="B57" s="130"/>
      <c r="C57" s="1271" t="s">
        <v>50</v>
      </c>
      <c r="D57" s="1271"/>
      <c r="E57" s="1272"/>
      <c r="F57" s="133">
        <v>9948</v>
      </c>
      <c r="G57" s="133">
        <v>9952</v>
      </c>
      <c r="H57" s="134">
        <v>10078</v>
      </c>
    </row>
    <row r="58" spans="2:8" ht="45.75" customHeight="1" x14ac:dyDescent="0.15">
      <c r="B58" s="135"/>
      <c r="C58" s="1259" t="s">
        <v>608</v>
      </c>
      <c r="D58" s="1260"/>
      <c r="E58" s="1261"/>
      <c r="F58" s="136">
        <v>3665</v>
      </c>
      <c r="G58" s="136">
        <v>3665</v>
      </c>
      <c r="H58" s="137">
        <v>3665</v>
      </c>
    </row>
    <row r="59" spans="2:8" ht="45.75" customHeight="1" x14ac:dyDescent="0.15">
      <c r="B59" s="135"/>
      <c r="C59" s="1259" t="s">
        <v>609</v>
      </c>
      <c r="D59" s="1260"/>
      <c r="E59" s="1261"/>
      <c r="F59" s="136">
        <v>2009</v>
      </c>
      <c r="G59" s="136">
        <v>2012</v>
      </c>
      <c r="H59" s="137">
        <v>2015</v>
      </c>
    </row>
    <row r="60" spans="2:8" ht="45.75" customHeight="1" x14ac:dyDescent="0.15">
      <c r="B60" s="135"/>
      <c r="C60" s="1259" t="s">
        <v>610</v>
      </c>
      <c r="D60" s="1260"/>
      <c r="E60" s="1261"/>
      <c r="F60" s="136">
        <v>1007</v>
      </c>
      <c r="G60" s="136">
        <v>952</v>
      </c>
      <c r="H60" s="137">
        <v>952</v>
      </c>
    </row>
    <row r="61" spans="2:8" ht="45.75" customHeight="1" x14ac:dyDescent="0.15">
      <c r="B61" s="135"/>
      <c r="C61" s="1259" t="s">
        <v>611</v>
      </c>
      <c r="D61" s="1260"/>
      <c r="E61" s="1261"/>
      <c r="F61" s="136">
        <v>828</v>
      </c>
      <c r="G61" s="136">
        <v>828</v>
      </c>
      <c r="H61" s="137">
        <v>828</v>
      </c>
    </row>
    <row r="62" spans="2:8" ht="45.75" customHeight="1" thickBot="1" x14ac:dyDescent="0.2">
      <c r="B62" s="138"/>
      <c r="C62" s="1262" t="s">
        <v>612</v>
      </c>
      <c r="D62" s="1263"/>
      <c r="E62" s="1264"/>
      <c r="F62" s="139">
        <v>769</v>
      </c>
      <c r="G62" s="139">
        <v>763</v>
      </c>
      <c r="H62" s="140">
        <v>759</v>
      </c>
    </row>
    <row r="63" spans="2:8" ht="52.5" customHeight="1" thickBot="1" x14ac:dyDescent="0.2">
      <c r="B63" s="141"/>
      <c r="C63" s="1265" t="s">
        <v>51</v>
      </c>
      <c r="D63" s="1265"/>
      <c r="E63" s="1266"/>
      <c r="F63" s="142">
        <v>22837</v>
      </c>
      <c r="G63" s="142">
        <v>22852</v>
      </c>
      <c r="H63" s="143">
        <v>22989</v>
      </c>
    </row>
    <row r="64" spans="2:8" ht="15" customHeight="1" x14ac:dyDescent="0.15"/>
  </sheetData>
  <sheetProtection algorithmName="SHA-512" hashValue="j8hmV/Zxke9TniHQcdyQPQ4oK9nHHYrlLvZ+swMTMZ9uOdm8xEE+al5YuCeCmsFO1D9i7poMwwLEnh10/gMrGA==" saltValue="JTsJ3WQJm64fMFigx8cS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647</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647</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646</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642</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645</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640</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574</v>
      </c>
      <c r="BQ50" s="1283"/>
      <c r="BR50" s="1283"/>
      <c r="BS50" s="1283"/>
      <c r="BT50" s="1283"/>
      <c r="BU50" s="1283"/>
      <c r="BV50" s="1283"/>
      <c r="BW50" s="1283"/>
      <c r="BX50" s="1283" t="s">
        <v>575</v>
      </c>
      <c r="BY50" s="1283"/>
      <c r="BZ50" s="1283"/>
      <c r="CA50" s="1283"/>
      <c r="CB50" s="1283"/>
      <c r="CC50" s="1283"/>
      <c r="CD50" s="1283"/>
      <c r="CE50" s="1283"/>
      <c r="CF50" s="1283" t="s">
        <v>576</v>
      </c>
      <c r="CG50" s="1283"/>
      <c r="CH50" s="1283"/>
      <c r="CI50" s="1283"/>
      <c r="CJ50" s="1283"/>
      <c r="CK50" s="1283"/>
      <c r="CL50" s="1283"/>
      <c r="CM50" s="1283"/>
      <c r="CN50" s="1283" t="s">
        <v>577</v>
      </c>
      <c r="CO50" s="1283"/>
      <c r="CP50" s="1283"/>
      <c r="CQ50" s="1283"/>
      <c r="CR50" s="1283"/>
      <c r="CS50" s="1283"/>
      <c r="CT50" s="1283"/>
      <c r="CU50" s="1283"/>
      <c r="CV50" s="1283" t="s">
        <v>578</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639</v>
      </c>
      <c r="AO51" s="1282"/>
      <c r="AP51" s="1282"/>
      <c r="AQ51" s="1282"/>
      <c r="AR51" s="1282"/>
      <c r="AS51" s="1282"/>
      <c r="AT51" s="1282"/>
      <c r="AU51" s="1282"/>
      <c r="AV51" s="1282"/>
      <c r="AW51" s="1282"/>
      <c r="AX51" s="1282"/>
      <c r="AY51" s="1282"/>
      <c r="AZ51" s="1282"/>
      <c r="BA51" s="1282"/>
      <c r="BB51" s="1282" t="s">
        <v>637</v>
      </c>
      <c r="BC51" s="1282"/>
      <c r="BD51" s="1282"/>
      <c r="BE51" s="1282"/>
      <c r="BF51" s="1282"/>
      <c r="BG51" s="1282"/>
      <c r="BH51" s="1282"/>
      <c r="BI51" s="1282"/>
      <c r="BJ51" s="1282"/>
      <c r="BK51" s="1282"/>
      <c r="BL51" s="1282"/>
      <c r="BM51" s="1282"/>
      <c r="BN51" s="1282"/>
      <c r="BO51" s="1282"/>
      <c r="BP51" s="1281">
        <v>9.9</v>
      </c>
      <c r="BQ51" s="1281"/>
      <c r="BR51" s="1281"/>
      <c r="BS51" s="1281"/>
      <c r="BT51" s="1281"/>
      <c r="BU51" s="1281"/>
      <c r="BV51" s="1281"/>
      <c r="BW51" s="1281"/>
      <c r="BX51" s="1281">
        <v>5.5</v>
      </c>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644</v>
      </c>
      <c r="BC53" s="1282"/>
      <c r="BD53" s="1282"/>
      <c r="BE53" s="1282"/>
      <c r="BF53" s="1282"/>
      <c r="BG53" s="1282"/>
      <c r="BH53" s="1282"/>
      <c r="BI53" s="1282"/>
      <c r="BJ53" s="1282"/>
      <c r="BK53" s="1282"/>
      <c r="BL53" s="1282"/>
      <c r="BM53" s="1282"/>
      <c r="BN53" s="1282"/>
      <c r="BO53" s="1282"/>
      <c r="BP53" s="1281">
        <v>56.7</v>
      </c>
      <c r="BQ53" s="1281"/>
      <c r="BR53" s="1281"/>
      <c r="BS53" s="1281"/>
      <c r="BT53" s="1281"/>
      <c r="BU53" s="1281"/>
      <c r="BV53" s="1281"/>
      <c r="BW53" s="1281"/>
      <c r="BX53" s="1281">
        <v>58.2</v>
      </c>
      <c r="BY53" s="1281"/>
      <c r="BZ53" s="1281"/>
      <c r="CA53" s="1281"/>
      <c r="CB53" s="1281"/>
      <c r="CC53" s="1281"/>
      <c r="CD53" s="1281"/>
      <c r="CE53" s="1281"/>
      <c r="CF53" s="1281">
        <v>59.5</v>
      </c>
      <c r="CG53" s="1281"/>
      <c r="CH53" s="1281"/>
      <c r="CI53" s="1281"/>
      <c r="CJ53" s="1281"/>
      <c r="CK53" s="1281"/>
      <c r="CL53" s="1281"/>
      <c r="CM53" s="1281"/>
      <c r="CN53" s="1281">
        <v>60.9</v>
      </c>
      <c r="CO53" s="1281"/>
      <c r="CP53" s="1281"/>
      <c r="CQ53" s="1281"/>
      <c r="CR53" s="1281"/>
      <c r="CS53" s="1281"/>
      <c r="CT53" s="1281"/>
      <c r="CU53" s="1281"/>
      <c r="CV53" s="1281">
        <v>61.7</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638</v>
      </c>
      <c r="AO55" s="1283"/>
      <c r="AP55" s="1283"/>
      <c r="AQ55" s="1283"/>
      <c r="AR55" s="1283"/>
      <c r="AS55" s="1283"/>
      <c r="AT55" s="1283"/>
      <c r="AU55" s="1283"/>
      <c r="AV55" s="1283"/>
      <c r="AW55" s="1283"/>
      <c r="AX55" s="1283"/>
      <c r="AY55" s="1283"/>
      <c r="AZ55" s="1283"/>
      <c r="BA55" s="1283"/>
      <c r="BB55" s="1282" t="s">
        <v>637</v>
      </c>
      <c r="BC55" s="1282"/>
      <c r="BD55" s="1282"/>
      <c r="BE55" s="1282"/>
      <c r="BF55" s="1282"/>
      <c r="BG55" s="1282"/>
      <c r="BH55" s="1282"/>
      <c r="BI55" s="1282"/>
      <c r="BJ55" s="1282"/>
      <c r="BK55" s="1282"/>
      <c r="BL55" s="1282"/>
      <c r="BM55" s="1282"/>
      <c r="BN55" s="1282"/>
      <c r="BO55" s="1282"/>
      <c r="BP55" s="1281">
        <v>32.5</v>
      </c>
      <c r="BQ55" s="1281"/>
      <c r="BR55" s="1281"/>
      <c r="BS55" s="1281"/>
      <c r="BT55" s="1281"/>
      <c r="BU55" s="1281"/>
      <c r="BV55" s="1281"/>
      <c r="BW55" s="1281"/>
      <c r="BX55" s="1281">
        <v>30.2</v>
      </c>
      <c r="BY55" s="1281"/>
      <c r="BZ55" s="1281"/>
      <c r="CA55" s="1281"/>
      <c r="CB55" s="1281"/>
      <c r="CC55" s="1281"/>
      <c r="CD55" s="1281"/>
      <c r="CE55" s="1281"/>
      <c r="CF55" s="1281">
        <v>25.4</v>
      </c>
      <c r="CG55" s="1281"/>
      <c r="CH55" s="1281"/>
      <c r="CI55" s="1281"/>
      <c r="CJ55" s="1281"/>
      <c r="CK55" s="1281"/>
      <c r="CL55" s="1281"/>
      <c r="CM55" s="1281"/>
      <c r="CN55" s="1281">
        <v>22.9</v>
      </c>
      <c r="CO55" s="1281"/>
      <c r="CP55" s="1281"/>
      <c r="CQ55" s="1281"/>
      <c r="CR55" s="1281"/>
      <c r="CS55" s="1281"/>
      <c r="CT55" s="1281"/>
      <c r="CU55" s="1281"/>
      <c r="CV55" s="1281">
        <v>28.5</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644</v>
      </c>
      <c r="BC57" s="1282"/>
      <c r="BD57" s="1282"/>
      <c r="BE57" s="1282"/>
      <c r="BF57" s="1282"/>
      <c r="BG57" s="1282"/>
      <c r="BH57" s="1282"/>
      <c r="BI57" s="1282"/>
      <c r="BJ57" s="1282"/>
      <c r="BK57" s="1282"/>
      <c r="BL57" s="1282"/>
      <c r="BM57" s="1282"/>
      <c r="BN57" s="1282"/>
      <c r="BO57" s="1282"/>
      <c r="BP57" s="1281">
        <v>57</v>
      </c>
      <c r="BQ57" s="1281"/>
      <c r="BR57" s="1281"/>
      <c r="BS57" s="1281"/>
      <c r="BT57" s="1281"/>
      <c r="BU57" s="1281"/>
      <c r="BV57" s="1281"/>
      <c r="BW57" s="1281"/>
      <c r="BX57" s="1281">
        <v>58.9</v>
      </c>
      <c r="BY57" s="1281"/>
      <c r="BZ57" s="1281"/>
      <c r="CA57" s="1281"/>
      <c r="CB57" s="1281"/>
      <c r="CC57" s="1281"/>
      <c r="CD57" s="1281"/>
      <c r="CE57" s="1281"/>
      <c r="CF57" s="1281">
        <v>60</v>
      </c>
      <c r="CG57" s="1281"/>
      <c r="CH57" s="1281"/>
      <c r="CI57" s="1281"/>
      <c r="CJ57" s="1281"/>
      <c r="CK57" s="1281"/>
      <c r="CL57" s="1281"/>
      <c r="CM57" s="1281"/>
      <c r="CN57" s="1281">
        <v>60.6</v>
      </c>
      <c r="CO57" s="1281"/>
      <c r="CP57" s="1281"/>
      <c r="CQ57" s="1281"/>
      <c r="CR57" s="1281"/>
      <c r="CS57" s="1281"/>
      <c r="CT57" s="1281"/>
      <c r="CU57" s="1281"/>
      <c r="CV57" s="1281">
        <v>62.3</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643</v>
      </c>
    </row>
    <row r="64" spans="1:109" ht="13.5" x14ac:dyDescent="0.15">
      <c r="B64" s="1274"/>
      <c r="G64" s="1311"/>
      <c r="I64" s="1313"/>
      <c r="J64" s="1313"/>
      <c r="K64" s="1313"/>
      <c r="L64" s="1313"/>
      <c r="M64" s="1313"/>
      <c r="N64" s="1312"/>
      <c r="AM64" s="1311"/>
      <c r="AN64" s="1311" t="s">
        <v>642</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641</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640</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574</v>
      </c>
      <c r="BQ72" s="1283"/>
      <c r="BR72" s="1283"/>
      <c r="BS72" s="1283"/>
      <c r="BT72" s="1283"/>
      <c r="BU72" s="1283"/>
      <c r="BV72" s="1283"/>
      <c r="BW72" s="1283"/>
      <c r="BX72" s="1283" t="s">
        <v>575</v>
      </c>
      <c r="BY72" s="1283"/>
      <c r="BZ72" s="1283"/>
      <c r="CA72" s="1283"/>
      <c r="CB72" s="1283"/>
      <c r="CC72" s="1283"/>
      <c r="CD72" s="1283"/>
      <c r="CE72" s="1283"/>
      <c r="CF72" s="1283" t="s">
        <v>576</v>
      </c>
      <c r="CG72" s="1283"/>
      <c r="CH72" s="1283"/>
      <c r="CI72" s="1283"/>
      <c r="CJ72" s="1283"/>
      <c r="CK72" s="1283"/>
      <c r="CL72" s="1283"/>
      <c r="CM72" s="1283"/>
      <c r="CN72" s="1283" t="s">
        <v>577</v>
      </c>
      <c r="CO72" s="1283"/>
      <c r="CP72" s="1283"/>
      <c r="CQ72" s="1283"/>
      <c r="CR72" s="1283"/>
      <c r="CS72" s="1283"/>
      <c r="CT72" s="1283"/>
      <c r="CU72" s="1283"/>
      <c r="CV72" s="1283" t="s">
        <v>578</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639</v>
      </c>
      <c r="AO73" s="1282"/>
      <c r="AP73" s="1282"/>
      <c r="AQ73" s="1282"/>
      <c r="AR73" s="1282"/>
      <c r="AS73" s="1282"/>
      <c r="AT73" s="1282"/>
      <c r="AU73" s="1282"/>
      <c r="AV73" s="1282"/>
      <c r="AW73" s="1282"/>
      <c r="AX73" s="1282"/>
      <c r="AY73" s="1282"/>
      <c r="AZ73" s="1282"/>
      <c r="BA73" s="1282"/>
      <c r="BB73" s="1282" t="s">
        <v>637</v>
      </c>
      <c r="BC73" s="1282"/>
      <c r="BD73" s="1282"/>
      <c r="BE73" s="1282"/>
      <c r="BF73" s="1282"/>
      <c r="BG73" s="1282"/>
      <c r="BH73" s="1282"/>
      <c r="BI73" s="1282"/>
      <c r="BJ73" s="1282"/>
      <c r="BK73" s="1282"/>
      <c r="BL73" s="1282"/>
      <c r="BM73" s="1282"/>
      <c r="BN73" s="1282"/>
      <c r="BO73" s="1282"/>
      <c r="BP73" s="1281">
        <v>9.9</v>
      </c>
      <c r="BQ73" s="1281"/>
      <c r="BR73" s="1281"/>
      <c r="BS73" s="1281"/>
      <c r="BT73" s="1281"/>
      <c r="BU73" s="1281"/>
      <c r="BV73" s="1281"/>
      <c r="BW73" s="1281"/>
      <c r="BX73" s="1281">
        <v>5.5</v>
      </c>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636</v>
      </c>
      <c r="BC75" s="1282"/>
      <c r="BD75" s="1282"/>
      <c r="BE75" s="1282"/>
      <c r="BF75" s="1282"/>
      <c r="BG75" s="1282"/>
      <c r="BH75" s="1282"/>
      <c r="BI75" s="1282"/>
      <c r="BJ75" s="1282"/>
      <c r="BK75" s="1282"/>
      <c r="BL75" s="1282"/>
      <c r="BM75" s="1282"/>
      <c r="BN75" s="1282"/>
      <c r="BO75" s="1282"/>
      <c r="BP75" s="1281">
        <v>8.1999999999999993</v>
      </c>
      <c r="BQ75" s="1281"/>
      <c r="BR75" s="1281"/>
      <c r="BS75" s="1281"/>
      <c r="BT75" s="1281"/>
      <c r="BU75" s="1281"/>
      <c r="BV75" s="1281"/>
      <c r="BW75" s="1281"/>
      <c r="BX75" s="1281">
        <v>7.9</v>
      </c>
      <c r="BY75" s="1281"/>
      <c r="BZ75" s="1281"/>
      <c r="CA75" s="1281"/>
      <c r="CB75" s="1281"/>
      <c r="CC75" s="1281"/>
      <c r="CD75" s="1281"/>
      <c r="CE75" s="1281"/>
      <c r="CF75" s="1281">
        <v>8.1</v>
      </c>
      <c r="CG75" s="1281"/>
      <c r="CH75" s="1281"/>
      <c r="CI75" s="1281"/>
      <c r="CJ75" s="1281"/>
      <c r="CK75" s="1281"/>
      <c r="CL75" s="1281"/>
      <c r="CM75" s="1281"/>
      <c r="CN75" s="1281">
        <v>8.6999999999999993</v>
      </c>
      <c r="CO75" s="1281"/>
      <c r="CP75" s="1281"/>
      <c r="CQ75" s="1281"/>
      <c r="CR75" s="1281"/>
      <c r="CS75" s="1281"/>
      <c r="CT75" s="1281"/>
      <c r="CU75" s="1281"/>
      <c r="CV75" s="1281">
        <v>8.8000000000000007</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638</v>
      </c>
      <c r="AO77" s="1283"/>
      <c r="AP77" s="1283"/>
      <c r="AQ77" s="1283"/>
      <c r="AR77" s="1283"/>
      <c r="AS77" s="1283"/>
      <c r="AT77" s="1283"/>
      <c r="AU77" s="1283"/>
      <c r="AV77" s="1283"/>
      <c r="AW77" s="1283"/>
      <c r="AX77" s="1283"/>
      <c r="AY77" s="1283"/>
      <c r="AZ77" s="1283"/>
      <c r="BA77" s="1283"/>
      <c r="BB77" s="1282" t="s">
        <v>637</v>
      </c>
      <c r="BC77" s="1282"/>
      <c r="BD77" s="1282"/>
      <c r="BE77" s="1282"/>
      <c r="BF77" s="1282"/>
      <c r="BG77" s="1282"/>
      <c r="BH77" s="1282"/>
      <c r="BI77" s="1282"/>
      <c r="BJ77" s="1282"/>
      <c r="BK77" s="1282"/>
      <c r="BL77" s="1282"/>
      <c r="BM77" s="1282"/>
      <c r="BN77" s="1282"/>
      <c r="BO77" s="1282"/>
      <c r="BP77" s="1281">
        <v>32.5</v>
      </c>
      <c r="BQ77" s="1281"/>
      <c r="BR77" s="1281"/>
      <c r="BS77" s="1281"/>
      <c r="BT77" s="1281"/>
      <c r="BU77" s="1281"/>
      <c r="BV77" s="1281"/>
      <c r="BW77" s="1281"/>
      <c r="BX77" s="1281">
        <v>30.2</v>
      </c>
      <c r="BY77" s="1281"/>
      <c r="BZ77" s="1281"/>
      <c r="CA77" s="1281"/>
      <c r="CB77" s="1281"/>
      <c r="CC77" s="1281"/>
      <c r="CD77" s="1281"/>
      <c r="CE77" s="1281"/>
      <c r="CF77" s="1281">
        <v>25.4</v>
      </c>
      <c r="CG77" s="1281"/>
      <c r="CH77" s="1281"/>
      <c r="CI77" s="1281"/>
      <c r="CJ77" s="1281"/>
      <c r="CK77" s="1281"/>
      <c r="CL77" s="1281"/>
      <c r="CM77" s="1281"/>
      <c r="CN77" s="1281">
        <v>22.9</v>
      </c>
      <c r="CO77" s="1281"/>
      <c r="CP77" s="1281"/>
      <c r="CQ77" s="1281"/>
      <c r="CR77" s="1281"/>
      <c r="CS77" s="1281"/>
      <c r="CT77" s="1281"/>
      <c r="CU77" s="1281"/>
      <c r="CV77" s="1281">
        <v>28.5</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636</v>
      </c>
      <c r="BC79" s="1282"/>
      <c r="BD79" s="1282"/>
      <c r="BE79" s="1282"/>
      <c r="BF79" s="1282"/>
      <c r="BG79" s="1282"/>
      <c r="BH79" s="1282"/>
      <c r="BI79" s="1282"/>
      <c r="BJ79" s="1282"/>
      <c r="BK79" s="1282"/>
      <c r="BL79" s="1282"/>
      <c r="BM79" s="1282"/>
      <c r="BN79" s="1282"/>
      <c r="BO79" s="1282"/>
      <c r="BP79" s="1281">
        <v>8.1999999999999993</v>
      </c>
      <c r="BQ79" s="1281"/>
      <c r="BR79" s="1281"/>
      <c r="BS79" s="1281"/>
      <c r="BT79" s="1281"/>
      <c r="BU79" s="1281"/>
      <c r="BV79" s="1281"/>
      <c r="BW79" s="1281"/>
      <c r="BX79" s="1281">
        <v>8</v>
      </c>
      <c r="BY79" s="1281"/>
      <c r="BZ79" s="1281"/>
      <c r="CA79" s="1281"/>
      <c r="CB79" s="1281"/>
      <c r="CC79" s="1281"/>
      <c r="CD79" s="1281"/>
      <c r="CE79" s="1281"/>
      <c r="CF79" s="1281">
        <v>7.8</v>
      </c>
      <c r="CG79" s="1281"/>
      <c r="CH79" s="1281"/>
      <c r="CI79" s="1281"/>
      <c r="CJ79" s="1281"/>
      <c r="CK79" s="1281"/>
      <c r="CL79" s="1281"/>
      <c r="CM79" s="1281"/>
      <c r="CN79" s="1281">
        <v>7.7</v>
      </c>
      <c r="CO79" s="1281"/>
      <c r="CP79" s="1281"/>
      <c r="CQ79" s="1281"/>
      <c r="CR79" s="1281"/>
      <c r="CS79" s="1281"/>
      <c r="CT79" s="1281"/>
      <c r="CU79" s="1281"/>
      <c r="CV79" s="1281">
        <v>7.5</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8b3yBcnE6g3rc21vsad91MmuBxjArNPJOAhvcbF/E25FxOdcKRtBrMr72XwjNpY6Wmi/XXxhkI8WU7sUJBdZyg==" saltValue="+IU+EmqdUHvgtr9797HX/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VBf6q4Ux2+FiQpE5osjEtMRWN7mEJHLmxI4m2FwidgXAWN5LqLoMqxiiM+bqUH3VgF5+DM6wQ+CM7iMqY2F2EA==" saltValue="PcJGA9YfsuAmcBNyosUw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uIqGdL+de+eINUlMG9Ap1F2PKgu5wlqAWGVW6KLuBBOcg43pJ00c02QAaQEgPMxUpYivZJiPnf08yKlv3p4x6A==" saltValue="d5dkw2OW56yXUcipkj74x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64033</v>
      </c>
      <c r="E3" s="162"/>
      <c r="F3" s="163">
        <v>67319</v>
      </c>
      <c r="G3" s="164"/>
      <c r="H3" s="165"/>
    </row>
    <row r="4" spans="1:8" x14ac:dyDescent="0.15">
      <c r="A4" s="166"/>
      <c r="B4" s="167"/>
      <c r="C4" s="168"/>
      <c r="D4" s="169">
        <v>27868</v>
      </c>
      <c r="E4" s="170"/>
      <c r="F4" s="171">
        <v>38101</v>
      </c>
      <c r="G4" s="172"/>
      <c r="H4" s="173"/>
    </row>
    <row r="5" spans="1:8" x14ac:dyDescent="0.15">
      <c r="A5" s="154" t="s">
        <v>566</v>
      </c>
      <c r="B5" s="159"/>
      <c r="C5" s="160"/>
      <c r="D5" s="161">
        <v>40120</v>
      </c>
      <c r="E5" s="162"/>
      <c r="F5" s="163">
        <v>70615</v>
      </c>
      <c r="G5" s="164"/>
      <c r="H5" s="165"/>
    </row>
    <row r="6" spans="1:8" x14ac:dyDescent="0.15">
      <c r="A6" s="166"/>
      <c r="B6" s="167"/>
      <c r="C6" s="168"/>
      <c r="D6" s="169">
        <v>20319</v>
      </c>
      <c r="E6" s="170"/>
      <c r="F6" s="171">
        <v>37382</v>
      </c>
      <c r="G6" s="172"/>
      <c r="H6" s="173"/>
    </row>
    <row r="7" spans="1:8" x14ac:dyDescent="0.15">
      <c r="A7" s="154" t="s">
        <v>567</v>
      </c>
      <c r="B7" s="159"/>
      <c r="C7" s="160"/>
      <c r="D7" s="161">
        <v>70339</v>
      </c>
      <c r="E7" s="162"/>
      <c r="F7" s="163">
        <v>69185</v>
      </c>
      <c r="G7" s="164"/>
      <c r="H7" s="165"/>
    </row>
    <row r="8" spans="1:8" x14ac:dyDescent="0.15">
      <c r="A8" s="166"/>
      <c r="B8" s="167"/>
      <c r="C8" s="168"/>
      <c r="D8" s="169">
        <v>38529</v>
      </c>
      <c r="E8" s="170"/>
      <c r="F8" s="171">
        <v>38519</v>
      </c>
      <c r="G8" s="172"/>
      <c r="H8" s="173"/>
    </row>
    <row r="9" spans="1:8" x14ac:dyDescent="0.15">
      <c r="A9" s="154" t="s">
        <v>568</v>
      </c>
      <c r="B9" s="159"/>
      <c r="C9" s="160"/>
      <c r="D9" s="161">
        <v>73090</v>
      </c>
      <c r="E9" s="162"/>
      <c r="F9" s="163">
        <v>70166</v>
      </c>
      <c r="G9" s="164"/>
      <c r="H9" s="165"/>
    </row>
    <row r="10" spans="1:8" x14ac:dyDescent="0.15">
      <c r="A10" s="166"/>
      <c r="B10" s="167"/>
      <c r="C10" s="168"/>
      <c r="D10" s="169">
        <v>43276</v>
      </c>
      <c r="E10" s="170"/>
      <c r="F10" s="171">
        <v>36115</v>
      </c>
      <c r="G10" s="172"/>
      <c r="H10" s="173"/>
    </row>
    <row r="11" spans="1:8" x14ac:dyDescent="0.15">
      <c r="A11" s="154" t="s">
        <v>569</v>
      </c>
      <c r="B11" s="159"/>
      <c r="C11" s="160"/>
      <c r="D11" s="161">
        <v>109194</v>
      </c>
      <c r="E11" s="162"/>
      <c r="F11" s="163">
        <v>70329</v>
      </c>
      <c r="G11" s="164"/>
      <c r="H11" s="165"/>
    </row>
    <row r="12" spans="1:8" x14ac:dyDescent="0.15">
      <c r="A12" s="166"/>
      <c r="B12" s="167"/>
      <c r="C12" s="174"/>
      <c r="D12" s="169">
        <v>59762</v>
      </c>
      <c r="E12" s="170"/>
      <c r="F12" s="171">
        <v>39403</v>
      </c>
      <c r="G12" s="172"/>
      <c r="H12" s="173"/>
    </row>
    <row r="13" spans="1:8" x14ac:dyDescent="0.15">
      <c r="A13" s="154"/>
      <c r="B13" s="159"/>
      <c r="C13" s="175"/>
      <c r="D13" s="176">
        <v>71355</v>
      </c>
      <c r="E13" s="177"/>
      <c r="F13" s="178">
        <v>69523</v>
      </c>
      <c r="G13" s="179"/>
      <c r="H13" s="165"/>
    </row>
    <row r="14" spans="1:8" x14ac:dyDescent="0.15">
      <c r="A14" s="166"/>
      <c r="B14" s="167"/>
      <c r="C14" s="168"/>
      <c r="D14" s="169">
        <v>37951</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6.41</v>
      </c>
      <c r="C19" s="180">
        <f>ROUND(VALUE(SUBSTITUTE(実質収支比率等に係る経年分析!G$48,"▲","-")),2)</f>
        <v>5.18</v>
      </c>
      <c r="D19" s="180">
        <f>ROUND(VALUE(SUBSTITUTE(実質収支比率等に係る経年分析!H$48,"▲","-")),2)</f>
        <v>5.14</v>
      </c>
      <c r="E19" s="180">
        <f>ROUND(VALUE(SUBSTITUTE(実質収支比率等に係る経年分析!I$48,"▲","-")),2)</f>
        <v>5.22</v>
      </c>
      <c r="F19" s="180">
        <f>ROUND(VALUE(SUBSTITUTE(実質収支比率等に係る経年分析!J$48,"▲","-")),2)</f>
        <v>6.95</v>
      </c>
    </row>
    <row r="20" spans="1:11" x14ac:dyDescent="0.15">
      <c r="A20" s="180" t="s">
        <v>55</v>
      </c>
      <c r="B20" s="180">
        <f>ROUND(VALUE(SUBSTITUTE(実質収支比率等に係る経年分析!F$47,"▲","-")),2)</f>
        <v>14.81</v>
      </c>
      <c r="C20" s="180">
        <f>ROUND(VALUE(SUBSTITUTE(実質収支比率等に係る経年分析!G$47,"▲","-")),2)</f>
        <v>15.14</v>
      </c>
      <c r="D20" s="180">
        <f>ROUND(VALUE(SUBSTITUTE(実質収支比率等に係る経年分析!H$47,"▲","-")),2)</f>
        <v>15.18</v>
      </c>
      <c r="E20" s="180">
        <f>ROUND(VALUE(SUBSTITUTE(実質収支比率等に係る経年分析!I$47,"▲","-")),2)</f>
        <v>15.19</v>
      </c>
      <c r="F20" s="180">
        <f>ROUND(VALUE(SUBSTITUTE(実質収支比率等に係る経年分析!J$47,"▲","-")),2)</f>
        <v>14.8</v>
      </c>
    </row>
    <row r="21" spans="1:11" x14ac:dyDescent="0.15">
      <c r="A21" s="180" t="s">
        <v>56</v>
      </c>
      <c r="B21" s="180">
        <f>IF(ISNUMBER(VALUE(SUBSTITUTE(実質収支比率等に係る経年分析!F$49,"▲","-"))),ROUND(VALUE(SUBSTITUTE(実質収支比率等に係る経年分析!F$49,"▲","-")),2),NA())</f>
        <v>1.21</v>
      </c>
      <c r="C21" s="180">
        <f>IF(ISNUMBER(VALUE(SUBSTITUTE(実質収支比率等に係る経年分析!G$49,"▲","-"))),ROUND(VALUE(SUBSTITUTE(実質収支比率等に係る経年分析!G$49,"▲","-")),2),NA())</f>
        <v>-1.38</v>
      </c>
      <c r="D21" s="180">
        <f>IF(ISNUMBER(VALUE(SUBSTITUTE(実質収支比率等に係る経年分析!H$49,"▲","-"))),ROUND(VALUE(SUBSTITUTE(実質収支比率等に係る経年分析!H$49,"▲","-")),2),NA())</f>
        <v>-0.05</v>
      </c>
      <c r="E21" s="180">
        <f>IF(ISNUMBER(VALUE(SUBSTITUTE(実質収支比率等に係る経年分析!I$49,"▲","-"))),ROUND(VALUE(SUBSTITUTE(実質収支比率等に係る経年分析!I$49,"▲","-")),2),NA())</f>
        <v>0.08</v>
      </c>
      <c r="F21" s="180">
        <f>IF(ISNUMBER(VALUE(SUBSTITUTE(実質収支比率等に係る経年分析!J$49,"▲","-"))),ROUND(VALUE(SUBSTITUTE(実質収支比率等に係る経年分析!J$49,"▲","-")),2),NA())</f>
        <v>1.86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木材加工事業特別会計</v>
      </c>
      <c r="B29" s="181">
        <f>IF(ROUND(VALUE(SUBSTITUTE(連結実質赤字比率に係る赤字・黒字の構成分析!F$41,"▲", "-")), 2) &lt; 0, ABS(ROUND(VALUE(SUBSTITUTE(連結実質赤字比率に係る赤字・黒字の構成分析!F$41,"▲", "-")), 2)), NA())</f>
        <v>0.08</v>
      </c>
      <c r="C29" s="181" t="e">
        <f>IF(ROUND(VALUE(SUBSTITUTE(連結実質赤字比率に係る赤字・黒字の構成分析!F$41,"▲", "-")), 2) &gt;= 0, ABS(ROUND(VALUE(SUBSTITUTE(連結実質赤字比率に係る赤字・黒字の構成分析!F$41,"▲", "-")), 2)), NA())</f>
        <v>#N/A</v>
      </c>
      <c r="D29" s="181">
        <f>IF(ROUND(VALUE(SUBSTITUTE(連結実質赤字比率に係る赤字・黒字の構成分析!G$41,"▲", "-")), 2) &lt; 0, ABS(ROUND(VALUE(SUBSTITUTE(連結実質赤字比率に係る赤字・黒字の構成分析!G$41,"▲", "-")), 2)), NA())</f>
        <v>0.09</v>
      </c>
      <c r="E29" s="181" t="e">
        <f>IF(ROUND(VALUE(SUBSTITUTE(連結実質赤字比率に係る赤字・黒字の構成分析!G$41,"▲", "-")), 2) &gt;= 0, ABS(ROUND(VALUE(SUBSTITUTE(連結実質赤字比率に係る赤字・黒字の構成分析!G$41,"▲", "-")), 2)), NA())</f>
        <v>#N/A</v>
      </c>
      <c r="F29" s="181">
        <f>IF(ROUND(VALUE(SUBSTITUTE(連結実質赤字比率に係る赤字・黒字の構成分析!H$41,"▲", "-")), 2) &lt; 0, ABS(ROUND(VALUE(SUBSTITUTE(連結実質赤字比率に係る赤字・黒字の構成分析!H$41,"▲", "-")), 2)), NA())</f>
        <v>0.02</v>
      </c>
      <c r="G29" s="181" t="e">
        <f>IF(ROUND(VALUE(SUBSTITUTE(連結実質赤字比率に係る赤字・黒字の構成分析!H$41,"▲", "-")), 2) &gt;= 0, ABS(ROUND(VALUE(SUBSTITUTE(連結実質赤字比率に係る赤字・黒字の構成分析!H$41,"▲", "-")), 2)), NA())</f>
        <v>#N/A</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分譲宅地造成事業特別会計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0.64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0.62</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0.68</v>
      </c>
    </row>
    <row r="32" spans="1:11" x14ac:dyDescent="0.15">
      <c r="A32" s="181" t="str">
        <f>IF(連結実質赤字比率に係る赤字・黒字の構成分析!C$38="",NA(),連結実質赤字比率に係る赤字・黒字の構成分析!C$38)</f>
        <v>国民健康保険事業特別会計（事業勘定）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1.51</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8.56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8.8699999999999992</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9.91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11.18</v>
      </c>
    </row>
    <row r="35" spans="1:16" x14ac:dyDescent="0.15">
      <c r="A35" s="181" t="str">
        <f>IF(連結実質赤字比率に係る赤字・黒字の構成分析!C$35="",NA(),連結実質赤字比率に係る赤字・黒字の構成分析!C$35)</f>
        <v>駐車場事業特別会計</v>
      </c>
      <c r="B35" s="181">
        <f>IF(ROUND(VALUE(SUBSTITUTE(連結実質赤字比率に係る赤字・黒字の構成分析!F$35,"▲", "-")), 2) &lt; 0, ABS(ROUND(VALUE(SUBSTITUTE(連結実質赤字比率に係る赤字・黒字の構成分析!F$35,"▲", "-")), 2)), NA())</f>
        <v>1.43</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1.4</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1.34</v>
      </c>
      <c r="G35" s="181" t="e">
        <f>IF(ROUND(VALUE(SUBSTITUTE(連結実質赤字比率に係る赤字・黒字の構成分析!H$35,"▲", "-")), 2) &gt;= 0, ABS(ROUND(VALUE(SUBSTITUTE(連結実質赤字比率に係る赤字・黒字の構成分析!H$35,"▲", "-")), 2)), NA())</f>
        <v>#N/A</v>
      </c>
      <c r="H35" s="181">
        <f>IF(ROUND(VALUE(SUBSTITUTE(連結実質赤字比率に係る赤字・黒字の構成分析!I$35,"▲", "-")), 2) &lt; 0, ABS(ROUND(VALUE(SUBSTITUTE(連結実質赤字比率に係る赤字・黒字の構成分析!I$35,"▲", "-")), 2)), NA())</f>
        <v>1.28</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1.26</v>
      </c>
      <c r="K35" s="181" t="e">
        <f>IF(ROUND(VALUE(SUBSTITUTE(連結実質赤字比率に係る赤字・黒字の構成分析!J$35,"▲", "-")), 2) &gt;= 0, ABS(ROUND(VALUE(SUBSTITUTE(連結実質赤字比率に係る赤字・黒字の構成分析!J$35,"▲", "-")), 2)), NA())</f>
        <v>#N/A</v>
      </c>
    </row>
    <row r="36" spans="1:16" x14ac:dyDescent="0.15">
      <c r="A36" s="181" t="str">
        <f>IF(連結実質赤字比率に係る赤字・黒字の構成分析!C$34="",NA(),連結実質赤字比率に係る赤字・黒字の構成分析!C$34)</f>
        <v>同和対策住宅資金等貸付事業特別会計</v>
      </c>
      <c r="B36" s="181">
        <f>IF(ROUND(VALUE(SUBSTITUTE(連結実質赤字比率に係る赤字・黒字の構成分析!F$34,"▲", "-")), 2) &lt; 0, ABS(ROUND(VALUE(SUBSTITUTE(連結実質赤字比率に係る赤字・黒字の構成分析!F$34,"▲", "-")), 2)), NA())</f>
        <v>2.0699999999999998</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2.0699999999999998</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2.0699999999999998</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2.0499999999999998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1.95</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4864</v>
      </c>
      <c r="E42" s="182"/>
      <c r="F42" s="182"/>
      <c r="G42" s="182">
        <f>'実質公債費比率（分子）の構造'!L$52</f>
        <v>4819</v>
      </c>
      <c r="H42" s="182"/>
      <c r="I42" s="182"/>
      <c r="J42" s="182">
        <f>'実質公債費比率（分子）の構造'!M$52</f>
        <v>4908</v>
      </c>
      <c r="K42" s="182"/>
      <c r="L42" s="182"/>
      <c r="M42" s="182">
        <f>'実質公債費比率（分子）の構造'!N$52</f>
        <v>4970</v>
      </c>
      <c r="N42" s="182"/>
      <c r="O42" s="182"/>
      <c r="P42" s="182">
        <f>'実質公債費比率（分子）の構造'!O$52</f>
        <v>4992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v>
      </c>
      <c r="C44" s="182"/>
      <c r="D44" s="182"/>
      <c r="E44" s="182">
        <f>'実質公債費比率（分子）の構造'!L$50</f>
        <v>8</v>
      </c>
      <c r="F44" s="182"/>
      <c r="G44" s="182"/>
      <c r="H44" s="182">
        <f>'実質公債費比率（分子）の構造'!M$50</f>
        <v>8</v>
      </c>
      <c r="I44" s="182"/>
      <c r="J44" s="182"/>
      <c r="K44" s="182">
        <f>'実質公債費比率（分子）の構造'!N$50</f>
        <v>7</v>
      </c>
      <c r="L44" s="182"/>
      <c r="M44" s="182"/>
      <c r="N44" s="182">
        <f>'実質公債費比率（分子）の構造'!O$50</f>
        <v>7</v>
      </c>
      <c r="O44" s="182"/>
      <c r="P44" s="182"/>
    </row>
    <row r="45" spans="1:16" x14ac:dyDescent="0.15">
      <c r="A45" s="182" t="s">
        <v>66</v>
      </c>
      <c r="B45" s="182">
        <f>'実質公債費比率（分子）の構造'!K$49</f>
        <v>322</v>
      </c>
      <c r="C45" s="182"/>
      <c r="D45" s="182"/>
      <c r="E45" s="182">
        <f>'実質公債費比率（分子）の構造'!L$49</f>
        <v>354</v>
      </c>
      <c r="F45" s="182"/>
      <c r="G45" s="182"/>
      <c r="H45" s="182">
        <f>'実質公債費比率（分子）の構造'!M$49</f>
        <v>388</v>
      </c>
      <c r="I45" s="182"/>
      <c r="J45" s="182"/>
      <c r="K45" s="182">
        <f>'実質公債費比率（分子）の構造'!N$49</f>
        <v>423</v>
      </c>
      <c r="L45" s="182"/>
      <c r="M45" s="182"/>
      <c r="N45" s="182">
        <f>'実質公債費比率（分子）の構造'!O$49</f>
        <v>417</v>
      </c>
      <c r="O45" s="182"/>
      <c r="P45" s="182"/>
    </row>
    <row r="46" spans="1:16" x14ac:dyDescent="0.15">
      <c r="A46" s="182" t="s">
        <v>67</v>
      </c>
      <c r="B46" s="182">
        <f>'実質公債費比率（分子）の構造'!K$48</f>
        <v>535</v>
      </c>
      <c r="C46" s="182"/>
      <c r="D46" s="182"/>
      <c r="E46" s="182">
        <f>'実質公債費比率（分子）の構造'!L$48</f>
        <v>538</v>
      </c>
      <c r="F46" s="182"/>
      <c r="G46" s="182"/>
      <c r="H46" s="182">
        <f>'実質公債費比率（分子）の構造'!M$48</f>
        <v>456</v>
      </c>
      <c r="I46" s="182"/>
      <c r="J46" s="182"/>
      <c r="K46" s="182">
        <f>'実質公債費比率（分子）の構造'!N$48</f>
        <v>581</v>
      </c>
      <c r="L46" s="182"/>
      <c r="M46" s="182"/>
      <c r="N46" s="182">
        <f>'実質公債費比率（分子）の構造'!O$48</f>
        <v>580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5522</v>
      </c>
      <c r="C49" s="182"/>
      <c r="D49" s="182"/>
      <c r="E49" s="182">
        <f>'実質公債費比率（分子）の構造'!L$45</f>
        <v>5495</v>
      </c>
      <c r="F49" s="182"/>
      <c r="G49" s="182"/>
      <c r="H49" s="182">
        <f>'実質公債費比率（分子）の構造'!M$45</f>
        <v>5668</v>
      </c>
      <c r="I49" s="182"/>
      <c r="J49" s="182"/>
      <c r="K49" s="182">
        <f>'実質公債費比率（分子）の構造'!N$45</f>
        <v>5755</v>
      </c>
      <c r="L49" s="182"/>
      <c r="M49" s="182"/>
      <c r="N49" s="182">
        <f>'実質公債費比率（分子）の構造'!O$45</f>
        <v>5664</v>
      </c>
      <c r="O49" s="182"/>
      <c r="P49" s="182"/>
    </row>
    <row r="50" spans="1:16" x14ac:dyDescent="0.15">
      <c r="A50" s="182" t="s">
        <v>71</v>
      </c>
      <c r="B50" s="182" t="e">
        <f>NA()</f>
        <v>#N/A</v>
      </c>
      <c r="C50" s="182">
        <f>IF(ISNUMBER('実質公債費比率（分子）の構造'!K$53),'実質公債費比率（分子）の構造'!K$53,NA())</f>
        <v>1523</v>
      </c>
      <c r="D50" s="182" t="e">
        <f>NA()</f>
        <v>#N/A</v>
      </c>
      <c r="E50" s="182" t="e">
        <f>NA()</f>
        <v>#N/A</v>
      </c>
      <c r="F50" s="182">
        <f>IF(ISNUMBER('実質公債費比率（分子）の構造'!L$53),'実質公債費比率（分子）の構造'!L$53,NA())</f>
        <v>1576</v>
      </c>
      <c r="G50" s="182" t="e">
        <f>NA()</f>
        <v>#N/A</v>
      </c>
      <c r="H50" s="182" t="e">
        <f>NA()</f>
        <v>#N/A</v>
      </c>
      <c r="I50" s="182">
        <f>IF(ISNUMBER('実質公債費比率（分子）の構造'!M$53),'実質公債費比率（分子）の構造'!M$53,NA())</f>
        <v>1612</v>
      </c>
      <c r="J50" s="182" t="e">
        <f>NA()</f>
        <v>#N/A</v>
      </c>
      <c r="K50" s="182" t="e">
        <f>NA()</f>
        <v>#N/A</v>
      </c>
      <c r="L50" s="182">
        <f>IF(ISNUMBER('実質公債費比率（分子）の構造'!N$53),'実質公債費比率（分子）の構造'!N$53,NA())</f>
        <v>1796</v>
      </c>
      <c r="M50" s="182" t="e">
        <f>NA()</f>
        <v>#N/A</v>
      </c>
      <c r="N50" s="182" t="e">
        <f>NA()</f>
        <v>#N/A</v>
      </c>
      <c r="O50" s="182">
        <f>IF(ISNUMBER('実質公債費比率（分子）の構造'!O$53),'実質公債費比率（分子）の構造'!O$53,NA())</f>
        <v>1676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43133</v>
      </c>
      <c r="E56" s="181"/>
      <c r="F56" s="181"/>
      <c r="G56" s="181">
        <f>'将来負担比率（分子）の構造'!J$52</f>
        <v>41838</v>
      </c>
      <c r="H56" s="181"/>
      <c r="I56" s="181"/>
      <c r="J56" s="181">
        <f>'将来負担比率（分子）の構造'!K$52</f>
        <v>41154</v>
      </c>
      <c r="K56" s="181"/>
      <c r="L56" s="181"/>
      <c r="M56" s="181">
        <f>'将来負担比率（分子）の構造'!L$52</f>
        <v>40555</v>
      </c>
      <c r="N56" s="181"/>
      <c r="O56" s="181"/>
      <c r="P56" s="181">
        <f>'将来負担比率（分子）の構造'!M$52</f>
        <v>41491</v>
      </c>
    </row>
    <row r="57" spans="1:16" x14ac:dyDescent="0.15">
      <c r="A57" s="181" t="s">
        <v>42</v>
      </c>
      <c r="B57" s="181"/>
      <c r="C57" s="181"/>
      <c r="D57" s="181">
        <f>'将来負担比率（分子）の構造'!I$51</f>
        <v>1724</v>
      </c>
      <c r="E57" s="181"/>
      <c r="F57" s="181"/>
      <c r="G57" s="181">
        <f>'将来負担比率（分子）の構造'!J$51</f>
        <v>1586</v>
      </c>
      <c r="H57" s="181"/>
      <c r="I57" s="181"/>
      <c r="J57" s="181">
        <f>'将来負担比率（分子）の構造'!K$51</f>
        <v>2801</v>
      </c>
      <c r="K57" s="181"/>
      <c r="L57" s="181"/>
      <c r="M57" s="181">
        <f>'将来負担比率（分子）の構造'!L$51</f>
        <v>2441</v>
      </c>
      <c r="N57" s="181"/>
      <c r="O57" s="181"/>
      <c r="P57" s="181">
        <f>'将来負担比率（分子）の構造'!M$51</f>
        <v>2150</v>
      </c>
    </row>
    <row r="58" spans="1:16" x14ac:dyDescent="0.15">
      <c r="A58" s="181" t="s">
        <v>41</v>
      </c>
      <c r="B58" s="181"/>
      <c r="C58" s="181"/>
      <c r="D58" s="181">
        <f>'将来負担比率（分子）の構造'!I$50</f>
        <v>20197</v>
      </c>
      <c r="E58" s="181"/>
      <c r="F58" s="181"/>
      <c r="G58" s="181">
        <f>'将来負担比率（分子）の構造'!J$50</f>
        <v>20929</v>
      </c>
      <c r="H58" s="181"/>
      <c r="I58" s="181"/>
      <c r="J58" s="181">
        <f>'将来負担比率（分子）の構造'!K$50</f>
        <v>20915</v>
      </c>
      <c r="K58" s="181"/>
      <c r="L58" s="181"/>
      <c r="M58" s="181">
        <f>'将来負担比率（分子）の構造'!L$50</f>
        <v>20932</v>
      </c>
      <c r="N58" s="181"/>
      <c r="O58" s="181"/>
      <c r="P58" s="181">
        <f>'将来負担比率（分子）の構造'!M$50</f>
        <v>21140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245</v>
      </c>
      <c r="C61" s="181"/>
      <c r="D61" s="181"/>
      <c r="E61" s="181">
        <f>'将来負担比率（分子）の構造'!J$46</f>
        <v>520</v>
      </c>
      <c r="F61" s="181"/>
      <c r="G61" s="181"/>
      <c r="H61" s="181">
        <f>'将来負担比率（分子）の構造'!K$46</f>
        <v>473</v>
      </c>
      <c r="I61" s="181"/>
      <c r="J61" s="181"/>
      <c r="K61" s="181">
        <f>'将来負担比率（分子）の構造'!L$46</f>
        <v>435</v>
      </c>
      <c r="L61" s="181"/>
      <c r="M61" s="181"/>
      <c r="N61" s="181">
        <f>'将来負担比率（分子）の構造'!M$46</f>
        <v>488</v>
      </c>
      <c r="O61" s="181"/>
      <c r="P61" s="181"/>
    </row>
    <row r="62" spans="1:16" x14ac:dyDescent="0.15">
      <c r="A62" s="181" t="s">
        <v>35</v>
      </c>
      <c r="B62" s="181">
        <f>'将来負担比率（分子）の構造'!I$45</f>
        <v>6622</v>
      </c>
      <c r="C62" s="181"/>
      <c r="D62" s="181"/>
      <c r="E62" s="181">
        <f>'将来負担比率（分子）の構造'!J$45</f>
        <v>6512</v>
      </c>
      <c r="F62" s="181"/>
      <c r="G62" s="181"/>
      <c r="H62" s="181">
        <f>'将来負担比率（分子）の構造'!K$45</f>
        <v>6079</v>
      </c>
      <c r="I62" s="181"/>
      <c r="J62" s="181"/>
      <c r="K62" s="181">
        <f>'将来負担比率（分子）の構造'!L$45</f>
        <v>5678</v>
      </c>
      <c r="L62" s="181"/>
      <c r="M62" s="181"/>
      <c r="N62" s="181">
        <f>'将来負担比率（分子）の構造'!M$45</f>
        <v>5531</v>
      </c>
      <c r="O62" s="181"/>
      <c r="P62" s="181"/>
    </row>
    <row r="63" spans="1:16" x14ac:dyDescent="0.15">
      <c r="A63" s="181" t="s">
        <v>34</v>
      </c>
      <c r="B63" s="181">
        <f>'将来負担比率（分子）の構造'!I$44</f>
        <v>2727</v>
      </c>
      <c r="C63" s="181"/>
      <c r="D63" s="181"/>
      <c r="E63" s="181">
        <f>'将来負担比率（分子）の構造'!J$44</f>
        <v>2905</v>
      </c>
      <c r="F63" s="181"/>
      <c r="G63" s="181"/>
      <c r="H63" s="181">
        <f>'将来負担比率（分子）の構造'!K$44</f>
        <v>2809</v>
      </c>
      <c r="I63" s="181"/>
      <c r="J63" s="181"/>
      <c r="K63" s="181">
        <f>'将来負担比率（分子）の構造'!L$44</f>
        <v>2670</v>
      </c>
      <c r="L63" s="181"/>
      <c r="M63" s="181"/>
      <c r="N63" s="181">
        <f>'将来負担比率（分子）の構造'!M$44</f>
        <v>2499</v>
      </c>
      <c r="O63" s="181"/>
      <c r="P63" s="181"/>
    </row>
    <row r="64" spans="1:16" x14ac:dyDescent="0.15">
      <c r="A64" s="181" t="s">
        <v>33</v>
      </c>
      <c r="B64" s="181">
        <f>'将来負担比率（分子）の構造'!I$43</f>
        <v>5645</v>
      </c>
      <c r="C64" s="181"/>
      <c r="D64" s="181"/>
      <c r="E64" s="181">
        <f>'将来負担比率（分子）の構造'!J$43</f>
        <v>5769</v>
      </c>
      <c r="F64" s="181"/>
      <c r="G64" s="181"/>
      <c r="H64" s="181">
        <f>'将来負担比率（分子）の構造'!K$43</f>
        <v>4774</v>
      </c>
      <c r="I64" s="181"/>
      <c r="J64" s="181"/>
      <c r="K64" s="181">
        <f>'将来負担比率（分子）の構造'!L$43</f>
        <v>4864</v>
      </c>
      <c r="L64" s="181"/>
      <c r="M64" s="181"/>
      <c r="N64" s="181">
        <f>'将来負担比率（分子）の構造'!M$43</f>
        <v>4855</v>
      </c>
      <c r="O64" s="181"/>
      <c r="P64" s="181"/>
    </row>
    <row r="65" spans="1:16" x14ac:dyDescent="0.15">
      <c r="A65" s="181" t="s">
        <v>32</v>
      </c>
      <c r="B65" s="181">
        <f>'将来負担比率（分子）の構造'!I$42</f>
        <v>1</v>
      </c>
      <c r="C65" s="181"/>
      <c r="D65" s="181"/>
      <c r="E65" s="181">
        <f>'将来負担比率（分子）の構造'!J$42</f>
        <v>4</v>
      </c>
      <c r="F65" s="181"/>
      <c r="G65" s="181"/>
      <c r="H65" s="181">
        <f>'将来負担比率（分子）の構造'!K$42</f>
        <v>11</v>
      </c>
      <c r="I65" s="181"/>
      <c r="J65" s="181"/>
      <c r="K65" s="181">
        <f>'将来負担比率（分子）の構造'!L$42</f>
        <v>14</v>
      </c>
      <c r="L65" s="181"/>
      <c r="M65" s="181"/>
      <c r="N65" s="181" t="str">
        <f>'将来負担比率（分子）の構造'!M$42</f>
        <v>-</v>
      </c>
      <c r="O65" s="181"/>
      <c r="P65" s="181"/>
    </row>
    <row r="66" spans="1:16" x14ac:dyDescent="0.15">
      <c r="A66" s="181" t="s">
        <v>31</v>
      </c>
      <c r="B66" s="181">
        <f>'将来負担比率（分子）の構造'!I$41</f>
        <v>51767</v>
      </c>
      <c r="C66" s="181"/>
      <c r="D66" s="181"/>
      <c r="E66" s="181">
        <f>'将来負担比率（分子）の構造'!J$41</f>
        <v>49696</v>
      </c>
      <c r="F66" s="181"/>
      <c r="G66" s="181"/>
      <c r="H66" s="181">
        <f>'将来負担比率（分子）の構造'!K$41</f>
        <v>49032</v>
      </c>
      <c r="I66" s="181"/>
      <c r="J66" s="181"/>
      <c r="K66" s="181">
        <f>'将来負担比率（分子）の構造'!L$41</f>
        <v>48462</v>
      </c>
      <c r="L66" s="181"/>
      <c r="M66" s="181"/>
      <c r="N66" s="181">
        <f>'将来負担比率（分子）の構造'!M$41</f>
        <v>50150</v>
      </c>
      <c r="O66" s="181"/>
      <c r="P66" s="181"/>
    </row>
    <row r="67" spans="1:16" x14ac:dyDescent="0.15">
      <c r="A67" s="181" t="s">
        <v>75</v>
      </c>
      <c r="B67" s="181" t="e">
        <f>NA()</f>
        <v>#N/A</v>
      </c>
      <c r="C67" s="181">
        <f>IF(ISNUMBER('将来負担比率（分子）の構造'!I$53), IF('将来負担比率（分子）の構造'!I$53 &lt; 0, 0, '将来負担比率（分子）の構造'!I$53), NA())</f>
        <v>1952</v>
      </c>
      <c r="D67" s="181" t="e">
        <f>NA()</f>
        <v>#N/A</v>
      </c>
      <c r="E67" s="181" t="e">
        <f>NA()</f>
        <v>#N/A</v>
      </c>
      <c r="F67" s="181">
        <f>IF(ISNUMBER('将来負担比率（分子）の構造'!J$53), IF('将来負担比率（分子）の構造'!J$53 &lt; 0, 0, '将来負担比率（分子）の構造'!J$53), NA())</f>
        <v>1054</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3564</v>
      </c>
      <c r="C72" s="185">
        <f>基金残高に係る経年分析!G55</f>
        <v>3565</v>
      </c>
      <c r="D72" s="185">
        <f>基金残高に係る経年分析!H55</f>
        <v>3565</v>
      </c>
    </row>
    <row r="73" spans="1:16" x14ac:dyDescent="0.15">
      <c r="A73" s="184" t="s">
        <v>78</v>
      </c>
      <c r="B73" s="185">
        <f>基金残高に係る経年分析!F56</f>
        <v>9325</v>
      </c>
      <c r="C73" s="185">
        <f>基金残高に係る経年分析!G56</f>
        <v>9336</v>
      </c>
      <c r="D73" s="185">
        <f>基金残高に係る経年分析!H56</f>
        <v>9346</v>
      </c>
    </row>
    <row r="74" spans="1:16" x14ac:dyDescent="0.15">
      <c r="A74" s="184" t="s">
        <v>79</v>
      </c>
      <c r="B74" s="185">
        <f>基金残高に係る経年分析!F57</f>
        <v>9948</v>
      </c>
      <c r="C74" s="185">
        <f>基金残高に係る経年分析!G57</f>
        <v>9952</v>
      </c>
      <c r="D74" s="185">
        <f>基金残高に係る経年分析!H57</f>
        <v>10078</v>
      </c>
    </row>
  </sheetData>
  <sheetProtection algorithmName="SHA-512" hashValue="BZye3HDTYmm9tw+YVEklbcm0Y0No1w7BW8QysASC+svU8M0AOFUtypuIvUHlc2T7VpL2KGZ0fl4z/70tpzK42Q==" saltValue="asJkg6WKsNDMBtXRZVIU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216</v>
      </c>
      <c r="DI1" s="624"/>
      <c r="DJ1" s="624"/>
      <c r="DK1" s="624"/>
      <c r="DL1" s="624"/>
      <c r="DM1" s="624"/>
      <c r="DN1" s="625"/>
      <c r="DO1" s="226"/>
      <c r="DP1" s="623" t="s">
        <v>217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222</v>
      </c>
      <c r="S4" s="627"/>
      <c r="T4" s="627"/>
      <c r="U4" s="627"/>
      <c r="V4" s="627"/>
      <c r="W4" s="627"/>
      <c r="X4" s="627"/>
      <c r="Y4" s="628"/>
      <c r="Z4" s="626" t="s">
        <v>223</v>
      </c>
      <c r="AA4" s="627"/>
      <c r="AB4" s="627"/>
      <c r="AC4" s="628"/>
      <c r="AD4" s="626" t="s">
        <v>224</v>
      </c>
      <c r="AE4" s="627"/>
      <c r="AF4" s="627"/>
      <c r="AG4" s="627"/>
      <c r="AH4" s="627"/>
      <c r="AI4" s="627"/>
      <c r="AJ4" s="627"/>
      <c r="AK4" s="628"/>
      <c r="AL4" s="626" t="s">
        <v>223</v>
      </c>
      <c r="AM4" s="627"/>
      <c r="AN4" s="627"/>
      <c r="AO4" s="628"/>
      <c r="AP4" s="632" t="s">
        <v>225</v>
      </c>
      <c r="AQ4" s="632"/>
      <c r="AR4" s="632"/>
      <c r="AS4" s="632"/>
      <c r="AT4" s="632"/>
      <c r="AU4" s="632"/>
      <c r="AV4" s="632"/>
      <c r="AW4" s="632"/>
      <c r="AX4" s="632"/>
      <c r="AY4" s="632"/>
      <c r="AZ4" s="632"/>
      <c r="BA4" s="632"/>
      <c r="BB4" s="632"/>
      <c r="BC4" s="632"/>
      <c r="BD4" s="632"/>
      <c r="BE4" s="632"/>
      <c r="BF4" s="632"/>
      <c r="BG4" s="632" t="s">
        <v>226</v>
      </c>
      <c r="BH4" s="632"/>
      <c r="BI4" s="632"/>
      <c r="BJ4" s="632"/>
      <c r="BK4" s="632"/>
      <c r="BL4" s="632"/>
      <c r="BM4" s="632"/>
      <c r="BN4" s="632"/>
      <c r="BO4" s="632" t="s">
        <v>223</v>
      </c>
      <c r="BP4" s="632"/>
      <c r="BQ4" s="632"/>
      <c r="BR4" s="632"/>
      <c r="BS4" s="632" t="s">
        <v>227</v>
      </c>
      <c r="BT4" s="632"/>
      <c r="BU4" s="632"/>
      <c r="BV4" s="632"/>
      <c r="BW4" s="632"/>
      <c r="BX4" s="632"/>
      <c r="BY4" s="632"/>
      <c r="BZ4" s="632"/>
      <c r="CA4" s="632"/>
      <c r="CB4" s="632"/>
      <c r="CD4" s="629" t="s">
        <v>228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229</v>
      </c>
      <c r="C5" s="634"/>
      <c r="D5" s="634"/>
      <c r="E5" s="634"/>
      <c r="F5" s="634"/>
      <c r="G5" s="634"/>
      <c r="H5" s="634"/>
      <c r="I5" s="634"/>
      <c r="J5" s="634"/>
      <c r="K5" s="634"/>
      <c r="L5" s="634"/>
      <c r="M5" s="634"/>
      <c r="N5" s="634"/>
      <c r="O5" s="634"/>
      <c r="P5" s="634"/>
      <c r="Q5" s="635"/>
      <c r="R5" s="636">
        <v>8247707</v>
      </c>
      <c r="S5" s="637"/>
      <c r="T5" s="637"/>
      <c r="U5" s="637"/>
      <c r="V5" s="637"/>
      <c r="W5" s="637"/>
      <c r="X5" s="637"/>
      <c r="Y5" s="638"/>
      <c r="Z5" s="639">
        <v>14.5</v>
      </c>
      <c r="AA5" s="639"/>
      <c r="AB5" s="639"/>
      <c r="AC5" s="639"/>
      <c r="AD5" s="640">
        <v>7856535</v>
      </c>
      <c r="AE5" s="640"/>
      <c r="AF5" s="640"/>
      <c r="AG5" s="640"/>
      <c r="AH5" s="640"/>
      <c r="AI5" s="640"/>
      <c r="AJ5" s="640"/>
      <c r="AK5" s="640"/>
      <c r="AL5" s="641">
        <v>33.9</v>
      </c>
      <c r="AM5" s="642"/>
      <c r="AN5" s="642"/>
      <c r="AO5" s="643"/>
      <c r="AP5" s="633" t="s">
        <v>230</v>
      </c>
      <c r="AQ5" s="634"/>
      <c r="AR5" s="634"/>
      <c r="AS5" s="634"/>
      <c r="AT5" s="634"/>
      <c r="AU5" s="634"/>
      <c r="AV5" s="634"/>
      <c r="AW5" s="634"/>
      <c r="AX5" s="634"/>
      <c r="AY5" s="634"/>
      <c r="AZ5" s="634"/>
      <c r="BA5" s="634"/>
      <c r="BB5" s="634"/>
      <c r="BC5" s="634"/>
      <c r="BD5" s="634"/>
      <c r="BE5" s="634"/>
      <c r="BF5" s="635"/>
      <c r="BG5" s="647">
        <v>7874665</v>
      </c>
      <c r="BH5" s="648"/>
      <c r="BI5" s="648"/>
      <c r="BJ5" s="648"/>
      <c r="BK5" s="648"/>
      <c r="BL5" s="648"/>
      <c r="BM5" s="648"/>
      <c r="BN5" s="649"/>
      <c r="BO5" s="650">
        <v>95.5</v>
      </c>
      <c r="BP5" s="650"/>
      <c r="BQ5" s="650"/>
      <c r="BR5" s="650"/>
      <c r="BS5" s="651">
        <v>46764</v>
      </c>
      <c r="BT5" s="651"/>
      <c r="BU5" s="651"/>
      <c r="BV5" s="651"/>
      <c r="BW5" s="651"/>
      <c r="BX5" s="651"/>
      <c r="BY5" s="651"/>
      <c r="BZ5" s="651"/>
      <c r="CA5" s="651"/>
      <c r="CB5" s="655"/>
      <c r="CD5" s="629" t="s">
        <v>225</v>
      </c>
      <c r="CE5" s="630"/>
      <c r="CF5" s="630"/>
      <c r="CG5" s="630"/>
      <c r="CH5" s="630"/>
      <c r="CI5" s="630"/>
      <c r="CJ5" s="630"/>
      <c r="CK5" s="630"/>
      <c r="CL5" s="630"/>
      <c r="CM5" s="630"/>
      <c r="CN5" s="630"/>
      <c r="CO5" s="630"/>
      <c r="CP5" s="630"/>
      <c r="CQ5" s="631"/>
      <c r="CR5" s="629" t="s">
        <v>231</v>
      </c>
      <c r="CS5" s="630"/>
      <c r="CT5" s="630"/>
      <c r="CU5" s="630"/>
      <c r="CV5" s="630"/>
      <c r="CW5" s="630"/>
      <c r="CX5" s="630"/>
      <c r="CY5" s="631"/>
      <c r="CZ5" s="629" t="s">
        <v>223</v>
      </c>
      <c r="DA5" s="630"/>
      <c r="DB5" s="630"/>
      <c r="DC5" s="631"/>
      <c r="DD5" s="629" t="s">
        <v>232</v>
      </c>
      <c r="DE5" s="630"/>
      <c r="DF5" s="630"/>
      <c r="DG5" s="630"/>
      <c r="DH5" s="630"/>
      <c r="DI5" s="630"/>
      <c r="DJ5" s="630"/>
      <c r="DK5" s="630"/>
      <c r="DL5" s="630"/>
      <c r="DM5" s="630"/>
      <c r="DN5" s="630"/>
      <c r="DO5" s="630"/>
      <c r="DP5" s="631"/>
      <c r="DQ5" s="629" t="s">
        <v>233</v>
      </c>
      <c r="DR5" s="630"/>
      <c r="DS5" s="630"/>
      <c r="DT5" s="630"/>
      <c r="DU5" s="630"/>
      <c r="DV5" s="630"/>
      <c r="DW5" s="630"/>
      <c r="DX5" s="630"/>
      <c r="DY5" s="630"/>
      <c r="DZ5" s="630"/>
      <c r="EA5" s="630"/>
      <c r="EB5" s="630"/>
      <c r="EC5" s="631"/>
    </row>
    <row r="6" spans="2:143" ht="11.25" customHeight="1" x14ac:dyDescent="0.15">
      <c r="B6" s="644" t="s">
        <v>234</v>
      </c>
      <c r="C6" s="645"/>
      <c r="D6" s="645"/>
      <c r="E6" s="645"/>
      <c r="F6" s="645"/>
      <c r="G6" s="645"/>
      <c r="H6" s="645"/>
      <c r="I6" s="645"/>
      <c r="J6" s="645"/>
      <c r="K6" s="645"/>
      <c r="L6" s="645"/>
      <c r="M6" s="645"/>
      <c r="N6" s="645"/>
      <c r="O6" s="645"/>
      <c r="P6" s="645"/>
      <c r="Q6" s="646"/>
      <c r="R6" s="647">
        <v>577850</v>
      </c>
      <c r="S6" s="648"/>
      <c r="T6" s="648"/>
      <c r="U6" s="648"/>
      <c r="V6" s="648"/>
      <c r="W6" s="648"/>
      <c r="X6" s="648"/>
      <c r="Y6" s="649"/>
      <c r="Z6" s="650">
        <v>1</v>
      </c>
      <c r="AA6" s="650"/>
      <c r="AB6" s="650"/>
      <c r="AC6" s="650"/>
      <c r="AD6" s="651">
        <v>577850</v>
      </c>
      <c r="AE6" s="651"/>
      <c r="AF6" s="651"/>
      <c r="AG6" s="651"/>
      <c r="AH6" s="651"/>
      <c r="AI6" s="651"/>
      <c r="AJ6" s="651"/>
      <c r="AK6" s="651"/>
      <c r="AL6" s="652">
        <v>2.5</v>
      </c>
      <c r="AM6" s="653"/>
      <c r="AN6" s="653"/>
      <c r="AO6" s="654"/>
      <c r="AP6" s="644" t="s">
        <v>235</v>
      </c>
      <c r="AQ6" s="645"/>
      <c r="AR6" s="645"/>
      <c r="AS6" s="645"/>
      <c r="AT6" s="645"/>
      <c r="AU6" s="645"/>
      <c r="AV6" s="645"/>
      <c r="AW6" s="645"/>
      <c r="AX6" s="645"/>
      <c r="AY6" s="645"/>
      <c r="AZ6" s="645"/>
      <c r="BA6" s="645"/>
      <c r="BB6" s="645"/>
      <c r="BC6" s="645"/>
      <c r="BD6" s="645"/>
      <c r="BE6" s="645"/>
      <c r="BF6" s="646"/>
      <c r="BG6" s="647">
        <v>7874665</v>
      </c>
      <c r="BH6" s="648"/>
      <c r="BI6" s="648"/>
      <c r="BJ6" s="648"/>
      <c r="BK6" s="648"/>
      <c r="BL6" s="648"/>
      <c r="BM6" s="648"/>
      <c r="BN6" s="649"/>
      <c r="BO6" s="650">
        <v>95.5</v>
      </c>
      <c r="BP6" s="650"/>
      <c r="BQ6" s="650"/>
      <c r="BR6" s="650"/>
      <c r="BS6" s="651">
        <v>46764</v>
      </c>
      <c r="BT6" s="651"/>
      <c r="BU6" s="651"/>
      <c r="BV6" s="651"/>
      <c r="BW6" s="651"/>
      <c r="BX6" s="651"/>
      <c r="BY6" s="651"/>
      <c r="BZ6" s="651"/>
      <c r="CA6" s="651"/>
      <c r="CB6" s="655"/>
      <c r="CD6" s="658" t="s">
        <v>236</v>
      </c>
      <c r="CE6" s="659"/>
      <c r="CF6" s="659"/>
      <c r="CG6" s="659"/>
      <c r="CH6" s="659"/>
      <c r="CI6" s="659"/>
      <c r="CJ6" s="659"/>
      <c r="CK6" s="659"/>
      <c r="CL6" s="659"/>
      <c r="CM6" s="659"/>
      <c r="CN6" s="659"/>
      <c r="CO6" s="659"/>
      <c r="CP6" s="659"/>
      <c r="CQ6" s="660"/>
      <c r="CR6" s="647">
        <v>264931</v>
      </c>
      <c r="CS6" s="648"/>
      <c r="CT6" s="648"/>
      <c r="CU6" s="648"/>
      <c r="CV6" s="648"/>
      <c r="CW6" s="648"/>
      <c r="CX6" s="648"/>
      <c r="CY6" s="649"/>
      <c r="CZ6" s="641">
        <v>0.5</v>
      </c>
      <c r="DA6" s="642"/>
      <c r="DB6" s="642"/>
      <c r="DC6" s="661"/>
      <c r="DD6" s="656" t="s">
        <v>237</v>
      </c>
      <c r="DE6" s="648"/>
      <c r="DF6" s="648"/>
      <c r="DG6" s="648"/>
      <c r="DH6" s="648"/>
      <c r="DI6" s="648"/>
      <c r="DJ6" s="648"/>
      <c r="DK6" s="648"/>
      <c r="DL6" s="648"/>
      <c r="DM6" s="648"/>
      <c r="DN6" s="648"/>
      <c r="DO6" s="648"/>
      <c r="DP6" s="649"/>
      <c r="DQ6" s="656">
        <v>264760</v>
      </c>
      <c r="DR6" s="648"/>
      <c r="DS6" s="648"/>
      <c r="DT6" s="648"/>
      <c r="DU6" s="648"/>
      <c r="DV6" s="648"/>
      <c r="DW6" s="648"/>
      <c r="DX6" s="648"/>
      <c r="DY6" s="648"/>
      <c r="DZ6" s="648"/>
      <c r="EA6" s="648"/>
      <c r="EB6" s="648"/>
      <c r="EC6" s="657"/>
    </row>
    <row r="7" spans="2:143" ht="11.25" customHeight="1" x14ac:dyDescent="0.15">
      <c r="B7" s="644" t="s">
        <v>238</v>
      </c>
      <c r="C7" s="645"/>
      <c r="D7" s="645"/>
      <c r="E7" s="645"/>
      <c r="F7" s="645"/>
      <c r="G7" s="645"/>
      <c r="H7" s="645"/>
      <c r="I7" s="645"/>
      <c r="J7" s="645"/>
      <c r="K7" s="645"/>
      <c r="L7" s="645"/>
      <c r="M7" s="645"/>
      <c r="N7" s="645"/>
      <c r="O7" s="645"/>
      <c r="P7" s="645"/>
      <c r="Q7" s="646"/>
      <c r="R7" s="647">
        <v>11037</v>
      </c>
      <c r="S7" s="648"/>
      <c r="T7" s="648"/>
      <c r="U7" s="648"/>
      <c r="V7" s="648"/>
      <c r="W7" s="648"/>
      <c r="X7" s="648"/>
      <c r="Y7" s="649"/>
      <c r="Z7" s="650">
        <v>0</v>
      </c>
      <c r="AA7" s="650"/>
      <c r="AB7" s="650"/>
      <c r="AC7" s="650"/>
      <c r="AD7" s="651">
        <v>11037</v>
      </c>
      <c r="AE7" s="651"/>
      <c r="AF7" s="651"/>
      <c r="AG7" s="651"/>
      <c r="AH7" s="651"/>
      <c r="AI7" s="651"/>
      <c r="AJ7" s="651"/>
      <c r="AK7" s="651"/>
      <c r="AL7" s="652">
        <v>0</v>
      </c>
      <c r="AM7" s="653"/>
      <c r="AN7" s="653"/>
      <c r="AO7" s="654"/>
      <c r="AP7" s="644" t="s">
        <v>239</v>
      </c>
      <c r="AQ7" s="645"/>
      <c r="AR7" s="645"/>
      <c r="AS7" s="645"/>
      <c r="AT7" s="645"/>
      <c r="AU7" s="645"/>
      <c r="AV7" s="645"/>
      <c r="AW7" s="645"/>
      <c r="AX7" s="645"/>
      <c r="AY7" s="645"/>
      <c r="AZ7" s="645"/>
      <c r="BA7" s="645"/>
      <c r="BB7" s="645"/>
      <c r="BC7" s="645"/>
      <c r="BD7" s="645"/>
      <c r="BE7" s="645"/>
      <c r="BF7" s="646"/>
      <c r="BG7" s="647">
        <v>3545663</v>
      </c>
      <c r="BH7" s="648"/>
      <c r="BI7" s="648"/>
      <c r="BJ7" s="648"/>
      <c r="BK7" s="648"/>
      <c r="BL7" s="648"/>
      <c r="BM7" s="648"/>
      <c r="BN7" s="649"/>
      <c r="BO7" s="650">
        <v>43</v>
      </c>
      <c r="BP7" s="650"/>
      <c r="BQ7" s="650"/>
      <c r="BR7" s="650"/>
      <c r="BS7" s="651">
        <v>46764</v>
      </c>
      <c r="BT7" s="651"/>
      <c r="BU7" s="651"/>
      <c r="BV7" s="651"/>
      <c r="BW7" s="651"/>
      <c r="BX7" s="651"/>
      <c r="BY7" s="651"/>
      <c r="BZ7" s="651"/>
      <c r="CA7" s="651"/>
      <c r="CB7" s="655"/>
      <c r="CD7" s="662" t="s">
        <v>240</v>
      </c>
      <c r="CE7" s="663"/>
      <c r="CF7" s="663"/>
      <c r="CG7" s="663"/>
      <c r="CH7" s="663"/>
      <c r="CI7" s="663"/>
      <c r="CJ7" s="663"/>
      <c r="CK7" s="663"/>
      <c r="CL7" s="663"/>
      <c r="CM7" s="663"/>
      <c r="CN7" s="663"/>
      <c r="CO7" s="663"/>
      <c r="CP7" s="663"/>
      <c r="CQ7" s="664"/>
      <c r="CR7" s="647">
        <v>12418573</v>
      </c>
      <c r="CS7" s="648"/>
      <c r="CT7" s="648"/>
      <c r="CU7" s="648"/>
      <c r="CV7" s="648"/>
      <c r="CW7" s="648"/>
      <c r="CX7" s="648"/>
      <c r="CY7" s="649"/>
      <c r="CZ7" s="650">
        <v>22.6</v>
      </c>
      <c r="DA7" s="650"/>
      <c r="DB7" s="650"/>
      <c r="DC7" s="650"/>
      <c r="DD7" s="656">
        <v>1064082</v>
      </c>
      <c r="DE7" s="648"/>
      <c r="DF7" s="648"/>
      <c r="DG7" s="648"/>
      <c r="DH7" s="648"/>
      <c r="DI7" s="648"/>
      <c r="DJ7" s="648"/>
      <c r="DK7" s="648"/>
      <c r="DL7" s="648"/>
      <c r="DM7" s="648"/>
      <c r="DN7" s="648"/>
      <c r="DO7" s="648"/>
      <c r="DP7" s="649"/>
      <c r="DQ7" s="656">
        <v>3498906</v>
      </c>
      <c r="DR7" s="648"/>
      <c r="DS7" s="648"/>
      <c r="DT7" s="648"/>
      <c r="DU7" s="648"/>
      <c r="DV7" s="648"/>
      <c r="DW7" s="648"/>
      <c r="DX7" s="648"/>
      <c r="DY7" s="648"/>
      <c r="DZ7" s="648"/>
      <c r="EA7" s="648"/>
      <c r="EB7" s="648"/>
      <c r="EC7" s="657"/>
    </row>
    <row r="8" spans="2:143" ht="11.25" customHeight="1" x14ac:dyDescent="0.15">
      <c r="B8" s="644" t="s">
        <v>241</v>
      </c>
      <c r="C8" s="645"/>
      <c r="D8" s="645"/>
      <c r="E8" s="645"/>
      <c r="F8" s="645"/>
      <c r="G8" s="645"/>
      <c r="H8" s="645"/>
      <c r="I8" s="645"/>
      <c r="J8" s="645"/>
      <c r="K8" s="645"/>
      <c r="L8" s="645"/>
      <c r="M8" s="645"/>
      <c r="N8" s="645"/>
      <c r="O8" s="645"/>
      <c r="P8" s="645"/>
      <c r="Q8" s="646"/>
      <c r="R8" s="647">
        <v>43063</v>
      </c>
      <c r="S8" s="648"/>
      <c r="T8" s="648"/>
      <c r="U8" s="648"/>
      <c r="V8" s="648"/>
      <c r="W8" s="648"/>
      <c r="X8" s="648"/>
      <c r="Y8" s="649"/>
      <c r="Z8" s="650">
        <v>0.1</v>
      </c>
      <c r="AA8" s="650"/>
      <c r="AB8" s="650"/>
      <c r="AC8" s="650"/>
      <c r="AD8" s="651">
        <v>43063</v>
      </c>
      <c r="AE8" s="651"/>
      <c r="AF8" s="651"/>
      <c r="AG8" s="651"/>
      <c r="AH8" s="651"/>
      <c r="AI8" s="651"/>
      <c r="AJ8" s="651"/>
      <c r="AK8" s="651"/>
      <c r="AL8" s="652">
        <v>0.2</v>
      </c>
      <c r="AM8" s="653"/>
      <c r="AN8" s="653"/>
      <c r="AO8" s="654"/>
      <c r="AP8" s="644" t="s">
        <v>242</v>
      </c>
      <c r="AQ8" s="645"/>
      <c r="AR8" s="645"/>
      <c r="AS8" s="645"/>
      <c r="AT8" s="645"/>
      <c r="AU8" s="645"/>
      <c r="AV8" s="645"/>
      <c r="AW8" s="645"/>
      <c r="AX8" s="645"/>
      <c r="AY8" s="645"/>
      <c r="AZ8" s="645"/>
      <c r="BA8" s="645"/>
      <c r="BB8" s="645"/>
      <c r="BC8" s="645"/>
      <c r="BD8" s="645"/>
      <c r="BE8" s="645"/>
      <c r="BF8" s="646"/>
      <c r="BG8" s="647">
        <v>121594</v>
      </c>
      <c r="BH8" s="648"/>
      <c r="BI8" s="648"/>
      <c r="BJ8" s="648"/>
      <c r="BK8" s="648"/>
      <c r="BL8" s="648"/>
      <c r="BM8" s="648"/>
      <c r="BN8" s="649"/>
      <c r="BO8" s="650">
        <v>1.5</v>
      </c>
      <c r="BP8" s="650"/>
      <c r="BQ8" s="650"/>
      <c r="BR8" s="650"/>
      <c r="BS8" s="656" t="s">
        <v>182</v>
      </c>
      <c r="BT8" s="648"/>
      <c r="BU8" s="648"/>
      <c r="BV8" s="648"/>
      <c r="BW8" s="648"/>
      <c r="BX8" s="648"/>
      <c r="BY8" s="648"/>
      <c r="BZ8" s="648"/>
      <c r="CA8" s="648"/>
      <c r="CB8" s="657"/>
      <c r="CD8" s="662" t="s">
        <v>243</v>
      </c>
      <c r="CE8" s="663"/>
      <c r="CF8" s="663"/>
      <c r="CG8" s="663"/>
      <c r="CH8" s="663"/>
      <c r="CI8" s="663"/>
      <c r="CJ8" s="663"/>
      <c r="CK8" s="663"/>
      <c r="CL8" s="663"/>
      <c r="CM8" s="663"/>
      <c r="CN8" s="663"/>
      <c r="CO8" s="663"/>
      <c r="CP8" s="663"/>
      <c r="CQ8" s="664"/>
      <c r="CR8" s="647">
        <v>13841319</v>
      </c>
      <c r="CS8" s="648"/>
      <c r="CT8" s="648"/>
      <c r="CU8" s="648"/>
      <c r="CV8" s="648"/>
      <c r="CW8" s="648"/>
      <c r="CX8" s="648"/>
      <c r="CY8" s="649"/>
      <c r="CZ8" s="650">
        <v>25.2</v>
      </c>
      <c r="DA8" s="650"/>
      <c r="DB8" s="650"/>
      <c r="DC8" s="650"/>
      <c r="DD8" s="656">
        <v>64604</v>
      </c>
      <c r="DE8" s="648"/>
      <c r="DF8" s="648"/>
      <c r="DG8" s="648"/>
      <c r="DH8" s="648"/>
      <c r="DI8" s="648"/>
      <c r="DJ8" s="648"/>
      <c r="DK8" s="648"/>
      <c r="DL8" s="648"/>
      <c r="DM8" s="648"/>
      <c r="DN8" s="648"/>
      <c r="DO8" s="648"/>
      <c r="DP8" s="649"/>
      <c r="DQ8" s="656">
        <v>7088599</v>
      </c>
      <c r="DR8" s="648"/>
      <c r="DS8" s="648"/>
      <c r="DT8" s="648"/>
      <c r="DU8" s="648"/>
      <c r="DV8" s="648"/>
      <c r="DW8" s="648"/>
      <c r="DX8" s="648"/>
      <c r="DY8" s="648"/>
      <c r="DZ8" s="648"/>
      <c r="EA8" s="648"/>
      <c r="EB8" s="648"/>
      <c r="EC8" s="657"/>
    </row>
    <row r="9" spans="2:143" ht="11.25" customHeight="1" x14ac:dyDescent="0.15">
      <c r="B9" s="644" t="s">
        <v>244</v>
      </c>
      <c r="C9" s="645"/>
      <c r="D9" s="645"/>
      <c r="E9" s="645"/>
      <c r="F9" s="645"/>
      <c r="G9" s="645"/>
      <c r="H9" s="645"/>
      <c r="I9" s="645"/>
      <c r="J9" s="645"/>
      <c r="K9" s="645"/>
      <c r="L9" s="645"/>
      <c r="M9" s="645"/>
      <c r="N9" s="645"/>
      <c r="O9" s="645"/>
      <c r="P9" s="645"/>
      <c r="Q9" s="646"/>
      <c r="R9" s="647">
        <v>48882</v>
      </c>
      <c r="S9" s="648"/>
      <c r="T9" s="648"/>
      <c r="U9" s="648"/>
      <c r="V9" s="648"/>
      <c r="W9" s="648"/>
      <c r="X9" s="648"/>
      <c r="Y9" s="649"/>
      <c r="Z9" s="650">
        <v>0.1</v>
      </c>
      <c r="AA9" s="650"/>
      <c r="AB9" s="650"/>
      <c r="AC9" s="650"/>
      <c r="AD9" s="651">
        <v>48882</v>
      </c>
      <c r="AE9" s="651"/>
      <c r="AF9" s="651"/>
      <c r="AG9" s="651"/>
      <c r="AH9" s="651"/>
      <c r="AI9" s="651"/>
      <c r="AJ9" s="651"/>
      <c r="AK9" s="651"/>
      <c r="AL9" s="652">
        <v>0.2</v>
      </c>
      <c r="AM9" s="653"/>
      <c r="AN9" s="653"/>
      <c r="AO9" s="654"/>
      <c r="AP9" s="644" t="s">
        <v>245</v>
      </c>
      <c r="AQ9" s="645"/>
      <c r="AR9" s="645"/>
      <c r="AS9" s="645"/>
      <c r="AT9" s="645"/>
      <c r="AU9" s="645"/>
      <c r="AV9" s="645"/>
      <c r="AW9" s="645"/>
      <c r="AX9" s="645"/>
      <c r="AY9" s="645"/>
      <c r="AZ9" s="645"/>
      <c r="BA9" s="645"/>
      <c r="BB9" s="645"/>
      <c r="BC9" s="645"/>
      <c r="BD9" s="645"/>
      <c r="BE9" s="645"/>
      <c r="BF9" s="646"/>
      <c r="BG9" s="647">
        <v>2945748</v>
      </c>
      <c r="BH9" s="648"/>
      <c r="BI9" s="648"/>
      <c r="BJ9" s="648"/>
      <c r="BK9" s="648"/>
      <c r="BL9" s="648"/>
      <c r="BM9" s="648"/>
      <c r="BN9" s="649"/>
      <c r="BO9" s="650">
        <v>35.700000000000003</v>
      </c>
      <c r="BP9" s="650"/>
      <c r="BQ9" s="650"/>
      <c r="BR9" s="650"/>
      <c r="BS9" s="656" t="s">
        <v>139</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5584414</v>
      </c>
      <c r="CS9" s="648"/>
      <c r="CT9" s="648"/>
      <c r="CU9" s="648"/>
      <c r="CV9" s="648"/>
      <c r="CW9" s="648"/>
      <c r="CX9" s="648"/>
      <c r="CY9" s="649"/>
      <c r="CZ9" s="650">
        <v>10.199999999999999</v>
      </c>
      <c r="DA9" s="650"/>
      <c r="DB9" s="650"/>
      <c r="DC9" s="650"/>
      <c r="DD9" s="656">
        <v>841151</v>
      </c>
      <c r="DE9" s="648"/>
      <c r="DF9" s="648"/>
      <c r="DG9" s="648"/>
      <c r="DH9" s="648"/>
      <c r="DI9" s="648"/>
      <c r="DJ9" s="648"/>
      <c r="DK9" s="648"/>
      <c r="DL9" s="648"/>
      <c r="DM9" s="648"/>
      <c r="DN9" s="648"/>
      <c r="DO9" s="648"/>
      <c r="DP9" s="649"/>
      <c r="DQ9" s="656">
        <v>3453163</v>
      </c>
      <c r="DR9" s="648"/>
      <c r="DS9" s="648"/>
      <c r="DT9" s="648"/>
      <c r="DU9" s="648"/>
      <c r="DV9" s="648"/>
      <c r="DW9" s="648"/>
      <c r="DX9" s="648"/>
      <c r="DY9" s="648"/>
      <c r="DZ9" s="648"/>
      <c r="EA9" s="648"/>
      <c r="EB9" s="648"/>
      <c r="EC9" s="657"/>
    </row>
    <row r="10" spans="2:143" ht="11.25" customHeight="1" x14ac:dyDescent="0.15">
      <c r="B10" s="644" t="s">
        <v>247</v>
      </c>
      <c r="C10" s="645"/>
      <c r="D10" s="645"/>
      <c r="E10" s="645"/>
      <c r="F10" s="645"/>
      <c r="G10" s="645"/>
      <c r="H10" s="645"/>
      <c r="I10" s="645"/>
      <c r="J10" s="645"/>
      <c r="K10" s="645"/>
      <c r="L10" s="645"/>
      <c r="M10" s="645"/>
      <c r="N10" s="645"/>
      <c r="O10" s="645"/>
      <c r="P10" s="645"/>
      <c r="Q10" s="646"/>
      <c r="R10" s="647" t="s">
        <v>237</v>
      </c>
      <c r="S10" s="648"/>
      <c r="T10" s="648"/>
      <c r="U10" s="648"/>
      <c r="V10" s="648"/>
      <c r="W10" s="648"/>
      <c r="X10" s="648"/>
      <c r="Y10" s="649"/>
      <c r="Z10" s="650" t="s">
        <v>139</v>
      </c>
      <c r="AA10" s="650"/>
      <c r="AB10" s="650"/>
      <c r="AC10" s="650"/>
      <c r="AD10" s="651" t="s">
        <v>182</v>
      </c>
      <c r="AE10" s="651"/>
      <c r="AF10" s="651"/>
      <c r="AG10" s="651"/>
      <c r="AH10" s="651"/>
      <c r="AI10" s="651"/>
      <c r="AJ10" s="651"/>
      <c r="AK10" s="651"/>
      <c r="AL10" s="652" t="s">
        <v>237</v>
      </c>
      <c r="AM10" s="653"/>
      <c r="AN10" s="653"/>
      <c r="AO10" s="654"/>
      <c r="AP10" s="644" t="s">
        <v>248</v>
      </c>
      <c r="AQ10" s="645"/>
      <c r="AR10" s="645"/>
      <c r="AS10" s="645"/>
      <c r="AT10" s="645"/>
      <c r="AU10" s="645"/>
      <c r="AV10" s="645"/>
      <c r="AW10" s="645"/>
      <c r="AX10" s="645"/>
      <c r="AY10" s="645"/>
      <c r="AZ10" s="645"/>
      <c r="BA10" s="645"/>
      <c r="BB10" s="645"/>
      <c r="BC10" s="645"/>
      <c r="BD10" s="645"/>
      <c r="BE10" s="645"/>
      <c r="BF10" s="646"/>
      <c r="BG10" s="647">
        <v>204119</v>
      </c>
      <c r="BH10" s="648"/>
      <c r="BI10" s="648"/>
      <c r="BJ10" s="648"/>
      <c r="BK10" s="648"/>
      <c r="BL10" s="648"/>
      <c r="BM10" s="648"/>
      <c r="BN10" s="649"/>
      <c r="BO10" s="650">
        <v>2.5</v>
      </c>
      <c r="BP10" s="650"/>
      <c r="BQ10" s="650"/>
      <c r="BR10" s="650"/>
      <c r="BS10" s="656" t="s">
        <v>139</v>
      </c>
      <c r="BT10" s="648"/>
      <c r="BU10" s="648"/>
      <c r="BV10" s="648"/>
      <c r="BW10" s="648"/>
      <c r="BX10" s="648"/>
      <c r="BY10" s="648"/>
      <c r="BZ10" s="648"/>
      <c r="CA10" s="648"/>
      <c r="CB10" s="657"/>
      <c r="CD10" s="662" t="s">
        <v>249</v>
      </c>
      <c r="CE10" s="663"/>
      <c r="CF10" s="663"/>
      <c r="CG10" s="663"/>
      <c r="CH10" s="663"/>
      <c r="CI10" s="663"/>
      <c r="CJ10" s="663"/>
      <c r="CK10" s="663"/>
      <c r="CL10" s="663"/>
      <c r="CM10" s="663"/>
      <c r="CN10" s="663"/>
      <c r="CO10" s="663"/>
      <c r="CP10" s="663"/>
      <c r="CQ10" s="664"/>
      <c r="CR10" s="647">
        <v>14370</v>
      </c>
      <c r="CS10" s="648"/>
      <c r="CT10" s="648"/>
      <c r="CU10" s="648"/>
      <c r="CV10" s="648"/>
      <c r="CW10" s="648"/>
      <c r="CX10" s="648"/>
      <c r="CY10" s="649"/>
      <c r="CZ10" s="650">
        <v>0</v>
      </c>
      <c r="DA10" s="650"/>
      <c r="DB10" s="650"/>
      <c r="DC10" s="650"/>
      <c r="DD10" s="656" t="s">
        <v>237</v>
      </c>
      <c r="DE10" s="648"/>
      <c r="DF10" s="648"/>
      <c r="DG10" s="648"/>
      <c r="DH10" s="648"/>
      <c r="DI10" s="648"/>
      <c r="DJ10" s="648"/>
      <c r="DK10" s="648"/>
      <c r="DL10" s="648"/>
      <c r="DM10" s="648"/>
      <c r="DN10" s="648"/>
      <c r="DO10" s="648"/>
      <c r="DP10" s="649"/>
      <c r="DQ10" s="656">
        <v>11370</v>
      </c>
      <c r="DR10" s="648"/>
      <c r="DS10" s="648"/>
      <c r="DT10" s="648"/>
      <c r="DU10" s="648"/>
      <c r="DV10" s="648"/>
      <c r="DW10" s="648"/>
      <c r="DX10" s="648"/>
      <c r="DY10" s="648"/>
      <c r="DZ10" s="648"/>
      <c r="EA10" s="648"/>
      <c r="EB10" s="648"/>
      <c r="EC10" s="657"/>
    </row>
    <row r="11" spans="2:143" ht="11.25" customHeight="1" x14ac:dyDescent="0.15">
      <c r="B11" s="644" t="s">
        <v>250</v>
      </c>
      <c r="C11" s="645"/>
      <c r="D11" s="645"/>
      <c r="E11" s="645"/>
      <c r="F11" s="645"/>
      <c r="G11" s="645"/>
      <c r="H11" s="645"/>
      <c r="I11" s="645"/>
      <c r="J11" s="645"/>
      <c r="K11" s="645"/>
      <c r="L11" s="645"/>
      <c r="M11" s="645"/>
      <c r="N11" s="645"/>
      <c r="O11" s="645"/>
      <c r="P11" s="645"/>
      <c r="Q11" s="646"/>
      <c r="R11" s="647">
        <v>1611562</v>
      </c>
      <c r="S11" s="648"/>
      <c r="T11" s="648"/>
      <c r="U11" s="648"/>
      <c r="V11" s="648"/>
      <c r="W11" s="648"/>
      <c r="X11" s="648"/>
      <c r="Y11" s="649"/>
      <c r="Z11" s="652">
        <v>2.8</v>
      </c>
      <c r="AA11" s="653"/>
      <c r="AB11" s="653"/>
      <c r="AC11" s="665"/>
      <c r="AD11" s="656">
        <v>1611562</v>
      </c>
      <c r="AE11" s="648"/>
      <c r="AF11" s="648"/>
      <c r="AG11" s="648"/>
      <c r="AH11" s="648"/>
      <c r="AI11" s="648"/>
      <c r="AJ11" s="648"/>
      <c r="AK11" s="649"/>
      <c r="AL11" s="652">
        <v>7</v>
      </c>
      <c r="AM11" s="653"/>
      <c r="AN11" s="653"/>
      <c r="AO11" s="654"/>
      <c r="AP11" s="644" t="s">
        <v>251</v>
      </c>
      <c r="AQ11" s="645"/>
      <c r="AR11" s="645"/>
      <c r="AS11" s="645"/>
      <c r="AT11" s="645"/>
      <c r="AU11" s="645"/>
      <c r="AV11" s="645"/>
      <c r="AW11" s="645"/>
      <c r="AX11" s="645"/>
      <c r="AY11" s="645"/>
      <c r="AZ11" s="645"/>
      <c r="BA11" s="645"/>
      <c r="BB11" s="645"/>
      <c r="BC11" s="645"/>
      <c r="BD11" s="645"/>
      <c r="BE11" s="645"/>
      <c r="BF11" s="646"/>
      <c r="BG11" s="647">
        <v>274202</v>
      </c>
      <c r="BH11" s="648"/>
      <c r="BI11" s="648"/>
      <c r="BJ11" s="648"/>
      <c r="BK11" s="648"/>
      <c r="BL11" s="648"/>
      <c r="BM11" s="648"/>
      <c r="BN11" s="649"/>
      <c r="BO11" s="650">
        <v>3.3</v>
      </c>
      <c r="BP11" s="650"/>
      <c r="BQ11" s="650"/>
      <c r="BR11" s="650"/>
      <c r="BS11" s="656">
        <v>46764</v>
      </c>
      <c r="BT11" s="648"/>
      <c r="BU11" s="648"/>
      <c r="BV11" s="648"/>
      <c r="BW11" s="648"/>
      <c r="BX11" s="648"/>
      <c r="BY11" s="648"/>
      <c r="BZ11" s="648"/>
      <c r="CA11" s="648"/>
      <c r="CB11" s="657"/>
      <c r="CD11" s="662" t="s">
        <v>252</v>
      </c>
      <c r="CE11" s="663"/>
      <c r="CF11" s="663"/>
      <c r="CG11" s="663"/>
      <c r="CH11" s="663"/>
      <c r="CI11" s="663"/>
      <c r="CJ11" s="663"/>
      <c r="CK11" s="663"/>
      <c r="CL11" s="663"/>
      <c r="CM11" s="663"/>
      <c r="CN11" s="663"/>
      <c r="CO11" s="663"/>
      <c r="CP11" s="663"/>
      <c r="CQ11" s="664"/>
      <c r="CR11" s="647">
        <v>2568320</v>
      </c>
      <c r="CS11" s="648"/>
      <c r="CT11" s="648"/>
      <c r="CU11" s="648"/>
      <c r="CV11" s="648"/>
      <c r="CW11" s="648"/>
      <c r="CX11" s="648"/>
      <c r="CY11" s="649"/>
      <c r="CZ11" s="650">
        <v>4.7</v>
      </c>
      <c r="DA11" s="650"/>
      <c r="DB11" s="650"/>
      <c r="DC11" s="650"/>
      <c r="DD11" s="656">
        <v>785036</v>
      </c>
      <c r="DE11" s="648"/>
      <c r="DF11" s="648"/>
      <c r="DG11" s="648"/>
      <c r="DH11" s="648"/>
      <c r="DI11" s="648"/>
      <c r="DJ11" s="648"/>
      <c r="DK11" s="648"/>
      <c r="DL11" s="648"/>
      <c r="DM11" s="648"/>
      <c r="DN11" s="648"/>
      <c r="DO11" s="648"/>
      <c r="DP11" s="649"/>
      <c r="DQ11" s="656">
        <v>1222570</v>
      </c>
      <c r="DR11" s="648"/>
      <c r="DS11" s="648"/>
      <c r="DT11" s="648"/>
      <c r="DU11" s="648"/>
      <c r="DV11" s="648"/>
      <c r="DW11" s="648"/>
      <c r="DX11" s="648"/>
      <c r="DY11" s="648"/>
      <c r="DZ11" s="648"/>
      <c r="EA11" s="648"/>
      <c r="EB11" s="648"/>
      <c r="EC11" s="657"/>
    </row>
    <row r="12" spans="2:143" ht="11.25" customHeight="1" x14ac:dyDescent="0.15">
      <c r="B12" s="644" t="s">
        <v>253</v>
      </c>
      <c r="C12" s="645"/>
      <c r="D12" s="645"/>
      <c r="E12" s="645"/>
      <c r="F12" s="645"/>
      <c r="G12" s="645"/>
      <c r="H12" s="645"/>
      <c r="I12" s="645"/>
      <c r="J12" s="645"/>
      <c r="K12" s="645"/>
      <c r="L12" s="645"/>
      <c r="M12" s="645"/>
      <c r="N12" s="645"/>
      <c r="O12" s="645"/>
      <c r="P12" s="645"/>
      <c r="Q12" s="646"/>
      <c r="R12" s="647" t="s">
        <v>237</v>
      </c>
      <c r="S12" s="648"/>
      <c r="T12" s="648"/>
      <c r="U12" s="648"/>
      <c r="V12" s="648"/>
      <c r="W12" s="648"/>
      <c r="X12" s="648"/>
      <c r="Y12" s="649"/>
      <c r="Z12" s="650" t="s">
        <v>139</v>
      </c>
      <c r="AA12" s="650"/>
      <c r="AB12" s="650"/>
      <c r="AC12" s="650"/>
      <c r="AD12" s="651" t="s">
        <v>182</v>
      </c>
      <c r="AE12" s="651"/>
      <c r="AF12" s="651"/>
      <c r="AG12" s="651"/>
      <c r="AH12" s="651"/>
      <c r="AI12" s="651"/>
      <c r="AJ12" s="651"/>
      <c r="AK12" s="651"/>
      <c r="AL12" s="652" t="s">
        <v>139</v>
      </c>
      <c r="AM12" s="653"/>
      <c r="AN12" s="653"/>
      <c r="AO12" s="654"/>
      <c r="AP12" s="644" t="s">
        <v>254</v>
      </c>
      <c r="AQ12" s="645"/>
      <c r="AR12" s="645"/>
      <c r="AS12" s="645"/>
      <c r="AT12" s="645"/>
      <c r="AU12" s="645"/>
      <c r="AV12" s="645"/>
      <c r="AW12" s="645"/>
      <c r="AX12" s="645"/>
      <c r="AY12" s="645"/>
      <c r="AZ12" s="645"/>
      <c r="BA12" s="645"/>
      <c r="BB12" s="645"/>
      <c r="BC12" s="645"/>
      <c r="BD12" s="645"/>
      <c r="BE12" s="645"/>
      <c r="BF12" s="646"/>
      <c r="BG12" s="647">
        <v>3458824</v>
      </c>
      <c r="BH12" s="648"/>
      <c r="BI12" s="648"/>
      <c r="BJ12" s="648"/>
      <c r="BK12" s="648"/>
      <c r="BL12" s="648"/>
      <c r="BM12" s="648"/>
      <c r="BN12" s="649"/>
      <c r="BO12" s="650">
        <v>41.9</v>
      </c>
      <c r="BP12" s="650"/>
      <c r="BQ12" s="650"/>
      <c r="BR12" s="650"/>
      <c r="BS12" s="656" t="s">
        <v>139</v>
      </c>
      <c r="BT12" s="648"/>
      <c r="BU12" s="648"/>
      <c r="BV12" s="648"/>
      <c r="BW12" s="648"/>
      <c r="BX12" s="648"/>
      <c r="BY12" s="648"/>
      <c r="BZ12" s="648"/>
      <c r="CA12" s="648"/>
      <c r="CB12" s="657"/>
      <c r="CD12" s="662" t="s">
        <v>255</v>
      </c>
      <c r="CE12" s="663"/>
      <c r="CF12" s="663"/>
      <c r="CG12" s="663"/>
      <c r="CH12" s="663"/>
      <c r="CI12" s="663"/>
      <c r="CJ12" s="663"/>
      <c r="CK12" s="663"/>
      <c r="CL12" s="663"/>
      <c r="CM12" s="663"/>
      <c r="CN12" s="663"/>
      <c r="CO12" s="663"/>
      <c r="CP12" s="663"/>
      <c r="CQ12" s="664"/>
      <c r="CR12" s="647">
        <v>1592518</v>
      </c>
      <c r="CS12" s="648"/>
      <c r="CT12" s="648"/>
      <c r="CU12" s="648"/>
      <c r="CV12" s="648"/>
      <c r="CW12" s="648"/>
      <c r="CX12" s="648"/>
      <c r="CY12" s="649"/>
      <c r="CZ12" s="650">
        <v>2.9</v>
      </c>
      <c r="DA12" s="650"/>
      <c r="DB12" s="650"/>
      <c r="DC12" s="650"/>
      <c r="DD12" s="656">
        <v>179713</v>
      </c>
      <c r="DE12" s="648"/>
      <c r="DF12" s="648"/>
      <c r="DG12" s="648"/>
      <c r="DH12" s="648"/>
      <c r="DI12" s="648"/>
      <c r="DJ12" s="648"/>
      <c r="DK12" s="648"/>
      <c r="DL12" s="648"/>
      <c r="DM12" s="648"/>
      <c r="DN12" s="648"/>
      <c r="DO12" s="648"/>
      <c r="DP12" s="649"/>
      <c r="DQ12" s="656">
        <v>1267614</v>
      </c>
      <c r="DR12" s="648"/>
      <c r="DS12" s="648"/>
      <c r="DT12" s="648"/>
      <c r="DU12" s="648"/>
      <c r="DV12" s="648"/>
      <c r="DW12" s="648"/>
      <c r="DX12" s="648"/>
      <c r="DY12" s="648"/>
      <c r="DZ12" s="648"/>
      <c r="EA12" s="648"/>
      <c r="EB12" s="648"/>
      <c r="EC12" s="657"/>
    </row>
    <row r="13" spans="2:143" ht="11.25" customHeight="1" x14ac:dyDescent="0.15">
      <c r="B13" s="644" t="s">
        <v>256</v>
      </c>
      <c r="C13" s="645"/>
      <c r="D13" s="645"/>
      <c r="E13" s="645"/>
      <c r="F13" s="645"/>
      <c r="G13" s="645"/>
      <c r="H13" s="645"/>
      <c r="I13" s="645"/>
      <c r="J13" s="645"/>
      <c r="K13" s="645"/>
      <c r="L13" s="645"/>
      <c r="M13" s="645"/>
      <c r="N13" s="645"/>
      <c r="O13" s="645"/>
      <c r="P13" s="645"/>
      <c r="Q13" s="646"/>
      <c r="R13" s="647" t="s">
        <v>237</v>
      </c>
      <c r="S13" s="648"/>
      <c r="T13" s="648"/>
      <c r="U13" s="648"/>
      <c r="V13" s="648"/>
      <c r="W13" s="648"/>
      <c r="X13" s="648"/>
      <c r="Y13" s="649"/>
      <c r="Z13" s="650" t="s">
        <v>237</v>
      </c>
      <c r="AA13" s="650"/>
      <c r="AB13" s="650"/>
      <c r="AC13" s="650"/>
      <c r="AD13" s="651" t="s">
        <v>182</v>
      </c>
      <c r="AE13" s="651"/>
      <c r="AF13" s="651"/>
      <c r="AG13" s="651"/>
      <c r="AH13" s="651"/>
      <c r="AI13" s="651"/>
      <c r="AJ13" s="651"/>
      <c r="AK13" s="651"/>
      <c r="AL13" s="652" t="s">
        <v>139</v>
      </c>
      <c r="AM13" s="653"/>
      <c r="AN13" s="653"/>
      <c r="AO13" s="654"/>
      <c r="AP13" s="644" t="s">
        <v>257</v>
      </c>
      <c r="AQ13" s="645"/>
      <c r="AR13" s="645"/>
      <c r="AS13" s="645"/>
      <c r="AT13" s="645"/>
      <c r="AU13" s="645"/>
      <c r="AV13" s="645"/>
      <c r="AW13" s="645"/>
      <c r="AX13" s="645"/>
      <c r="AY13" s="645"/>
      <c r="AZ13" s="645"/>
      <c r="BA13" s="645"/>
      <c r="BB13" s="645"/>
      <c r="BC13" s="645"/>
      <c r="BD13" s="645"/>
      <c r="BE13" s="645"/>
      <c r="BF13" s="646"/>
      <c r="BG13" s="647">
        <v>3436706</v>
      </c>
      <c r="BH13" s="648"/>
      <c r="BI13" s="648"/>
      <c r="BJ13" s="648"/>
      <c r="BK13" s="648"/>
      <c r="BL13" s="648"/>
      <c r="BM13" s="648"/>
      <c r="BN13" s="649"/>
      <c r="BO13" s="650">
        <v>41.7</v>
      </c>
      <c r="BP13" s="650"/>
      <c r="BQ13" s="650"/>
      <c r="BR13" s="650"/>
      <c r="BS13" s="656" t="s">
        <v>139</v>
      </c>
      <c r="BT13" s="648"/>
      <c r="BU13" s="648"/>
      <c r="BV13" s="648"/>
      <c r="BW13" s="648"/>
      <c r="BX13" s="648"/>
      <c r="BY13" s="648"/>
      <c r="BZ13" s="648"/>
      <c r="CA13" s="648"/>
      <c r="CB13" s="657"/>
      <c r="CD13" s="662" t="s">
        <v>258</v>
      </c>
      <c r="CE13" s="663"/>
      <c r="CF13" s="663"/>
      <c r="CG13" s="663"/>
      <c r="CH13" s="663"/>
      <c r="CI13" s="663"/>
      <c r="CJ13" s="663"/>
      <c r="CK13" s="663"/>
      <c r="CL13" s="663"/>
      <c r="CM13" s="663"/>
      <c r="CN13" s="663"/>
      <c r="CO13" s="663"/>
      <c r="CP13" s="663"/>
      <c r="CQ13" s="664"/>
      <c r="CR13" s="647">
        <v>5040178</v>
      </c>
      <c r="CS13" s="648"/>
      <c r="CT13" s="648"/>
      <c r="CU13" s="648"/>
      <c r="CV13" s="648"/>
      <c r="CW13" s="648"/>
      <c r="CX13" s="648"/>
      <c r="CY13" s="649"/>
      <c r="CZ13" s="650">
        <v>9.1999999999999993</v>
      </c>
      <c r="DA13" s="650"/>
      <c r="DB13" s="650"/>
      <c r="DC13" s="650"/>
      <c r="DD13" s="656">
        <v>2454401</v>
      </c>
      <c r="DE13" s="648"/>
      <c r="DF13" s="648"/>
      <c r="DG13" s="648"/>
      <c r="DH13" s="648"/>
      <c r="DI13" s="648"/>
      <c r="DJ13" s="648"/>
      <c r="DK13" s="648"/>
      <c r="DL13" s="648"/>
      <c r="DM13" s="648"/>
      <c r="DN13" s="648"/>
      <c r="DO13" s="648"/>
      <c r="DP13" s="649"/>
      <c r="DQ13" s="656">
        <v>1196072</v>
      </c>
      <c r="DR13" s="648"/>
      <c r="DS13" s="648"/>
      <c r="DT13" s="648"/>
      <c r="DU13" s="648"/>
      <c r="DV13" s="648"/>
      <c r="DW13" s="648"/>
      <c r="DX13" s="648"/>
      <c r="DY13" s="648"/>
      <c r="DZ13" s="648"/>
      <c r="EA13" s="648"/>
      <c r="EB13" s="648"/>
      <c r="EC13" s="657"/>
    </row>
    <row r="14" spans="2:143" ht="11.25" customHeight="1" x14ac:dyDescent="0.15">
      <c r="B14" s="644" t="s">
        <v>259</v>
      </c>
      <c r="C14" s="645"/>
      <c r="D14" s="645"/>
      <c r="E14" s="645"/>
      <c r="F14" s="645"/>
      <c r="G14" s="645"/>
      <c r="H14" s="645"/>
      <c r="I14" s="645"/>
      <c r="J14" s="645"/>
      <c r="K14" s="645"/>
      <c r="L14" s="645"/>
      <c r="M14" s="645"/>
      <c r="N14" s="645"/>
      <c r="O14" s="645"/>
      <c r="P14" s="645"/>
      <c r="Q14" s="646"/>
      <c r="R14" s="647" t="s">
        <v>182</v>
      </c>
      <c r="S14" s="648"/>
      <c r="T14" s="648"/>
      <c r="U14" s="648"/>
      <c r="V14" s="648"/>
      <c r="W14" s="648"/>
      <c r="X14" s="648"/>
      <c r="Y14" s="649"/>
      <c r="Z14" s="650" t="s">
        <v>182</v>
      </c>
      <c r="AA14" s="650"/>
      <c r="AB14" s="650"/>
      <c r="AC14" s="650"/>
      <c r="AD14" s="651" t="s">
        <v>139</v>
      </c>
      <c r="AE14" s="651"/>
      <c r="AF14" s="651"/>
      <c r="AG14" s="651"/>
      <c r="AH14" s="651"/>
      <c r="AI14" s="651"/>
      <c r="AJ14" s="651"/>
      <c r="AK14" s="651"/>
      <c r="AL14" s="652" t="s">
        <v>139</v>
      </c>
      <c r="AM14" s="653"/>
      <c r="AN14" s="653"/>
      <c r="AO14" s="654"/>
      <c r="AP14" s="644" t="s">
        <v>260</v>
      </c>
      <c r="AQ14" s="645"/>
      <c r="AR14" s="645"/>
      <c r="AS14" s="645"/>
      <c r="AT14" s="645"/>
      <c r="AU14" s="645"/>
      <c r="AV14" s="645"/>
      <c r="AW14" s="645"/>
      <c r="AX14" s="645"/>
      <c r="AY14" s="645"/>
      <c r="AZ14" s="645"/>
      <c r="BA14" s="645"/>
      <c r="BB14" s="645"/>
      <c r="BC14" s="645"/>
      <c r="BD14" s="645"/>
      <c r="BE14" s="645"/>
      <c r="BF14" s="646"/>
      <c r="BG14" s="647">
        <v>330631</v>
      </c>
      <c r="BH14" s="648"/>
      <c r="BI14" s="648"/>
      <c r="BJ14" s="648"/>
      <c r="BK14" s="648"/>
      <c r="BL14" s="648"/>
      <c r="BM14" s="648"/>
      <c r="BN14" s="649"/>
      <c r="BO14" s="650">
        <v>4</v>
      </c>
      <c r="BP14" s="650"/>
      <c r="BQ14" s="650"/>
      <c r="BR14" s="650"/>
      <c r="BS14" s="656" t="s">
        <v>237</v>
      </c>
      <c r="BT14" s="648"/>
      <c r="BU14" s="648"/>
      <c r="BV14" s="648"/>
      <c r="BW14" s="648"/>
      <c r="BX14" s="648"/>
      <c r="BY14" s="648"/>
      <c r="BZ14" s="648"/>
      <c r="CA14" s="648"/>
      <c r="CB14" s="657"/>
      <c r="CD14" s="662" t="s">
        <v>261</v>
      </c>
      <c r="CE14" s="663"/>
      <c r="CF14" s="663"/>
      <c r="CG14" s="663"/>
      <c r="CH14" s="663"/>
      <c r="CI14" s="663"/>
      <c r="CJ14" s="663"/>
      <c r="CK14" s="663"/>
      <c r="CL14" s="663"/>
      <c r="CM14" s="663"/>
      <c r="CN14" s="663"/>
      <c r="CO14" s="663"/>
      <c r="CP14" s="663"/>
      <c r="CQ14" s="664"/>
      <c r="CR14" s="647">
        <v>3006787</v>
      </c>
      <c r="CS14" s="648"/>
      <c r="CT14" s="648"/>
      <c r="CU14" s="648"/>
      <c r="CV14" s="648"/>
      <c r="CW14" s="648"/>
      <c r="CX14" s="648"/>
      <c r="CY14" s="649"/>
      <c r="CZ14" s="650">
        <v>5.5</v>
      </c>
      <c r="DA14" s="650"/>
      <c r="DB14" s="650"/>
      <c r="DC14" s="650"/>
      <c r="DD14" s="656">
        <v>1391063</v>
      </c>
      <c r="DE14" s="648"/>
      <c r="DF14" s="648"/>
      <c r="DG14" s="648"/>
      <c r="DH14" s="648"/>
      <c r="DI14" s="648"/>
      <c r="DJ14" s="648"/>
      <c r="DK14" s="648"/>
      <c r="DL14" s="648"/>
      <c r="DM14" s="648"/>
      <c r="DN14" s="648"/>
      <c r="DO14" s="648"/>
      <c r="DP14" s="649"/>
      <c r="DQ14" s="656">
        <v>1399793</v>
      </c>
      <c r="DR14" s="648"/>
      <c r="DS14" s="648"/>
      <c r="DT14" s="648"/>
      <c r="DU14" s="648"/>
      <c r="DV14" s="648"/>
      <c r="DW14" s="648"/>
      <c r="DX14" s="648"/>
      <c r="DY14" s="648"/>
      <c r="DZ14" s="648"/>
      <c r="EA14" s="648"/>
      <c r="EB14" s="648"/>
      <c r="EC14" s="657"/>
    </row>
    <row r="15" spans="2:143" ht="11.25" customHeight="1" x14ac:dyDescent="0.15">
      <c r="B15" s="644" t="s">
        <v>262</v>
      </c>
      <c r="C15" s="645"/>
      <c r="D15" s="645"/>
      <c r="E15" s="645"/>
      <c r="F15" s="645"/>
      <c r="G15" s="645"/>
      <c r="H15" s="645"/>
      <c r="I15" s="645"/>
      <c r="J15" s="645"/>
      <c r="K15" s="645"/>
      <c r="L15" s="645"/>
      <c r="M15" s="645"/>
      <c r="N15" s="645"/>
      <c r="O15" s="645"/>
      <c r="P15" s="645"/>
      <c r="Q15" s="646"/>
      <c r="R15" s="647" t="s">
        <v>237</v>
      </c>
      <c r="S15" s="648"/>
      <c r="T15" s="648"/>
      <c r="U15" s="648"/>
      <c r="V15" s="648"/>
      <c r="W15" s="648"/>
      <c r="X15" s="648"/>
      <c r="Y15" s="649"/>
      <c r="Z15" s="650" t="s">
        <v>182</v>
      </c>
      <c r="AA15" s="650"/>
      <c r="AB15" s="650"/>
      <c r="AC15" s="650"/>
      <c r="AD15" s="651" t="s">
        <v>139</v>
      </c>
      <c r="AE15" s="651"/>
      <c r="AF15" s="651"/>
      <c r="AG15" s="651"/>
      <c r="AH15" s="651"/>
      <c r="AI15" s="651"/>
      <c r="AJ15" s="651"/>
      <c r="AK15" s="651"/>
      <c r="AL15" s="652" t="s">
        <v>237</v>
      </c>
      <c r="AM15" s="653"/>
      <c r="AN15" s="653"/>
      <c r="AO15" s="654"/>
      <c r="AP15" s="644" t="s">
        <v>263</v>
      </c>
      <c r="AQ15" s="645"/>
      <c r="AR15" s="645"/>
      <c r="AS15" s="645"/>
      <c r="AT15" s="645"/>
      <c r="AU15" s="645"/>
      <c r="AV15" s="645"/>
      <c r="AW15" s="645"/>
      <c r="AX15" s="645"/>
      <c r="AY15" s="645"/>
      <c r="AZ15" s="645"/>
      <c r="BA15" s="645"/>
      <c r="BB15" s="645"/>
      <c r="BC15" s="645"/>
      <c r="BD15" s="645"/>
      <c r="BE15" s="645"/>
      <c r="BF15" s="646"/>
      <c r="BG15" s="647">
        <v>539547</v>
      </c>
      <c r="BH15" s="648"/>
      <c r="BI15" s="648"/>
      <c r="BJ15" s="648"/>
      <c r="BK15" s="648"/>
      <c r="BL15" s="648"/>
      <c r="BM15" s="648"/>
      <c r="BN15" s="649"/>
      <c r="BO15" s="650">
        <v>6.5</v>
      </c>
      <c r="BP15" s="650"/>
      <c r="BQ15" s="650"/>
      <c r="BR15" s="650"/>
      <c r="BS15" s="656" t="s">
        <v>237</v>
      </c>
      <c r="BT15" s="648"/>
      <c r="BU15" s="648"/>
      <c r="BV15" s="648"/>
      <c r="BW15" s="648"/>
      <c r="BX15" s="648"/>
      <c r="BY15" s="648"/>
      <c r="BZ15" s="648"/>
      <c r="CA15" s="648"/>
      <c r="CB15" s="657"/>
      <c r="CD15" s="662" t="s">
        <v>264</v>
      </c>
      <c r="CE15" s="663"/>
      <c r="CF15" s="663"/>
      <c r="CG15" s="663"/>
      <c r="CH15" s="663"/>
      <c r="CI15" s="663"/>
      <c r="CJ15" s="663"/>
      <c r="CK15" s="663"/>
      <c r="CL15" s="663"/>
      <c r="CM15" s="663"/>
      <c r="CN15" s="663"/>
      <c r="CO15" s="663"/>
      <c r="CP15" s="663"/>
      <c r="CQ15" s="664"/>
      <c r="CR15" s="647">
        <v>4334172</v>
      </c>
      <c r="CS15" s="648"/>
      <c r="CT15" s="648"/>
      <c r="CU15" s="648"/>
      <c r="CV15" s="648"/>
      <c r="CW15" s="648"/>
      <c r="CX15" s="648"/>
      <c r="CY15" s="649"/>
      <c r="CZ15" s="650">
        <v>7.9</v>
      </c>
      <c r="DA15" s="650"/>
      <c r="DB15" s="650"/>
      <c r="DC15" s="650"/>
      <c r="DD15" s="656">
        <v>1076129</v>
      </c>
      <c r="DE15" s="648"/>
      <c r="DF15" s="648"/>
      <c r="DG15" s="648"/>
      <c r="DH15" s="648"/>
      <c r="DI15" s="648"/>
      <c r="DJ15" s="648"/>
      <c r="DK15" s="648"/>
      <c r="DL15" s="648"/>
      <c r="DM15" s="648"/>
      <c r="DN15" s="648"/>
      <c r="DO15" s="648"/>
      <c r="DP15" s="649"/>
      <c r="DQ15" s="656">
        <v>2464963</v>
      </c>
      <c r="DR15" s="648"/>
      <c r="DS15" s="648"/>
      <c r="DT15" s="648"/>
      <c r="DU15" s="648"/>
      <c r="DV15" s="648"/>
      <c r="DW15" s="648"/>
      <c r="DX15" s="648"/>
      <c r="DY15" s="648"/>
      <c r="DZ15" s="648"/>
      <c r="EA15" s="648"/>
      <c r="EB15" s="648"/>
      <c r="EC15" s="657"/>
    </row>
    <row r="16" spans="2:143" ht="11.25" customHeight="1" x14ac:dyDescent="0.15">
      <c r="B16" s="644" t="s">
        <v>265</v>
      </c>
      <c r="C16" s="645"/>
      <c r="D16" s="645"/>
      <c r="E16" s="645"/>
      <c r="F16" s="645"/>
      <c r="G16" s="645"/>
      <c r="H16" s="645"/>
      <c r="I16" s="645"/>
      <c r="J16" s="645"/>
      <c r="K16" s="645"/>
      <c r="L16" s="645"/>
      <c r="M16" s="645"/>
      <c r="N16" s="645"/>
      <c r="O16" s="645"/>
      <c r="P16" s="645"/>
      <c r="Q16" s="646"/>
      <c r="R16" s="647">
        <v>32639</v>
      </c>
      <c r="S16" s="648"/>
      <c r="T16" s="648"/>
      <c r="U16" s="648"/>
      <c r="V16" s="648"/>
      <c r="W16" s="648"/>
      <c r="X16" s="648"/>
      <c r="Y16" s="649"/>
      <c r="Z16" s="650">
        <v>0.1</v>
      </c>
      <c r="AA16" s="650"/>
      <c r="AB16" s="650"/>
      <c r="AC16" s="650"/>
      <c r="AD16" s="651">
        <v>32639</v>
      </c>
      <c r="AE16" s="651"/>
      <c r="AF16" s="651"/>
      <c r="AG16" s="651"/>
      <c r="AH16" s="651"/>
      <c r="AI16" s="651"/>
      <c r="AJ16" s="651"/>
      <c r="AK16" s="651"/>
      <c r="AL16" s="652">
        <v>0.1</v>
      </c>
      <c r="AM16" s="653"/>
      <c r="AN16" s="653"/>
      <c r="AO16" s="654"/>
      <c r="AP16" s="644" t="s">
        <v>266</v>
      </c>
      <c r="AQ16" s="645"/>
      <c r="AR16" s="645"/>
      <c r="AS16" s="645"/>
      <c r="AT16" s="645"/>
      <c r="AU16" s="645"/>
      <c r="AV16" s="645"/>
      <c r="AW16" s="645"/>
      <c r="AX16" s="645"/>
      <c r="AY16" s="645"/>
      <c r="AZ16" s="645"/>
      <c r="BA16" s="645"/>
      <c r="BB16" s="645"/>
      <c r="BC16" s="645"/>
      <c r="BD16" s="645"/>
      <c r="BE16" s="645"/>
      <c r="BF16" s="646"/>
      <c r="BG16" s="647" t="s">
        <v>139</v>
      </c>
      <c r="BH16" s="648"/>
      <c r="BI16" s="648"/>
      <c r="BJ16" s="648"/>
      <c r="BK16" s="648"/>
      <c r="BL16" s="648"/>
      <c r="BM16" s="648"/>
      <c r="BN16" s="649"/>
      <c r="BO16" s="650" t="s">
        <v>182</v>
      </c>
      <c r="BP16" s="650"/>
      <c r="BQ16" s="650"/>
      <c r="BR16" s="650"/>
      <c r="BS16" s="656" t="s">
        <v>237</v>
      </c>
      <c r="BT16" s="648"/>
      <c r="BU16" s="648"/>
      <c r="BV16" s="648"/>
      <c r="BW16" s="648"/>
      <c r="BX16" s="648"/>
      <c r="BY16" s="648"/>
      <c r="BZ16" s="648"/>
      <c r="CA16" s="648"/>
      <c r="CB16" s="657"/>
      <c r="CD16" s="662" t="s">
        <v>267</v>
      </c>
      <c r="CE16" s="663"/>
      <c r="CF16" s="663"/>
      <c r="CG16" s="663"/>
      <c r="CH16" s="663"/>
      <c r="CI16" s="663"/>
      <c r="CJ16" s="663"/>
      <c r="CK16" s="663"/>
      <c r="CL16" s="663"/>
      <c r="CM16" s="663"/>
      <c r="CN16" s="663"/>
      <c r="CO16" s="663"/>
      <c r="CP16" s="663"/>
      <c r="CQ16" s="664"/>
      <c r="CR16" s="647">
        <v>613293</v>
      </c>
      <c r="CS16" s="648"/>
      <c r="CT16" s="648"/>
      <c r="CU16" s="648"/>
      <c r="CV16" s="648"/>
      <c r="CW16" s="648"/>
      <c r="CX16" s="648"/>
      <c r="CY16" s="649"/>
      <c r="CZ16" s="650">
        <v>1.1000000000000001</v>
      </c>
      <c r="DA16" s="650"/>
      <c r="DB16" s="650"/>
      <c r="DC16" s="650"/>
      <c r="DD16" s="656" t="s">
        <v>182</v>
      </c>
      <c r="DE16" s="648"/>
      <c r="DF16" s="648"/>
      <c r="DG16" s="648"/>
      <c r="DH16" s="648"/>
      <c r="DI16" s="648"/>
      <c r="DJ16" s="648"/>
      <c r="DK16" s="648"/>
      <c r="DL16" s="648"/>
      <c r="DM16" s="648"/>
      <c r="DN16" s="648"/>
      <c r="DO16" s="648"/>
      <c r="DP16" s="649"/>
      <c r="DQ16" s="656">
        <v>98076</v>
      </c>
      <c r="DR16" s="648"/>
      <c r="DS16" s="648"/>
      <c r="DT16" s="648"/>
      <c r="DU16" s="648"/>
      <c r="DV16" s="648"/>
      <c r="DW16" s="648"/>
      <c r="DX16" s="648"/>
      <c r="DY16" s="648"/>
      <c r="DZ16" s="648"/>
      <c r="EA16" s="648"/>
      <c r="EB16" s="648"/>
      <c r="EC16" s="657"/>
    </row>
    <row r="17" spans="2:133" ht="11.25" customHeight="1" x14ac:dyDescent="0.15">
      <c r="B17" s="644" t="s">
        <v>268</v>
      </c>
      <c r="C17" s="645"/>
      <c r="D17" s="645"/>
      <c r="E17" s="645"/>
      <c r="F17" s="645"/>
      <c r="G17" s="645"/>
      <c r="H17" s="645"/>
      <c r="I17" s="645"/>
      <c r="J17" s="645"/>
      <c r="K17" s="645"/>
      <c r="L17" s="645"/>
      <c r="M17" s="645"/>
      <c r="N17" s="645"/>
      <c r="O17" s="645"/>
      <c r="P17" s="645"/>
      <c r="Q17" s="646"/>
      <c r="R17" s="647">
        <v>38263</v>
      </c>
      <c r="S17" s="648"/>
      <c r="T17" s="648"/>
      <c r="U17" s="648"/>
      <c r="V17" s="648"/>
      <c r="W17" s="648"/>
      <c r="X17" s="648"/>
      <c r="Y17" s="649"/>
      <c r="Z17" s="650">
        <v>0.1</v>
      </c>
      <c r="AA17" s="650"/>
      <c r="AB17" s="650"/>
      <c r="AC17" s="650"/>
      <c r="AD17" s="651">
        <v>38263</v>
      </c>
      <c r="AE17" s="651"/>
      <c r="AF17" s="651"/>
      <c r="AG17" s="651"/>
      <c r="AH17" s="651"/>
      <c r="AI17" s="651"/>
      <c r="AJ17" s="651"/>
      <c r="AK17" s="651"/>
      <c r="AL17" s="652">
        <v>0.2</v>
      </c>
      <c r="AM17" s="653"/>
      <c r="AN17" s="653"/>
      <c r="AO17" s="654"/>
      <c r="AP17" s="644" t="s">
        <v>269</v>
      </c>
      <c r="AQ17" s="645"/>
      <c r="AR17" s="645"/>
      <c r="AS17" s="645"/>
      <c r="AT17" s="645"/>
      <c r="AU17" s="645"/>
      <c r="AV17" s="645"/>
      <c r="AW17" s="645"/>
      <c r="AX17" s="645"/>
      <c r="AY17" s="645"/>
      <c r="AZ17" s="645"/>
      <c r="BA17" s="645"/>
      <c r="BB17" s="645"/>
      <c r="BC17" s="645"/>
      <c r="BD17" s="645"/>
      <c r="BE17" s="645"/>
      <c r="BF17" s="646"/>
      <c r="BG17" s="647" t="s">
        <v>139</v>
      </c>
      <c r="BH17" s="648"/>
      <c r="BI17" s="648"/>
      <c r="BJ17" s="648"/>
      <c r="BK17" s="648"/>
      <c r="BL17" s="648"/>
      <c r="BM17" s="648"/>
      <c r="BN17" s="649"/>
      <c r="BO17" s="650" t="s">
        <v>237</v>
      </c>
      <c r="BP17" s="650"/>
      <c r="BQ17" s="650"/>
      <c r="BR17" s="650"/>
      <c r="BS17" s="656" t="s">
        <v>182</v>
      </c>
      <c r="BT17" s="648"/>
      <c r="BU17" s="648"/>
      <c r="BV17" s="648"/>
      <c r="BW17" s="648"/>
      <c r="BX17" s="648"/>
      <c r="BY17" s="648"/>
      <c r="BZ17" s="648"/>
      <c r="CA17" s="648"/>
      <c r="CB17" s="657"/>
      <c r="CD17" s="662" t="s">
        <v>270</v>
      </c>
      <c r="CE17" s="663"/>
      <c r="CF17" s="663"/>
      <c r="CG17" s="663"/>
      <c r="CH17" s="663"/>
      <c r="CI17" s="663"/>
      <c r="CJ17" s="663"/>
      <c r="CK17" s="663"/>
      <c r="CL17" s="663"/>
      <c r="CM17" s="663"/>
      <c r="CN17" s="663"/>
      <c r="CO17" s="663"/>
      <c r="CP17" s="663"/>
      <c r="CQ17" s="664"/>
      <c r="CR17" s="647">
        <v>5663903</v>
      </c>
      <c r="CS17" s="648"/>
      <c r="CT17" s="648"/>
      <c r="CU17" s="648"/>
      <c r="CV17" s="648"/>
      <c r="CW17" s="648"/>
      <c r="CX17" s="648"/>
      <c r="CY17" s="649"/>
      <c r="CZ17" s="650">
        <v>10.3</v>
      </c>
      <c r="DA17" s="650"/>
      <c r="DB17" s="650"/>
      <c r="DC17" s="650"/>
      <c r="DD17" s="656" t="s">
        <v>139</v>
      </c>
      <c r="DE17" s="648"/>
      <c r="DF17" s="648"/>
      <c r="DG17" s="648"/>
      <c r="DH17" s="648"/>
      <c r="DI17" s="648"/>
      <c r="DJ17" s="648"/>
      <c r="DK17" s="648"/>
      <c r="DL17" s="648"/>
      <c r="DM17" s="648"/>
      <c r="DN17" s="648"/>
      <c r="DO17" s="648"/>
      <c r="DP17" s="649"/>
      <c r="DQ17" s="656">
        <v>5588614</v>
      </c>
      <c r="DR17" s="648"/>
      <c r="DS17" s="648"/>
      <c r="DT17" s="648"/>
      <c r="DU17" s="648"/>
      <c r="DV17" s="648"/>
      <c r="DW17" s="648"/>
      <c r="DX17" s="648"/>
      <c r="DY17" s="648"/>
      <c r="DZ17" s="648"/>
      <c r="EA17" s="648"/>
      <c r="EB17" s="648"/>
      <c r="EC17" s="657"/>
    </row>
    <row r="18" spans="2:133" ht="11.25" customHeight="1" x14ac:dyDescent="0.15">
      <c r="B18" s="644" t="s">
        <v>271</v>
      </c>
      <c r="C18" s="645"/>
      <c r="D18" s="645"/>
      <c r="E18" s="645"/>
      <c r="F18" s="645"/>
      <c r="G18" s="645"/>
      <c r="H18" s="645"/>
      <c r="I18" s="645"/>
      <c r="J18" s="645"/>
      <c r="K18" s="645"/>
      <c r="L18" s="645"/>
      <c r="M18" s="645"/>
      <c r="N18" s="645"/>
      <c r="O18" s="645"/>
      <c r="P18" s="645"/>
      <c r="Q18" s="646"/>
      <c r="R18" s="647">
        <v>63971</v>
      </c>
      <c r="S18" s="648"/>
      <c r="T18" s="648"/>
      <c r="U18" s="648"/>
      <c r="V18" s="648"/>
      <c r="W18" s="648"/>
      <c r="X18" s="648"/>
      <c r="Y18" s="649"/>
      <c r="Z18" s="650">
        <v>0.1</v>
      </c>
      <c r="AA18" s="650"/>
      <c r="AB18" s="650"/>
      <c r="AC18" s="650"/>
      <c r="AD18" s="651">
        <v>63971</v>
      </c>
      <c r="AE18" s="651"/>
      <c r="AF18" s="651"/>
      <c r="AG18" s="651"/>
      <c r="AH18" s="651"/>
      <c r="AI18" s="651"/>
      <c r="AJ18" s="651"/>
      <c r="AK18" s="651"/>
      <c r="AL18" s="652">
        <v>0.3</v>
      </c>
      <c r="AM18" s="653"/>
      <c r="AN18" s="653"/>
      <c r="AO18" s="654"/>
      <c r="AP18" s="644" t="s">
        <v>272</v>
      </c>
      <c r="AQ18" s="645"/>
      <c r="AR18" s="645"/>
      <c r="AS18" s="645"/>
      <c r="AT18" s="645"/>
      <c r="AU18" s="645"/>
      <c r="AV18" s="645"/>
      <c r="AW18" s="645"/>
      <c r="AX18" s="645"/>
      <c r="AY18" s="645"/>
      <c r="AZ18" s="645"/>
      <c r="BA18" s="645"/>
      <c r="BB18" s="645"/>
      <c r="BC18" s="645"/>
      <c r="BD18" s="645"/>
      <c r="BE18" s="645"/>
      <c r="BF18" s="646"/>
      <c r="BG18" s="647" t="s">
        <v>182</v>
      </c>
      <c r="BH18" s="648"/>
      <c r="BI18" s="648"/>
      <c r="BJ18" s="648"/>
      <c r="BK18" s="648"/>
      <c r="BL18" s="648"/>
      <c r="BM18" s="648"/>
      <c r="BN18" s="649"/>
      <c r="BO18" s="650" t="s">
        <v>182</v>
      </c>
      <c r="BP18" s="650"/>
      <c r="BQ18" s="650"/>
      <c r="BR18" s="650"/>
      <c r="BS18" s="656" t="s">
        <v>139</v>
      </c>
      <c r="BT18" s="648"/>
      <c r="BU18" s="648"/>
      <c r="BV18" s="648"/>
      <c r="BW18" s="648"/>
      <c r="BX18" s="648"/>
      <c r="BY18" s="648"/>
      <c r="BZ18" s="648"/>
      <c r="CA18" s="648"/>
      <c r="CB18" s="657"/>
      <c r="CD18" s="662" t="s">
        <v>273</v>
      </c>
      <c r="CE18" s="663"/>
      <c r="CF18" s="663"/>
      <c r="CG18" s="663"/>
      <c r="CH18" s="663"/>
      <c r="CI18" s="663"/>
      <c r="CJ18" s="663"/>
      <c r="CK18" s="663"/>
      <c r="CL18" s="663"/>
      <c r="CM18" s="663"/>
      <c r="CN18" s="663"/>
      <c r="CO18" s="663"/>
      <c r="CP18" s="663"/>
      <c r="CQ18" s="664"/>
      <c r="CR18" s="647" t="s">
        <v>237</v>
      </c>
      <c r="CS18" s="648"/>
      <c r="CT18" s="648"/>
      <c r="CU18" s="648"/>
      <c r="CV18" s="648"/>
      <c r="CW18" s="648"/>
      <c r="CX18" s="648"/>
      <c r="CY18" s="649"/>
      <c r="CZ18" s="650" t="s">
        <v>182</v>
      </c>
      <c r="DA18" s="650"/>
      <c r="DB18" s="650"/>
      <c r="DC18" s="650"/>
      <c r="DD18" s="656" t="s">
        <v>182</v>
      </c>
      <c r="DE18" s="648"/>
      <c r="DF18" s="648"/>
      <c r="DG18" s="648"/>
      <c r="DH18" s="648"/>
      <c r="DI18" s="648"/>
      <c r="DJ18" s="648"/>
      <c r="DK18" s="648"/>
      <c r="DL18" s="648"/>
      <c r="DM18" s="648"/>
      <c r="DN18" s="648"/>
      <c r="DO18" s="648"/>
      <c r="DP18" s="649"/>
      <c r="DQ18" s="656" t="s">
        <v>237</v>
      </c>
      <c r="DR18" s="648"/>
      <c r="DS18" s="648"/>
      <c r="DT18" s="648"/>
      <c r="DU18" s="648"/>
      <c r="DV18" s="648"/>
      <c r="DW18" s="648"/>
      <c r="DX18" s="648"/>
      <c r="DY18" s="648"/>
      <c r="DZ18" s="648"/>
      <c r="EA18" s="648"/>
      <c r="EB18" s="648"/>
      <c r="EC18" s="657"/>
    </row>
    <row r="19" spans="2:133" ht="11.25" customHeight="1" x14ac:dyDescent="0.15">
      <c r="B19" s="644" t="s">
        <v>274</v>
      </c>
      <c r="C19" s="645"/>
      <c r="D19" s="645"/>
      <c r="E19" s="645"/>
      <c r="F19" s="645"/>
      <c r="G19" s="645"/>
      <c r="H19" s="645"/>
      <c r="I19" s="645"/>
      <c r="J19" s="645"/>
      <c r="K19" s="645"/>
      <c r="L19" s="645"/>
      <c r="M19" s="645"/>
      <c r="N19" s="645"/>
      <c r="O19" s="645"/>
      <c r="P19" s="645"/>
      <c r="Q19" s="646"/>
      <c r="R19" s="647">
        <v>42481</v>
      </c>
      <c r="S19" s="648"/>
      <c r="T19" s="648"/>
      <c r="U19" s="648"/>
      <c r="V19" s="648"/>
      <c r="W19" s="648"/>
      <c r="X19" s="648"/>
      <c r="Y19" s="649"/>
      <c r="Z19" s="650">
        <v>0.1</v>
      </c>
      <c r="AA19" s="650"/>
      <c r="AB19" s="650"/>
      <c r="AC19" s="650"/>
      <c r="AD19" s="651">
        <v>42481</v>
      </c>
      <c r="AE19" s="651"/>
      <c r="AF19" s="651"/>
      <c r="AG19" s="651"/>
      <c r="AH19" s="651"/>
      <c r="AI19" s="651"/>
      <c r="AJ19" s="651"/>
      <c r="AK19" s="651"/>
      <c r="AL19" s="652">
        <v>0.2</v>
      </c>
      <c r="AM19" s="653"/>
      <c r="AN19" s="653"/>
      <c r="AO19" s="654"/>
      <c r="AP19" s="644" t="s">
        <v>275</v>
      </c>
      <c r="AQ19" s="645"/>
      <c r="AR19" s="645"/>
      <c r="AS19" s="645"/>
      <c r="AT19" s="645"/>
      <c r="AU19" s="645"/>
      <c r="AV19" s="645"/>
      <c r="AW19" s="645"/>
      <c r="AX19" s="645"/>
      <c r="AY19" s="645"/>
      <c r="AZ19" s="645"/>
      <c r="BA19" s="645"/>
      <c r="BB19" s="645"/>
      <c r="BC19" s="645"/>
      <c r="BD19" s="645"/>
      <c r="BE19" s="645"/>
      <c r="BF19" s="646"/>
      <c r="BG19" s="647">
        <v>373042</v>
      </c>
      <c r="BH19" s="648"/>
      <c r="BI19" s="648"/>
      <c r="BJ19" s="648"/>
      <c r="BK19" s="648"/>
      <c r="BL19" s="648"/>
      <c r="BM19" s="648"/>
      <c r="BN19" s="649"/>
      <c r="BO19" s="650">
        <v>4.5</v>
      </c>
      <c r="BP19" s="650"/>
      <c r="BQ19" s="650"/>
      <c r="BR19" s="650"/>
      <c r="BS19" s="656" t="s">
        <v>139</v>
      </c>
      <c r="BT19" s="648"/>
      <c r="BU19" s="648"/>
      <c r="BV19" s="648"/>
      <c r="BW19" s="648"/>
      <c r="BX19" s="648"/>
      <c r="BY19" s="648"/>
      <c r="BZ19" s="648"/>
      <c r="CA19" s="648"/>
      <c r="CB19" s="657"/>
      <c r="CD19" s="662" t="s">
        <v>276</v>
      </c>
      <c r="CE19" s="663"/>
      <c r="CF19" s="663"/>
      <c r="CG19" s="663"/>
      <c r="CH19" s="663"/>
      <c r="CI19" s="663"/>
      <c r="CJ19" s="663"/>
      <c r="CK19" s="663"/>
      <c r="CL19" s="663"/>
      <c r="CM19" s="663"/>
      <c r="CN19" s="663"/>
      <c r="CO19" s="663"/>
      <c r="CP19" s="663"/>
      <c r="CQ19" s="664"/>
      <c r="CR19" s="647" t="s">
        <v>237</v>
      </c>
      <c r="CS19" s="648"/>
      <c r="CT19" s="648"/>
      <c r="CU19" s="648"/>
      <c r="CV19" s="648"/>
      <c r="CW19" s="648"/>
      <c r="CX19" s="648"/>
      <c r="CY19" s="649"/>
      <c r="CZ19" s="650" t="s">
        <v>237</v>
      </c>
      <c r="DA19" s="650"/>
      <c r="DB19" s="650"/>
      <c r="DC19" s="650"/>
      <c r="DD19" s="656" t="s">
        <v>237</v>
      </c>
      <c r="DE19" s="648"/>
      <c r="DF19" s="648"/>
      <c r="DG19" s="648"/>
      <c r="DH19" s="648"/>
      <c r="DI19" s="648"/>
      <c r="DJ19" s="648"/>
      <c r="DK19" s="648"/>
      <c r="DL19" s="648"/>
      <c r="DM19" s="648"/>
      <c r="DN19" s="648"/>
      <c r="DO19" s="648"/>
      <c r="DP19" s="649"/>
      <c r="DQ19" s="656" t="s">
        <v>237</v>
      </c>
      <c r="DR19" s="648"/>
      <c r="DS19" s="648"/>
      <c r="DT19" s="648"/>
      <c r="DU19" s="648"/>
      <c r="DV19" s="648"/>
      <c r="DW19" s="648"/>
      <c r="DX19" s="648"/>
      <c r="DY19" s="648"/>
      <c r="DZ19" s="648"/>
      <c r="EA19" s="648"/>
      <c r="EB19" s="648"/>
      <c r="EC19" s="657"/>
    </row>
    <row r="20" spans="2:133" ht="11.25" customHeight="1" x14ac:dyDescent="0.15">
      <c r="B20" s="644" t="s">
        <v>277</v>
      </c>
      <c r="C20" s="645"/>
      <c r="D20" s="645"/>
      <c r="E20" s="645"/>
      <c r="F20" s="645"/>
      <c r="G20" s="645"/>
      <c r="H20" s="645"/>
      <c r="I20" s="645"/>
      <c r="J20" s="645"/>
      <c r="K20" s="645"/>
      <c r="L20" s="645"/>
      <c r="M20" s="645"/>
      <c r="N20" s="645"/>
      <c r="O20" s="645"/>
      <c r="P20" s="645"/>
      <c r="Q20" s="646"/>
      <c r="R20" s="647">
        <v>14447</v>
      </c>
      <c r="S20" s="648"/>
      <c r="T20" s="648"/>
      <c r="U20" s="648"/>
      <c r="V20" s="648"/>
      <c r="W20" s="648"/>
      <c r="X20" s="648"/>
      <c r="Y20" s="649"/>
      <c r="Z20" s="650">
        <v>0</v>
      </c>
      <c r="AA20" s="650"/>
      <c r="AB20" s="650"/>
      <c r="AC20" s="650"/>
      <c r="AD20" s="651">
        <v>14447</v>
      </c>
      <c r="AE20" s="651"/>
      <c r="AF20" s="651"/>
      <c r="AG20" s="651"/>
      <c r="AH20" s="651"/>
      <c r="AI20" s="651"/>
      <c r="AJ20" s="651"/>
      <c r="AK20" s="651"/>
      <c r="AL20" s="652">
        <v>0.1</v>
      </c>
      <c r="AM20" s="653"/>
      <c r="AN20" s="653"/>
      <c r="AO20" s="654"/>
      <c r="AP20" s="644" t="s">
        <v>278</v>
      </c>
      <c r="AQ20" s="645"/>
      <c r="AR20" s="645"/>
      <c r="AS20" s="645"/>
      <c r="AT20" s="645"/>
      <c r="AU20" s="645"/>
      <c r="AV20" s="645"/>
      <c r="AW20" s="645"/>
      <c r="AX20" s="645"/>
      <c r="AY20" s="645"/>
      <c r="AZ20" s="645"/>
      <c r="BA20" s="645"/>
      <c r="BB20" s="645"/>
      <c r="BC20" s="645"/>
      <c r="BD20" s="645"/>
      <c r="BE20" s="645"/>
      <c r="BF20" s="646"/>
      <c r="BG20" s="647">
        <v>373042</v>
      </c>
      <c r="BH20" s="648"/>
      <c r="BI20" s="648"/>
      <c r="BJ20" s="648"/>
      <c r="BK20" s="648"/>
      <c r="BL20" s="648"/>
      <c r="BM20" s="648"/>
      <c r="BN20" s="649"/>
      <c r="BO20" s="650">
        <v>4.5</v>
      </c>
      <c r="BP20" s="650"/>
      <c r="BQ20" s="650"/>
      <c r="BR20" s="650"/>
      <c r="BS20" s="656" t="s">
        <v>237</v>
      </c>
      <c r="BT20" s="648"/>
      <c r="BU20" s="648"/>
      <c r="BV20" s="648"/>
      <c r="BW20" s="648"/>
      <c r="BX20" s="648"/>
      <c r="BY20" s="648"/>
      <c r="BZ20" s="648"/>
      <c r="CA20" s="648"/>
      <c r="CB20" s="657"/>
      <c r="CD20" s="662" t="s">
        <v>279</v>
      </c>
      <c r="CE20" s="663"/>
      <c r="CF20" s="663"/>
      <c r="CG20" s="663"/>
      <c r="CH20" s="663"/>
      <c r="CI20" s="663"/>
      <c r="CJ20" s="663"/>
      <c r="CK20" s="663"/>
      <c r="CL20" s="663"/>
      <c r="CM20" s="663"/>
      <c r="CN20" s="663"/>
      <c r="CO20" s="663"/>
      <c r="CP20" s="663"/>
      <c r="CQ20" s="664"/>
      <c r="CR20" s="647">
        <v>54942778</v>
      </c>
      <c r="CS20" s="648"/>
      <c r="CT20" s="648"/>
      <c r="CU20" s="648"/>
      <c r="CV20" s="648"/>
      <c r="CW20" s="648"/>
      <c r="CX20" s="648"/>
      <c r="CY20" s="649"/>
      <c r="CZ20" s="650">
        <v>100</v>
      </c>
      <c r="DA20" s="650"/>
      <c r="DB20" s="650"/>
      <c r="DC20" s="650"/>
      <c r="DD20" s="656">
        <v>7856179</v>
      </c>
      <c r="DE20" s="648"/>
      <c r="DF20" s="648"/>
      <c r="DG20" s="648"/>
      <c r="DH20" s="648"/>
      <c r="DI20" s="648"/>
      <c r="DJ20" s="648"/>
      <c r="DK20" s="648"/>
      <c r="DL20" s="648"/>
      <c r="DM20" s="648"/>
      <c r="DN20" s="648"/>
      <c r="DO20" s="648"/>
      <c r="DP20" s="649"/>
      <c r="DQ20" s="656">
        <v>27554500</v>
      </c>
      <c r="DR20" s="648"/>
      <c r="DS20" s="648"/>
      <c r="DT20" s="648"/>
      <c r="DU20" s="648"/>
      <c r="DV20" s="648"/>
      <c r="DW20" s="648"/>
      <c r="DX20" s="648"/>
      <c r="DY20" s="648"/>
      <c r="DZ20" s="648"/>
      <c r="EA20" s="648"/>
      <c r="EB20" s="648"/>
      <c r="EC20" s="657"/>
    </row>
    <row r="21" spans="2:133" ht="11.25" customHeight="1" x14ac:dyDescent="0.15">
      <c r="B21" s="644" t="s">
        <v>280</v>
      </c>
      <c r="C21" s="645"/>
      <c r="D21" s="645"/>
      <c r="E21" s="645"/>
      <c r="F21" s="645"/>
      <c r="G21" s="645"/>
      <c r="H21" s="645"/>
      <c r="I21" s="645"/>
      <c r="J21" s="645"/>
      <c r="K21" s="645"/>
      <c r="L21" s="645"/>
      <c r="M21" s="645"/>
      <c r="N21" s="645"/>
      <c r="O21" s="645"/>
      <c r="P21" s="645"/>
      <c r="Q21" s="646"/>
      <c r="R21" s="647">
        <v>7043</v>
      </c>
      <c r="S21" s="648"/>
      <c r="T21" s="648"/>
      <c r="U21" s="648"/>
      <c r="V21" s="648"/>
      <c r="W21" s="648"/>
      <c r="X21" s="648"/>
      <c r="Y21" s="649"/>
      <c r="Z21" s="650">
        <v>0</v>
      </c>
      <c r="AA21" s="650"/>
      <c r="AB21" s="650"/>
      <c r="AC21" s="650"/>
      <c r="AD21" s="651">
        <v>7043</v>
      </c>
      <c r="AE21" s="651"/>
      <c r="AF21" s="651"/>
      <c r="AG21" s="651"/>
      <c r="AH21" s="651"/>
      <c r="AI21" s="651"/>
      <c r="AJ21" s="651"/>
      <c r="AK21" s="651"/>
      <c r="AL21" s="652">
        <v>0</v>
      </c>
      <c r="AM21" s="653"/>
      <c r="AN21" s="653"/>
      <c r="AO21" s="654"/>
      <c r="AP21" s="666" t="s">
        <v>281</v>
      </c>
      <c r="AQ21" s="667"/>
      <c r="AR21" s="667"/>
      <c r="AS21" s="667"/>
      <c r="AT21" s="667"/>
      <c r="AU21" s="667"/>
      <c r="AV21" s="667"/>
      <c r="AW21" s="667"/>
      <c r="AX21" s="667"/>
      <c r="AY21" s="667"/>
      <c r="AZ21" s="667"/>
      <c r="BA21" s="667"/>
      <c r="BB21" s="667"/>
      <c r="BC21" s="667"/>
      <c r="BD21" s="667"/>
      <c r="BE21" s="667"/>
      <c r="BF21" s="668"/>
      <c r="BG21" s="647">
        <v>29784</v>
      </c>
      <c r="BH21" s="648"/>
      <c r="BI21" s="648"/>
      <c r="BJ21" s="648"/>
      <c r="BK21" s="648"/>
      <c r="BL21" s="648"/>
      <c r="BM21" s="648"/>
      <c r="BN21" s="649"/>
      <c r="BO21" s="650">
        <v>0.4</v>
      </c>
      <c r="BP21" s="650"/>
      <c r="BQ21" s="650"/>
      <c r="BR21" s="650"/>
      <c r="BS21" s="656" t="s">
        <v>139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282</v>
      </c>
      <c r="C22" s="645"/>
      <c r="D22" s="645"/>
      <c r="E22" s="645"/>
      <c r="F22" s="645"/>
      <c r="G22" s="645"/>
      <c r="H22" s="645"/>
      <c r="I22" s="645"/>
      <c r="J22" s="645"/>
      <c r="K22" s="645"/>
      <c r="L22" s="645"/>
      <c r="M22" s="645"/>
      <c r="N22" s="645"/>
      <c r="O22" s="645"/>
      <c r="P22" s="645"/>
      <c r="Q22" s="646"/>
      <c r="R22" s="647">
        <v>15131617</v>
      </c>
      <c r="S22" s="648"/>
      <c r="T22" s="648"/>
      <c r="U22" s="648"/>
      <c r="V22" s="648"/>
      <c r="W22" s="648"/>
      <c r="X22" s="648"/>
      <c r="Y22" s="649"/>
      <c r="Z22" s="650">
        <v>26.5</v>
      </c>
      <c r="AA22" s="650"/>
      <c r="AB22" s="650"/>
      <c r="AC22" s="650"/>
      <c r="AD22" s="651">
        <v>12809073</v>
      </c>
      <c r="AE22" s="651"/>
      <c r="AF22" s="651"/>
      <c r="AG22" s="651"/>
      <c r="AH22" s="651"/>
      <c r="AI22" s="651"/>
      <c r="AJ22" s="651"/>
      <c r="AK22" s="651"/>
      <c r="AL22" s="652">
        <v>55.3</v>
      </c>
      <c r="AM22" s="653"/>
      <c r="AN22" s="653"/>
      <c r="AO22" s="654"/>
      <c r="AP22" s="666" t="s">
        <v>283</v>
      </c>
      <c r="AQ22" s="667"/>
      <c r="AR22" s="667"/>
      <c r="AS22" s="667"/>
      <c r="AT22" s="667"/>
      <c r="AU22" s="667"/>
      <c r="AV22" s="667"/>
      <c r="AW22" s="667"/>
      <c r="AX22" s="667"/>
      <c r="AY22" s="667"/>
      <c r="AZ22" s="667"/>
      <c r="BA22" s="667"/>
      <c r="BB22" s="667"/>
      <c r="BC22" s="667"/>
      <c r="BD22" s="667"/>
      <c r="BE22" s="667"/>
      <c r="BF22" s="668"/>
      <c r="BG22" s="647" t="s">
        <v>237</v>
      </c>
      <c r="BH22" s="648"/>
      <c r="BI22" s="648"/>
      <c r="BJ22" s="648"/>
      <c r="BK22" s="648"/>
      <c r="BL22" s="648"/>
      <c r="BM22" s="648"/>
      <c r="BN22" s="649"/>
      <c r="BO22" s="650" t="s">
        <v>237</v>
      </c>
      <c r="BP22" s="650"/>
      <c r="BQ22" s="650"/>
      <c r="BR22" s="650"/>
      <c r="BS22" s="656" t="s">
        <v>139</v>
      </c>
      <c r="BT22" s="648"/>
      <c r="BU22" s="648"/>
      <c r="BV22" s="648"/>
      <c r="BW22" s="648"/>
      <c r="BX22" s="648"/>
      <c r="BY22" s="648"/>
      <c r="BZ22" s="648"/>
      <c r="CA22" s="648"/>
      <c r="CB22" s="657"/>
      <c r="CD22" s="629" t="s">
        <v>284</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285</v>
      </c>
      <c r="C23" s="645"/>
      <c r="D23" s="645"/>
      <c r="E23" s="645"/>
      <c r="F23" s="645"/>
      <c r="G23" s="645"/>
      <c r="H23" s="645"/>
      <c r="I23" s="645"/>
      <c r="J23" s="645"/>
      <c r="K23" s="645"/>
      <c r="L23" s="645"/>
      <c r="M23" s="645"/>
      <c r="N23" s="645"/>
      <c r="O23" s="645"/>
      <c r="P23" s="645"/>
      <c r="Q23" s="646"/>
      <c r="R23" s="647">
        <v>12809073</v>
      </c>
      <c r="S23" s="648"/>
      <c r="T23" s="648"/>
      <c r="U23" s="648"/>
      <c r="V23" s="648"/>
      <c r="W23" s="648"/>
      <c r="X23" s="648"/>
      <c r="Y23" s="649"/>
      <c r="Z23" s="650">
        <v>22.5</v>
      </c>
      <c r="AA23" s="650"/>
      <c r="AB23" s="650"/>
      <c r="AC23" s="650"/>
      <c r="AD23" s="651">
        <v>12809073</v>
      </c>
      <c r="AE23" s="651"/>
      <c r="AF23" s="651"/>
      <c r="AG23" s="651"/>
      <c r="AH23" s="651"/>
      <c r="AI23" s="651"/>
      <c r="AJ23" s="651"/>
      <c r="AK23" s="651"/>
      <c r="AL23" s="652">
        <v>55.3</v>
      </c>
      <c r="AM23" s="653"/>
      <c r="AN23" s="653"/>
      <c r="AO23" s="654"/>
      <c r="AP23" s="666" t="s">
        <v>286</v>
      </c>
      <c r="AQ23" s="667"/>
      <c r="AR23" s="667"/>
      <c r="AS23" s="667"/>
      <c r="AT23" s="667"/>
      <c r="AU23" s="667"/>
      <c r="AV23" s="667"/>
      <c r="AW23" s="667"/>
      <c r="AX23" s="667"/>
      <c r="AY23" s="667"/>
      <c r="AZ23" s="667"/>
      <c r="BA23" s="667"/>
      <c r="BB23" s="667"/>
      <c r="BC23" s="667"/>
      <c r="BD23" s="667"/>
      <c r="BE23" s="667"/>
      <c r="BF23" s="668"/>
      <c r="BG23" s="647">
        <v>343258</v>
      </c>
      <c r="BH23" s="648"/>
      <c r="BI23" s="648"/>
      <c r="BJ23" s="648"/>
      <c r="BK23" s="648"/>
      <c r="BL23" s="648"/>
      <c r="BM23" s="648"/>
      <c r="BN23" s="649"/>
      <c r="BO23" s="650">
        <v>4.2</v>
      </c>
      <c r="BP23" s="650"/>
      <c r="BQ23" s="650"/>
      <c r="BR23" s="650"/>
      <c r="BS23" s="656" t="s">
        <v>139</v>
      </c>
      <c r="BT23" s="648"/>
      <c r="BU23" s="648"/>
      <c r="BV23" s="648"/>
      <c r="BW23" s="648"/>
      <c r="BX23" s="648"/>
      <c r="BY23" s="648"/>
      <c r="BZ23" s="648"/>
      <c r="CA23" s="648"/>
      <c r="CB23" s="657"/>
      <c r="CD23" s="629" t="s">
        <v>225</v>
      </c>
      <c r="CE23" s="630"/>
      <c r="CF23" s="630"/>
      <c r="CG23" s="630"/>
      <c r="CH23" s="630"/>
      <c r="CI23" s="630"/>
      <c r="CJ23" s="630"/>
      <c r="CK23" s="630"/>
      <c r="CL23" s="630"/>
      <c r="CM23" s="630"/>
      <c r="CN23" s="630"/>
      <c r="CO23" s="630"/>
      <c r="CP23" s="630"/>
      <c r="CQ23" s="631"/>
      <c r="CR23" s="629" t="s">
        <v>287</v>
      </c>
      <c r="CS23" s="630"/>
      <c r="CT23" s="630"/>
      <c r="CU23" s="630"/>
      <c r="CV23" s="630"/>
      <c r="CW23" s="630"/>
      <c r="CX23" s="630"/>
      <c r="CY23" s="631"/>
      <c r="CZ23" s="629" t="s">
        <v>288</v>
      </c>
      <c r="DA23" s="630"/>
      <c r="DB23" s="630"/>
      <c r="DC23" s="631"/>
      <c r="DD23" s="629" t="s">
        <v>289</v>
      </c>
      <c r="DE23" s="630"/>
      <c r="DF23" s="630"/>
      <c r="DG23" s="630"/>
      <c r="DH23" s="630"/>
      <c r="DI23" s="630"/>
      <c r="DJ23" s="630"/>
      <c r="DK23" s="631"/>
      <c r="DL23" s="678" t="s">
        <v>290</v>
      </c>
      <c r="DM23" s="679"/>
      <c r="DN23" s="679"/>
      <c r="DO23" s="679"/>
      <c r="DP23" s="679"/>
      <c r="DQ23" s="679"/>
      <c r="DR23" s="679"/>
      <c r="DS23" s="679"/>
      <c r="DT23" s="679"/>
      <c r="DU23" s="679"/>
      <c r="DV23" s="680"/>
      <c r="DW23" s="629" t="s">
        <v>291</v>
      </c>
      <c r="DX23" s="630"/>
      <c r="DY23" s="630"/>
      <c r="DZ23" s="630"/>
      <c r="EA23" s="630"/>
      <c r="EB23" s="630"/>
      <c r="EC23" s="631"/>
    </row>
    <row r="24" spans="2:133" ht="11.25" customHeight="1" x14ac:dyDescent="0.15">
      <c r="B24" s="644" t="s">
        <v>292</v>
      </c>
      <c r="C24" s="645"/>
      <c r="D24" s="645"/>
      <c r="E24" s="645"/>
      <c r="F24" s="645"/>
      <c r="G24" s="645"/>
      <c r="H24" s="645"/>
      <c r="I24" s="645"/>
      <c r="J24" s="645"/>
      <c r="K24" s="645"/>
      <c r="L24" s="645"/>
      <c r="M24" s="645"/>
      <c r="N24" s="645"/>
      <c r="O24" s="645"/>
      <c r="P24" s="645"/>
      <c r="Q24" s="646"/>
      <c r="R24" s="647">
        <v>2322544</v>
      </c>
      <c r="S24" s="648"/>
      <c r="T24" s="648"/>
      <c r="U24" s="648"/>
      <c r="V24" s="648"/>
      <c r="W24" s="648"/>
      <c r="X24" s="648"/>
      <c r="Y24" s="649"/>
      <c r="Z24" s="650">
        <v>4.0999999999999996</v>
      </c>
      <c r="AA24" s="650"/>
      <c r="AB24" s="650"/>
      <c r="AC24" s="650"/>
      <c r="AD24" s="651" t="s">
        <v>237</v>
      </c>
      <c r="AE24" s="651"/>
      <c r="AF24" s="651"/>
      <c r="AG24" s="651"/>
      <c r="AH24" s="651"/>
      <c r="AI24" s="651"/>
      <c r="AJ24" s="651"/>
      <c r="AK24" s="651"/>
      <c r="AL24" s="652" t="s">
        <v>237</v>
      </c>
      <c r="AM24" s="653"/>
      <c r="AN24" s="653"/>
      <c r="AO24" s="654"/>
      <c r="AP24" s="666" t="s">
        <v>293</v>
      </c>
      <c r="AQ24" s="667"/>
      <c r="AR24" s="667"/>
      <c r="AS24" s="667"/>
      <c r="AT24" s="667"/>
      <c r="AU24" s="667"/>
      <c r="AV24" s="667"/>
      <c r="AW24" s="667"/>
      <c r="AX24" s="667"/>
      <c r="AY24" s="667"/>
      <c r="AZ24" s="667"/>
      <c r="BA24" s="667"/>
      <c r="BB24" s="667"/>
      <c r="BC24" s="667"/>
      <c r="BD24" s="667"/>
      <c r="BE24" s="667"/>
      <c r="BF24" s="668"/>
      <c r="BG24" s="647" t="s">
        <v>237</v>
      </c>
      <c r="BH24" s="648"/>
      <c r="BI24" s="648"/>
      <c r="BJ24" s="648"/>
      <c r="BK24" s="648"/>
      <c r="BL24" s="648"/>
      <c r="BM24" s="648"/>
      <c r="BN24" s="649"/>
      <c r="BO24" s="650" t="s">
        <v>237</v>
      </c>
      <c r="BP24" s="650"/>
      <c r="BQ24" s="650"/>
      <c r="BR24" s="650"/>
      <c r="BS24" s="656" t="s">
        <v>182</v>
      </c>
      <c r="BT24" s="648"/>
      <c r="BU24" s="648"/>
      <c r="BV24" s="648"/>
      <c r="BW24" s="648"/>
      <c r="BX24" s="648"/>
      <c r="BY24" s="648"/>
      <c r="BZ24" s="648"/>
      <c r="CA24" s="648"/>
      <c r="CB24" s="657"/>
      <c r="CD24" s="658" t="s">
        <v>294</v>
      </c>
      <c r="CE24" s="659"/>
      <c r="CF24" s="659"/>
      <c r="CG24" s="659"/>
      <c r="CH24" s="659"/>
      <c r="CI24" s="659"/>
      <c r="CJ24" s="659"/>
      <c r="CK24" s="659"/>
      <c r="CL24" s="659"/>
      <c r="CM24" s="659"/>
      <c r="CN24" s="659"/>
      <c r="CO24" s="659"/>
      <c r="CP24" s="659"/>
      <c r="CQ24" s="660"/>
      <c r="CR24" s="636">
        <v>21671713</v>
      </c>
      <c r="CS24" s="637"/>
      <c r="CT24" s="637"/>
      <c r="CU24" s="637"/>
      <c r="CV24" s="637"/>
      <c r="CW24" s="637"/>
      <c r="CX24" s="637"/>
      <c r="CY24" s="638"/>
      <c r="CZ24" s="641">
        <v>39.4</v>
      </c>
      <c r="DA24" s="642"/>
      <c r="DB24" s="642"/>
      <c r="DC24" s="661"/>
      <c r="DD24" s="686">
        <v>15012456</v>
      </c>
      <c r="DE24" s="637"/>
      <c r="DF24" s="637"/>
      <c r="DG24" s="637"/>
      <c r="DH24" s="637"/>
      <c r="DI24" s="637"/>
      <c r="DJ24" s="637"/>
      <c r="DK24" s="638"/>
      <c r="DL24" s="686">
        <v>14822790</v>
      </c>
      <c r="DM24" s="637"/>
      <c r="DN24" s="637"/>
      <c r="DO24" s="637"/>
      <c r="DP24" s="637"/>
      <c r="DQ24" s="637"/>
      <c r="DR24" s="637"/>
      <c r="DS24" s="637"/>
      <c r="DT24" s="637"/>
      <c r="DU24" s="637"/>
      <c r="DV24" s="638"/>
      <c r="DW24" s="641">
        <v>61.7</v>
      </c>
      <c r="DX24" s="642"/>
      <c r="DY24" s="642"/>
      <c r="DZ24" s="642"/>
      <c r="EA24" s="642"/>
      <c r="EB24" s="642"/>
      <c r="EC24" s="643"/>
    </row>
    <row r="25" spans="2:133" ht="11.25" customHeight="1" x14ac:dyDescent="0.15">
      <c r="B25" s="644" t="s">
        <v>295</v>
      </c>
      <c r="C25" s="645"/>
      <c r="D25" s="645"/>
      <c r="E25" s="645"/>
      <c r="F25" s="645"/>
      <c r="G25" s="645"/>
      <c r="H25" s="645"/>
      <c r="I25" s="645"/>
      <c r="J25" s="645"/>
      <c r="K25" s="645"/>
      <c r="L25" s="645"/>
      <c r="M25" s="645"/>
      <c r="N25" s="645"/>
      <c r="O25" s="645"/>
      <c r="P25" s="645"/>
      <c r="Q25" s="646"/>
      <c r="R25" s="647" t="s">
        <v>139</v>
      </c>
      <c r="S25" s="648"/>
      <c r="T25" s="648"/>
      <c r="U25" s="648"/>
      <c r="V25" s="648"/>
      <c r="W25" s="648"/>
      <c r="X25" s="648"/>
      <c r="Y25" s="649"/>
      <c r="Z25" s="650" t="s">
        <v>182</v>
      </c>
      <c r="AA25" s="650"/>
      <c r="AB25" s="650"/>
      <c r="AC25" s="650"/>
      <c r="AD25" s="651" t="s">
        <v>237</v>
      </c>
      <c r="AE25" s="651"/>
      <c r="AF25" s="651"/>
      <c r="AG25" s="651"/>
      <c r="AH25" s="651"/>
      <c r="AI25" s="651"/>
      <c r="AJ25" s="651"/>
      <c r="AK25" s="651"/>
      <c r="AL25" s="652" t="s">
        <v>139</v>
      </c>
      <c r="AM25" s="653"/>
      <c r="AN25" s="653"/>
      <c r="AO25" s="654"/>
      <c r="AP25" s="666" t="s">
        <v>296</v>
      </c>
      <c r="AQ25" s="667"/>
      <c r="AR25" s="667"/>
      <c r="AS25" s="667"/>
      <c r="AT25" s="667"/>
      <c r="AU25" s="667"/>
      <c r="AV25" s="667"/>
      <c r="AW25" s="667"/>
      <c r="AX25" s="667"/>
      <c r="AY25" s="667"/>
      <c r="AZ25" s="667"/>
      <c r="BA25" s="667"/>
      <c r="BB25" s="667"/>
      <c r="BC25" s="667"/>
      <c r="BD25" s="667"/>
      <c r="BE25" s="667"/>
      <c r="BF25" s="668"/>
      <c r="BG25" s="647" t="s">
        <v>237</v>
      </c>
      <c r="BH25" s="648"/>
      <c r="BI25" s="648"/>
      <c r="BJ25" s="648"/>
      <c r="BK25" s="648"/>
      <c r="BL25" s="648"/>
      <c r="BM25" s="648"/>
      <c r="BN25" s="649"/>
      <c r="BO25" s="650" t="s">
        <v>182</v>
      </c>
      <c r="BP25" s="650"/>
      <c r="BQ25" s="650"/>
      <c r="BR25" s="650"/>
      <c r="BS25" s="656" t="s">
        <v>139</v>
      </c>
      <c r="BT25" s="648"/>
      <c r="BU25" s="648"/>
      <c r="BV25" s="648"/>
      <c r="BW25" s="648"/>
      <c r="BX25" s="648"/>
      <c r="BY25" s="648"/>
      <c r="BZ25" s="648"/>
      <c r="CA25" s="648"/>
      <c r="CB25" s="657"/>
      <c r="CD25" s="662" t="s">
        <v>297</v>
      </c>
      <c r="CE25" s="663"/>
      <c r="CF25" s="663"/>
      <c r="CG25" s="663"/>
      <c r="CH25" s="663"/>
      <c r="CI25" s="663"/>
      <c r="CJ25" s="663"/>
      <c r="CK25" s="663"/>
      <c r="CL25" s="663"/>
      <c r="CM25" s="663"/>
      <c r="CN25" s="663"/>
      <c r="CO25" s="663"/>
      <c r="CP25" s="663"/>
      <c r="CQ25" s="664"/>
      <c r="CR25" s="647">
        <v>7930771</v>
      </c>
      <c r="CS25" s="683"/>
      <c r="CT25" s="683"/>
      <c r="CU25" s="683"/>
      <c r="CV25" s="683"/>
      <c r="CW25" s="683"/>
      <c r="CX25" s="683"/>
      <c r="CY25" s="684"/>
      <c r="CZ25" s="652">
        <v>14.4</v>
      </c>
      <c r="DA25" s="681"/>
      <c r="DB25" s="681"/>
      <c r="DC25" s="685"/>
      <c r="DD25" s="656">
        <v>6987845</v>
      </c>
      <c r="DE25" s="683"/>
      <c r="DF25" s="683"/>
      <c r="DG25" s="683"/>
      <c r="DH25" s="683"/>
      <c r="DI25" s="683"/>
      <c r="DJ25" s="683"/>
      <c r="DK25" s="684"/>
      <c r="DL25" s="656">
        <v>6799176</v>
      </c>
      <c r="DM25" s="683"/>
      <c r="DN25" s="683"/>
      <c r="DO25" s="683"/>
      <c r="DP25" s="683"/>
      <c r="DQ25" s="683"/>
      <c r="DR25" s="683"/>
      <c r="DS25" s="683"/>
      <c r="DT25" s="683"/>
      <c r="DU25" s="683"/>
      <c r="DV25" s="684"/>
      <c r="DW25" s="652">
        <v>28.3</v>
      </c>
      <c r="DX25" s="681"/>
      <c r="DY25" s="681"/>
      <c r="DZ25" s="681"/>
      <c r="EA25" s="681"/>
      <c r="EB25" s="681"/>
      <c r="EC25" s="682"/>
    </row>
    <row r="26" spans="2:133" ht="11.25" customHeight="1" x14ac:dyDescent="0.15">
      <c r="B26" s="644" t="s">
        <v>298</v>
      </c>
      <c r="C26" s="645"/>
      <c r="D26" s="645"/>
      <c r="E26" s="645"/>
      <c r="F26" s="645"/>
      <c r="G26" s="645"/>
      <c r="H26" s="645"/>
      <c r="I26" s="645"/>
      <c r="J26" s="645"/>
      <c r="K26" s="645"/>
      <c r="L26" s="645"/>
      <c r="M26" s="645"/>
      <c r="N26" s="645"/>
      <c r="O26" s="645"/>
      <c r="P26" s="645"/>
      <c r="Q26" s="646"/>
      <c r="R26" s="647">
        <v>25806591</v>
      </c>
      <c r="S26" s="648"/>
      <c r="T26" s="648"/>
      <c r="U26" s="648"/>
      <c r="V26" s="648"/>
      <c r="W26" s="648"/>
      <c r="X26" s="648"/>
      <c r="Y26" s="649"/>
      <c r="Z26" s="650">
        <v>45.2</v>
      </c>
      <c r="AA26" s="650"/>
      <c r="AB26" s="650"/>
      <c r="AC26" s="650"/>
      <c r="AD26" s="651">
        <v>23092875</v>
      </c>
      <c r="AE26" s="651"/>
      <c r="AF26" s="651"/>
      <c r="AG26" s="651"/>
      <c r="AH26" s="651"/>
      <c r="AI26" s="651"/>
      <c r="AJ26" s="651"/>
      <c r="AK26" s="651"/>
      <c r="AL26" s="652">
        <v>99.7</v>
      </c>
      <c r="AM26" s="653"/>
      <c r="AN26" s="653"/>
      <c r="AO26" s="654"/>
      <c r="AP26" s="666" t="s">
        <v>299</v>
      </c>
      <c r="AQ26" s="696"/>
      <c r="AR26" s="696"/>
      <c r="AS26" s="696"/>
      <c r="AT26" s="696"/>
      <c r="AU26" s="696"/>
      <c r="AV26" s="696"/>
      <c r="AW26" s="696"/>
      <c r="AX26" s="696"/>
      <c r="AY26" s="696"/>
      <c r="AZ26" s="696"/>
      <c r="BA26" s="696"/>
      <c r="BB26" s="696"/>
      <c r="BC26" s="696"/>
      <c r="BD26" s="696"/>
      <c r="BE26" s="696"/>
      <c r="BF26" s="668"/>
      <c r="BG26" s="647" t="s">
        <v>237</v>
      </c>
      <c r="BH26" s="648"/>
      <c r="BI26" s="648"/>
      <c r="BJ26" s="648"/>
      <c r="BK26" s="648"/>
      <c r="BL26" s="648"/>
      <c r="BM26" s="648"/>
      <c r="BN26" s="649"/>
      <c r="BO26" s="650" t="s">
        <v>182</v>
      </c>
      <c r="BP26" s="650"/>
      <c r="BQ26" s="650"/>
      <c r="BR26" s="650"/>
      <c r="BS26" s="656" t="s">
        <v>139</v>
      </c>
      <c r="BT26" s="648"/>
      <c r="BU26" s="648"/>
      <c r="BV26" s="648"/>
      <c r="BW26" s="648"/>
      <c r="BX26" s="648"/>
      <c r="BY26" s="648"/>
      <c r="BZ26" s="648"/>
      <c r="CA26" s="648"/>
      <c r="CB26" s="657"/>
      <c r="CD26" s="662" t="s">
        <v>300</v>
      </c>
      <c r="CE26" s="663"/>
      <c r="CF26" s="663"/>
      <c r="CG26" s="663"/>
      <c r="CH26" s="663"/>
      <c r="CI26" s="663"/>
      <c r="CJ26" s="663"/>
      <c r="CK26" s="663"/>
      <c r="CL26" s="663"/>
      <c r="CM26" s="663"/>
      <c r="CN26" s="663"/>
      <c r="CO26" s="663"/>
      <c r="CP26" s="663"/>
      <c r="CQ26" s="664"/>
      <c r="CR26" s="647">
        <v>4764802</v>
      </c>
      <c r="CS26" s="648"/>
      <c r="CT26" s="648"/>
      <c r="CU26" s="648"/>
      <c r="CV26" s="648"/>
      <c r="CW26" s="648"/>
      <c r="CX26" s="648"/>
      <c r="CY26" s="649"/>
      <c r="CZ26" s="652">
        <v>8.6999999999999993</v>
      </c>
      <c r="DA26" s="681"/>
      <c r="DB26" s="681"/>
      <c r="DC26" s="685"/>
      <c r="DD26" s="656">
        <v>4228571</v>
      </c>
      <c r="DE26" s="648"/>
      <c r="DF26" s="648"/>
      <c r="DG26" s="648"/>
      <c r="DH26" s="648"/>
      <c r="DI26" s="648"/>
      <c r="DJ26" s="648"/>
      <c r="DK26" s="649"/>
      <c r="DL26" s="656" t="s">
        <v>139</v>
      </c>
      <c r="DM26" s="648"/>
      <c r="DN26" s="648"/>
      <c r="DO26" s="648"/>
      <c r="DP26" s="648"/>
      <c r="DQ26" s="648"/>
      <c r="DR26" s="648"/>
      <c r="DS26" s="648"/>
      <c r="DT26" s="648"/>
      <c r="DU26" s="648"/>
      <c r="DV26" s="649"/>
      <c r="DW26" s="652" t="s">
        <v>237</v>
      </c>
      <c r="DX26" s="681"/>
      <c r="DY26" s="681"/>
      <c r="DZ26" s="681"/>
      <c r="EA26" s="681"/>
      <c r="EB26" s="681"/>
      <c r="EC26" s="682"/>
    </row>
    <row r="27" spans="2:133" ht="11.25" customHeight="1" x14ac:dyDescent="0.15">
      <c r="B27" s="644" t="s">
        <v>301</v>
      </c>
      <c r="C27" s="645"/>
      <c r="D27" s="645"/>
      <c r="E27" s="645"/>
      <c r="F27" s="645"/>
      <c r="G27" s="645"/>
      <c r="H27" s="645"/>
      <c r="I27" s="645"/>
      <c r="J27" s="645"/>
      <c r="K27" s="645"/>
      <c r="L27" s="645"/>
      <c r="M27" s="645"/>
      <c r="N27" s="645"/>
      <c r="O27" s="645"/>
      <c r="P27" s="645"/>
      <c r="Q27" s="646"/>
      <c r="R27" s="647">
        <v>10040</v>
      </c>
      <c r="S27" s="648"/>
      <c r="T27" s="648"/>
      <c r="U27" s="648"/>
      <c r="V27" s="648"/>
      <c r="W27" s="648"/>
      <c r="X27" s="648"/>
      <c r="Y27" s="649"/>
      <c r="Z27" s="650">
        <v>0</v>
      </c>
      <c r="AA27" s="650"/>
      <c r="AB27" s="650"/>
      <c r="AC27" s="650"/>
      <c r="AD27" s="651">
        <v>10040</v>
      </c>
      <c r="AE27" s="651"/>
      <c r="AF27" s="651"/>
      <c r="AG27" s="651"/>
      <c r="AH27" s="651"/>
      <c r="AI27" s="651"/>
      <c r="AJ27" s="651"/>
      <c r="AK27" s="651"/>
      <c r="AL27" s="652">
        <v>0</v>
      </c>
      <c r="AM27" s="653"/>
      <c r="AN27" s="653"/>
      <c r="AO27" s="654"/>
      <c r="AP27" s="644" t="s">
        <v>302</v>
      </c>
      <c r="AQ27" s="645"/>
      <c r="AR27" s="645"/>
      <c r="AS27" s="645"/>
      <c r="AT27" s="645"/>
      <c r="AU27" s="645"/>
      <c r="AV27" s="645"/>
      <c r="AW27" s="645"/>
      <c r="AX27" s="645"/>
      <c r="AY27" s="645"/>
      <c r="AZ27" s="645"/>
      <c r="BA27" s="645"/>
      <c r="BB27" s="645"/>
      <c r="BC27" s="645"/>
      <c r="BD27" s="645"/>
      <c r="BE27" s="645"/>
      <c r="BF27" s="646"/>
      <c r="BG27" s="647">
        <v>8247707</v>
      </c>
      <c r="BH27" s="648"/>
      <c r="BI27" s="648"/>
      <c r="BJ27" s="648"/>
      <c r="BK27" s="648"/>
      <c r="BL27" s="648"/>
      <c r="BM27" s="648"/>
      <c r="BN27" s="649"/>
      <c r="BO27" s="650">
        <v>100</v>
      </c>
      <c r="BP27" s="650"/>
      <c r="BQ27" s="650"/>
      <c r="BR27" s="650"/>
      <c r="BS27" s="656">
        <v>46764</v>
      </c>
      <c r="BT27" s="648"/>
      <c r="BU27" s="648"/>
      <c r="BV27" s="648"/>
      <c r="BW27" s="648"/>
      <c r="BX27" s="648"/>
      <c r="BY27" s="648"/>
      <c r="BZ27" s="648"/>
      <c r="CA27" s="648"/>
      <c r="CB27" s="657"/>
      <c r="CD27" s="662" t="s">
        <v>303</v>
      </c>
      <c r="CE27" s="663"/>
      <c r="CF27" s="663"/>
      <c r="CG27" s="663"/>
      <c r="CH27" s="663"/>
      <c r="CI27" s="663"/>
      <c r="CJ27" s="663"/>
      <c r="CK27" s="663"/>
      <c r="CL27" s="663"/>
      <c r="CM27" s="663"/>
      <c r="CN27" s="663"/>
      <c r="CO27" s="663"/>
      <c r="CP27" s="663"/>
      <c r="CQ27" s="664"/>
      <c r="CR27" s="647">
        <v>8077047</v>
      </c>
      <c r="CS27" s="683"/>
      <c r="CT27" s="683"/>
      <c r="CU27" s="683"/>
      <c r="CV27" s="683"/>
      <c r="CW27" s="683"/>
      <c r="CX27" s="683"/>
      <c r="CY27" s="684"/>
      <c r="CZ27" s="652">
        <v>14.7</v>
      </c>
      <c r="DA27" s="681"/>
      <c r="DB27" s="681"/>
      <c r="DC27" s="685"/>
      <c r="DD27" s="656">
        <v>2436005</v>
      </c>
      <c r="DE27" s="683"/>
      <c r="DF27" s="683"/>
      <c r="DG27" s="683"/>
      <c r="DH27" s="683"/>
      <c r="DI27" s="683"/>
      <c r="DJ27" s="683"/>
      <c r="DK27" s="684"/>
      <c r="DL27" s="656">
        <v>2435008</v>
      </c>
      <c r="DM27" s="683"/>
      <c r="DN27" s="683"/>
      <c r="DO27" s="683"/>
      <c r="DP27" s="683"/>
      <c r="DQ27" s="683"/>
      <c r="DR27" s="683"/>
      <c r="DS27" s="683"/>
      <c r="DT27" s="683"/>
      <c r="DU27" s="683"/>
      <c r="DV27" s="684"/>
      <c r="DW27" s="652">
        <v>10.1</v>
      </c>
      <c r="DX27" s="681"/>
      <c r="DY27" s="681"/>
      <c r="DZ27" s="681"/>
      <c r="EA27" s="681"/>
      <c r="EB27" s="681"/>
      <c r="EC27" s="682"/>
    </row>
    <row r="28" spans="2:133" ht="11.25" customHeight="1" x14ac:dyDescent="0.15">
      <c r="B28" s="644" t="s">
        <v>304</v>
      </c>
      <c r="C28" s="645"/>
      <c r="D28" s="645"/>
      <c r="E28" s="645"/>
      <c r="F28" s="645"/>
      <c r="G28" s="645"/>
      <c r="H28" s="645"/>
      <c r="I28" s="645"/>
      <c r="J28" s="645"/>
      <c r="K28" s="645"/>
      <c r="L28" s="645"/>
      <c r="M28" s="645"/>
      <c r="N28" s="645"/>
      <c r="O28" s="645"/>
      <c r="P28" s="645"/>
      <c r="Q28" s="646"/>
      <c r="R28" s="647">
        <v>376909</v>
      </c>
      <c r="S28" s="648"/>
      <c r="T28" s="648"/>
      <c r="U28" s="648"/>
      <c r="V28" s="648"/>
      <c r="W28" s="648"/>
      <c r="X28" s="648"/>
      <c r="Y28" s="649"/>
      <c r="Z28" s="650">
        <v>0.7</v>
      </c>
      <c r="AA28" s="650"/>
      <c r="AB28" s="650"/>
      <c r="AC28" s="650"/>
      <c r="AD28" s="651" t="s">
        <v>182</v>
      </c>
      <c r="AE28" s="651"/>
      <c r="AF28" s="651"/>
      <c r="AG28" s="651"/>
      <c r="AH28" s="651"/>
      <c r="AI28" s="651"/>
      <c r="AJ28" s="651"/>
      <c r="AK28" s="651"/>
      <c r="AL28" s="652" t="s">
        <v>139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305</v>
      </c>
      <c r="CE28" s="663"/>
      <c r="CF28" s="663"/>
      <c r="CG28" s="663"/>
      <c r="CH28" s="663"/>
      <c r="CI28" s="663"/>
      <c r="CJ28" s="663"/>
      <c r="CK28" s="663"/>
      <c r="CL28" s="663"/>
      <c r="CM28" s="663"/>
      <c r="CN28" s="663"/>
      <c r="CO28" s="663"/>
      <c r="CP28" s="663"/>
      <c r="CQ28" s="664"/>
      <c r="CR28" s="647">
        <v>5663895</v>
      </c>
      <c r="CS28" s="648"/>
      <c r="CT28" s="648"/>
      <c r="CU28" s="648"/>
      <c r="CV28" s="648"/>
      <c r="CW28" s="648"/>
      <c r="CX28" s="648"/>
      <c r="CY28" s="649"/>
      <c r="CZ28" s="652">
        <v>10.3</v>
      </c>
      <c r="DA28" s="681"/>
      <c r="DB28" s="681"/>
      <c r="DC28" s="685"/>
      <c r="DD28" s="656">
        <v>5588606</v>
      </c>
      <c r="DE28" s="648"/>
      <c r="DF28" s="648"/>
      <c r="DG28" s="648"/>
      <c r="DH28" s="648"/>
      <c r="DI28" s="648"/>
      <c r="DJ28" s="648"/>
      <c r="DK28" s="649"/>
      <c r="DL28" s="656">
        <v>5588606</v>
      </c>
      <c r="DM28" s="648"/>
      <c r="DN28" s="648"/>
      <c r="DO28" s="648"/>
      <c r="DP28" s="648"/>
      <c r="DQ28" s="648"/>
      <c r="DR28" s="648"/>
      <c r="DS28" s="648"/>
      <c r="DT28" s="648"/>
      <c r="DU28" s="648"/>
      <c r="DV28" s="649"/>
      <c r="DW28" s="652">
        <v>23.3</v>
      </c>
      <c r="DX28" s="681"/>
      <c r="DY28" s="681"/>
      <c r="DZ28" s="681"/>
      <c r="EA28" s="681"/>
      <c r="EB28" s="681"/>
      <c r="EC28" s="682"/>
    </row>
    <row r="29" spans="2:133" ht="11.25" customHeight="1" x14ac:dyDescent="0.15">
      <c r="B29" s="644" t="s">
        <v>306</v>
      </c>
      <c r="C29" s="645"/>
      <c r="D29" s="645"/>
      <c r="E29" s="645"/>
      <c r="F29" s="645"/>
      <c r="G29" s="645"/>
      <c r="H29" s="645"/>
      <c r="I29" s="645"/>
      <c r="J29" s="645"/>
      <c r="K29" s="645"/>
      <c r="L29" s="645"/>
      <c r="M29" s="645"/>
      <c r="N29" s="645"/>
      <c r="O29" s="645"/>
      <c r="P29" s="645"/>
      <c r="Q29" s="646"/>
      <c r="R29" s="647">
        <v>628689</v>
      </c>
      <c r="S29" s="648"/>
      <c r="T29" s="648"/>
      <c r="U29" s="648"/>
      <c r="V29" s="648"/>
      <c r="W29" s="648"/>
      <c r="X29" s="648"/>
      <c r="Y29" s="649"/>
      <c r="Z29" s="650">
        <v>1.1000000000000001</v>
      </c>
      <c r="AA29" s="650"/>
      <c r="AB29" s="650"/>
      <c r="AC29" s="650"/>
      <c r="AD29" s="651">
        <v>40885</v>
      </c>
      <c r="AE29" s="651"/>
      <c r="AF29" s="651"/>
      <c r="AG29" s="651"/>
      <c r="AH29" s="651"/>
      <c r="AI29" s="651"/>
      <c r="AJ29" s="651"/>
      <c r="AK29" s="651"/>
      <c r="AL29" s="652">
        <v>0.2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307</v>
      </c>
      <c r="CE29" s="688"/>
      <c r="CF29" s="662" t="s">
        <v>308</v>
      </c>
      <c r="CG29" s="663"/>
      <c r="CH29" s="663"/>
      <c r="CI29" s="663"/>
      <c r="CJ29" s="663"/>
      <c r="CK29" s="663"/>
      <c r="CL29" s="663"/>
      <c r="CM29" s="663"/>
      <c r="CN29" s="663"/>
      <c r="CO29" s="663"/>
      <c r="CP29" s="663"/>
      <c r="CQ29" s="664"/>
      <c r="CR29" s="647">
        <v>5663845</v>
      </c>
      <c r="CS29" s="683"/>
      <c r="CT29" s="683"/>
      <c r="CU29" s="683"/>
      <c r="CV29" s="683"/>
      <c r="CW29" s="683"/>
      <c r="CX29" s="683"/>
      <c r="CY29" s="684"/>
      <c r="CZ29" s="652">
        <v>10.3</v>
      </c>
      <c r="DA29" s="681"/>
      <c r="DB29" s="681"/>
      <c r="DC29" s="685"/>
      <c r="DD29" s="656">
        <v>5588556</v>
      </c>
      <c r="DE29" s="683"/>
      <c r="DF29" s="683"/>
      <c r="DG29" s="683"/>
      <c r="DH29" s="683"/>
      <c r="DI29" s="683"/>
      <c r="DJ29" s="683"/>
      <c r="DK29" s="684"/>
      <c r="DL29" s="656">
        <v>5588556</v>
      </c>
      <c r="DM29" s="683"/>
      <c r="DN29" s="683"/>
      <c r="DO29" s="683"/>
      <c r="DP29" s="683"/>
      <c r="DQ29" s="683"/>
      <c r="DR29" s="683"/>
      <c r="DS29" s="683"/>
      <c r="DT29" s="683"/>
      <c r="DU29" s="683"/>
      <c r="DV29" s="684"/>
      <c r="DW29" s="652">
        <v>23.3</v>
      </c>
      <c r="DX29" s="681"/>
      <c r="DY29" s="681"/>
      <c r="DZ29" s="681"/>
      <c r="EA29" s="681"/>
      <c r="EB29" s="681"/>
      <c r="EC29" s="682"/>
    </row>
    <row r="30" spans="2:133" ht="11.25" customHeight="1" x14ac:dyDescent="0.15">
      <c r="B30" s="644" t="s">
        <v>309</v>
      </c>
      <c r="C30" s="645"/>
      <c r="D30" s="645"/>
      <c r="E30" s="645"/>
      <c r="F30" s="645"/>
      <c r="G30" s="645"/>
      <c r="H30" s="645"/>
      <c r="I30" s="645"/>
      <c r="J30" s="645"/>
      <c r="K30" s="645"/>
      <c r="L30" s="645"/>
      <c r="M30" s="645"/>
      <c r="N30" s="645"/>
      <c r="O30" s="645"/>
      <c r="P30" s="645"/>
      <c r="Q30" s="646"/>
      <c r="R30" s="647">
        <v>219461</v>
      </c>
      <c r="S30" s="648"/>
      <c r="T30" s="648"/>
      <c r="U30" s="648"/>
      <c r="V30" s="648"/>
      <c r="W30" s="648"/>
      <c r="X30" s="648"/>
      <c r="Y30" s="649"/>
      <c r="Z30" s="650">
        <v>0.4</v>
      </c>
      <c r="AA30" s="650"/>
      <c r="AB30" s="650"/>
      <c r="AC30" s="650"/>
      <c r="AD30" s="651" t="s">
        <v>182</v>
      </c>
      <c r="AE30" s="651"/>
      <c r="AF30" s="651"/>
      <c r="AG30" s="651"/>
      <c r="AH30" s="651"/>
      <c r="AI30" s="651"/>
      <c r="AJ30" s="651"/>
      <c r="AK30" s="651"/>
      <c r="AL30" s="652" t="s">
        <v>237</v>
      </c>
      <c r="AM30" s="653"/>
      <c r="AN30" s="653"/>
      <c r="AO30" s="654"/>
      <c r="AP30" s="626" t="s">
        <v>225</v>
      </c>
      <c r="AQ30" s="627"/>
      <c r="AR30" s="627"/>
      <c r="AS30" s="627"/>
      <c r="AT30" s="627"/>
      <c r="AU30" s="627"/>
      <c r="AV30" s="627"/>
      <c r="AW30" s="627"/>
      <c r="AX30" s="627"/>
      <c r="AY30" s="627"/>
      <c r="AZ30" s="627"/>
      <c r="BA30" s="627"/>
      <c r="BB30" s="627"/>
      <c r="BC30" s="627"/>
      <c r="BD30" s="627"/>
      <c r="BE30" s="627"/>
      <c r="BF30" s="628"/>
      <c r="BG30" s="626" t="s">
        <v>310</v>
      </c>
      <c r="BH30" s="700"/>
      <c r="BI30" s="700"/>
      <c r="BJ30" s="700"/>
      <c r="BK30" s="700"/>
      <c r="BL30" s="700"/>
      <c r="BM30" s="700"/>
      <c r="BN30" s="700"/>
      <c r="BO30" s="700"/>
      <c r="BP30" s="700"/>
      <c r="BQ30" s="701"/>
      <c r="BR30" s="626" t="s">
        <v>311</v>
      </c>
      <c r="BS30" s="700"/>
      <c r="BT30" s="700"/>
      <c r="BU30" s="700"/>
      <c r="BV30" s="700"/>
      <c r="BW30" s="700"/>
      <c r="BX30" s="700"/>
      <c r="BY30" s="700"/>
      <c r="BZ30" s="700"/>
      <c r="CA30" s="700"/>
      <c r="CB30" s="701"/>
      <c r="CD30" s="689"/>
      <c r="CE30" s="690"/>
      <c r="CF30" s="662" t="s">
        <v>312</v>
      </c>
      <c r="CG30" s="663"/>
      <c r="CH30" s="663"/>
      <c r="CI30" s="663"/>
      <c r="CJ30" s="663"/>
      <c r="CK30" s="663"/>
      <c r="CL30" s="663"/>
      <c r="CM30" s="663"/>
      <c r="CN30" s="663"/>
      <c r="CO30" s="663"/>
      <c r="CP30" s="663"/>
      <c r="CQ30" s="664"/>
      <c r="CR30" s="647">
        <v>5410323</v>
      </c>
      <c r="CS30" s="648"/>
      <c r="CT30" s="648"/>
      <c r="CU30" s="648"/>
      <c r="CV30" s="648"/>
      <c r="CW30" s="648"/>
      <c r="CX30" s="648"/>
      <c r="CY30" s="649"/>
      <c r="CZ30" s="652">
        <v>9.8000000000000007</v>
      </c>
      <c r="DA30" s="681"/>
      <c r="DB30" s="681"/>
      <c r="DC30" s="685"/>
      <c r="DD30" s="656">
        <v>5339063</v>
      </c>
      <c r="DE30" s="648"/>
      <c r="DF30" s="648"/>
      <c r="DG30" s="648"/>
      <c r="DH30" s="648"/>
      <c r="DI30" s="648"/>
      <c r="DJ30" s="648"/>
      <c r="DK30" s="649"/>
      <c r="DL30" s="656">
        <v>5339063</v>
      </c>
      <c r="DM30" s="648"/>
      <c r="DN30" s="648"/>
      <c r="DO30" s="648"/>
      <c r="DP30" s="648"/>
      <c r="DQ30" s="648"/>
      <c r="DR30" s="648"/>
      <c r="DS30" s="648"/>
      <c r="DT30" s="648"/>
      <c r="DU30" s="648"/>
      <c r="DV30" s="649"/>
      <c r="DW30" s="652">
        <v>22.2</v>
      </c>
      <c r="DX30" s="681"/>
      <c r="DY30" s="681"/>
      <c r="DZ30" s="681"/>
      <c r="EA30" s="681"/>
      <c r="EB30" s="681"/>
      <c r="EC30" s="682"/>
    </row>
    <row r="31" spans="2:133" ht="11.25" customHeight="1" x14ac:dyDescent="0.15">
      <c r="B31" s="644" t="s">
        <v>313</v>
      </c>
      <c r="C31" s="645"/>
      <c r="D31" s="645"/>
      <c r="E31" s="645"/>
      <c r="F31" s="645"/>
      <c r="G31" s="645"/>
      <c r="H31" s="645"/>
      <c r="I31" s="645"/>
      <c r="J31" s="645"/>
      <c r="K31" s="645"/>
      <c r="L31" s="645"/>
      <c r="M31" s="645"/>
      <c r="N31" s="645"/>
      <c r="O31" s="645"/>
      <c r="P31" s="645"/>
      <c r="Q31" s="646"/>
      <c r="R31" s="647">
        <v>15269757</v>
      </c>
      <c r="S31" s="648"/>
      <c r="T31" s="648"/>
      <c r="U31" s="648"/>
      <c r="V31" s="648"/>
      <c r="W31" s="648"/>
      <c r="X31" s="648"/>
      <c r="Y31" s="649"/>
      <c r="Z31" s="650">
        <v>26.8</v>
      </c>
      <c r="AA31" s="650"/>
      <c r="AB31" s="650"/>
      <c r="AC31" s="650"/>
      <c r="AD31" s="651" t="s">
        <v>139</v>
      </c>
      <c r="AE31" s="651"/>
      <c r="AF31" s="651"/>
      <c r="AG31" s="651"/>
      <c r="AH31" s="651"/>
      <c r="AI31" s="651"/>
      <c r="AJ31" s="651"/>
      <c r="AK31" s="651"/>
      <c r="AL31" s="652" t="s">
        <v>237</v>
      </c>
      <c r="AM31" s="653"/>
      <c r="AN31" s="653"/>
      <c r="AO31" s="654"/>
      <c r="AP31" s="704" t="s">
        <v>314</v>
      </c>
      <c r="AQ31" s="705"/>
      <c r="AR31" s="705"/>
      <c r="AS31" s="705"/>
      <c r="AT31" s="710" t="s">
        <v>315</v>
      </c>
      <c r="AU31" s="231"/>
      <c r="AV31" s="231"/>
      <c r="AW31" s="231"/>
      <c r="AX31" s="633" t="s">
        <v>190</v>
      </c>
      <c r="AY31" s="634"/>
      <c r="AZ31" s="634"/>
      <c r="BA31" s="634"/>
      <c r="BB31" s="634"/>
      <c r="BC31" s="634"/>
      <c r="BD31" s="634"/>
      <c r="BE31" s="634"/>
      <c r="BF31" s="635"/>
      <c r="BG31" s="715">
        <v>98.7</v>
      </c>
      <c r="BH31" s="702"/>
      <c r="BI31" s="702"/>
      <c r="BJ31" s="702"/>
      <c r="BK31" s="702"/>
      <c r="BL31" s="702"/>
      <c r="BM31" s="642">
        <v>97.4</v>
      </c>
      <c r="BN31" s="702"/>
      <c r="BO31" s="702"/>
      <c r="BP31" s="702"/>
      <c r="BQ31" s="703"/>
      <c r="BR31" s="715">
        <v>99</v>
      </c>
      <c r="BS31" s="702"/>
      <c r="BT31" s="702"/>
      <c r="BU31" s="702"/>
      <c r="BV31" s="702"/>
      <c r="BW31" s="702"/>
      <c r="BX31" s="642">
        <v>96.6</v>
      </c>
      <c r="BY31" s="702"/>
      <c r="BZ31" s="702"/>
      <c r="CA31" s="702"/>
      <c r="CB31" s="703"/>
      <c r="CD31" s="689"/>
      <c r="CE31" s="690"/>
      <c r="CF31" s="662" t="s">
        <v>316</v>
      </c>
      <c r="CG31" s="663"/>
      <c r="CH31" s="663"/>
      <c r="CI31" s="663"/>
      <c r="CJ31" s="663"/>
      <c r="CK31" s="663"/>
      <c r="CL31" s="663"/>
      <c r="CM31" s="663"/>
      <c r="CN31" s="663"/>
      <c r="CO31" s="663"/>
      <c r="CP31" s="663"/>
      <c r="CQ31" s="664"/>
      <c r="CR31" s="647">
        <v>253522</v>
      </c>
      <c r="CS31" s="683"/>
      <c r="CT31" s="683"/>
      <c r="CU31" s="683"/>
      <c r="CV31" s="683"/>
      <c r="CW31" s="683"/>
      <c r="CX31" s="683"/>
      <c r="CY31" s="684"/>
      <c r="CZ31" s="652">
        <v>0.5</v>
      </c>
      <c r="DA31" s="681"/>
      <c r="DB31" s="681"/>
      <c r="DC31" s="685"/>
      <c r="DD31" s="656">
        <v>249493</v>
      </c>
      <c r="DE31" s="683"/>
      <c r="DF31" s="683"/>
      <c r="DG31" s="683"/>
      <c r="DH31" s="683"/>
      <c r="DI31" s="683"/>
      <c r="DJ31" s="683"/>
      <c r="DK31" s="684"/>
      <c r="DL31" s="656">
        <v>249493</v>
      </c>
      <c r="DM31" s="683"/>
      <c r="DN31" s="683"/>
      <c r="DO31" s="683"/>
      <c r="DP31" s="683"/>
      <c r="DQ31" s="683"/>
      <c r="DR31" s="683"/>
      <c r="DS31" s="683"/>
      <c r="DT31" s="683"/>
      <c r="DU31" s="683"/>
      <c r="DV31" s="684"/>
      <c r="DW31" s="652">
        <v>1</v>
      </c>
      <c r="DX31" s="681"/>
      <c r="DY31" s="681"/>
      <c r="DZ31" s="681"/>
      <c r="EA31" s="681"/>
      <c r="EB31" s="681"/>
      <c r="EC31" s="682"/>
    </row>
    <row r="32" spans="2:133" ht="11.25" customHeight="1" x14ac:dyDescent="0.15">
      <c r="B32" s="693" t="s">
        <v>317</v>
      </c>
      <c r="C32" s="694"/>
      <c r="D32" s="694"/>
      <c r="E32" s="694"/>
      <c r="F32" s="694"/>
      <c r="G32" s="694"/>
      <c r="H32" s="694"/>
      <c r="I32" s="694"/>
      <c r="J32" s="694"/>
      <c r="K32" s="694"/>
      <c r="L32" s="694"/>
      <c r="M32" s="694"/>
      <c r="N32" s="694"/>
      <c r="O32" s="694"/>
      <c r="P32" s="694"/>
      <c r="Q32" s="695"/>
      <c r="R32" s="647" t="s">
        <v>237</v>
      </c>
      <c r="S32" s="648"/>
      <c r="T32" s="648"/>
      <c r="U32" s="648"/>
      <c r="V32" s="648"/>
      <c r="W32" s="648"/>
      <c r="X32" s="648"/>
      <c r="Y32" s="649"/>
      <c r="Z32" s="650" t="s">
        <v>237</v>
      </c>
      <c r="AA32" s="650"/>
      <c r="AB32" s="650"/>
      <c r="AC32" s="650"/>
      <c r="AD32" s="651" t="s">
        <v>237</v>
      </c>
      <c r="AE32" s="651"/>
      <c r="AF32" s="651"/>
      <c r="AG32" s="651"/>
      <c r="AH32" s="651"/>
      <c r="AI32" s="651"/>
      <c r="AJ32" s="651"/>
      <c r="AK32" s="651"/>
      <c r="AL32" s="652" t="s">
        <v>237</v>
      </c>
      <c r="AM32" s="653"/>
      <c r="AN32" s="653"/>
      <c r="AO32" s="654"/>
      <c r="AP32" s="706"/>
      <c r="AQ32" s="707"/>
      <c r="AR32" s="707"/>
      <c r="AS32" s="707"/>
      <c r="AT32" s="711"/>
      <c r="AU32" s="230" t="s">
        <v>318</v>
      </c>
      <c r="AV32" s="230"/>
      <c r="AW32" s="230"/>
      <c r="AX32" s="644" t="s">
        <v>319</v>
      </c>
      <c r="AY32" s="645"/>
      <c r="AZ32" s="645"/>
      <c r="BA32" s="645"/>
      <c r="BB32" s="645"/>
      <c r="BC32" s="645"/>
      <c r="BD32" s="645"/>
      <c r="BE32" s="645"/>
      <c r="BF32" s="646"/>
      <c r="BG32" s="716">
        <v>99.2</v>
      </c>
      <c r="BH32" s="683"/>
      <c r="BI32" s="683"/>
      <c r="BJ32" s="683"/>
      <c r="BK32" s="683"/>
      <c r="BL32" s="683"/>
      <c r="BM32" s="653">
        <v>98.2</v>
      </c>
      <c r="BN32" s="713"/>
      <c r="BO32" s="713"/>
      <c r="BP32" s="713"/>
      <c r="BQ32" s="714"/>
      <c r="BR32" s="716">
        <v>99.3</v>
      </c>
      <c r="BS32" s="683"/>
      <c r="BT32" s="683"/>
      <c r="BU32" s="683"/>
      <c r="BV32" s="683"/>
      <c r="BW32" s="683"/>
      <c r="BX32" s="653">
        <v>98.2</v>
      </c>
      <c r="BY32" s="713"/>
      <c r="BZ32" s="713"/>
      <c r="CA32" s="713"/>
      <c r="CB32" s="714"/>
      <c r="CD32" s="691"/>
      <c r="CE32" s="692"/>
      <c r="CF32" s="662" t="s">
        <v>320</v>
      </c>
      <c r="CG32" s="663"/>
      <c r="CH32" s="663"/>
      <c r="CI32" s="663"/>
      <c r="CJ32" s="663"/>
      <c r="CK32" s="663"/>
      <c r="CL32" s="663"/>
      <c r="CM32" s="663"/>
      <c r="CN32" s="663"/>
      <c r="CO32" s="663"/>
      <c r="CP32" s="663"/>
      <c r="CQ32" s="664"/>
      <c r="CR32" s="647">
        <v>50</v>
      </c>
      <c r="CS32" s="648"/>
      <c r="CT32" s="648"/>
      <c r="CU32" s="648"/>
      <c r="CV32" s="648"/>
      <c r="CW32" s="648"/>
      <c r="CX32" s="648"/>
      <c r="CY32" s="649"/>
      <c r="CZ32" s="652">
        <v>0</v>
      </c>
      <c r="DA32" s="681"/>
      <c r="DB32" s="681"/>
      <c r="DC32" s="685"/>
      <c r="DD32" s="656">
        <v>50</v>
      </c>
      <c r="DE32" s="648"/>
      <c r="DF32" s="648"/>
      <c r="DG32" s="648"/>
      <c r="DH32" s="648"/>
      <c r="DI32" s="648"/>
      <c r="DJ32" s="648"/>
      <c r="DK32" s="649"/>
      <c r="DL32" s="656">
        <v>50</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321</v>
      </c>
      <c r="C33" s="645"/>
      <c r="D33" s="645"/>
      <c r="E33" s="645"/>
      <c r="F33" s="645"/>
      <c r="G33" s="645"/>
      <c r="H33" s="645"/>
      <c r="I33" s="645"/>
      <c r="J33" s="645"/>
      <c r="K33" s="645"/>
      <c r="L33" s="645"/>
      <c r="M33" s="645"/>
      <c r="N33" s="645"/>
      <c r="O33" s="645"/>
      <c r="P33" s="645"/>
      <c r="Q33" s="646"/>
      <c r="R33" s="647">
        <v>3522124</v>
      </c>
      <c r="S33" s="648"/>
      <c r="T33" s="648"/>
      <c r="U33" s="648"/>
      <c r="V33" s="648"/>
      <c r="W33" s="648"/>
      <c r="X33" s="648"/>
      <c r="Y33" s="649"/>
      <c r="Z33" s="650">
        <v>6.2</v>
      </c>
      <c r="AA33" s="650"/>
      <c r="AB33" s="650"/>
      <c r="AC33" s="650"/>
      <c r="AD33" s="651" t="s">
        <v>182</v>
      </c>
      <c r="AE33" s="651"/>
      <c r="AF33" s="651"/>
      <c r="AG33" s="651"/>
      <c r="AH33" s="651"/>
      <c r="AI33" s="651"/>
      <c r="AJ33" s="651"/>
      <c r="AK33" s="651"/>
      <c r="AL33" s="652" t="s">
        <v>237</v>
      </c>
      <c r="AM33" s="653"/>
      <c r="AN33" s="653"/>
      <c r="AO33" s="654"/>
      <c r="AP33" s="708"/>
      <c r="AQ33" s="709"/>
      <c r="AR33" s="709"/>
      <c r="AS33" s="709"/>
      <c r="AT33" s="712"/>
      <c r="AU33" s="232"/>
      <c r="AV33" s="232"/>
      <c r="AW33" s="232"/>
      <c r="AX33" s="697" t="s">
        <v>322</v>
      </c>
      <c r="AY33" s="698"/>
      <c r="AZ33" s="698"/>
      <c r="BA33" s="698"/>
      <c r="BB33" s="698"/>
      <c r="BC33" s="698"/>
      <c r="BD33" s="698"/>
      <c r="BE33" s="698"/>
      <c r="BF33" s="699"/>
      <c r="BG33" s="717">
        <v>97.9</v>
      </c>
      <c r="BH33" s="718"/>
      <c r="BI33" s="718"/>
      <c r="BJ33" s="718"/>
      <c r="BK33" s="718"/>
      <c r="BL33" s="718"/>
      <c r="BM33" s="719">
        <v>96.3</v>
      </c>
      <c r="BN33" s="718"/>
      <c r="BO33" s="718"/>
      <c r="BP33" s="718"/>
      <c r="BQ33" s="720"/>
      <c r="BR33" s="717">
        <v>98.7</v>
      </c>
      <c r="BS33" s="718"/>
      <c r="BT33" s="718"/>
      <c r="BU33" s="718"/>
      <c r="BV33" s="718"/>
      <c r="BW33" s="718"/>
      <c r="BX33" s="719">
        <v>94.7</v>
      </c>
      <c r="BY33" s="718"/>
      <c r="BZ33" s="718"/>
      <c r="CA33" s="718"/>
      <c r="CB33" s="720"/>
      <c r="CD33" s="662" t="s">
        <v>323</v>
      </c>
      <c r="CE33" s="663"/>
      <c r="CF33" s="663"/>
      <c r="CG33" s="663"/>
      <c r="CH33" s="663"/>
      <c r="CI33" s="663"/>
      <c r="CJ33" s="663"/>
      <c r="CK33" s="663"/>
      <c r="CL33" s="663"/>
      <c r="CM33" s="663"/>
      <c r="CN33" s="663"/>
      <c r="CO33" s="663"/>
      <c r="CP33" s="663"/>
      <c r="CQ33" s="664"/>
      <c r="CR33" s="647">
        <v>24801593</v>
      </c>
      <c r="CS33" s="683"/>
      <c r="CT33" s="683"/>
      <c r="CU33" s="683"/>
      <c r="CV33" s="683"/>
      <c r="CW33" s="683"/>
      <c r="CX33" s="683"/>
      <c r="CY33" s="684"/>
      <c r="CZ33" s="652">
        <v>45.1</v>
      </c>
      <c r="DA33" s="681"/>
      <c r="DB33" s="681"/>
      <c r="DC33" s="685"/>
      <c r="DD33" s="656">
        <v>11615104</v>
      </c>
      <c r="DE33" s="683"/>
      <c r="DF33" s="683"/>
      <c r="DG33" s="683"/>
      <c r="DH33" s="683"/>
      <c r="DI33" s="683"/>
      <c r="DJ33" s="683"/>
      <c r="DK33" s="684"/>
      <c r="DL33" s="656">
        <v>8720866</v>
      </c>
      <c r="DM33" s="683"/>
      <c r="DN33" s="683"/>
      <c r="DO33" s="683"/>
      <c r="DP33" s="683"/>
      <c r="DQ33" s="683"/>
      <c r="DR33" s="683"/>
      <c r="DS33" s="683"/>
      <c r="DT33" s="683"/>
      <c r="DU33" s="683"/>
      <c r="DV33" s="684"/>
      <c r="DW33" s="652">
        <v>36.299999999999997</v>
      </c>
      <c r="DX33" s="681"/>
      <c r="DY33" s="681"/>
      <c r="DZ33" s="681"/>
      <c r="EA33" s="681"/>
      <c r="EB33" s="681"/>
      <c r="EC33" s="682"/>
    </row>
    <row r="34" spans="2:133" ht="11.25" customHeight="1" x14ac:dyDescent="0.15">
      <c r="B34" s="644" t="s">
        <v>324</v>
      </c>
      <c r="C34" s="645"/>
      <c r="D34" s="645"/>
      <c r="E34" s="645"/>
      <c r="F34" s="645"/>
      <c r="G34" s="645"/>
      <c r="H34" s="645"/>
      <c r="I34" s="645"/>
      <c r="J34" s="645"/>
      <c r="K34" s="645"/>
      <c r="L34" s="645"/>
      <c r="M34" s="645"/>
      <c r="N34" s="645"/>
      <c r="O34" s="645"/>
      <c r="P34" s="645"/>
      <c r="Q34" s="646"/>
      <c r="R34" s="647">
        <v>134372</v>
      </c>
      <c r="S34" s="648"/>
      <c r="T34" s="648"/>
      <c r="U34" s="648"/>
      <c r="V34" s="648"/>
      <c r="W34" s="648"/>
      <c r="X34" s="648"/>
      <c r="Y34" s="649"/>
      <c r="Z34" s="650">
        <v>0.2</v>
      </c>
      <c r="AA34" s="650"/>
      <c r="AB34" s="650"/>
      <c r="AC34" s="650"/>
      <c r="AD34" s="651">
        <v>22262</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325</v>
      </c>
      <c r="CE34" s="663"/>
      <c r="CF34" s="663"/>
      <c r="CG34" s="663"/>
      <c r="CH34" s="663"/>
      <c r="CI34" s="663"/>
      <c r="CJ34" s="663"/>
      <c r="CK34" s="663"/>
      <c r="CL34" s="663"/>
      <c r="CM34" s="663"/>
      <c r="CN34" s="663"/>
      <c r="CO34" s="663"/>
      <c r="CP34" s="663"/>
      <c r="CQ34" s="664"/>
      <c r="CR34" s="647">
        <v>6470306</v>
      </c>
      <c r="CS34" s="648"/>
      <c r="CT34" s="648"/>
      <c r="CU34" s="648"/>
      <c r="CV34" s="648"/>
      <c r="CW34" s="648"/>
      <c r="CX34" s="648"/>
      <c r="CY34" s="649"/>
      <c r="CZ34" s="652">
        <v>11.8</v>
      </c>
      <c r="DA34" s="681"/>
      <c r="DB34" s="681"/>
      <c r="DC34" s="685"/>
      <c r="DD34" s="656">
        <v>4465640</v>
      </c>
      <c r="DE34" s="648"/>
      <c r="DF34" s="648"/>
      <c r="DG34" s="648"/>
      <c r="DH34" s="648"/>
      <c r="DI34" s="648"/>
      <c r="DJ34" s="648"/>
      <c r="DK34" s="649"/>
      <c r="DL34" s="656">
        <v>3118041</v>
      </c>
      <c r="DM34" s="648"/>
      <c r="DN34" s="648"/>
      <c r="DO34" s="648"/>
      <c r="DP34" s="648"/>
      <c r="DQ34" s="648"/>
      <c r="DR34" s="648"/>
      <c r="DS34" s="648"/>
      <c r="DT34" s="648"/>
      <c r="DU34" s="648"/>
      <c r="DV34" s="649"/>
      <c r="DW34" s="652">
        <v>13</v>
      </c>
      <c r="DX34" s="681"/>
      <c r="DY34" s="681"/>
      <c r="DZ34" s="681"/>
      <c r="EA34" s="681"/>
      <c r="EB34" s="681"/>
      <c r="EC34" s="682"/>
    </row>
    <row r="35" spans="2:133" ht="11.25" customHeight="1" x14ac:dyDescent="0.15">
      <c r="B35" s="644" t="s">
        <v>326</v>
      </c>
      <c r="C35" s="645"/>
      <c r="D35" s="645"/>
      <c r="E35" s="645"/>
      <c r="F35" s="645"/>
      <c r="G35" s="645"/>
      <c r="H35" s="645"/>
      <c r="I35" s="645"/>
      <c r="J35" s="645"/>
      <c r="K35" s="645"/>
      <c r="L35" s="645"/>
      <c r="M35" s="645"/>
      <c r="N35" s="645"/>
      <c r="O35" s="645"/>
      <c r="P35" s="645"/>
      <c r="Q35" s="646"/>
      <c r="R35" s="647">
        <v>162130</v>
      </c>
      <c r="S35" s="648"/>
      <c r="T35" s="648"/>
      <c r="U35" s="648"/>
      <c r="V35" s="648"/>
      <c r="W35" s="648"/>
      <c r="X35" s="648"/>
      <c r="Y35" s="649"/>
      <c r="Z35" s="650">
        <v>0.3</v>
      </c>
      <c r="AA35" s="650"/>
      <c r="AB35" s="650"/>
      <c r="AC35" s="650"/>
      <c r="AD35" s="651" t="s">
        <v>182</v>
      </c>
      <c r="AE35" s="651"/>
      <c r="AF35" s="651"/>
      <c r="AG35" s="651"/>
      <c r="AH35" s="651"/>
      <c r="AI35" s="651"/>
      <c r="AJ35" s="651"/>
      <c r="AK35" s="651"/>
      <c r="AL35" s="652" t="s">
        <v>237</v>
      </c>
      <c r="AM35" s="653"/>
      <c r="AN35" s="653"/>
      <c r="AO35" s="654"/>
      <c r="AP35" s="235"/>
      <c r="AQ35" s="626" t="s">
        <v>327</v>
      </c>
      <c r="AR35" s="627"/>
      <c r="AS35" s="627"/>
      <c r="AT35" s="627"/>
      <c r="AU35" s="627"/>
      <c r="AV35" s="627"/>
      <c r="AW35" s="627"/>
      <c r="AX35" s="627"/>
      <c r="AY35" s="627"/>
      <c r="AZ35" s="627"/>
      <c r="BA35" s="627"/>
      <c r="BB35" s="627"/>
      <c r="BC35" s="627"/>
      <c r="BD35" s="627"/>
      <c r="BE35" s="627"/>
      <c r="BF35" s="628"/>
      <c r="BG35" s="626" t="s">
        <v>328</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329</v>
      </c>
      <c r="CE35" s="663"/>
      <c r="CF35" s="663"/>
      <c r="CG35" s="663"/>
      <c r="CH35" s="663"/>
      <c r="CI35" s="663"/>
      <c r="CJ35" s="663"/>
      <c r="CK35" s="663"/>
      <c r="CL35" s="663"/>
      <c r="CM35" s="663"/>
      <c r="CN35" s="663"/>
      <c r="CO35" s="663"/>
      <c r="CP35" s="663"/>
      <c r="CQ35" s="664"/>
      <c r="CR35" s="647">
        <v>800001</v>
      </c>
      <c r="CS35" s="683"/>
      <c r="CT35" s="683"/>
      <c r="CU35" s="683"/>
      <c r="CV35" s="683"/>
      <c r="CW35" s="683"/>
      <c r="CX35" s="683"/>
      <c r="CY35" s="684"/>
      <c r="CZ35" s="652">
        <v>1.5</v>
      </c>
      <c r="DA35" s="681"/>
      <c r="DB35" s="681"/>
      <c r="DC35" s="685"/>
      <c r="DD35" s="656">
        <v>598188</v>
      </c>
      <c r="DE35" s="683"/>
      <c r="DF35" s="683"/>
      <c r="DG35" s="683"/>
      <c r="DH35" s="683"/>
      <c r="DI35" s="683"/>
      <c r="DJ35" s="683"/>
      <c r="DK35" s="684"/>
      <c r="DL35" s="656">
        <v>595538</v>
      </c>
      <c r="DM35" s="683"/>
      <c r="DN35" s="683"/>
      <c r="DO35" s="683"/>
      <c r="DP35" s="683"/>
      <c r="DQ35" s="683"/>
      <c r="DR35" s="683"/>
      <c r="DS35" s="683"/>
      <c r="DT35" s="683"/>
      <c r="DU35" s="683"/>
      <c r="DV35" s="684"/>
      <c r="DW35" s="652">
        <v>2.5</v>
      </c>
      <c r="DX35" s="681"/>
      <c r="DY35" s="681"/>
      <c r="DZ35" s="681"/>
      <c r="EA35" s="681"/>
      <c r="EB35" s="681"/>
      <c r="EC35" s="682"/>
    </row>
    <row r="36" spans="2:133" ht="11.25" customHeight="1" x14ac:dyDescent="0.15">
      <c r="B36" s="644" t="s">
        <v>330</v>
      </c>
      <c r="C36" s="645"/>
      <c r="D36" s="645"/>
      <c r="E36" s="645"/>
      <c r="F36" s="645"/>
      <c r="G36" s="645"/>
      <c r="H36" s="645"/>
      <c r="I36" s="645"/>
      <c r="J36" s="645"/>
      <c r="K36" s="645"/>
      <c r="L36" s="645"/>
      <c r="M36" s="645"/>
      <c r="N36" s="645"/>
      <c r="O36" s="645"/>
      <c r="P36" s="645"/>
      <c r="Q36" s="646"/>
      <c r="R36" s="647">
        <v>72029</v>
      </c>
      <c r="S36" s="648"/>
      <c r="T36" s="648"/>
      <c r="U36" s="648"/>
      <c r="V36" s="648"/>
      <c r="W36" s="648"/>
      <c r="X36" s="648"/>
      <c r="Y36" s="649"/>
      <c r="Z36" s="650">
        <v>0.1</v>
      </c>
      <c r="AA36" s="650"/>
      <c r="AB36" s="650"/>
      <c r="AC36" s="650"/>
      <c r="AD36" s="651" t="s">
        <v>237</v>
      </c>
      <c r="AE36" s="651"/>
      <c r="AF36" s="651"/>
      <c r="AG36" s="651"/>
      <c r="AH36" s="651"/>
      <c r="AI36" s="651"/>
      <c r="AJ36" s="651"/>
      <c r="AK36" s="651"/>
      <c r="AL36" s="652" t="s">
        <v>182</v>
      </c>
      <c r="AM36" s="653"/>
      <c r="AN36" s="653"/>
      <c r="AO36" s="654"/>
      <c r="AP36" s="235"/>
      <c r="AQ36" s="721" t="s">
        <v>331</v>
      </c>
      <c r="AR36" s="722"/>
      <c r="AS36" s="722"/>
      <c r="AT36" s="722"/>
      <c r="AU36" s="722"/>
      <c r="AV36" s="722"/>
      <c r="AW36" s="722"/>
      <c r="AX36" s="722"/>
      <c r="AY36" s="723"/>
      <c r="AZ36" s="636">
        <v>5451767</v>
      </c>
      <c r="BA36" s="637"/>
      <c r="BB36" s="637"/>
      <c r="BC36" s="637"/>
      <c r="BD36" s="637"/>
      <c r="BE36" s="637"/>
      <c r="BF36" s="724"/>
      <c r="BG36" s="658" t="s">
        <v>332</v>
      </c>
      <c r="BH36" s="659"/>
      <c r="BI36" s="659"/>
      <c r="BJ36" s="659"/>
      <c r="BK36" s="659"/>
      <c r="BL36" s="659"/>
      <c r="BM36" s="659"/>
      <c r="BN36" s="659"/>
      <c r="BO36" s="659"/>
      <c r="BP36" s="659"/>
      <c r="BQ36" s="659"/>
      <c r="BR36" s="659"/>
      <c r="BS36" s="659"/>
      <c r="BT36" s="659"/>
      <c r="BU36" s="660"/>
      <c r="BV36" s="636">
        <v>365560</v>
      </c>
      <c r="BW36" s="637"/>
      <c r="BX36" s="637"/>
      <c r="BY36" s="637"/>
      <c r="BZ36" s="637"/>
      <c r="CA36" s="637"/>
      <c r="CB36" s="724"/>
      <c r="CD36" s="662" t="s">
        <v>333</v>
      </c>
      <c r="CE36" s="663"/>
      <c r="CF36" s="663"/>
      <c r="CG36" s="663"/>
      <c r="CH36" s="663"/>
      <c r="CI36" s="663"/>
      <c r="CJ36" s="663"/>
      <c r="CK36" s="663"/>
      <c r="CL36" s="663"/>
      <c r="CM36" s="663"/>
      <c r="CN36" s="663"/>
      <c r="CO36" s="663"/>
      <c r="CP36" s="663"/>
      <c r="CQ36" s="664"/>
      <c r="CR36" s="647">
        <v>11815209</v>
      </c>
      <c r="CS36" s="648"/>
      <c r="CT36" s="648"/>
      <c r="CU36" s="648"/>
      <c r="CV36" s="648"/>
      <c r="CW36" s="648"/>
      <c r="CX36" s="648"/>
      <c r="CY36" s="649"/>
      <c r="CZ36" s="652">
        <v>21.5</v>
      </c>
      <c r="DA36" s="681"/>
      <c r="DB36" s="681"/>
      <c r="DC36" s="685"/>
      <c r="DD36" s="656">
        <v>3134924</v>
      </c>
      <c r="DE36" s="648"/>
      <c r="DF36" s="648"/>
      <c r="DG36" s="648"/>
      <c r="DH36" s="648"/>
      <c r="DI36" s="648"/>
      <c r="DJ36" s="648"/>
      <c r="DK36" s="649"/>
      <c r="DL36" s="656">
        <v>2031480</v>
      </c>
      <c r="DM36" s="648"/>
      <c r="DN36" s="648"/>
      <c r="DO36" s="648"/>
      <c r="DP36" s="648"/>
      <c r="DQ36" s="648"/>
      <c r="DR36" s="648"/>
      <c r="DS36" s="648"/>
      <c r="DT36" s="648"/>
      <c r="DU36" s="648"/>
      <c r="DV36" s="649"/>
      <c r="DW36" s="652">
        <v>8.5</v>
      </c>
      <c r="DX36" s="681"/>
      <c r="DY36" s="681"/>
      <c r="DZ36" s="681"/>
      <c r="EA36" s="681"/>
      <c r="EB36" s="681"/>
      <c r="EC36" s="682"/>
    </row>
    <row r="37" spans="2:133" ht="11.25" customHeight="1" x14ac:dyDescent="0.15">
      <c r="B37" s="644" t="s">
        <v>334</v>
      </c>
      <c r="C37" s="645"/>
      <c r="D37" s="645"/>
      <c r="E37" s="645"/>
      <c r="F37" s="645"/>
      <c r="G37" s="645"/>
      <c r="H37" s="645"/>
      <c r="I37" s="645"/>
      <c r="J37" s="645"/>
      <c r="K37" s="645"/>
      <c r="L37" s="645"/>
      <c r="M37" s="645"/>
      <c r="N37" s="645"/>
      <c r="O37" s="645"/>
      <c r="P37" s="645"/>
      <c r="Q37" s="646"/>
      <c r="R37" s="647">
        <v>1454501</v>
      </c>
      <c r="S37" s="648"/>
      <c r="T37" s="648"/>
      <c r="U37" s="648"/>
      <c r="V37" s="648"/>
      <c r="W37" s="648"/>
      <c r="X37" s="648"/>
      <c r="Y37" s="649"/>
      <c r="Z37" s="650">
        <v>2.5</v>
      </c>
      <c r="AA37" s="650"/>
      <c r="AB37" s="650"/>
      <c r="AC37" s="650"/>
      <c r="AD37" s="651" t="s">
        <v>139</v>
      </c>
      <c r="AE37" s="651"/>
      <c r="AF37" s="651"/>
      <c r="AG37" s="651"/>
      <c r="AH37" s="651"/>
      <c r="AI37" s="651"/>
      <c r="AJ37" s="651"/>
      <c r="AK37" s="651"/>
      <c r="AL37" s="652" t="s">
        <v>237</v>
      </c>
      <c r="AM37" s="653"/>
      <c r="AN37" s="653"/>
      <c r="AO37" s="654"/>
      <c r="AQ37" s="725" t="s">
        <v>335</v>
      </c>
      <c r="AR37" s="726"/>
      <c r="AS37" s="726"/>
      <c r="AT37" s="726"/>
      <c r="AU37" s="726"/>
      <c r="AV37" s="726"/>
      <c r="AW37" s="726"/>
      <c r="AX37" s="726"/>
      <c r="AY37" s="727"/>
      <c r="AZ37" s="647">
        <v>1072151</v>
      </c>
      <c r="BA37" s="648"/>
      <c r="BB37" s="648"/>
      <c r="BC37" s="648"/>
      <c r="BD37" s="683"/>
      <c r="BE37" s="683"/>
      <c r="BF37" s="714"/>
      <c r="BG37" s="662" t="s">
        <v>336</v>
      </c>
      <c r="BH37" s="663"/>
      <c r="BI37" s="663"/>
      <c r="BJ37" s="663"/>
      <c r="BK37" s="663"/>
      <c r="BL37" s="663"/>
      <c r="BM37" s="663"/>
      <c r="BN37" s="663"/>
      <c r="BO37" s="663"/>
      <c r="BP37" s="663"/>
      <c r="BQ37" s="663"/>
      <c r="BR37" s="663"/>
      <c r="BS37" s="663"/>
      <c r="BT37" s="663"/>
      <c r="BU37" s="664"/>
      <c r="BV37" s="647">
        <v>193588</v>
      </c>
      <c r="BW37" s="648"/>
      <c r="BX37" s="648"/>
      <c r="BY37" s="648"/>
      <c r="BZ37" s="648"/>
      <c r="CA37" s="648"/>
      <c r="CB37" s="657"/>
      <c r="CD37" s="662" t="s">
        <v>337</v>
      </c>
      <c r="CE37" s="663"/>
      <c r="CF37" s="663"/>
      <c r="CG37" s="663"/>
      <c r="CH37" s="663"/>
      <c r="CI37" s="663"/>
      <c r="CJ37" s="663"/>
      <c r="CK37" s="663"/>
      <c r="CL37" s="663"/>
      <c r="CM37" s="663"/>
      <c r="CN37" s="663"/>
      <c r="CO37" s="663"/>
      <c r="CP37" s="663"/>
      <c r="CQ37" s="664"/>
      <c r="CR37" s="647">
        <v>1309235</v>
      </c>
      <c r="CS37" s="683"/>
      <c r="CT37" s="683"/>
      <c r="CU37" s="683"/>
      <c r="CV37" s="683"/>
      <c r="CW37" s="683"/>
      <c r="CX37" s="683"/>
      <c r="CY37" s="684"/>
      <c r="CZ37" s="652">
        <v>2.4</v>
      </c>
      <c r="DA37" s="681"/>
      <c r="DB37" s="681"/>
      <c r="DC37" s="685"/>
      <c r="DD37" s="656">
        <v>395235</v>
      </c>
      <c r="DE37" s="683"/>
      <c r="DF37" s="683"/>
      <c r="DG37" s="683"/>
      <c r="DH37" s="683"/>
      <c r="DI37" s="683"/>
      <c r="DJ37" s="683"/>
      <c r="DK37" s="684"/>
      <c r="DL37" s="656">
        <v>392786</v>
      </c>
      <c r="DM37" s="683"/>
      <c r="DN37" s="683"/>
      <c r="DO37" s="683"/>
      <c r="DP37" s="683"/>
      <c r="DQ37" s="683"/>
      <c r="DR37" s="683"/>
      <c r="DS37" s="683"/>
      <c r="DT37" s="683"/>
      <c r="DU37" s="683"/>
      <c r="DV37" s="684"/>
      <c r="DW37" s="652">
        <v>1.6</v>
      </c>
      <c r="DX37" s="681"/>
      <c r="DY37" s="681"/>
      <c r="DZ37" s="681"/>
      <c r="EA37" s="681"/>
      <c r="EB37" s="681"/>
      <c r="EC37" s="682"/>
    </row>
    <row r="38" spans="2:133" ht="11.25" customHeight="1" x14ac:dyDescent="0.15">
      <c r="B38" s="644" t="s">
        <v>338</v>
      </c>
      <c r="C38" s="645"/>
      <c r="D38" s="645"/>
      <c r="E38" s="645"/>
      <c r="F38" s="645"/>
      <c r="G38" s="645"/>
      <c r="H38" s="645"/>
      <c r="I38" s="645"/>
      <c r="J38" s="645"/>
      <c r="K38" s="645"/>
      <c r="L38" s="645"/>
      <c r="M38" s="645"/>
      <c r="N38" s="645"/>
      <c r="O38" s="645"/>
      <c r="P38" s="645"/>
      <c r="Q38" s="646"/>
      <c r="R38" s="647">
        <v>2291977</v>
      </c>
      <c r="S38" s="648"/>
      <c r="T38" s="648"/>
      <c r="U38" s="648"/>
      <c r="V38" s="648"/>
      <c r="W38" s="648"/>
      <c r="X38" s="648"/>
      <c r="Y38" s="649"/>
      <c r="Z38" s="650">
        <v>4</v>
      </c>
      <c r="AA38" s="650"/>
      <c r="AB38" s="650"/>
      <c r="AC38" s="650"/>
      <c r="AD38" s="651">
        <v>26</v>
      </c>
      <c r="AE38" s="651"/>
      <c r="AF38" s="651"/>
      <c r="AG38" s="651"/>
      <c r="AH38" s="651"/>
      <c r="AI38" s="651"/>
      <c r="AJ38" s="651"/>
      <c r="AK38" s="651"/>
      <c r="AL38" s="652">
        <v>0</v>
      </c>
      <c r="AM38" s="653"/>
      <c r="AN38" s="653"/>
      <c r="AO38" s="654"/>
      <c r="AQ38" s="725" t="s">
        <v>339</v>
      </c>
      <c r="AR38" s="726"/>
      <c r="AS38" s="726"/>
      <c r="AT38" s="726"/>
      <c r="AU38" s="726"/>
      <c r="AV38" s="726"/>
      <c r="AW38" s="726"/>
      <c r="AX38" s="726"/>
      <c r="AY38" s="727"/>
      <c r="AZ38" s="647">
        <v>364300</v>
      </c>
      <c r="BA38" s="648"/>
      <c r="BB38" s="648"/>
      <c r="BC38" s="648"/>
      <c r="BD38" s="683"/>
      <c r="BE38" s="683"/>
      <c r="BF38" s="714"/>
      <c r="BG38" s="662" t="s">
        <v>340</v>
      </c>
      <c r="BH38" s="663"/>
      <c r="BI38" s="663"/>
      <c r="BJ38" s="663"/>
      <c r="BK38" s="663"/>
      <c r="BL38" s="663"/>
      <c r="BM38" s="663"/>
      <c r="BN38" s="663"/>
      <c r="BO38" s="663"/>
      <c r="BP38" s="663"/>
      <c r="BQ38" s="663"/>
      <c r="BR38" s="663"/>
      <c r="BS38" s="663"/>
      <c r="BT38" s="663"/>
      <c r="BU38" s="664"/>
      <c r="BV38" s="647">
        <v>13152</v>
      </c>
      <c r="BW38" s="648"/>
      <c r="BX38" s="648"/>
      <c r="BY38" s="648"/>
      <c r="BZ38" s="648"/>
      <c r="CA38" s="648"/>
      <c r="CB38" s="657"/>
      <c r="CD38" s="662" t="s">
        <v>341</v>
      </c>
      <c r="CE38" s="663"/>
      <c r="CF38" s="663"/>
      <c r="CG38" s="663"/>
      <c r="CH38" s="663"/>
      <c r="CI38" s="663"/>
      <c r="CJ38" s="663"/>
      <c r="CK38" s="663"/>
      <c r="CL38" s="663"/>
      <c r="CM38" s="663"/>
      <c r="CN38" s="663"/>
      <c r="CO38" s="663"/>
      <c r="CP38" s="663"/>
      <c r="CQ38" s="664"/>
      <c r="CR38" s="647">
        <v>3994395</v>
      </c>
      <c r="CS38" s="648"/>
      <c r="CT38" s="648"/>
      <c r="CU38" s="648"/>
      <c r="CV38" s="648"/>
      <c r="CW38" s="648"/>
      <c r="CX38" s="648"/>
      <c r="CY38" s="649"/>
      <c r="CZ38" s="652">
        <v>7.3</v>
      </c>
      <c r="DA38" s="681"/>
      <c r="DB38" s="681"/>
      <c r="DC38" s="685"/>
      <c r="DD38" s="656">
        <v>3220347</v>
      </c>
      <c r="DE38" s="648"/>
      <c r="DF38" s="648"/>
      <c r="DG38" s="648"/>
      <c r="DH38" s="648"/>
      <c r="DI38" s="648"/>
      <c r="DJ38" s="648"/>
      <c r="DK38" s="649"/>
      <c r="DL38" s="656">
        <v>2975807</v>
      </c>
      <c r="DM38" s="648"/>
      <c r="DN38" s="648"/>
      <c r="DO38" s="648"/>
      <c r="DP38" s="648"/>
      <c r="DQ38" s="648"/>
      <c r="DR38" s="648"/>
      <c r="DS38" s="648"/>
      <c r="DT38" s="648"/>
      <c r="DU38" s="648"/>
      <c r="DV38" s="649"/>
      <c r="DW38" s="652">
        <v>12.4</v>
      </c>
      <c r="DX38" s="681"/>
      <c r="DY38" s="681"/>
      <c r="DZ38" s="681"/>
      <c r="EA38" s="681"/>
      <c r="EB38" s="681"/>
      <c r="EC38" s="682"/>
    </row>
    <row r="39" spans="2:133" ht="11.25" customHeight="1" x14ac:dyDescent="0.15">
      <c r="B39" s="644" t="s">
        <v>342</v>
      </c>
      <c r="C39" s="645"/>
      <c r="D39" s="645"/>
      <c r="E39" s="645"/>
      <c r="F39" s="645"/>
      <c r="G39" s="645"/>
      <c r="H39" s="645"/>
      <c r="I39" s="645"/>
      <c r="J39" s="645"/>
      <c r="K39" s="645"/>
      <c r="L39" s="645"/>
      <c r="M39" s="645"/>
      <c r="N39" s="645"/>
      <c r="O39" s="645"/>
      <c r="P39" s="645"/>
      <c r="Q39" s="646"/>
      <c r="R39" s="647">
        <v>7097500</v>
      </c>
      <c r="S39" s="648"/>
      <c r="T39" s="648"/>
      <c r="U39" s="648"/>
      <c r="V39" s="648"/>
      <c r="W39" s="648"/>
      <c r="X39" s="648"/>
      <c r="Y39" s="649"/>
      <c r="Z39" s="650">
        <v>12.4</v>
      </c>
      <c r="AA39" s="650"/>
      <c r="AB39" s="650"/>
      <c r="AC39" s="650"/>
      <c r="AD39" s="651" t="s">
        <v>237</v>
      </c>
      <c r="AE39" s="651"/>
      <c r="AF39" s="651"/>
      <c r="AG39" s="651"/>
      <c r="AH39" s="651"/>
      <c r="AI39" s="651"/>
      <c r="AJ39" s="651"/>
      <c r="AK39" s="651"/>
      <c r="AL39" s="652" t="s">
        <v>237</v>
      </c>
      <c r="AM39" s="653"/>
      <c r="AN39" s="653"/>
      <c r="AO39" s="654"/>
      <c r="AQ39" s="725" t="s">
        <v>343</v>
      </c>
      <c r="AR39" s="726"/>
      <c r="AS39" s="726"/>
      <c r="AT39" s="726"/>
      <c r="AU39" s="726"/>
      <c r="AV39" s="726"/>
      <c r="AW39" s="726"/>
      <c r="AX39" s="726"/>
      <c r="AY39" s="727"/>
      <c r="AZ39" s="647">
        <v>349021</v>
      </c>
      <c r="BA39" s="648"/>
      <c r="BB39" s="648"/>
      <c r="BC39" s="648"/>
      <c r="BD39" s="683"/>
      <c r="BE39" s="683"/>
      <c r="BF39" s="714"/>
      <c r="BG39" s="662" t="s">
        <v>344</v>
      </c>
      <c r="BH39" s="663"/>
      <c r="BI39" s="663"/>
      <c r="BJ39" s="663"/>
      <c r="BK39" s="663"/>
      <c r="BL39" s="663"/>
      <c r="BM39" s="663"/>
      <c r="BN39" s="663"/>
      <c r="BO39" s="663"/>
      <c r="BP39" s="663"/>
      <c r="BQ39" s="663"/>
      <c r="BR39" s="663"/>
      <c r="BS39" s="663"/>
      <c r="BT39" s="663"/>
      <c r="BU39" s="664"/>
      <c r="BV39" s="647">
        <v>21457</v>
      </c>
      <c r="BW39" s="648"/>
      <c r="BX39" s="648"/>
      <c r="BY39" s="648"/>
      <c r="BZ39" s="648"/>
      <c r="CA39" s="648"/>
      <c r="CB39" s="657"/>
      <c r="CD39" s="662" t="s">
        <v>345</v>
      </c>
      <c r="CE39" s="663"/>
      <c r="CF39" s="663"/>
      <c r="CG39" s="663"/>
      <c r="CH39" s="663"/>
      <c r="CI39" s="663"/>
      <c r="CJ39" s="663"/>
      <c r="CK39" s="663"/>
      <c r="CL39" s="663"/>
      <c r="CM39" s="663"/>
      <c r="CN39" s="663"/>
      <c r="CO39" s="663"/>
      <c r="CP39" s="663"/>
      <c r="CQ39" s="664"/>
      <c r="CR39" s="647">
        <v>203382</v>
      </c>
      <c r="CS39" s="683"/>
      <c r="CT39" s="683"/>
      <c r="CU39" s="683"/>
      <c r="CV39" s="683"/>
      <c r="CW39" s="683"/>
      <c r="CX39" s="683"/>
      <c r="CY39" s="684"/>
      <c r="CZ39" s="652">
        <v>0.4</v>
      </c>
      <c r="DA39" s="681"/>
      <c r="DB39" s="681"/>
      <c r="DC39" s="685"/>
      <c r="DD39" s="656">
        <v>164005</v>
      </c>
      <c r="DE39" s="683"/>
      <c r="DF39" s="683"/>
      <c r="DG39" s="683"/>
      <c r="DH39" s="683"/>
      <c r="DI39" s="683"/>
      <c r="DJ39" s="683"/>
      <c r="DK39" s="684"/>
      <c r="DL39" s="656" t="s">
        <v>139</v>
      </c>
      <c r="DM39" s="683"/>
      <c r="DN39" s="683"/>
      <c r="DO39" s="683"/>
      <c r="DP39" s="683"/>
      <c r="DQ39" s="683"/>
      <c r="DR39" s="683"/>
      <c r="DS39" s="683"/>
      <c r="DT39" s="683"/>
      <c r="DU39" s="683"/>
      <c r="DV39" s="684"/>
      <c r="DW39" s="652" t="s">
        <v>182</v>
      </c>
      <c r="DX39" s="681"/>
      <c r="DY39" s="681"/>
      <c r="DZ39" s="681"/>
      <c r="EA39" s="681"/>
      <c r="EB39" s="681"/>
      <c r="EC39" s="682"/>
    </row>
    <row r="40" spans="2:133" ht="11.25" customHeight="1" x14ac:dyDescent="0.15">
      <c r="B40" s="644" t="s">
        <v>346</v>
      </c>
      <c r="C40" s="645"/>
      <c r="D40" s="645"/>
      <c r="E40" s="645"/>
      <c r="F40" s="645"/>
      <c r="G40" s="645"/>
      <c r="H40" s="645"/>
      <c r="I40" s="645"/>
      <c r="J40" s="645"/>
      <c r="K40" s="645"/>
      <c r="L40" s="645"/>
      <c r="M40" s="645"/>
      <c r="N40" s="645"/>
      <c r="O40" s="645"/>
      <c r="P40" s="645"/>
      <c r="Q40" s="646"/>
      <c r="R40" s="647" t="s">
        <v>139</v>
      </c>
      <c r="S40" s="648"/>
      <c r="T40" s="648"/>
      <c r="U40" s="648"/>
      <c r="V40" s="648"/>
      <c r="W40" s="648"/>
      <c r="X40" s="648"/>
      <c r="Y40" s="649"/>
      <c r="Z40" s="650" t="s">
        <v>139</v>
      </c>
      <c r="AA40" s="650"/>
      <c r="AB40" s="650"/>
      <c r="AC40" s="650"/>
      <c r="AD40" s="651" t="s">
        <v>237</v>
      </c>
      <c r="AE40" s="651"/>
      <c r="AF40" s="651"/>
      <c r="AG40" s="651"/>
      <c r="AH40" s="651"/>
      <c r="AI40" s="651"/>
      <c r="AJ40" s="651"/>
      <c r="AK40" s="651"/>
      <c r="AL40" s="652" t="s">
        <v>237</v>
      </c>
      <c r="AM40" s="653"/>
      <c r="AN40" s="653"/>
      <c r="AO40" s="654"/>
      <c r="AQ40" s="725" t="s">
        <v>347</v>
      </c>
      <c r="AR40" s="726"/>
      <c r="AS40" s="726"/>
      <c r="AT40" s="726"/>
      <c r="AU40" s="726"/>
      <c r="AV40" s="726"/>
      <c r="AW40" s="726"/>
      <c r="AX40" s="726"/>
      <c r="AY40" s="727"/>
      <c r="AZ40" s="647">
        <v>8673</v>
      </c>
      <c r="BA40" s="648"/>
      <c r="BB40" s="648"/>
      <c r="BC40" s="648"/>
      <c r="BD40" s="683"/>
      <c r="BE40" s="683"/>
      <c r="BF40" s="714"/>
      <c r="BG40" s="734" t="s">
        <v>348</v>
      </c>
      <c r="BH40" s="735"/>
      <c r="BI40" s="735"/>
      <c r="BJ40" s="735"/>
      <c r="BK40" s="735"/>
      <c r="BL40" s="236"/>
      <c r="BM40" s="663" t="s">
        <v>349</v>
      </c>
      <c r="BN40" s="663"/>
      <c r="BO40" s="663"/>
      <c r="BP40" s="663"/>
      <c r="BQ40" s="663"/>
      <c r="BR40" s="663"/>
      <c r="BS40" s="663"/>
      <c r="BT40" s="663"/>
      <c r="BU40" s="664"/>
      <c r="BV40" s="647">
        <v>105</v>
      </c>
      <c r="BW40" s="648"/>
      <c r="BX40" s="648"/>
      <c r="BY40" s="648"/>
      <c r="BZ40" s="648"/>
      <c r="CA40" s="648"/>
      <c r="CB40" s="657"/>
      <c r="CD40" s="662" t="s">
        <v>350</v>
      </c>
      <c r="CE40" s="663"/>
      <c r="CF40" s="663"/>
      <c r="CG40" s="663"/>
      <c r="CH40" s="663"/>
      <c r="CI40" s="663"/>
      <c r="CJ40" s="663"/>
      <c r="CK40" s="663"/>
      <c r="CL40" s="663"/>
      <c r="CM40" s="663"/>
      <c r="CN40" s="663"/>
      <c r="CO40" s="663"/>
      <c r="CP40" s="663"/>
      <c r="CQ40" s="664"/>
      <c r="CR40" s="647">
        <v>1518300</v>
      </c>
      <c r="CS40" s="648"/>
      <c r="CT40" s="648"/>
      <c r="CU40" s="648"/>
      <c r="CV40" s="648"/>
      <c r="CW40" s="648"/>
      <c r="CX40" s="648"/>
      <c r="CY40" s="649"/>
      <c r="CZ40" s="652">
        <v>2.8</v>
      </c>
      <c r="DA40" s="681"/>
      <c r="DB40" s="681"/>
      <c r="DC40" s="685"/>
      <c r="DD40" s="656">
        <v>32000</v>
      </c>
      <c r="DE40" s="648"/>
      <c r="DF40" s="648"/>
      <c r="DG40" s="648"/>
      <c r="DH40" s="648"/>
      <c r="DI40" s="648"/>
      <c r="DJ40" s="648"/>
      <c r="DK40" s="649"/>
      <c r="DL40" s="656" t="s">
        <v>182</v>
      </c>
      <c r="DM40" s="648"/>
      <c r="DN40" s="648"/>
      <c r="DO40" s="648"/>
      <c r="DP40" s="648"/>
      <c r="DQ40" s="648"/>
      <c r="DR40" s="648"/>
      <c r="DS40" s="648"/>
      <c r="DT40" s="648"/>
      <c r="DU40" s="648"/>
      <c r="DV40" s="649"/>
      <c r="DW40" s="652" t="s">
        <v>139</v>
      </c>
      <c r="DX40" s="681"/>
      <c r="DY40" s="681"/>
      <c r="DZ40" s="681"/>
      <c r="EA40" s="681"/>
      <c r="EB40" s="681"/>
      <c r="EC40" s="682"/>
    </row>
    <row r="41" spans="2:133" ht="11.25" customHeight="1" x14ac:dyDescent="0.15">
      <c r="B41" s="644" t="s">
        <v>351</v>
      </c>
      <c r="C41" s="645"/>
      <c r="D41" s="645"/>
      <c r="E41" s="645"/>
      <c r="F41" s="645"/>
      <c r="G41" s="645"/>
      <c r="H41" s="645"/>
      <c r="I41" s="645"/>
      <c r="J41" s="645"/>
      <c r="K41" s="645"/>
      <c r="L41" s="645"/>
      <c r="M41" s="645"/>
      <c r="N41" s="645"/>
      <c r="O41" s="645"/>
      <c r="P41" s="645"/>
      <c r="Q41" s="646"/>
      <c r="R41" s="647" t="s">
        <v>237</v>
      </c>
      <c r="S41" s="648"/>
      <c r="T41" s="648"/>
      <c r="U41" s="648"/>
      <c r="V41" s="648"/>
      <c r="W41" s="648"/>
      <c r="X41" s="648"/>
      <c r="Y41" s="649"/>
      <c r="Z41" s="650" t="s">
        <v>237</v>
      </c>
      <c r="AA41" s="650"/>
      <c r="AB41" s="650"/>
      <c r="AC41" s="650"/>
      <c r="AD41" s="651" t="s">
        <v>139</v>
      </c>
      <c r="AE41" s="651"/>
      <c r="AF41" s="651"/>
      <c r="AG41" s="651"/>
      <c r="AH41" s="651"/>
      <c r="AI41" s="651"/>
      <c r="AJ41" s="651"/>
      <c r="AK41" s="651"/>
      <c r="AL41" s="652" t="s">
        <v>182</v>
      </c>
      <c r="AM41" s="653"/>
      <c r="AN41" s="653"/>
      <c r="AO41" s="654"/>
      <c r="AQ41" s="725" t="s">
        <v>352</v>
      </c>
      <c r="AR41" s="726"/>
      <c r="AS41" s="726"/>
      <c r="AT41" s="726"/>
      <c r="AU41" s="726"/>
      <c r="AV41" s="726"/>
      <c r="AW41" s="726"/>
      <c r="AX41" s="726"/>
      <c r="AY41" s="727"/>
      <c r="AZ41" s="647">
        <v>924053</v>
      </c>
      <c r="BA41" s="648"/>
      <c r="BB41" s="648"/>
      <c r="BC41" s="648"/>
      <c r="BD41" s="683"/>
      <c r="BE41" s="683"/>
      <c r="BF41" s="714"/>
      <c r="BG41" s="734"/>
      <c r="BH41" s="735"/>
      <c r="BI41" s="735"/>
      <c r="BJ41" s="735"/>
      <c r="BK41" s="735"/>
      <c r="BL41" s="236"/>
      <c r="BM41" s="663" t="s">
        <v>353</v>
      </c>
      <c r="BN41" s="663"/>
      <c r="BO41" s="663"/>
      <c r="BP41" s="663"/>
      <c r="BQ41" s="663"/>
      <c r="BR41" s="663"/>
      <c r="BS41" s="663"/>
      <c r="BT41" s="663"/>
      <c r="BU41" s="664"/>
      <c r="BV41" s="647">
        <v>1</v>
      </c>
      <c r="BW41" s="648"/>
      <c r="BX41" s="648"/>
      <c r="BY41" s="648"/>
      <c r="BZ41" s="648"/>
      <c r="CA41" s="648"/>
      <c r="CB41" s="657"/>
      <c r="CD41" s="662" t="s">
        <v>354</v>
      </c>
      <c r="CE41" s="663"/>
      <c r="CF41" s="663"/>
      <c r="CG41" s="663"/>
      <c r="CH41" s="663"/>
      <c r="CI41" s="663"/>
      <c r="CJ41" s="663"/>
      <c r="CK41" s="663"/>
      <c r="CL41" s="663"/>
      <c r="CM41" s="663"/>
      <c r="CN41" s="663"/>
      <c r="CO41" s="663"/>
      <c r="CP41" s="663"/>
      <c r="CQ41" s="664"/>
      <c r="CR41" s="647" t="s">
        <v>237</v>
      </c>
      <c r="CS41" s="683"/>
      <c r="CT41" s="683"/>
      <c r="CU41" s="683"/>
      <c r="CV41" s="683"/>
      <c r="CW41" s="683"/>
      <c r="CX41" s="683"/>
      <c r="CY41" s="684"/>
      <c r="CZ41" s="652" t="s">
        <v>237</v>
      </c>
      <c r="DA41" s="681"/>
      <c r="DB41" s="681"/>
      <c r="DC41" s="685"/>
      <c r="DD41" s="656" t="s">
        <v>237</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355</v>
      </c>
      <c r="C42" s="645"/>
      <c r="D42" s="645"/>
      <c r="E42" s="645"/>
      <c r="F42" s="645"/>
      <c r="G42" s="645"/>
      <c r="H42" s="645"/>
      <c r="I42" s="645"/>
      <c r="J42" s="645"/>
      <c r="K42" s="645"/>
      <c r="L42" s="645"/>
      <c r="M42" s="645"/>
      <c r="N42" s="645"/>
      <c r="O42" s="645"/>
      <c r="P42" s="645"/>
      <c r="Q42" s="646"/>
      <c r="R42" s="647">
        <v>860500</v>
      </c>
      <c r="S42" s="648"/>
      <c r="T42" s="648"/>
      <c r="U42" s="648"/>
      <c r="V42" s="648"/>
      <c r="W42" s="648"/>
      <c r="X42" s="648"/>
      <c r="Y42" s="649"/>
      <c r="Z42" s="650">
        <v>1.5</v>
      </c>
      <c r="AA42" s="650"/>
      <c r="AB42" s="650"/>
      <c r="AC42" s="650"/>
      <c r="AD42" s="651" t="s">
        <v>139</v>
      </c>
      <c r="AE42" s="651"/>
      <c r="AF42" s="651"/>
      <c r="AG42" s="651"/>
      <c r="AH42" s="651"/>
      <c r="AI42" s="651"/>
      <c r="AJ42" s="651"/>
      <c r="AK42" s="651"/>
      <c r="AL42" s="652" t="s">
        <v>139</v>
      </c>
      <c r="AM42" s="653"/>
      <c r="AN42" s="653"/>
      <c r="AO42" s="654"/>
      <c r="AQ42" s="746" t="s">
        <v>356</v>
      </c>
      <c r="AR42" s="747"/>
      <c r="AS42" s="747"/>
      <c r="AT42" s="747"/>
      <c r="AU42" s="747"/>
      <c r="AV42" s="747"/>
      <c r="AW42" s="747"/>
      <c r="AX42" s="747"/>
      <c r="AY42" s="748"/>
      <c r="AZ42" s="738">
        <v>2733569</v>
      </c>
      <c r="BA42" s="739"/>
      <c r="BB42" s="739"/>
      <c r="BC42" s="739"/>
      <c r="BD42" s="718"/>
      <c r="BE42" s="718"/>
      <c r="BF42" s="720"/>
      <c r="BG42" s="736"/>
      <c r="BH42" s="737"/>
      <c r="BI42" s="737"/>
      <c r="BJ42" s="737"/>
      <c r="BK42" s="737"/>
      <c r="BL42" s="237"/>
      <c r="BM42" s="673" t="s">
        <v>357</v>
      </c>
      <c r="BN42" s="673"/>
      <c r="BO42" s="673"/>
      <c r="BP42" s="673"/>
      <c r="BQ42" s="673"/>
      <c r="BR42" s="673"/>
      <c r="BS42" s="673"/>
      <c r="BT42" s="673"/>
      <c r="BU42" s="674"/>
      <c r="BV42" s="738">
        <v>288</v>
      </c>
      <c r="BW42" s="739"/>
      <c r="BX42" s="739"/>
      <c r="BY42" s="739"/>
      <c r="BZ42" s="739"/>
      <c r="CA42" s="739"/>
      <c r="CB42" s="745"/>
      <c r="CD42" s="644" t="s">
        <v>358</v>
      </c>
      <c r="CE42" s="645"/>
      <c r="CF42" s="645"/>
      <c r="CG42" s="645"/>
      <c r="CH42" s="645"/>
      <c r="CI42" s="645"/>
      <c r="CJ42" s="645"/>
      <c r="CK42" s="645"/>
      <c r="CL42" s="645"/>
      <c r="CM42" s="645"/>
      <c r="CN42" s="645"/>
      <c r="CO42" s="645"/>
      <c r="CP42" s="645"/>
      <c r="CQ42" s="646"/>
      <c r="CR42" s="647">
        <v>8469472</v>
      </c>
      <c r="CS42" s="648"/>
      <c r="CT42" s="648"/>
      <c r="CU42" s="648"/>
      <c r="CV42" s="648"/>
      <c r="CW42" s="648"/>
      <c r="CX42" s="648"/>
      <c r="CY42" s="649"/>
      <c r="CZ42" s="652">
        <v>15.4</v>
      </c>
      <c r="DA42" s="653"/>
      <c r="DB42" s="653"/>
      <c r="DC42" s="665"/>
      <c r="DD42" s="656">
        <v>926940</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359</v>
      </c>
      <c r="C43" s="698"/>
      <c r="D43" s="698"/>
      <c r="E43" s="698"/>
      <c r="F43" s="698"/>
      <c r="G43" s="698"/>
      <c r="H43" s="698"/>
      <c r="I43" s="698"/>
      <c r="J43" s="698"/>
      <c r="K43" s="698"/>
      <c r="L43" s="698"/>
      <c r="M43" s="698"/>
      <c r="N43" s="698"/>
      <c r="O43" s="698"/>
      <c r="P43" s="698"/>
      <c r="Q43" s="699"/>
      <c r="R43" s="738">
        <v>57046080</v>
      </c>
      <c r="S43" s="739"/>
      <c r="T43" s="739"/>
      <c r="U43" s="739"/>
      <c r="V43" s="739"/>
      <c r="W43" s="739"/>
      <c r="X43" s="739"/>
      <c r="Y43" s="740"/>
      <c r="Z43" s="741">
        <v>100</v>
      </c>
      <c r="AA43" s="741"/>
      <c r="AB43" s="741"/>
      <c r="AC43" s="741"/>
      <c r="AD43" s="742">
        <v>23166088</v>
      </c>
      <c r="AE43" s="742"/>
      <c r="AF43" s="742"/>
      <c r="AG43" s="742"/>
      <c r="AH43" s="742"/>
      <c r="AI43" s="742"/>
      <c r="AJ43" s="742"/>
      <c r="AK43" s="742"/>
      <c r="AL43" s="743">
        <v>100</v>
      </c>
      <c r="AM43" s="719"/>
      <c r="AN43" s="719"/>
      <c r="AO43" s="744"/>
      <c r="BV43" s="238"/>
      <c r="BW43" s="238"/>
      <c r="BX43" s="238"/>
      <c r="BY43" s="238"/>
      <c r="BZ43" s="238"/>
      <c r="CA43" s="238"/>
      <c r="CB43" s="238"/>
      <c r="CD43" s="644" t="s">
        <v>360</v>
      </c>
      <c r="CE43" s="645"/>
      <c r="CF43" s="645"/>
      <c r="CG43" s="645"/>
      <c r="CH43" s="645"/>
      <c r="CI43" s="645"/>
      <c r="CJ43" s="645"/>
      <c r="CK43" s="645"/>
      <c r="CL43" s="645"/>
      <c r="CM43" s="645"/>
      <c r="CN43" s="645"/>
      <c r="CO43" s="645"/>
      <c r="CP43" s="645"/>
      <c r="CQ43" s="646"/>
      <c r="CR43" s="647">
        <v>226782</v>
      </c>
      <c r="CS43" s="683"/>
      <c r="CT43" s="683"/>
      <c r="CU43" s="683"/>
      <c r="CV43" s="683"/>
      <c r="CW43" s="683"/>
      <c r="CX43" s="683"/>
      <c r="CY43" s="684"/>
      <c r="CZ43" s="652">
        <v>0.4</v>
      </c>
      <c r="DA43" s="681"/>
      <c r="DB43" s="681"/>
      <c r="DC43" s="685"/>
      <c r="DD43" s="656">
        <v>221995</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307</v>
      </c>
      <c r="CE44" s="760"/>
      <c r="CF44" s="644" t="s">
        <v>361</v>
      </c>
      <c r="CG44" s="645"/>
      <c r="CH44" s="645"/>
      <c r="CI44" s="645"/>
      <c r="CJ44" s="645"/>
      <c r="CK44" s="645"/>
      <c r="CL44" s="645"/>
      <c r="CM44" s="645"/>
      <c r="CN44" s="645"/>
      <c r="CO44" s="645"/>
      <c r="CP44" s="645"/>
      <c r="CQ44" s="646"/>
      <c r="CR44" s="647">
        <v>7856179</v>
      </c>
      <c r="CS44" s="648"/>
      <c r="CT44" s="648"/>
      <c r="CU44" s="648"/>
      <c r="CV44" s="648"/>
      <c r="CW44" s="648"/>
      <c r="CX44" s="648"/>
      <c r="CY44" s="649"/>
      <c r="CZ44" s="652">
        <v>14.3</v>
      </c>
      <c r="DA44" s="653"/>
      <c r="DB44" s="653"/>
      <c r="DC44" s="665"/>
      <c r="DD44" s="656">
        <v>828864</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363</v>
      </c>
      <c r="CG45" s="645"/>
      <c r="CH45" s="645"/>
      <c r="CI45" s="645"/>
      <c r="CJ45" s="645"/>
      <c r="CK45" s="645"/>
      <c r="CL45" s="645"/>
      <c r="CM45" s="645"/>
      <c r="CN45" s="645"/>
      <c r="CO45" s="645"/>
      <c r="CP45" s="645"/>
      <c r="CQ45" s="646"/>
      <c r="CR45" s="647">
        <v>3461010</v>
      </c>
      <c r="CS45" s="683"/>
      <c r="CT45" s="683"/>
      <c r="CU45" s="683"/>
      <c r="CV45" s="683"/>
      <c r="CW45" s="683"/>
      <c r="CX45" s="683"/>
      <c r="CY45" s="684"/>
      <c r="CZ45" s="652">
        <v>6.3</v>
      </c>
      <c r="DA45" s="681"/>
      <c r="DB45" s="681"/>
      <c r="DC45" s="685"/>
      <c r="DD45" s="656">
        <v>137176</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365</v>
      </c>
      <c r="CG46" s="645"/>
      <c r="CH46" s="645"/>
      <c r="CI46" s="645"/>
      <c r="CJ46" s="645"/>
      <c r="CK46" s="645"/>
      <c r="CL46" s="645"/>
      <c r="CM46" s="645"/>
      <c r="CN46" s="645"/>
      <c r="CO46" s="645"/>
      <c r="CP46" s="645"/>
      <c r="CQ46" s="646"/>
      <c r="CR46" s="647">
        <v>4299684</v>
      </c>
      <c r="CS46" s="648"/>
      <c r="CT46" s="648"/>
      <c r="CU46" s="648"/>
      <c r="CV46" s="648"/>
      <c r="CW46" s="648"/>
      <c r="CX46" s="648"/>
      <c r="CY46" s="649"/>
      <c r="CZ46" s="652">
        <v>7.8</v>
      </c>
      <c r="DA46" s="653"/>
      <c r="DB46" s="653"/>
      <c r="DC46" s="665"/>
      <c r="DD46" s="656">
        <v>674663</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367</v>
      </c>
      <c r="CG47" s="645"/>
      <c r="CH47" s="645"/>
      <c r="CI47" s="645"/>
      <c r="CJ47" s="645"/>
      <c r="CK47" s="645"/>
      <c r="CL47" s="645"/>
      <c r="CM47" s="645"/>
      <c r="CN47" s="645"/>
      <c r="CO47" s="645"/>
      <c r="CP47" s="645"/>
      <c r="CQ47" s="646"/>
      <c r="CR47" s="647">
        <v>613293</v>
      </c>
      <c r="CS47" s="683"/>
      <c r="CT47" s="683"/>
      <c r="CU47" s="683"/>
      <c r="CV47" s="683"/>
      <c r="CW47" s="683"/>
      <c r="CX47" s="683"/>
      <c r="CY47" s="684"/>
      <c r="CZ47" s="652">
        <v>1.1000000000000001</v>
      </c>
      <c r="DA47" s="681"/>
      <c r="DB47" s="681"/>
      <c r="DC47" s="685"/>
      <c r="DD47" s="656">
        <v>98076</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368</v>
      </c>
      <c r="CG48" s="645"/>
      <c r="CH48" s="645"/>
      <c r="CI48" s="645"/>
      <c r="CJ48" s="645"/>
      <c r="CK48" s="645"/>
      <c r="CL48" s="645"/>
      <c r="CM48" s="645"/>
      <c r="CN48" s="645"/>
      <c r="CO48" s="645"/>
      <c r="CP48" s="645"/>
      <c r="CQ48" s="646"/>
      <c r="CR48" s="647" t="s">
        <v>139</v>
      </c>
      <c r="CS48" s="648"/>
      <c r="CT48" s="648"/>
      <c r="CU48" s="648"/>
      <c r="CV48" s="648"/>
      <c r="CW48" s="648"/>
      <c r="CX48" s="648"/>
      <c r="CY48" s="649"/>
      <c r="CZ48" s="652" t="s">
        <v>182</v>
      </c>
      <c r="DA48" s="653"/>
      <c r="DB48" s="653"/>
      <c r="DC48" s="665"/>
      <c r="DD48" s="656" t="s">
        <v>139</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369</v>
      </c>
      <c r="CE49" s="698"/>
      <c r="CF49" s="698"/>
      <c r="CG49" s="698"/>
      <c r="CH49" s="698"/>
      <c r="CI49" s="698"/>
      <c r="CJ49" s="698"/>
      <c r="CK49" s="698"/>
      <c r="CL49" s="698"/>
      <c r="CM49" s="698"/>
      <c r="CN49" s="698"/>
      <c r="CO49" s="698"/>
      <c r="CP49" s="698"/>
      <c r="CQ49" s="699"/>
      <c r="CR49" s="738">
        <v>54942778</v>
      </c>
      <c r="CS49" s="718"/>
      <c r="CT49" s="718"/>
      <c r="CU49" s="718"/>
      <c r="CV49" s="718"/>
      <c r="CW49" s="718"/>
      <c r="CX49" s="718"/>
      <c r="CY49" s="749"/>
      <c r="CZ49" s="743">
        <v>100</v>
      </c>
      <c r="DA49" s="750"/>
      <c r="DB49" s="750"/>
      <c r="DC49" s="751"/>
      <c r="DD49" s="752">
        <v>27554500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tXRWSfDQE1YJa3LO6uZLPYA5EIAU27wruhKr0XeE0dyHMzlOJ3gCmzV5aou6oUMLUHlBByNUmfa5PQ7DyXDQBg==" saltValue="FNt9Yy8A3c+wJ9ZvZgnmO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0" zoomScaleNormal="5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371</v>
      </c>
      <c r="DK2" s="795"/>
      <c r="DL2" s="795"/>
      <c r="DM2" s="795"/>
      <c r="DN2" s="795"/>
      <c r="DO2" s="796"/>
      <c r="DP2" s="251"/>
      <c r="DQ2" s="794" t="s">
        <v>372</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373</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375</v>
      </c>
      <c r="B5" s="789"/>
      <c r="C5" s="789"/>
      <c r="D5" s="789"/>
      <c r="E5" s="789"/>
      <c r="F5" s="789"/>
      <c r="G5" s="789"/>
      <c r="H5" s="789"/>
      <c r="I5" s="789"/>
      <c r="J5" s="789"/>
      <c r="K5" s="789"/>
      <c r="L5" s="789"/>
      <c r="M5" s="789"/>
      <c r="N5" s="789"/>
      <c r="O5" s="789"/>
      <c r="P5" s="790"/>
      <c r="Q5" s="765" t="s">
        <v>376</v>
      </c>
      <c r="R5" s="766"/>
      <c r="S5" s="766"/>
      <c r="T5" s="766"/>
      <c r="U5" s="767"/>
      <c r="V5" s="765" t="s">
        <v>377</v>
      </c>
      <c r="W5" s="766"/>
      <c r="X5" s="766"/>
      <c r="Y5" s="766"/>
      <c r="Z5" s="767"/>
      <c r="AA5" s="765" t="s">
        <v>378</v>
      </c>
      <c r="AB5" s="766"/>
      <c r="AC5" s="766"/>
      <c r="AD5" s="766"/>
      <c r="AE5" s="766"/>
      <c r="AF5" s="798" t="s">
        <v>379</v>
      </c>
      <c r="AG5" s="766"/>
      <c r="AH5" s="766"/>
      <c r="AI5" s="766"/>
      <c r="AJ5" s="777"/>
      <c r="AK5" s="766" t="s">
        <v>380</v>
      </c>
      <c r="AL5" s="766"/>
      <c r="AM5" s="766"/>
      <c r="AN5" s="766"/>
      <c r="AO5" s="767"/>
      <c r="AP5" s="765" t="s">
        <v>381</v>
      </c>
      <c r="AQ5" s="766"/>
      <c r="AR5" s="766"/>
      <c r="AS5" s="766"/>
      <c r="AT5" s="767"/>
      <c r="AU5" s="765" t="s">
        <v>382</v>
      </c>
      <c r="AV5" s="766"/>
      <c r="AW5" s="766"/>
      <c r="AX5" s="766"/>
      <c r="AY5" s="777"/>
      <c r="AZ5" s="258"/>
      <c r="BA5" s="258"/>
      <c r="BB5" s="258"/>
      <c r="BC5" s="258"/>
      <c r="BD5" s="258"/>
      <c r="BE5" s="259"/>
      <c r="BF5" s="259"/>
      <c r="BG5" s="259"/>
      <c r="BH5" s="259"/>
      <c r="BI5" s="259"/>
      <c r="BJ5" s="259"/>
      <c r="BK5" s="259"/>
      <c r="BL5" s="259"/>
      <c r="BM5" s="259"/>
      <c r="BN5" s="259"/>
      <c r="BO5" s="259"/>
      <c r="BP5" s="259"/>
      <c r="BQ5" s="788" t="s">
        <v>383</v>
      </c>
      <c r="BR5" s="789"/>
      <c r="BS5" s="789"/>
      <c r="BT5" s="789"/>
      <c r="BU5" s="789"/>
      <c r="BV5" s="789"/>
      <c r="BW5" s="789"/>
      <c r="BX5" s="789"/>
      <c r="BY5" s="789"/>
      <c r="BZ5" s="789"/>
      <c r="CA5" s="789"/>
      <c r="CB5" s="789"/>
      <c r="CC5" s="789"/>
      <c r="CD5" s="789"/>
      <c r="CE5" s="789"/>
      <c r="CF5" s="789"/>
      <c r="CG5" s="790"/>
      <c r="CH5" s="765" t="s">
        <v>384</v>
      </c>
      <c r="CI5" s="766"/>
      <c r="CJ5" s="766"/>
      <c r="CK5" s="766"/>
      <c r="CL5" s="767"/>
      <c r="CM5" s="765" t="s">
        <v>385</v>
      </c>
      <c r="CN5" s="766"/>
      <c r="CO5" s="766"/>
      <c r="CP5" s="766"/>
      <c r="CQ5" s="767"/>
      <c r="CR5" s="765" t="s">
        <v>386</v>
      </c>
      <c r="CS5" s="766"/>
      <c r="CT5" s="766"/>
      <c r="CU5" s="766"/>
      <c r="CV5" s="767"/>
      <c r="CW5" s="765" t="s">
        <v>387</v>
      </c>
      <c r="CX5" s="766"/>
      <c r="CY5" s="766"/>
      <c r="CZ5" s="766"/>
      <c r="DA5" s="767"/>
      <c r="DB5" s="765" t="s">
        <v>388</v>
      </c>
      <c r="DC5" s="766"/>
      <c r="DD5" s="766"/>
      <c r="DE5" s="766"/>
      <c r="DF5" s="767"/>
      <c r="DG5" s="771" t="s">
        <v>389</v>
      </c>
      <c r="DH5" s="772"/>
      <c r="DI5" s="772"/>
      <c r="DJ5" s="772"/>
      <c r="DK5" s="773"/>
      <c r="DL5" s="771" t="s">
        <v>390</v>
      </c>
      <c r="DM5" s="772"/>
      <c r="DN5" s="772"/>
      <c r="DO5" s="772"/>
      <c r="DP5" s="773"/>
      <c r="DQ5" s="765" t="s">
        <v>391</v>
      </c>
      <c r="DR5" s="766"/>
      <c r="DS5" s="766"/>
      <c r="DT5" s="766"/>
      <c r="DU5" s="767"/>
      <c r="DV5" s="765" t="s">
        <v>382</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392</v>
      </c>
      <c r="C7" s="780"/>
      <c r="D7" s="780"/>
      <c r="E7" s="780"/>
      <c r="F7" s="780"/>
      <c r="G7" s="780"/>
      <c r="H7" s="780"/>
      <c r="I7" s="780"/>
      <c r="J7" s="780"/>
      <c r="K7" s="780"/>
      <c r="L7" s="780"/>
      <c r="M7" s="780"/>
      <c r="N7" s="780"/>
      <c r="O7" s="780"/>
      <c r="P7" s="781"/>
      <c r="Q7" s="782">
        <v>57149</v>
      </c>
      <c r="R7" s="783"/>
      <c r="S7" s="783"/>
      <c r="T7" s="783"/>
      <c r="U7" s="783"/>
      <c r="V7" s="783">
        <v>54581</v>
      </c>
      <c r="W7" s="783"/>
      <c r="X7" s="783"/>
      <c r="Y7" s="783"/>
      <c r="Z7" s="783"/>
      <c r="AA7" s="783">
        <v>2568</v>
      </c>
      <c r="AB7" s="783"/>
      <c r="AC7" s="783"/>
      <c r="AD7" s="783"/>
      <c r="AE7" s="784"/>
      <c r="AF7" s="785">
        <v>2139</v>
      </c>
      <c r="AG7" s="786"/>
      <c r="AH7" s="786"/>
      <c r="AI7" s="786"/>
      <c r="AJ7" s="787"/>
      <c r="AK7" s="822">
        <v>68</v>
      </c>
      <c r="AL7" s="823"/>
      <c r="AM7" s="823"/>
      <c r="AN7" s="823"/>
      <c r="AO7" s="823"/>
      <c r="AP7" s="823">
        <v>50099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631</v>
      </c>
      <c r="BT7" s="827"/>
      <c r="BU7" s="827"/>
      <c r="BV7" s="827"/>
      <c r="BW7" s="827"/>
      <c r="BX7" s="827"/>
      <c r="BY7" s="827"/>
      <c r="BZ7" s="827"/>
      <c r="CA7" s="827"/>
      <c r="CB7" s="827"/>
      <c r="CC7" s="827"/>
      <c r="CD7" s="827"/>
      <c r="CE7" s="827"/>
      <c r="CF7" s="827"/>
      <c r="CG7" s="828"/>
      <c r="CH7" s="819">
        <v>7</v>
      </c>
      <c r="CI7" s="820"/>
      <c r="CJ7" s="820"/>
      <c r="CK7" s="820"/>
      <c r="CL7" s="821"/>
      <c r="CM7" s="819">
        <v>59</v>
      </c>
      <c r="CN7" s="820"/>
      <c r="CO7" s="820"/>
      <c r="CP7" s="820"/>
      <c r="CQ7" s="821"/>
      <c r="CR7" s="819">
        <v>9</v>
      </c>
      <c r="CS7" s="820"/>
      <c r="CT7" s="820"/>
      <c r="CU7" s="820"/>
      <c r="CV7" s="821"/>
      <c r="CW7" s="819">
        <v>0</v>
      </c>
      <c r="CX7" s="820"/>
      <c r="CY7" s="820"/>
      <c r="CZ7" s="820"/>
      <c r="DA7" s="821"/>
      <c r="DB7" s="819" t="s">
        <v>533</v>
      </c>
      <c r="DC7" s="820"/>
      <c r="DD7" s="820"/>
      <c r="DE7" s="820"/>
      <c r="DF7" s="821"/>
      <c r="DG7" s="819" t="s">
        <v>533</v>
      </c>
      <c r="DH7" s="820"/>
      <c r="DI7" s="820"/>
      <c r="DJ7" s="820"/>
      <c r="DK7" s="821"/>
      <c r="DL7" s="819" t="s">
        <v>533</v>
      </c>
      <c r="DM7" s="820"/>
      <c r="DN7" s="820"/>
      <c r="DO7" s="820"/>
      <c r="DP7" s="821"/>
      <c r="DQ7" s="819" t="s">
        <v>533</v>
      </c>
      <c r="DR7" s="820"/>
      <c r="DS7" s="820"/>
      <c r="DT7" s="820"/>
      <c r="DU7" s="821"/>
      <c r="DV7" s="800"/>
      <c r="DW7" s="801"/>
      <c r="DX7" s="801"/>
      <c r="DY7" s="801"/>
      <c r="DZ7" s="802"/>
      <c r="EA7" s="256"/>
    </row>
    <row r="8" spans="1:131" s="257" customFormat="1" ht="26.25" customHeight="1" x14ac:dyDescent="0.15">
      <c r="A8" s="263">
        <v>2</v>
      </c>
      <c r="B8" s="803" t="s">
        <v>393</v>
      </c>
      <c r="C8" s="804"/>
      <c r="D8" s="804"/>
      <c r="E8" s="804"/>
      <c r="F8" s="804"/>
      <c r="G8" s="804"/>
      <c r="H8" s="804"/>
      <c r="I8" s="804"/>
      <c r="J8" s="804"/>
      <c r="K8" s="804"/>
      <c r="L8" s="804"/>
      <c r="M8" s="804"/>
      <c r="N8" s="804"/>
      <c r="O8" s="804"/>
      <c r="P8" s="805"/>
      <c r="Q8" s="806">
        <v>13</v>
      </c>
      <c r="R8" s="807"/>
      <c r="S8" s="807"/>
      <c r="T8" s="807"/>
      <c r="U8" s="807"/>
      <c r="V8" s="807">
        <v>484</v>
      </c>
      <c r="W8" s="807"/>
      <c r="X8" s="807"/>
      <c r="Y8" s="807"/>
      <c r="Z8" s="807"/>
      <c r="AA8" s="807">
        <v>-470</v>
      </c>
      <c r="AB8" s="807"/>
      <c r="AC8" s="807"/>
      <c r="AD8" s="807"/>
      <c r="AE8" s="808"/>
      <c r="AF8" s="809">
        <v>-470</v>
      </c>
      <c r="AG8" s="810"/>
      <c r="AH8" s="810"/>
      <c r="AI8" s="810"/>
      <c r="AJ8" s="811"/>
      <c r="AK8" s="812" t="s">
        <v>533</v>
      </c>
      <c r="AL8" s="813"/>
      <c r="AM8" s="813"/>
      <c r="AN8" s="813"/>
      <c r="AO8" s="813"/>
      <c r="AP8" s="813">
        <v>1</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632</v>
      </c>
      <c r="BT8" s="817"/>
      <c r="BU8" s="817"/>
      <c r="BV8" s="817"/>
      <c r="BW8" s="817"/>
      <c r="BX8" s="817"/>
      <c r="BY8" s="817"/>
      <c r="BZ8" s="817"/>
      <c r="CA8" s="817"/>
      <c r="CB8" s="817"/>
      <c r="CC8" s="817"/>
      <c r="CD8" s="817"/>
      <c r="CE8" s="817"/>
      <c r="CF8" s="817"/>
      <c r="CG8" s="818"/>
      <c r="CH8" s="829">
        <v>-4</v>
      </c>
      <c r="CI8" s="830"/>
      <c r="CJ8" s="830"/>
      <c r="CK8" s="830"/>
      <c r="CL8" s="831"/>
      <c r="CM8" s="829">
        <v>52</v>
      </c>
      <c r="CN8" s="830"/>
      <c r="CO8" s="830"/>
      <c r="CP8" s="830"/>
      <c r="CQ8" s="831"/>
      <c r="CR8" s="829">
        <v>10</v>
      </c>
      <c r="CS8" s="830"/>
      <c r="CT8" s="830"/>
      <c r="CU8" s="830"/>
      <c r="CV8" s="831"/>
      <c r="CW8" s="829">
        <v>45</v>
      </c>
      <c r="CX8" s="830"/>
      <c r="CY8" s="830"/>
      <c r="CZ8" s="830"/>
      <c r="DA8" s="831"/>
      <c r="DB8" s="829">
        <v>1320</v>
      </c>
      <c r="DC8" s="830"/>
      <c r="DD8" s="830"/>
      <c r="DE8" s="830"/>
      <c r="DF8" s="831"/>
      <c r="DG8" s="829" t="s">
        <v>533</v>
      </c>
      <c r="DH8" s="830"/>
      <c r="DI8" s="830"/>
      <c r="DJ8" s="830"/>
      <c r="DK8" s="831"/>
      <c r="DL8" s="829" t="s">
        <v>533</v>
      </c>
      <c r="DM8" s="830"/>
      <c r="DN8" s="830"/>
      <c r="DO8" s="830"/>
      <c r="DP8" s="831"/>
      <c r="DQ8" s="829">
        <v>488</v>
      </c>
      <c r="DR8" s="830"/>
      <c r="DS8" s="830"/>
      <c r="DT8" s="830"/>
      <c r="DU8" s="831"/>
      <c r="DV8" s="832"/>
      <c r="DW8" s="833"/>
      <c r="DX8" s="833"/>
      <c r="DY8" s="833"/>
      <c r="DZ8" s="834"/>
      <c r="EA8" s="256"/>
    </row>
    <row r="9" spans="1:131" s="257" customFormat="1" ht="26.25" customHeight="1" x14ac:dyDescent="0.15">
      <c r="A9" s="263">
        <v>3</v>
      </c>
      <c r="B9" s="803" t="s">
        <v>394</v>
      </c>
      <c r="C9" s="804"/>
      <c r="D9" s="804"/>
      <c r="E9" s="804"/>
      <c r="F9" s="804"/>
      <c r="G9" s="804"/>
      <c r="H9" s="804"/>
      <c r="I9" s="804"/>
      <c r="J9" s="804"/>
      <c r="K9" s="804"/>
      <c r="L9" s="804"/>
      <c r="M9" s="804"/>
      <c r="N9" s="804"/>
      <c r="O9" s="804"/>
      <c r="P9" s="805"/>
      <c r="Q9" s="806">
        <v>296</v>
      </c>
      <c r="R9" s="807"/>
      <c r="S9" s="807"/>
      <c r="T9" s="807"/>
      <c r="U9" s="807"/>
      <c r="V9" s="807">
        <v>296</v>
      </c>
      <c r="W9" s="807"/>
      <c r="X9" s="807"/>
      <c r="Y9" s="807"/>
      <c r="Z9" s="807"/>
      <c r="AA9" s="807">
        <v>0</v>
      </c>
      <c r="AB9" s="807"/>
      <c r="AC9" s="807"/>
      <c r="AD9" s="807"/>
      <c r="AE9" s="808"/>
      <c r="AF9" s="809">
        <v>0</v>
      </c>
      <c r="AG9" s="810"/>
      <c r="AH9" s="810"/>
      <c r="AI9" s="810"/>
      <c r="AJ9" s="811"/>
      <c r="AK9" s="812">
        <v>71</v>
      </c>
      <c r="AL9" s="813"/>
      <c r="AM9" s="813"/>
      <c r="AN9" s="813"/>
      <c r="AO9" s="813"/>
      <c r="AP9" s="813">
        <v>50</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633</v>
      </c>
      <c r="BT9" s="817"/>
      <c r="BU9" s="817"/>
      <c r="BV9" s="817"/>
      <c r="BW9" s="817"/>
      <c r="BX9" s="817"/>
      <c r="BY9" s="817"/>
      <c r="BZ9" s="817"/>
      <c r="CA9" s="817"/>
      <c r="CB9" s="817"/>
      <c r="CC9" s="817"/>
      <c r="CD9" s="817"/>
      <c r="CE9" s="817"/>
      <c r="CF9" s="817"/>
      <c r="CG9" s="818"/>
      <c r="CH9" s="829">
        <v>-9</v>
      </c>
      <c r="CI9" s="830"/>
      <c r="CJ9" s="830"/>
      <c r="CK9" s="830"/>
      <c r="CL9" s="831"/>
      <c r="CM9" s="829">
        <v>18</v>
      </c>
      <c r="CN9" s="830"/>
      <c r="CO9" s="830"/>
      <c r="CP9" s="830"/>
      <c r="CQ9" s="831"/>
      <c r="CR9" s="829">
        <v>9</v>
      </c>
      <c r="CS9" s="830"/>
      <c r="CT9" s="830"/>
      <c r="CU9" s="830"/>
      <c r="CV9" s="831"/>
      <c r="CW9" s="829" t="s">
        <v>533</v>
      </c>
      <c r="CX9" s="830"/>
      <c r="CY9" s="830"/>
      <c r="CZ9" s="830"/>
      <c r="DA9" s="831"/>
      <c r="DB9" s="829">
        <v>32</v>
      </c>
      <c r="DC9" s="830"/>
      <c r="DD9" s="830"/>
      <c r="DE9" s="830"/>
      <c r="DF9" s="831"/>
      <c r="DG9" s="829" t="s">
        <v>533</v>
      </c>
      <c r="DH9" s="830"/>
      <c r="DI9" s="830"/>
      <c r="DJ9" s="830"/>
      <c r="DK9" s="831"/>
      <c r="DL9" s="829" t="s">
        <v>533</v>
      </c>
      <c r="DM9" s="830"/>
      <c r="DN9" s="830"/>
      <c r="DO9" s="830"/>
      <c r="DP9" s="831"/>
      <c r="DQ9" s="829" t="s">
        <v>533</v>
      </c>
      <c r="DR9" s="830"/>
      <c r="DS9" s="830"/>
      <c r="DT9" s="830"/>
      <c r="DU9" s="831"/>
      <c r="DV9" s="832"/>
      <c r="DW9" s="833"/>
      <c r="DX9" s="833"/>
      <c r="DY9" s="833"/>
      <c r="DZ9" s="834"/>
      <c r="EA9" s="256"/>
    </row>
    <row r="10" spans="1:131" s="257" customFormat="1" ht="26.25" customHeight="1" x14ac:dyDescent="0.15">
      <c r="A10" s="263">
        <v>4</v>
      </c>
      <c r="B10" s="803" t="s">
        <v>395</v>
      </c>
      <c r="C10" s="804"/>
      <c r="D10" s="804"/>
      <c r="E10" s="804"/>
      <c r="F10" s="804"/>
      <c r="G10" s="804"/>
      <c r="H10" s="804"/>
      <c r="I10" s="804"/>
      <c r="J10" s="804"/>
      <c r="K10" s="804"/>
      <c r="L10" s="804"/>
      <c r="M10" s="804"/>
      <c r="N10" s="804"/>
      <c r="O10" s="804"/>
      <c r="P10" s="805"/>
      <c r="Q10" s="806">
        <v>223</v>
      </c>
      <c r="R10" s="807"/>
      <c r="S10" s="807"/>
      <c r="T10" s="807"/>
      <c r="U10" s="807"/>
      <c r="V10" s="807">
        <v>217</v>
      </c>
      <c r="W10" s="807"/>
      <c r="X10" s="807"/>
      <c r="Y10" s="807"/>
      <c r="Z10" s="807"/>
      <c r="AA10" s="807">
        <v>6</v>
      </c>
      <c r="AB10" s="807"/>
      <c r="AC10" s="807"/>
      <c r="AD10" s="807"/>
      <c r="AE10" s="808"/>
      <c r="AF10" s="809">
        <v>6</v>
      </c>
      <c r="AG10" s="810"/>
      <c r="AH10" s="810"/>
      <c r="AI10" s="810"/>
      <c r="AJ10" s="811"/>
      <c r="AK10" s="812" t="s">
        <v>533</v>
      </c>
      <c r="AL10" s="813"/>
      <c r="AM10" s="813"/>
      <c r="AN10" s="813"/>
      <c r="AO10" s="813"/>
      <c r="AP10" s="813" t="s">
        <v>533</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634</v>
      </c>
      <c r="BT10" s="817"/>
      <c r="BU10" s="817"/>
      <c r="BV10" s="817"/>
      <c r="BW10" s="817"/>
      <c r="BX10" s="817"/>
      <c r="BY10" s="817"/>
      <c r="BZ10" s="817"/>
      <c r="CA10" s="817"/>
      <c r="CB10" s="817"/>
      <c r="CC10" s="817"/>
      <c r="CD10" s="817"/>
      <c r="CE10" s="817"/>
      <c r="CF10" s="817"/>
      <c r="CG10" s="818"/>
      <c r="CH10" s="829">
        <v>-2</v>
      </c>
      <c r="CI10" s="830"/>
      <c r="CJ10" s="830"/>
      <c r="CK10" s="830"/>
      <c r="CL10" s="831"/>
      <c r="CM10" s="829">
        <v>0</v>
      </c>
      <c r="CN10" s="830"/>
      <c r="CO10" s="830"/>
      <c r="CP10" s="830"/>
      <c r="CQ10" s="831"/>
      <c r="CR10" s="829">
        <v>3</v>
      </c>
      <c r="CS10" s="830"/>
      <c r="CT10" s="830"/>
      <c r="CU10" s="830"/>
      <c r="CV10" s="831"/>
      <c r="CW10" s="829" t="s">
        <v>533</v>
      </c>
      <c r="CX10" s="830"/>
      <c r="CY10" s="830"/>
      <c r="CZ10" s="830"/>
      <c r="DA10" s="831"/>
      <c r="DB10" s="829" t="s">
        <v>533</v>
      </c>
      <c r="DC10" s="830"/>
      <c r="DD10" s="830"/>
      <c r="DE10" s="830"/>
      <c r="DF10" s="831"/>
      <c r="DG10" s="829" t="s">
        <v>533</v>
      </c>
      <c r="DH10" s="830"/>
      <c r="DI10" s="830"/>
      <c r="DJ10" s="830"/>
      <c r="DK10" s="831"/>
      <c r="DL10" s="829" t="s">
        <v>533</v>
      </c>
      <c r="DM10" s="830"/>
      <c r="DN10" s="830"/>
      <c r="DO10" s="830"/>
      <c r="DP10" s="831"/>
      <c r="DQ10" s="829" t="s">
        <v>533</v>
      </c>
      <c r="DR10" s="830"/>
      <c r="DS10" s="830"/>
      <c r="DT10" s="830"/>
      <c r="DU10" s="831"/>
      <c r="DV10" s="832"/>
      <c r="DW10" s="833"/>
      <c r="DX10" s="833"/>
      <c r="DY10" s="833"/>
      <c r="DZ10" s="834"/>
      <c r="EA10" s="256"/>
    </row>
    <row r="11" spans="1:131" s="257" customFormat="1" ht="26.25" customHeight="1" x14ac:dyDescent="0.15">
      <c r="A11" s="263">
        <v>5</v>
      </c>
      <c r="B11" s="803" t="s">
        <v>396</v>
      </c>
      <c r="C11" s="804"/>
      <c r="D11" s="804"/>
      <c r="E11" s="804"/>
      <c r="F11" s="804"/>
      <c r="G11" s="804"/>
      <c r="H11" s="804"/>
      <c r="I11" s="804"/>
      <c r="J11" s="804"/>
      <c r="K11" s="804"/>
      <c r="L11" s="804"/>
      <c r="M11" s="804"/>
      <c r="N11" s="804"/>
      <c r="O11" s="804"/>
      <c r="P11" s="805"/>
      <c r="Q11" s="806" t="s">
        <v>533</v>
      </c>
      <c r="R11" s="807"/>
      <c r="S11" s="807"/>
      <c r="T11" s="807"/>
      <c r="U11" s="807"/>
      <c r="V11" s="807" t="s">
        <v>533</v>
      </c>
      <c r="W11" s="807"/>
      <c r="X11" s="807"/>
      <c r="Y11" s="807"/>
      <c r="Z11" s="807"/>
      <c r="AA11" s="807" t="s">
        <v>533</v>
      </c>
      <c r="AB11" s="807"/>
      <c r="AC11" s="807"/>
      <c r="AD11" s="807"/>
      <c r="AE11" s="808"/>
      <c r="AF11" s="809" t="s">
        <v>139</v>
      </c>
      <c r="AG11" s="810"/>
      <c r="AH11" s="810"/>
      <c r="AI11" s="810"/>
      <c r="AJ11" s="811"/>
      <c r="AK11" s="812" t="s">
        <v>533</v>
      </c>
      <c r="AL11" s="813"/>
      <c r="AM11" s="813"/>
      <c r="AN11" s="813"/>
      <c r="AO11" s="813"/>
      <c r="AP11" s="813" t="s">
        <v>533</v>
      </c>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635</v>
      </c>
      <c r="BT11" s="817"/>
      <c r="BU11" s="817"/>
      <c r="BV11" s="817"/>
      <c r="BW11" s="817"/>
      <c r="BX11" s="817"/>
      <c r="BY11" s="817"/>
      <c r="BZ11" s="817"/>
      <c r="CA11" s="817"/>
      <c r="CB11" s="817"/>
      <c r="CC11" s="817"/>
      <c r="CD11" s="817"/>
      <c r="CE11" s="817"/>
      <c r="CF11" s="817"/>
      <c r="CG11" s="818"/>
      <c r="CH11" s="829">
        <v>-11</v>
      </c>
      <c r="CI11" s="830"/>
      <c r="CJ11" s="830"/>
      <c r="CK11" s="830"/>
      <c r="CL11" s="831"/>
      <c r="CM11" s="829">
        <v>40</v>
      </c>
      <c r="CN11" s="830"/>
      <c r="CO11" s="830"/>
      <c r="CP11" s="830"/>
      <c r="CQ11" s="831"/>
      <c r="CR11" s="829">
        <v>3</v>
      </c>
      <c r="CS11" s="830"/>
      <c r="CT11" s="830"/>
      <c r="CU11" s="830"/>
      <c r="CV11" s="831"/>
      <c r="CW11" s="829">
        <v>2</v>
      </c>
      <c r="CX11" s="830"/>
      <c r="CY11" s="830"/>
      <c r="CZ11" s="830"/>
      <c r="DA11" s="831"/>
      <c r="DB11" s="829" t="s">
        <v>533</v>
      </c>
      <c r="DC11" s="830"/>
      <c r="DD11" s="830"/>
      <c r="DE11" s="830"/>
      <c r="DF11" s="831"/>
      <c r="DG11" s="829" t="s">
        <v>533</v>
      </c>
      <c r="DH11" s="830"/>
      <c r="DI11" s="830"/>
      <c r="DJ11" s="830"/>
      <c r="DK11" s="831"/>
      <c r="DL11" s="829" t="s">
        <v>533</v>
      </c>
      <c r="DM11" s="830"/>
      <c r="DN11" s="830"/>
      <c r="DO11" s="830"/>
      <c r="DP11" s="831"/>
      <c r="DQ11" s="829" t="s">
        <v>533</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398</v>
      </c>
      <c r="B23" s="838" t="s">
        <v>399</v>
      </c>
      <c r="C23" s="839"/>
      <c r="D23" s="839"/>
      <c r="E23" s="839"/>
      <c r="F23" s="839"/>
      <c r="G23" s="839"/>
      <c r="H23" s="839"/>
      <c r="I23" s="839"/>
      <c r="J23" s="839"/>
      <c r="K23" s="839"/>
      <c r="L23" s="839"/>
      <c r="M23" s="839"/>
      <c r="N23" s="839"/>
      <c r="O23" s="839"/>
      <c r="P23" s="840"/>
      <c r="Q23" s="841">
        <v>57128</v>
      </c>
      <c r="R23" s="842"/>
      <c r="S23" s="842"/>
      <c r="T23" s="842"/>
      <c r="U23" s="842"/>
      <c r="V23" s="842">
        <v>55025</v>
      </c>
      <c r="W23" s="842"/>
      <c r="X23" s="842"/>
      <c r="Y23" s="842"/>
      <c r="Z23" s="842"/>
      <c r="AA23" s="842">
        <v>2103</v>
      </c>
      <c r="AB23" s="842"/>
      <c r="AC23" s="842"/>
      <c r="AD23" s="842"/>
      <c r="AE23" s="843"/>
      <c r="AF23" s="844">
        <v>1674</v>
      </c>
      <c r="AG23" s="842"/>
      <c r="AH23" s="842"/>
      <c r="AI23" s="842"/>
      <c r="AJ23" s="845"/>
      <c r="AK23" s="846"/>
      <c r="AL23" s="847"/>
      <c r="AM23" s="847"/>
      <c r="AN23" s="847"/>
      <c r="AO23" s="847"/>
      <c r="AP23" s="842">
        <v>50150</v>
      </c>
      <c r="AQ23" s="842"/>
      <c r="AR23" s="842"/>
      <c r="AS23" s="842"/>
      <c r="AT23" s="842"/>
      <c r="AU23" s="848"/>
      <c r="AV23" s="848"/>
      <c r="AW23" s="848"/>
      <c r="AX23" s="848"/>
      <c r="AY23" s="849"/>
      <c r="AZ23" s="857" t="s">
        <v>400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401</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402</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375</v>
      </c>
      <c r="B26" s="789"/>
      <c r="C26" s="789"/>
      <c r="D26" s="789"/>
      <c r="E26" s="789"/>
      <c r="F26" s="789"/>
      <c r="G26" s="789"/>
      <c r="H26" s="789"/>
      <c r="I26" s="789"/>
      <c r="J26" s="789"/>
      <c r="K26" s="789"/>
      <c r="L26" s="789"/>
      <c r="M26" s="789"/>
      <c r="N26" s="789"/>
      <c r="O26" s="789"/>
      <c r="P26" s="790"/>
      <c r="Q26" s="765" t="s">
        <v>403</v>
      </c>
      <c r="R26" s="766"/>
      <c r="S26" s="766"/>
      <c r="T26" s="766"/>
      <c r="U26" s="767"/>
      <c r="V26" s="765" t="s">
        <v>404</v>
      </c>
      <c r="W26" s="766"/>
      <c r="X26" s="766"/>
      <c r="Y26" s="766"/>
      <c r="Z26" s="767"/>
      <c r="AA26" s="765" t="s">
        <v>405</v>
      </c>
      <c r="AB26" s="766"/>
      <c r="AC26" s="766"/>
      <c r="AD26" s="766"/>
      <c r="AE26" s="766"/>
      <c r="AF26" s="860" t="s">
        <v>406</v>
      </c>
      <c r="AG26" s="861"/>
      <c r="AH26" s="861"/>
      <c r="AI26" s="861"/>
      <c r="AJ26" s="862"/>
      <c r="AK26" s="766" t="s">
        <v>407</v>
      </c>
      <c r="AL26" s="766"/>
      <c r="AM26" s="766"/>
      <c r="AN26" s="766"/>
      <c r="AO26" s="767"/>
      <c r="AP26" s="765" t="s">
        <v>408</v>
      </c>
      <c r="AQ26" s="766"/>
      <c r="AR26" s="766"/>
      <c r="AS26" s="766"/>
      <c r="AT26" s="767"/>
      <c r="AU26" s="765" t="s">
        <v>409</v>
      </c>
      <c r="AV26" s="766"/>
      <c r="AW26" s="766"/>
      <c r="AX26" s="766"/>
      <c r="AY26" s="767"/>
      <c r="AZ26" s="765" t="s">
        <v>410</v>
      </c>
      <c r="BA26" s="766"/>
      <c r="BB26" s="766"/>
      <c r="BC26" s="766"/>
      <c r="BD26" s="767"/>
      <c r="BE26" s="765" t="s">
        <v>382</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411</v>
      </c>
      <c r="C28" s="780"/>
      <c r="D28" s="780"/>
      <c r="E28" s="780"/>
      <c r="F28" s="780"/>
      <c r="G28" s="780"/>
      <c r="H28" s="780"/>
      <c r="I28" s="780"/>
      <c r="J28" s="780"/>
      <c r="K28" s="780"/>
      <c r="L28" s="780"/>
      <c r="M28" s="780"/>
      <c r="N28" s="780"/>
      <c r="O28" s="780"/>
      <c r="P28" s="781"/>
      <c r="Q28" s="870">
        <v>9884</v>
      </c>
      <c r="R28" s="871"/>
      <c r="S28" s="871"/>
      <c r="T28" s="871"/>
      <c r="U28" s="871"/>
      <c r="V28" s="871">
        <v>9519</v>
      </c>
      <c r="W28" s="871"/>
      <c r="X28" s="871"/>
      <c r="Y28" s="871"/>
      <c r="Z28" s="871"/>
      <c r="AA28" s="871">
        <v>366</v>
      </c>
      <c r="AB28" s="871"/>
      <c r="AC28" s="871"/>
      <c r="AD28" s="871"/>
      <c r="AE28" s="872"/>
      <c r="AF28" s="873">
        <v>366</v>
      </c>
      <c r="AG28" s="871"/>
      <c r="AH28" s="871"/>
      <c r="AI28" s="871"/>
      <c r="AJ28" s="874"/>
      <c r="AK28" s="875">
        <v>919</v>
      </c>
      <c r="AL28" s="866"/>
      <c r="AM28" s="866"/>
      <c r="AN28" s="866"/>
      <c r="AO28" s="866"/>
      <c r="AP28" s="866" t="s">
        <v>533</v>
      </c>
      <c r="AQ28" s="866"/>
      <c r="AR28" s="866"/>
      <c r="AS28" s="866"/>
      <c r="AT28" s="866"/>
      <c r="AU28" s="866" t="s">
        <v>533</v>
      </c>
      <c r="AV28" s="866"/>
      <c r="AW28" s="866"/>
      <c r="AX28" s="866"/>
      <c r="AY28" s="866"/>
      <c r="AZ28" s="867" t="s">
        <v>533</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412</v>
      </c>
      <c r="C29" s="804"/>
      <c r="D29" s="804"/>
      <c r="E29" s="804"/>
      <c r="F29" s="804"/>
      <c r="G29" s="804"/>
      <c r="H29" s="804"/>
      <c r="I29" s="804"/>
      <c r="J29" s="804"/>
      <c r="K29" s="804"/>
      <c r="L29" s="804"/>
      <c r="M29" s="804"/>
      <c r="N29" s="804"/>
      <c r="O29" s="804"/>
      <c r="P29" s="805"/>
      <c r="Q29" s="806">
        <v>22</v>
      </c>
      <c r="R29" s="807"/>
      <c r="S29" s="807"/>
      <c r="T29" s="807"/>
      <c r="U29" s="807"/>
      <c r="V29" s="807">
        <v>21</v>
      </c>
      <c r="W29" s="807"/>
      <c r="X29" s="807"/>
      <c r="Y29" s="807"/>
      <c r="Z29" s="807"/>
      <c r="AA29" s="807">
        <v>1</v>
      </c>
      <c r="AB29" s="807"/>
      <c r="AC29" s="807"/>
      <c r="AD29" s="807"/>
      <c r="AE29" s="808"/>
      <c r="AF29" s="809">
        <v>1</v>
      </c>
      <c r="AG29" s="810"/>
      <c r="AH29" s="810"/>
      <c r="AI29" s="810"/>
      <c r="AJ29" s="811"/>
      <c r="AK29" s="878">
        <v>10</v>
      </c>
      <c r="AL29" s="879"/>
      <c r="AM29" s="879"/>
      <c r="AN29" s="879"/>
      <c r="AO29" s="879"/>
      <c r="AP29" s="879" t="s">
        <v>533</v>
      </c>
      <c r="AQ29" s="879"/>
      <c r="AR29" s="879"/>
      <c r="AS29" s="879"/>
      <c r="AT29" s="879"/>
      <c r="AU29" s="879" t="s">
        <v>533</v>
      </c>
      <c r="AV29" s="879"/>
      <c r="AW29" s="879"/>
      <c r="AX29" s="879"/>
      <c r="AY29" s="879"/>
      <c r="AZ29" s="880" t="s">
        <v>533</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413</v>
      </c>
      <c r="C30" s="804"/>
      <c r="D30" s="804"/>
      <c r="E30" s="804"/>
      <c r="F30" s="804"/>
      <c r="G30" s="804"/>
      <c r="H30" s="804"/>
      <c r="I30" s="804"/>
      <c r="J30" s="804"/>
      <c r="K30" s="804"/>
      <c r="L30" s="804"/>
      <c r="M30" s="804"/>
      <c r="N30" s="804"/>
      <c r="O30" s="804"/>
      <c r="P30" s="805"/>
      <c r="Q30" s="806">
        <v>9377</v>
      </c>
      <c r="R30" s="807"/>
      <c r="S30" s="807"/>
      <c r="T30" s="807"/>
      <c r="U30" s="807"/>
      <c r="V30" s="807">
        <v>9212</v>
      </c>
      <c r="W30" s="807"/>
      <c r="X30" s="807"/>
      <c r="Y30" s="807"/>
      <c r="Z30" s="807"/>
      <c r="AA30" s="807">
        <v>165</v>
      </c>
      <c r="AB30" s="807"/>
      <c r="AC30" s="807"/>
      <c r="AD30" s="807"/>
      <c r="AE30" s="808"/>
      <c r="AF30" s="809">
        <v>165</v>
      </c>
      <c r="AG30" s="810"/>
      <c r="AH30" s="810"/>
      <c r="AI30" s="810"/>
      <c r="AJ30" s="811"/>
      <c r="AK30" s="878">
        <v>1473</v>
      </c>
      <c r="AL30" s="879"/>
      <c r="AM30" s="879"/>
      <c r="AN30" s="879"/>
      <c r="AO30" s="879"/>
      <c r="AP30" s="879" t="s">
        <v>533</v>
      </c>
      <c r="AQ30" s="879"/>
      <c r="AR30" s="879"/>
      <c r="AS30" s="879"/>
      <c r="AT30" s="879"/>
      <c r="AU30" s="879" t="s">
        <v>533</v>
      </c>
      <c r="AV30" s="879"/>
      <c r="AW30" s="879"/>
      <c r="AX30" s="879"/>
      <c r="AY30" s="879"/>
      <c r="AZ30" s="880" t="s">
        <v>533</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414</v>
      </c>
      <c r="C31" s="804"/>
      <c r="D31" s="804"/>
      <c r="E31" s="804"/>
      <c r="F31" s="804"/>
      <c r="G31" s="804"/>
      <c r="H31" s="804"/>
      <c r="I31" s="804"/>
      <c r="J31" s="804"/>
      <c r="K31" s="804"/>
      <c r="L31" s="804"/>
      <c r="M31" s="804"/>
      <c r="N31" s="804"/>
      <c r="O31" s="804"/>
      <c r="P31" s="805"/>
      <c r="Q31" s="806">
        <v>2060</v>
      </c>
      <c r="R31" s="807"/>
      <c r="S31" s="807"/>
      <c r="T31" s="807"/>
      <c r="U31" s="807"/>
      <c r="V31" s="807">
        <v>2056</v>
      </c>
      <c r="W31" s="807"/>
      <c r="X31" s="807"/>
      <c r="Y31" s="807"/>
      <c r="Z31" s="807"/>
      <c r="AA31" s="807">
        <v>4</v>
      </c>
      <c r="AB31" s="807"/>
      <c r="AC31" s="807"/>
      <c r="AD31" s="807"/>
      <c r="AE31" s="808"/>
      <c r="AF31" s="809">
        <v>4</v>
      </c>
      <c r="AG31" s="810"/>
      <c r="AH31" s="810"/>
      <c r="AI31" s="810"/>
      <c r="AJ31" s="811"/>
      <c r="AK31" s="878">
        <v>1250</v>
      </c>
      <c r="AL31" s="879"/>
      <c r="AM31" s="879"/>
      <c r="AN31" s="879"/>
      <c r="AO31" s="879"/>
      <c r="AP31" s="879" t="s">
        <v>533</v>
      </c>
      <c r="AQ31" s="879"/>
      <c r="AR31" s="879"/>
      <c r="AS31" s="879"/>
      <c r="AT31" s="879"/>
      <c r="AU31" s="879" t="s">
        <v>533</v>
      </c>
      <c r="AV31" s="879"/>
      <c r="AW31" s="879"/>
      <c r="AX31" s="879"/>
      <c r="AY31" s="879"/>
      <c r="AZ31" s="880" t="s">
        <v>533</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415</v>
      </c>
      <c r="C32" s="804"/>
      <c r="D32" s="804"/>
      <c r="E32" s="804"/>
      <c r="F32" s="804"/>
      <c r="G32" s="804"/>
      <c r="H32" s="804"/>
      <c r="I32" s="804"/>
      <c r="J32" s="804"/>
      <c r="K32" s="804"/>
      <c r="L32" s="804"/>
      <c r="M32" s="804"/>
      <c r="N32" s="804"/>
      <c r="O32" s="804"/>
      <c r="P32" s="805"/>
      <c r="Q32" s="806">
        <v>28</v>
      </c>
      <c r="R32" s="807"/>
      <c r="S32" s="807"/>
      <c r="T32" s="807"/>
      <c r="U32" s="807"/>
      <c r="V32" s="807">
        <v>334</v>
      </c>
      <c r="W32" s="807"/>
      <c r="X32" s="807"/>
      <c r="Y32" s="807"/>
      <c r="Z32" s="807"/>
      <c r="AA32" s="807">
        <v>-306</v>
      </c>
      <c r="AB32" s="807"/>
      <c r="AC32" s="807"/>
      <c r="AD32" s="807"/>
      <c r="AE32" s="808"/>
      <c r="AF32" s="809">
        <v>-306</v>
      </c>
      <c r="AG32" s="810"/>
      <c r="AH32" s="810"/>
      <c r="AI32" s="810"/>
      <c r="AJ32" s="811"/>
      <c r="AK32" s="878" t="s">
        <v>533</v>
      </c>
      <c r="AL32" s="879"/>
      <c r="AM32" s="879"/>
      <c r="AN32" s="879"/>
      <c r="AO32" s="879"/>
      <c r="AP32" s="879">
        <v>25</v>
      </c>
      <c r="AQ32" s="879"/>
      <c r="AR32" s="879"/>
      <c r="AS32" s="879"/>
      <c r="AT32" s="879"/>
      <c r="AU32" s="879" t="s">
        <v>533</v>
      </c>
      <c r="AV32" s="879"/>
      <c r="AW32" s="879"/>
      <c r="AX32" s="879"/>
      <c r="AY32" s="879"/>
      <c r="AZ32" s="880" t="s">
        <v>533</v>
      </c>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416</v>
      </c>
      <c r="C33" s="804"/>
      <c r="D33" s="804"/>
      <c r="E33" s="804"/>
      <c r="F33" s="804"/>
      <c r="G33" s="804"/>
      <c r="H33" s="804"/>
      <c r="I33" s="804"/>
      <c r="J33" s="804"/>
      <c r="K33" s="804"/>
      <c r="L33" s="804"/>
      <c r="M33" s="804"/>
      <c r="N33" s="804"/>
      <c r="O33" s="804"/>
      <c r="P33" s="805"/>
      <c r="Q33" s="806">
        <v>1967</v>
      </c>
      <c r="R33" s="807"/>
      <c r="S33" s="807"/>
      <c r="T33" s="807"/>
      <c r="U33" s="807"/>
      <c r="V33" s="807">
        <v>1700</v>
      </c>
      <c r="W33" s="807"/>
      <c r="X33" s="807"/>
      <c r="Y33" s="807"/>
      <c r="Z33" s="807"/>
      <c r="AA33" s="807">
        <v>267</v>
      </c>
      <c r="AB33" s="807"/>
      <c r="AC33" s="807"/>
      <c r="AD33" s="807"/>
      <c r="AE33" s="808"/>
      <c r="AF33" s="809">
        <v>2695</v>
      </c>
      <c r="AG33" s="810"/>
      <c r="AH33" s="810"/>
      <c r="AI33" s="810"/>
      <c r="AJ33" s="811"/>
      <c r="AK33" s="878">
        <v>349</v>
      </c>
      <c r="AL33" s="879"/>
      <c r="AM33" s="879"/>
      <c r="AN33" s="879"/>
      <c r="AO33" s="879"/>
      <c r="AP33" s="879">
        <v>4143</v>
      </c>
      <c r="AQ33" s="879"/>
      <c r="AR33" s="879"/>
      <c r="AS33" s="879"/>
      <c r="AT33" s="879"/>
      <c r="AU33" s="879">
        <v>2801</v>
      </c>
      <c r="AV33" s="879"/>
      <c r="AW33" s="879"/>
      <c r="AX33" s="879"/>
      <c r="AY33" s="879"/>
      <c r="AZ33" s="880" t="s">
        <v>533</v>
      </c>
      <c r="BA33" s="880"/>
      <c r="BB33" s="880"/>
      <c r="BC33" s="880"/>
      <c r="BD33" s="880"/>
      <c r="BE33" s="876" t="s">
        <v>417</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418</v>
      </c>
      <c r="C34" s="804"/>
      <c r="D34" s="804"/>
      <c r="E34" s="804"/>
      <c r="F34" s="804"/>
      <c r="G34" s="804"/>
      <c r="H34" s="804"/>
      <c r="I34" s="804"/>
      <c r="J34" s="804"/>
      <c r="K34" s="804"/>
      <c r="L34" s="804"/>
      <c r="M34" s="804"/>
      <c r="N34" s="804"/>
      <c r="O34" s="804"/>
      <c r="P34" s="805"/>
      <c r="Q34" s="806">
        <v>75</v>
      </c>
      <c r="R34" s="807"/>
      <c r="S34" s="807"/>
      <c r="T34" s="807"/>
      <c r="U34" s="807"/>
      <c r="V34" s="807">
        <v>65</v>
      </c>
      <c r="W34" s="807"/>
      <c r="X34" s="807"/>
      <c r="Y34" s="807"/>
      <c r="Z34" s="807"/>
      <c r="AA34" s="807">
        <v>10</v>
      </c>
      <c r="AB34" s="807"/>
      <c r="AC34" s="807"/>
      <c r="AD34" s="807"/>
      <c r="AE34" s="808"/>
      <c r="AF34" s="809">
        <v>1</v>
      </c>
      <c r="AG34" s="810"/>
      <c r="AH34" s="810"/>
      <c r="AI34" s="810"/>
      <c r="AJ34" s="811"/>
      <c r="AK34" s="878">
        <v>36</v>
      </c>
      <c r="AL34" s="879"/>
      <c r="AM34" s="879"/>
      <c r="AN34" s="879"/>
      <c r="AO34" s="879"/>
      <c r="AP34" s="879">
        <v>158</v>
      </c>
      <c r="AQ34" s="879"/>
      <c r="AR34" s="879"/>
      <c r="AS34" s="879"/>
      <c r="AT34" s="879"/>
      <c r="AU34" s="879">
        <v>153</v>
      </c>
      <c r="AV34" s="879"/>
      <c r="AW34" s="879"/>
      <c r="AX34" s="879"/>
      <c r="AY34" s="879"/>
      <c r="AZ34" s="880" t="s">
        <v>533</v>
      </c>
      <c r="BA34" s="880"/>
      <c r="BB34" s="880"/>
      <c r="BC34" s="880"/>
      <c r="BD34" s="880"/>
      <c r="BE34" s="876" t="s">
        <v>419</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420</v>
      </c>
      <c r="C35" s="804"/>
      <c r="D35" s="804"/>
      <c r="E35" s="804"/>
      <c r="F35" s="804"/>
      <c r="G35" s="804"/>
      <c r="H35" s="804"/>
      <c r="I35" s="804"/>
      <c r="J35" s="804"/>
      <c r="K35" s="804"/>
      <c r="L35" s="804"/>
      <c r="M35" s="804"/>
      <c r="N35" s="804"/>
      <c r="O35" s="804"/>
      <c r="P35" s="805"/>
      <c r="Q35" s="806">
        <v>378</v>
      </c>
      <c r="R35" s="807"/>
      <c r="S35" s="807"/>
      <c r="T35" s="807"/>
      <c r="U35" s="807"/>
      <c r="V35" s="807">
        <v>377</v>
      </c>
      <c r="W35" s="807"/>
      <c r="X35" s="807"/>
      <c r="Y35" s="807"/>
      <c r="Z35" s="807"/>
      <c r="AA35" s="807">
        <v>1</v>
      </c>
      <c r="AB35" s="807"/>
      <c r="AC35" s="807"/>
      <c r="AD35" s="807"/>
      <c r="AE35" s="808"/>
      <c r="AF35" s="809">
        <v>1</v>
      </c>
      <c r="AG35" s="810"/>
      <c r="AH35" s="810"/>
      <c r="AI35" s="810"/>
      <c r="AJ35" s="811"/>
      <c r="AK35" s="878">
        <v>268</v>
      </c>
      <c r="AL35" s="879"/>
      <c r="AM35" s="879"/>
      <c r="AN35" s="879"/>
      <c r="AO35" s="879"/>
      <c r="AP35" s="879">
        <v>1313</v>
      </c>
      <c r="AQ35" s="879"/>
      <c r="AR35" s="879"/>
      <c r="AS35" s="879"/>
      <c r="AT35" s="879"/>
      <c r="AU35" s="879">
        <v>1313</v>
      </c>
      <c r="AV35" s="879"/>
      <c r="AW35" s="879"/>
      <c r="AX35" s="879"/>
      <c r="AY35" s="879"/>
      <c r="AZ35" s="880" t="s">
        <v>533</v>
      </c>
      <c r="BA35" s="880"/>
      <c r="BB35" s="880"/>
      <c r="BC35" s="880"/>
      <c r="BD35" s="880"/>
      <c r="BE35" s="876" t="s">
        <v>421</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422</v>
      </c>
      <c r="C36" s="804"/>
      <c r="D36" s="804"/>
      <c r="E36" s="804"/>
      <c r="F36" s="804"/>
      <c r="G36" s="804"/>
      <c r="H36" s="804"/>
      <c r="I36" s="804"/>
      <c r="J36" s="804"/>
      <c r="K36" s="804"/>
      <c r="L36" s="804"/>
      <c r="M36" s="804"/>
      <c r="N36" s="804"/>
      <c r="O36" s="804"/>
      <c r="P36" s="805"/>
      <c r="Q36" s="806">
        <v>12</v>
      </c>
      <c r="R36" s="807"/>
      <c r="S36" s="807"/>
      <c r="T36" s="807"/>
      <c r="U36" s="807"/>
      <c r="V36" s="807">
        <v>12</v>
      </c>
      <c r="W36" s="807"/>
      <c r="X36" s="807"/>
      <c r="Y36" s="807"/>
      <c r="Z36" s="807"/>
      <c r="AA36" s="807">
        <v>1</v>
      </c>
      <c r="AB36" s="807"/>
      <c r="AC36" s="807"/>
      <c r="AD36" s="807"/>
      <c r="AE36" s="808"/>
      <c r="AF36" s="809">
        <v>1</v>
      </c>
      <c r="AG36" s="810"/>
      <c r="AH36" s="810"/>
      <c r="AI36" s="810"/>
      <c r="AJ36" s="811"/>
      <c r="AK36" s="878">
        <v>10</v>
      </c>
      <c r="AL36" s="879"/>
      <c r="AM36" s="879"/>
      <c r="AN36" s="879"/>
      <c r="AO36" s="879"/>
      <c r="AP36" s="879">
        <v>34</v>
      </c>
      <c r="AQ36" s="879"/>
      <c r="AR36" s="879"/>
      <c r="AS36" s="879"/>
      <c r="AT36" s="879"/>
      <c r="AU36" s="879">
        <v>34</v>
      </c>
      <c r="AV36" s="879"/>
      <c r="AW36" s="879"/>
      <c r="AX36" s="879"/>
      <c r="AY36" s="879"/>
      <c r="AZ36" s="880" t="s">
        <v>533</v>
      </c>
      <c r="BA36" s="880"/>
      <c r="BB36" s="880"/>
      <c r="BC36" s="880"/>
      <c r="BD36" s="880"/>
      <c r="BE36" s="876" t="s">
        <v>421</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t="s">
        <v>423</v>
      </c>
      <c r="C37" s="804"/>
      <c r="D37" s="804"/>
      <c r="E37" s="804"/>
      <c r="F37" s="804"/>
      <c r="G37" s="804"/>
      <c r="H37" s="804"/>
      <c r="I37" s="804"/>
      <c r="J37" s="804"/>
      <c r="K37" s="804"/>
      <c r="L37" s="804"/>
      <c r="M37" s="804"/>
      <c r="N37" s="804"/>
      <c r="O37" s="804"/>
      <c r="P37" s="805"/>
      <c r="Q37" s="806">
        <v>64</v>
      </c>
      <c r="R37" s="807"/>
      <c r="S37" s="807"/>
      <c r="T37" s="807"/>
      <c r="U37" s="807"/>
      <c r="V37" s="807">
        <v>63</v>
      </c>
      <c r="W37" s="807"/>
      <c r="X37" s="807"/>
      <c r="Y37" s="807"/>
      <c r="Z37" s="807"/>
      <c r="AA37" s="807">
        <v>1</v>
      </c>
      <c r="AB37" s="807"/>
      <c r="AC37" s="807"/>
      <c r="AD37" s="807"/>
      <c r="AE37" s="808"/>
      <c r="AF37" s="809">
        <v>1</v>
      </c>
      <c r="AG37" s="810"/>
      <c r="AH37" s="810"/>
      <c r="AI37" s="810"/>
      <c r="AJ37" s="811"/>
      <c r="AK37" s="878">
        <v>48</v>
      </c>
      <c r="AL37" s="879"/>
      <c r="AM37" s="879"/>
      <c r="AN37" s="879"/>
      <c r="AO37" s="879"/>
      <c r="AP37" s="879">
        <v>536</v>
      </c>
      <c r="AQ37" s="879"/>
      <c r="AR37" s="879"/>
      <c r="AS37" s="879"/>
      <c r="AT37" s="879"/>
      <c r="AU37" s="879">
        <v>536</v>
      </c>
      <c r="AV37" s="879"/>
      <c r="AW37" s="879"/>
      <c r="AX37" s="879"/>
      <c r="AY37" s="879"/>
      <c r="AZ37" s="880" t="s">
        <v>533</v>
      </c>
      <c r="BA37" s="880"/>
      <c r="BB37" s="880"/>
      <c r="BC37" s="880"/>
      <c r="BD37" s="880"/>
      <c r="BE37" s="876" t="s">
        <v>421</v>
      </c>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t="s">
        <v>424</v>
      </c>
      <c r="C38" s="804"/>
      <c r="D38" s="804"/>
      <c r="E38" s="804"/>
      <c r="F38" s="804"/>
      <c r="G38" s="804"/>
      <c r="H38" s="804"/>
      <c r="I38" s="804"/>
      <c r="J38" s="804"/>
      <c r="K38" s="804"/>
      <c r="L38" s="804"/>
      <c r="M38" s="804"/>
      <c r="N38" s="804"/>
      <c r="O38" s="804"/>
      <c r="P38" s="805"/>
      <c r="Q38" s="806">
        <v>6</v>
      </c>
      <c r="R38" s="807"/>
      <c r="S38" s="807"/>
      <c r="T38" s="807"/>
      <c r="U38" s="807"/>
      <c r="V38" s="807">
        <v>6</v>
      </c>
      <c r="W38" s="807"/>
      <c r="X38" s="807"/>
      <c r="Y38" s="807"/>
      <c r="Z38" s="807"/>
      <c r="AA38" s="807">
        <v>1</v>
      </c>
      <c r="AB38" s="807"/>
      <c r="AC38" s="807"/>
      <c r="AD38" s="807"/>
      <c r="AE38" s="808"/>
      <c r="AF38" s="809">
        <v>1</v>
      </c>
      <c r="AG38" s="810"/>
      <c r="AH38" s="810"/>
      <c r="AI38" s="810"/>
      <c r="AJ38" s="811"/>
      <c r="AK38" s="878">
        <v>2</v>
      </c>
      <c r="AL38" s="879"/>
      <c r="AM38" s="879"/>
      <c r="AN38" s="879"/>
      <c r="AO38" s="879"/>
      <c r="AP38" s="879">
        <v>18</v>
      </c>
      <c r="AQ38" s="879"/>
      <c r="AR38" s="879"/>
      <c r="AS38" s="879"/>
      <c r="AT38" s="879"/>
      <c r="AU38" s="879">
        <v>18</v>
      </c>
      <c r="AV38" s="879"/>
      <c r="AW38" s="879"/>
      <c r="AX38" s="879"/>
      <c r="AY38" s="879"/>
      <c r="AZ38" s="880" t="s">
        <v>533</v>
      </c>
      <c r="BA38" s="880"/>
      <c r="BB38" s="880"/>
      <c r="BC38" s="880"/>
      <c r="BD38" s="880"/>
      <c r="BE38" s="876" t="s">
        <v>421</v>
      </c>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t="s">
        <v>425</v>
      </c>
      <c r="C39" s="804"/>
      <c r="D39" s="804"/>
      <c r="E39" s="804"/>
      <c r="F39" s="804"/>
      <c r="G39" s="804"/>
      <c r="H39" s="804"/>
      <c r="I39" s="804"/>
      <c r="J39" s="804"/>
      <c r="K39" s="804"/>
      <c r="L39" s="804"/>
      <c r="M39" s="804"/>
      <c r="N39" s="804"/>
      <c r="O39" s="804"/>
      <c r="P39" s="805"/>
      <c r="Q39" s="806">
        <v>88</v>
      </c>
      <c r="R39" s="807"/>
      <c r="S39" s="807"/>
      <c r="T39" s="807"/>
      <c r="U39" s="807"/>
      <c r="V39" s="807">
        <v>0</v>
      </c>
      <c r="W39" s="807"/>
      <c r="X39" s="807"/>
      <c r="Y39" s="807"/>
      <c r="Z39" s="807"/>
      <c r="AA39" s="807">
        <v>88</v>
      </c>
      <c r="AB39" s="807"/>
      <c r="AC39" s="807"/>
      <c r="AD39" s="807"/>
      <c r="AE39" s="808"/>
      <c r="AF39" s="809">
        <v>151</v>
      </c>
      <c r="AG39" s="810"/>
      <c r="AH39" s="810"/>
      <c r="AI39" s="810"/>
      <c r="AJ39" s="811"/>
      <c r="AK39" s="878" t="s">
        <v>533</v>
      </c>
      <c r="AL39" s="879"/>
      <c r="AM39" s="879"/>
      <c r="AN39" s="879"/>
      <c r="AO39" s="879"/>
      <c r="AP39" s="879" t="s">
        <v>533</v>
      </c>
      <c r="AQ39" s="879"/>
      <c r="AR39" s="879"/>
      <c r="AS39" s="879"/>
      <c r="AT39" s="879"/>
      <c r="AU39" s="879" t="s">
        <v>533</v>
      </c>
      <c r="AV39" s="879"/>
      <c r="AW39" s="879"/>
      <c r="AX39" s="879"/>
      <c r="AY39" s="879"/>
      <c r="AZ39" s="880" t="s">
        <v>533</v>
      </c>
      <c r="BA39" s="880"/>
      <c r="BB39" s="880"/>
      <c r="BC39" s="880"/>
      <c r="BD39" s="880"/>
      <c r="BE39" s="876" t="s">
        <v>421</v>
      </c>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398</v>
      </c>
      <c r="B63" s="838" t="s">
        <v>427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3080</v>
      </c>
      <c r="AG63" s="890"/>
      <c r="AH63" s="890"/>
      <c r="AI63" s="890"/>
      <c r="AJ63" s="891"/>
      <c r="AK63" s="892"/>
      <c r="AL63" s="887"/>
      <c r="AM63" s="887"/>
      <c r="AN63" s="887"/>
      <c r="AO63" s="887"/>
      <c r="AP63" s="890">
        <v>6228</v>
      </c>
      <c r="AQ63" s="890"/>
      <c r="AR63" s="890"/>
      <c r="AS63" s="890"/>
      <c r="AT63" s="890"/>
      <c r="AU63" s="890">
        <v>4855</v>
      </c>
      <c r="AV63" s="890"/>
      <c r="AW63" s="890"/>
      <c r="AX63" s="890"/>
      <c r="AY63" s="890"/>
      <c r="AZ63" s="894"/>
      <c r="BA63" s="894"/>
      <c r="BB63" s="894"/>
      <c r="BC63" s="894"/>
      <c r="BD63" s="894"/>
      <c r="BE63" s="895"/>
      <c r="BF63" s="895"/>
      <c r="BG63" s="895"/>
      <c r="BH63" s="895"/>
      <c r="BI63" s="896"/>
      <c r="BJ63" s="897" t="s">
        <v>400</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429</v>
      </c>
      <c r="B66" s="789"/>
      <c r="C66" s="789"/>
      <c r="D66" s="789"/>
      <c r="E66" s="789"/>
      <c r="F66" s="789"/>
      <c r="G66" s="789"/>
      <c r="H66" s="789"/>
      <c r="I66" s="789"/>
      <c r="J66" s="789"/>
      <c r="K66" s="789"/>
      <c r="L66" s="789"/>
      <c r="M66" s="789"/>
      <c r="N66" s="789"/>
      <c r="O66" s="789"/>
      <c r="P66" s="790"/>
      <c r="Q66" s="765" t="s">
        <v>403</v>
      </c>
      <c r="R66" s="766"/>
      <c r="S66" s="766"/>
      <c r="T66" s="766"/>
      <c r="U66" s="767"/>
      <c r="V66" s="765" t="s">
        <v>430</v>
      </c>
      <c r="W66" s="766"/>
      <c r="X66" s="766"/>
      <c r="Y66" s="766"/>
      <c r="Z66" s="767"/>
      <c r="AA66" s="765" t="s">
        <v>405</v>
      </c>
      <c r="AB66" s="766"/>
      <c r="AC66" s="766"/>
      <c r="AD66" s="766"/>
      <c r="AE66" s="767"/>
      <c r="AF66" s="900" t="s">
        <v>431</v>
      </c>
      <c r="AG66" s="861"/>
      <c r="AH66" s="861"/>
      <c r="AI66" s="861"/>
      <c r="AJ66" s="901"/>
      <c r="AK66" s="765" t="s">
        <v>432</v>
      </c>
      <c r="AL66" s="789"/>
      <c r="AM66" s="789"/>
      <c r="AN66" s="789"/>
      <c r="AO66" s="790"/>
      <c r="AP66" s="765" t="s">
        <v>433</v>
      </c>
      <c r="AQ66" s="766"/>
      <c r="AR66" s="766"/>
      <c r="AS66" s="766"/>
      <c r="AT66" s="767"/>
      <c r="AU66" s="765" t="s">
        <v>434</v>
      </c>
      <c r="AV66" s="766"/>
      <c r="AW66" s="766"/>
      <c r="AX66" s="766"/>
      <c r="AY66" s="767"/>
      <c r="AZ66" s="765" t="s">
        <v>382</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614</v>
      </c>
      <c r="C68" s="918"/>
      <c r="D68" s="918"/>
      <c r="E68" s="918"/>
      <c r="F68" s="918"/>
      <c r="G68" s="918"/>
      <c r="H68" s="918"/>
      <c r="I68" s="918"/>
      <c r="J68" s="918"/>
      <c r="K68" s="918"/>
      <c r="L68" s="918"/>
      <c r="M68" s="918"/>
      <c r="N68" s="918"/>
      <c r="O68" s="918"/>
      <c r="P68" s="919"/>
      <c r="Q68" s="920">
        <v>13189</v>
      </c>
      <c r="R68" s="914"/>
      <c r="S68" s="914"/>
      <c r="T68" s="914"/>
      <c r="U68" s="914"/>
      <c r="V68" s="914">
        <v>12784</v>
      </c>
      <c r="W68" s="914"/>
      <c r="X68" s="914"/>
      <c r="Y68" s="914"/>
      <c r="Z68" s="914"/>
      <c r="AA68" s="914">
        <v>404</v>
      </c>
      <c r="AB68" s="914"/>
      <c r="AC68" s="914"/>
      <c r="AD68" s="914"/>
      <c r="AE68" s="914"/>
      <c r="AF68" s="914">
        <v>3227</v>
      </c>
      <c r="AG68" s="914"/>
      <c r="AH68" s="914"/>
      <c r="AI68" s="914"/>
      <c r="AJ68" s="914"/>
      <c r="AK68" s="914" t="s">
        <v>533</v>
      </c>
      <c r="AL68" s="914"/>
      <c r="AM68" s="914"/>
      <c r="AN68" s="914"/>
      <c r="AO68" s="914"/>
      <c r="AP68" s="914">
        <v>5719</v>
      </c>
      <c r="AQ68" s="914"/>
      <c r="AR68" s="914"/>
      <c r="AS68" s="914"/>
      <c r="AT68" s="914"/>
      <c r="AU68" s="914">
        <v>2497</v>
      </c>
      <c r="AV68" s="914"/>
      <c r="AW68" s="914"/>
      <c r="AX68" s="914"/>
      <c r="AY68" s="914"/>
      <c r="AZ68" s="915" t="s">
        <v>630</v>
      </c>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615</v>
      </c>
      <c r="C69" s="922"/>
      <c r="D69" s="922"/>
      <c r="E69" s="922"/>
      <c r="F69" s="922"/>
      <c r="G69" s="922"/>
      <c r="H69" s="922"/>
      <c r="I69" s="922"/>
      <c r="J69" s="922"/>
      <c r="K69" s="922"/>
      <c r="L69" s="922"/>
      <c r="M69" s="922"/>
      <c r="N69" s="922"/>
      <c r="O69" s="922"/>
      <c r="P69" s="923"/>
      <c r="Q69" s="924">
        <v>388</v>
      </c>
      <c r="R69" s="879"/>
      <c r="S69" s="879"/>
      <c r="T69" s="879"/>
      <c r="U69" s="879"/>
      <c r="V69" s="879">
        <v>358</v>
      </c>
      <c r="W69" s="879"/>
      <c r="X69" s="879"/>
      <c r="Y69" s="879"/>
      <c r="Z69" s="879"/>
      <c r="AA69" s="879">
        <v>30</v>
      </c>
      <c r="AB69" s="879"/>
      <c r="AC69" s="879"/>
      <c r="AD69" s="879"/>
      <c r="AE69" s="879"/>
      <c r="AF69" s="879">
        <v>30</v>
      </c>
      <c r="AG69" s="879"/>
      <c r="AH69" s="879"/>
      <c r="AI69" s="879"/>
      <c r="AJ69" s="879"/>
      <c r="AK69" s="879">
        <v>21</v>
      </c>
      <c r="AL69" s="879"/>
      <c r="AM69" s="879"/>
      <c r="AN69" s="879"/>
      <c r="AO69" s="879"/>
      <c r="AP69" s="879">
        <v>127</v>
      </c>
      <c r="AQ69" s="879"/>
      <c r="AR69" s="879"/>
      <c r="AS69" s="879"/>
      <c r="AT69" s="879"/>
      <c r="AU69" s="879" t="s">
        <v>533</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616</v>
      </c>
      <c r="C70" s="922"/>
      <c r="D70" s="922"/>
      <c r="E70" s="922"/>
      <c r="F70" s="922"/>
      <c r="G70" s="922"/>
      <c r="H70" s="922"/>
      <c r="I70" s="922"/>
      <c r="J70" s="922"/>
      <c r="K70" s="922"/>
      <c r="L70" s="922"/>
      <c r="M70" s="922"/>
      <c r="N70" s="922"/>
      <c r="O70" s="922"/>
      <c r="P70" s="923"/>
      <c r="Q70" s="924">
        <v>354</v>
      </c>
      <c r="R70" s="879"/>
      <c r="S70" s="879"/>
      <c r="T70" s="879"/>
      <c r="U70" s="879"/>
      <c r="V70" s="879">
        <v>357</v>
      </c>
      <c r="W70" s="879"/>
      <c r="X70" s="879"/>
      <c r="Y70" s="879"/>
      <c r="Z70" s="879"/>
      <c r="AA70" s="879">
        <v>5</v>
      </c>
      <c r="AB70" s="879"/>
      <c r="AC70" s="879"/>
      <c r="AD70" s="879"/>
      <c r="AE70" s="879"/>
      <c r="AF70" s="879">
        <v>5</v>
      </c>
      <c r="AG70" s="879"/>
      <c r="AH70" s="879"/>
      <c r="AI70" s="879"/>
      <c r="AJ70" s="879"/>
      <c r="AK70" s="879" t="s">
        <v>533</v>
      </c>
      <c r="AL70" s="879"/>
      <c r="AM70" s="879"/>
      <c r="AN70" s="879"/>
      <c r="AO70" s="879"/>
      <c r="AP70" s="879">
        <v>13</v>
      </c>
      <c r="AQ70" s="879"/>
      <c r="AR70" s="879"/>
      <c r="AS70" s="879"/>
      <c r="AT70" s="879"/>
      <c r="AU70" s="879">
        <v>2</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617</v>
      </c>
      <c r="C71" s="922"/>
      <c r="D71" s="922"/>
      <c r="E71" s="922"/>
      <c r="F71" s="922"/>
      <c r="G71" s="922"/>
      <c r="H71" s="922"/>
      <c r="I71" s="922"/>
      <c r="J71" s="922"/>
      <c r="K71" s="922"/>
      <c r="L71" s="922"/>
      <c r="M71" s="922"/>
      <c r="N71" s="922"/>
      <c r="O71" s="922"/>
      <c r="P71" s="923"/>
      <c r="Q71" s="924">
        <v>7328</v>
      </c>
      <c r="R71" s="879"/>
      <c r="S71" s="879"/>
      <c r="T71" s="879"/>
      <c r="U71" s="879"/>
      <c r="V71" s="879">
        <v>6372</v>
      </c>
      <c r="W71" s="879"/>
      <c r="X71" s="879"/>
      <c r="Y71" s="879"/>
      <c r="Z71" s="879"/>
      <c r="AA71" s="879">
        <v>956</v>
      </c>
      <c r="AB71" s="879"/>
      <c r="AC71" s="879"/>
      <c r="AD71" s="879"/>
      <c r="AE71" s="879"/>
      <c r="AF71" s="879">
        <v>956</v>
      </c>
      <c r="AG71" s="879"/>
      <c r="AH71" s="879"/>
      <c r="AI71" s="879"/>
      <c r="AJ71" s="879"/>
      <c r="AK71" s="879">
        <v>12</v>
      </c>
      <c r="AL71" s="879"/>
      <c r="AM71" s="879"/>
      <c r="AN71" s="879"/>
      <c r="AO71" s="879"/>
      <c r="AP71" s="879" t="s">
        <v>533</v>
      </c>
      <c r="AQ71" s="879"/>
      <c r="AR71" s="879"/>
      <c r="AS71" s="879"/>
      <c r="AT71" s="879"/>
      <c r="AU71" s="879" t="s">
        <v>533</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618</v>
      </c>
      <c r="C72" s="922"/>
      <c r="D72" s="922"/>
      <c r="E72" s="922"/>
      <c r="F72" s="922"/>
      <c r="G72" s="922"/>
      <c r="H72" s="922"/>
      <c r="I72" s="922"/>
      <c r="J72" s="922"/>
      <c r="K72" s="922"/>
      <c r="L72" s="922"/>
      <c r="M72" s="922"/>
      <c r="N72" s="922"/>
      <c r="O72" s="922"/>
      <c r="P72" s="923"/>
      <c r="Q72" s="924">
        <v>126</v>
      </c>
      <c r="R72" s="879"/>
      <c r="S72" s="879"/>
      <c r="T72" s="879"/>
      <c r="U72" s="879"/>
      <c r="V72" s="879">
        <v>123</v>
      </c>
      <c r="W72" s="879"/>
      <c r="X72" s="879"/>
      <c r="Y72" s="879"/>
      <c r="Z72" s="879"/>
      <c r="AA72" s="879">
        <v>3</v>
      </c>
      <c r="AB72" s="879"/>
      <c r="AC72" s="879"/>
      <c r="AD72" s="879"/>
      <c r="AE72" s="879"/>
      <c r="AF72" s="879">
        <v>3</v>
      </c>
      <c r="AG72" s="879"/>
      <c r="AH72" s="879"/>
      <c r="AI72" s="879"/>
      <c r="AJ72" s="879"/>
      <c r="AK72" s="879">
        <v>26</v>
      </c>
      <c r="AL72" s="879"/>
      <c r="AM72" s="879"/>
      <c r="AN72" s="879"/>
      <c r="AO72" s="879"/>
      <c r="AP72" s="879" t="s">
        <v>533</v>
      </c>
      <c r="AQ72" s="879"/>
      <c r="AR72" s="879"/>
      <c r="AS72" s="879"/>
      <c r="AT72" s="879"/>
      <c r="AU72" s="879" t="s">
        <v>533</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619</v>
      </c>
      <c r="C73" s="922"/>
      <c r="D73" s="922"/>
      <c r="E73" s="922"/>
      <c r="F73" s="922"/>
      <c r="G73" s="922"/>
      <c r="H73" s="922"/>
      <c r="I73" s="922"/>
      <c r="J73" s="922"/>
      <c r="K73" s="922"/>
      <c r="L73" s="922"/>
      <c r="M73" s="922"/>
      <c r="N73" s="922"/>
      <c r="O73" s="922"/>
      <c r="P73" s="923"/>
      <c r="Q73" s="924">
        <v>131</v>
      </c>
      <c r="R73" s="879"/>
      <c r="S73" s="879"/>
      <c r="T73" s="879"/>
      <c r="U73" s="879"/>
      <c r="V73" s="879">
        <v>110</v>
      </c>
      <c r="W73" s="879"/>
      <c r="X73" s="879"/>
      <c r="Y73" s="879"/>
      <c r="Z73" s="879"/>
      <c r="AA73" s="879">
        <v>21</v>
      </c>
      <c r="AB73" s="879"/>
      <c r="AC73" s="879"/>
      <c r="AD73" s="879"/>
      <c r="AE73" s="879"/>
      <c r="AF73" s="879">
        <v>21</v>
      </c>
      <c r="AG73" s="879"/>
      <c r="AH73" s="879"/>
      <c r="AI73" s="879"/>
      <c r="AJ73" s="879"/>
      <c r="AK73" s="879" t="s">
        <v>533</v>
      </c>
      <c r="AL73" s="879"/>
      <c r="AM73" s="879"/>
      <c r="AN73" s="879"/>
      <c r="AO73" s="879"/>
      <c r="AP73" s="879" t="s">
        <v>533</v>
      </c>
      <c r="AQ73" s="879"/>
      <c r="AR73" s="879"/>
      <c r="AS73" s="879"/>
      <c r="AT73" s="879"/>
      <c r="AU73" s="879" t="s">
        <v>533</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620</v>
      </c>
      <c r="C74" s="922"/>
      <c r="D74" s="922"/>
      <c r="E74" s="922"/>
      <c r="F74" s="922"/>
      <c r="G74" s="922"/>
      <c r="H74" s="922"/>
      <c r="I74" s="922"/>
      <c r="J74" s="922"/>
      <c r="K74" s="922"/>
      <c r="L74" s="922"/>
      <c r="M74" s="922"/>
      <c r="N74" s="922"/>
      <c r="O74" s="922"/>
      <c r="P74" s="923"/>
      <c r="Q74" s="924">
        <v>51</v>
      </c>
      <c r="R74" s="879"/>
      <c r="S74" s="879"/>
      <c r="T74" s="879"/>
      <c r="U74" s="879"/>
      <c r="V74" s="879">
        <v>48</v>
      </c>
      <c r="W74" s="879"/>
      <c r="X74" s="879"/>
      <c r="Y74" s="879"/>
      <c r="Z74" s="879"/>
      <c r="AA74" s="879">
        <v>3</v>
      </c>
      <c r="AB74" s="879"/>
      <c r="AC74" s="879"/>
      <c r="AD74" s="879"/>
      <c r="AE74" s="879"/>
      <c r="AF74" s="879">
        <v>3</v>
      </c>
      <c r="AG74" s="879"/>
      <c r="AH74" s="879"/>
      <c r="AI74" s="879"/>
      <c r="AJ74" s="879"/>
      <c r="AK74" s="879">
        <v>7</v>
      </c>
      <c r="AL74" s="879"/>
      <c r="AM74" s="879"/>
      <c r="AN74" s="879"/>
      <c r="AO74" s="879"/>
      <c r="AP74" s="879" t="s">
        <v>533</v>
      </c>
      <c r="AQ74" s="879"/>
      <c r="AR74" s="879"/>
      <c r="AS74" s="879"/>
      <c r="AT74" s="879"/>
      <c r="AU74" s="879" t="s">
        <v>533</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621</v>
      </c>
      <c r="C75" s="922"/>
      <c r="D75" s="922"/>
      <c r="E75" s="922"/>
      <c r="F75" s="922"/>
      <c r="G75" s="922"/>
      <c r="H75" s="922"/>
      <c r="I75" s="922"/>
      <c r="J75" s="922"/>
      <c r="K75" s="922"/>
      <c r="L75" s="922"/>
      <c r="M75" s="922"/>
      <c r="N75" s="922"/>
      <c r="O75" s="922"/>
      <c r="P75" s="923"/>
      <c r="Q75" s="927">
        <v>131</v>
      </c>
      <c r="R75" s="928"/>
      <c r="S75" s="928"/>
      <c r="T75" s="928"/>
      <c r="U75" s="878"/>
      <c r="V75" s="929">
        <v>129</v>
      </c>
      <c r="W75" s="928"/>
      <c r="X75" s="928"/>
      <c r="Y75" s="928"/>
      <c r="Z75" s="878"/>
      <c r="AA75" s="929">
        <v>3</v>
      </c>
      <c r="AB75" s="928"/>
      <c r="AC75" s="928"/>
      <c r="AD75" s="928"/>
      <c r="AE75" s="878"/>
      <c r="AF75" s="929">
        <v>3</v>
      </c>
      <c r="AG75" s="928"/>
      <c r="AH75" s="928"/>
      <c r="AI75" s="928"/>
      <c r="AJ75" s="878"/>
      <c r="AK75" s="929" t="s">
        <v>533</v>
      </c>
      <c r="AL75" s="928"/>
      <c r="AM75" s="928"/>
      <c r="AN75" s="928"/>
      <c r="AO75" s="878"/>
      <c r="AP75" s="929" t="s">
        <v>533</v>
      </c>
      <c r="AQ75" s="928"/>
      <c r="AR75" s="928"/>
      <c r="AS75" s="928"/>
      <c r="AT75" s="878"/>
      <c r="AU75" s="929" t="s">
        <v>533</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622</v>
      </c>
      <c r="C76" s="922"/>
      <c r="D76" s="922"/>
      <c r="E76" s="922"/>
      <c r="F76" s="922"/>
      <c r="G76" s="922"/>
      <c r="H76" s="922"/>
      <c r="I76" s="922"/>
      <c r="J76" s="922"/>
      <c r="K76" s="922"/>
      <c r="L76" s="922"/>
      <c r="M76" s="922"/>
      <c r="N76" s="922"/>
      <c r="O76" s="922"/>
      <c r="P76" s="923"/>
      <c r="Q76" s="927">
        <v>121</v>
      </c>
      <c r="R76" s="928"/>
      <c r="S76" s="928"/>
      <c r="T76" s="928"/>
      <c r="U76" s="878"/>
      <c r="V76" s="929">
        <v>112</v>
      </c>
      <c r="W76" s="928"/>
      <c r="X76" s="928"/>
      <c r="Y76" s="928"/>
      <c r="Z76" s="878"/>
      <c r="AA76" s="929">
        <v>8</v>
      </c>
      <c r="AB76" s="928"/>
      <c r="AC76" s="928"/>
      <c r="AD76" s="928"/>
      <c r="AE76" s="878"/>
      <c r="AF76" s="929">
        <v>8</v>
      </c>
      <c r="AG76" s="928"/>
      <c r="AH76" s="928"/>
      <c r="AI76" s="928"/>
      <c r="AJ76" s="878"/>
      <c r="AK76" s="929">
        <v>11</v>
      </c>
      <c r="AL76" s="928"/>
      <c r="AM76" s="928"/>
      <c r="AN76" s="928"/>
      <c r="AO76" s="878"/>
      <c r="AP76" s="929" t="s">
        <v>533</v>
      </c>
      <c r="AQ76" s="928"/>
      <c r="AR76" s="928"/>
      <c r="AS76" s="928"/>
      <c r="AT76" s="878"/>
      <c r="AU76" s="929" t="s">
        <v>533</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623</v>
      </c>
      <c r="C77" s="922"/>
      <c r="D77" s="922"/>
      <c r="E77" s="922"/>
      <c r="F77" s="922"/>
      <c r="G77" s="922"/>
      <c r="H77" s="922"/>
      <c r="I77" s="922"/>
      <c r="J77" s="922"/>
      <c r="K77" s="922"/>
      <c r="L77" s="922"/>
      <c r="M77" s="922"/>
      <c r="N77" s="922"/>
      <c r="O77" s="922"/>
      <c r="P77" s="923"/>
      <c r="Q77" s="927">
        <v>152261</v>
      </c>
      <c r="R77" s="928"/>
      <c r="S77" s="928"/>
      <c r="T77" s="928"/>
      <c r="U77" s="878"/>
      <c r="V77" s="929">
        <v>145343</v>
      </c>
      <c r="W77" s="928"/>
      <c r="X77" s="928"/>
      <c r="Y77" s="928"/>
      <c r="Z77" s="878"/>
      <c r="AA77" s="929">
        <v>6917</v>
      </c>
      <c r="AB77" s="928"/>
      <c r="AC77" s="928"/>
      <c r="AD77" s="928"/>
      <c r="AE77" s="878"/>
      <c r="AF77" s="929">
        <v>6917</v>
      </c>
      <c r="AG77" s="928"/>
      <c r="AH77" s="928"/>
      <c r="AI77" s="928"/>
      <c r="AJ77" s="878"/>
      <c r="AK77" s="929">
        <v>20</v>
      </c>
      <c r="AL77" s="928"/>
      <c r="AM77" s="928"/>
      <c r="AN77" s="928"/>
      <c r="AO77" s="878"/>
      <c r="AP77" s="929" t="s">
        <v>533</v>
      </c>
      <c r="AQ77" s="928"/>
      <c r="AR77" s="928"/>
      <c r="AS77" s="928"/>
      <c r="AT77" s="878"/>
      <c r="AU77" s="929" t="s">
        <v>533</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624</v>
      </c>
      <c r="C78" s="922"/>
      <c r="D78" s="922"/>
      <c r="E78" s="922"/>
      <c r="F78" s="922"/>
      <c r="G78" s="922"/>
      <c r="H78" s="922"/>
      <c r="I78" s="922"/>
      <c r="J78" s="922"/>
      <c r="K78" s="922"/>
      <c r="L78" s="922"/>
      <c r="M78" s="922"/>
      <c r="N78" s="922"/>
      <c r="O78" s="922"/>
      <c r="P78" s="923"/>
      <c r="Q78" s="924">
        <v>165</v>
      </c>
      <c r="R78" s="879"/>
      <c r="S78" s="879"/>
      <c r="T78" s="879"/>
      <c r="U78" s="879"/>
      <c r="V78" s="879">
        <v>126</v>
      </c>
      <c r="W78" s="879"/>
      <c r="X78" s="879"/>
      <c r="Y78" s="879"/>
      <c r="Z78" s="879"/>
      <c r="AA78" s="879">
        <v>40</v>
      </c>
      <c r="AB78" s="879"/>
      <c r="AC78" s="879"/>
      <c r="AD78" s="879"/>
      <c r="AE78" s="879"/>
      <c r="AF78" s="879">
        <v>40</v>
      </c>
      <c r="AG78" s="879"/>
      <c r="AH78" s="879"/>
      <c r="AI78" s="879"/>
      <c r="AJ78" s="879"/>
      <c r="AK78" s="879" t="s">
        <v>533</v>
      </c>
      <c r="AL78" s="879"/>
      <c r="AM78" s="879"/>
      <c r="AN78" s="879"/>
      <c r="AO78" s="879"/>
      <c r="AP78" s="879" t="s">
        <v>533</v>
      </c>
      <c r="AQ78" s="879"/>
      <c r="AR78" s="879"/>
      <c r="AS78" s="879"/>
      <c r="AT78" s="879"/>
      <c r="AU78" s="879" t="s">
        <v>533</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t="s">
        <v>625</v>
      </c>
      <c r="C79" s="922"/>
      <c r="D79" s="922"/>
      <c r="E79" s="922"/>
      <c r="F79" s="922"/>
      <c r="G79" s="922"/>
      <c r="H79" s="922"/>
      <c r="I79" s="922"/>
      <c r="J79" s="922"/>
      <c r="K79" s="922"/>
      <c r="L79" s="922"/>
      <c r="M79" s="922"/>
      <c r="N79" s="922"/>
      <c r="O79" s="922"/>
      <c r="P79" s="923"/>
      <c r="Q79" s="924">
        <v>258</v>
      </c>
      <c r="R79" s="879"/>
      <c r="S79" s="879"/>
      <c r="T79" s="879"/>
      <c r="U79" s="879"/>
      <c r="V79" s="879">
        <v>238</v>
      </c>
      <c r="W79" s="879"/>
      <c r="X79" s="879"/>
      <c r="Y79" s="879"/>
      <c r="Z79" s="879"/>
      <c r="AA79" s="879">
        <v>20</v>
      </c>
      <c r="AB79" s="879"/>
      <c r="AC79" s="879"/>
      <c r="AD79" s="879"/>
      <c r="AE79" s="879"/>
      <c r="AF79" s="879">
        <v>20</v>
      </c>
      <c r="AG79" s="879"/>
      <c r="AH79" s="879"/>
      <c r="AI79" s="879"/>
      <c r="AJ79" s="879"/>
      <c r="AK79" s="879" t="s">
        <v>533</v>
      </c>
      <c r="AL79" s="879"/>
      <c r="AM79" s="879"/>
      <c r="AN79" s="879"/>
      <c r="AO79" s="879"/>
      <c r="AP79" s="879" t="s">
        <v>533</v>
      </c>
      <c r="AQ79" s="879"/>
      <c r="AR79" s="879"/>
      <c r="AS79" s="879"/>
      <c r="AT79" s="879"/>
      <c r="AU79" s="879" t="s">
        <v>533</v>
      </c>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t="s">
        <v>626</v>
      </c>
      <c r="C80" s="922"/>
      <c r="D80" s="922"/>
      <c r="E80" s="922"/>
      <c r="F80" s="922"/>
      <c r="G80" s="922"/>
      <c r="H80" s="922"/>
      <c r="I80" s="922"/>
      <c r="J80" s="922"/>
      <c r="K80" s="922"/>
      <c r="L80" s="922"/>
      <c r="M80" s="922"/>
      <c r="N80" s="922"/>
      <c r="O80" s="922"/>
      <c r="P80" s="923"/>
      <c r="Q80" s="924">
        <v>377</v>
      </c>
      <c r="R80" s="879"/>
      <c r="S80" s="879"/>
      <c r="T80" s="879"/>
      <c r="U80" s="879"/>
      <c r="V80" s="879">
        <v>361</v>
      </c>
      <c r="W80" s="879"/>
      <c r="X80" s="879"/>
      <c r="Y80" s="879"/>
      <c r="Z80" s="879"/>
      <c r="AA80" s="879">
        <v>16</v>
      </c>
      <c r="AB80" s="879"/>
      <c r="AC80" s="879"/>
      <c r="AD80" s="879"/>
      <c r="AE80" s="879"/>
      <c r="AF80" s="879">
        <v>16</v>
      </c>
      <c r="AG80" s="879"/>
      <c r="AH80" s="879"/>
      <c r="AI80" s="879"/>
      <c r="AJ80" s="879"/>
      <c r="AK80" s="879" t="s">
        <v>533</v>
      </c>
      <c r="AL80" s="879"/>
      <c r="AM80" s="879"/>
      <c r="AN80" s="879"/>
      <c r="AO80" s="879"/>
      <c r="AP80" s="879" t="s">
        <v>533</v>
      </c>
      <c r="AQ80" s="879"/>
      <c r="AR80" s="879"/>
      <c r="AS80" s="879"/>
      <c r="AT80" s="879"/>
      <c r="AU80" s="879" t="s">
        <v>533</v>
      </c>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t="s">
        <v>627</v>
      </c>
      <c r="C81" s="922"/>
      <c r="D81" s="922"/>
      <c r="E81" s="922"/>
      <c r="F81" s="922"/>
      <c r="G81" s="922"/>
      <c r="H81" s="922"/>
      <c r="I81" s="922"/>
      <c r="J81" s="922"/>
      <c r="K81" s="922"/>
      <c r="L81" s="922"/>
      <c r="M81" s="922"/>
      <c r="N81" s="922"/>
      <c r="O81" s="922"/>
      <c r="P81" s="923"/>
      <c r="Q81" s="924">
        <v>197</v>
      </c>
      <c r="R81" s="879"/>
      <c r="S81" s="879"/>
      <c r="T81" s="879"/>
      <c r="U81" s="879"/>
      <c r="V81" s="879">
        <v>177</v>
      </c>
      <c r="W81" s="879"/>
      <c r="X81" s="879"/>
      <c r="Y81" s="879"/>
      <c r="Z81" s="879"/>
      <c r="AA81" s="879">
        <v>19</v>
      </c>
      <c r="AB81" s="879"/>
      <c r="AC81" s="879"/>
      <c r="AD81" s="879"/>
      <c r="AE81" s="879"/>
      <c r="AF81" s="879">
        <v>19</v>
      </c>
      <c r="AG81" s="879"/>
      <c r="AH81" s="879"/>
      <c r="AI81" s="879"/>
      <c r="AJ81" s="879"/>
      <c r="AK81" s="879" t="s">
        <v>533</v>
      </c>
      <c r="AL81" s="879"/>
      <c r="AM81" s="879"/>
      <c r="AN81" s="879"/>
      <c r="AO81" s="879"/>
      <c r="AP81" s="879" t="s">
        <v>533</v>
      </c>
      <c r="AQ81" s="879"/>
      <c r="AR81" s="879"/>
      <c r="AS81" s="879"/>
      <c r="AT81" s="879"/>
      <c r="AU81" s="879" t="s">
        <v>533</v>
      </c>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t="s">
        <v>628</v>
      </c>
      <c r="C82" s="922"/>
      <c r="D82" s="922"/>
      <c r="E82" s="922"/>
      <c r="F82" s="922"/>
      <c r="G82" s="922"/>
      <c r="H82" s="922"/>
      <c r="I82" s="922"/>
      <c r="J82" s="922"/>
      <c r="K82" s="922"/>
      <c r="L82" s="922"/>
      <c r="M82" s="922"/>
      <c r="N82" s="922"/>
      <c r="O82" s="922"/>
      <c r="P82" s="923"/>
      <c r="Q82" s="924">
        <v>11</v>
      </c>
      <c r="R82" s="879"/>
      <c r="S82" s="879"/>
      <c r="T82" s="879"/>
      <c r="U82" s="879"/>
      <c r="V82" s="879">
        <v>11</v>
      </c>
      <c r="W82" s="879"/>
      <c r="X82" s="879"/>
      <c r="Y82" s="879"/>
      <c r="Z82" s="879"/>
      <c r="AA82" s="879">
        <v>1</v>
      </c>
      <c r="AB82" s="879"/>
      <c r="AC82" s="879"/>
      <c r="AD82" s="879"/>
      <c r="AE82" s="879"/>
      <c r="AF82" s="879">
        <v>1</v>
      </c>
      <c r="AG82" s="879"/>
      <c r="AH82" s="879"/>
      <c r="AI82" s="879"/>
      <c r="AJ82" s="879"/>
      <c r="AK82" s="879" t="s">
        <v>533</v>
      </c>
      <c r="AL82" s="879"/>
      <c r="AM82" s="879"/>
      <c r="AN82" s="879"/>
      <c r="AO82" s="879"/>
      <c r="AP82" s="879" t="s">
        <v>533</v>
      </c>
      <c r="AQ82" s="879"/>
      <c r="AR82" s="879"/>
      <c r="AS82" s="879"/>
      <c r="AT82" s="879"/>
      <c r="AU82" s="879" t="s">
        <v>533</v>
      </c>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t="s">
        <v>629</v>
      </c>
      <c r="C83" s="922"/>
      <c r="D83" s="922"/>
      <c r="E83" s="922"/>
      <c r="F83" s="922"/>
      <c r="G83" s="922"/>
      <c r="H83" s="922"/>
      <c r="I83" s="922"/>
      <c r="J83" s="922"/>
      <c r="K83" s="922"/>
      <c r="L83" s="922"/>
      <c r="M83" s="922"/>
      <c r="N83" s="922"/>
      <c r="O83" s="922"/>
      <c r="P83" s="923"/>
      <c r="Q83" s="924">
        <v>2649</v>
      </c>
      <c r="R83" s="879"/>
      <c r="S83" s="879"/>
      <c r="T83" s="879"/>
      <c r="U83" s="879"/>
      <c r="V83" s="879">
        <v>2640</v>
      </c>
      <c r="W83" s="879"/>
      <c r="X83" s="879"/>
      <c r="Y83" s="879"/>
      <c r="Z83" s="879"/>
      <c r="AA83" s="879">
        <v>9</v>
      </c>
      <c r="AB83" s="879"/>
      <c r="AC83" s="879"/>
      <c r="AD83" s="879"/>
      <c r="AE83" s="879"/>
      <c r="AF83" s="879">
        <v>8</v>
      </c>
      <c r="AG83" s="879"/>
      <c r="AH83" s="879"/>
      <c r="AI83" s="879"/>
      <c r="AJ83" s="879"/>
      <c r="AK83" s="879">
        <v>111</v>
      </c>
      <c r="AL83" s="879"/>
      <c r="AM83" s="879"/>
      <c r="AN83" s="879"/>
      <c r="AO83" s="879"/>
      <c r="AP83" s="879" t="s">
        <v>533</v>
      </c>
      <c r="AQ83" s="879"/>
      <c r="AR83" s="879"/>
      <c r="AS83" s="879"/>
      <c r="AT83" s="879"/>
      <c r="AU83" s="879" t="s">
        <v>533</v>
      </c>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398</v>
      </c>
      <c r="B88" s="838" t="s">
        <v>435</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11277</v>
      </c>
      <c r="AG88" s="890"/>
      <c r="AH88" s="890"/>
      <c r="AI88" s="890"/>
      <c r="AJ88" s="890"/>
      <c r="AK88" s="887"/>
      <c r="AL88" s="887"/>
      <c r="AM88" s="887"/>
      <c r="AN88" s="887"/>
      <c r="AO88" s="887"/>
      <c r="AP88" s="890">
        <v>5859</v>
      </c>
      <c r="AQ88" s="890"/>
      <c r="AR88" s="890"/>
      <c r="AS88" s="890"/>
      <c r="AT88" s="890"/>
      <c r="AU88" s="890">
        <v>2499</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838" t="s">
        <v>436</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33</v>
      </c>
      <c r="CS102" s="898"/>
      <c r="CT102" s="898"/>
      <c r="CU102" s="898"/>
      <c r="CV102" s="941"/>
      <c r="CW102" s="940">
        <v>47</v>
      </c>
      <c r="CX102" s="898"/>
      <c r="CY102" s="898"/>
      <c r="CZ102" s="898"/>
      <c r="DA102" s="941"/>
      <c r="DB102" s="940">
        <v>1352</v>
      </c>
      <c r="DC102" s="898"/>
      <c r="DD102" s="898"/>
      <c r="DE102" s="898"/>
      <c r="DF102" s="941"/>
      <c r="DG102" s="940" t="s">
        <v>533</v>
      </c>
      <c r="DH102" s="898"/>
      <c r="DI102" s="898"/>
      <c r="DJ102" s="898"/>
      <c r="DK102" s="941"/>
      <c r="DL102" s="940" t="s">
        <v>533</v>
      </c>
      <c r="DM102" s="898"/>
      <c r="DN102" s="898"/>
      <c r="DO102" s="898"/>
      <c r="DP102" s="941"/>
      <c r="DQ102" s="940">
        <v>488</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441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442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443</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444</v>
      </c>
      <c r="AB109" s="943"/>
      <c r="AC109" s="943"/>
      <c r="AD109" s="943"/>
      <c r="AE109" s="944"/>
      <c r="AF109" s="942" t="s">
        <v>445</v>
      </c>
      <c r="AG109" s="943"/>
      <c r="AH109" s="943"/>
      <c r="AI109" s="943"/>
      <c r="AJ109" s="944"/>
      <c r="AK109" s="942" t="s">
        <v>310</v>
      </c>
      <c r="AL109" s="943"/>
      <c r="AM109" s="943"/>
      <c r="AN109" s="943"/>
      <c r="AO109" s="944"/>
      <c r="AP109" s="942" t="s">
        <v>446</v>
      </c>
      <c r="AQ109" s="943"/>
      <c r="AR109" s="943"/>
      <c r="AS109" s="943"/>
      <c r="AT109" s="945"/>
      <c r="AU109" s="962" t="s">
        <v>443</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444</v>
      </c>
      <c r="BR109" s="943"/>
      <c r="BS109" s="943"/>
      <c r="BT109" s="943"/>
      <c r="BU109" s="944"/>
      <c r="BV109" s="942" t="s">
        <v>445</v>
      </c>
      <c r="BW109" s="943"/>
      <c r="BX109" s="943"/>
      <c r="BY109" s="943"/>
      <c r="BZ109" s="944"/>
      <c r="CA109" s="942" t="s">
        <v>310</v>
      </c>
      <c r="CB109" s="943"/>
      <c r="CC109" s="943"/>
      <c r="CD109" s="943"/>
      <c r="CE109" s="944"/>
      <c r="CF109" s="963" t="s">
        <v>446</v>
      </c>
      <c r="CG109" s="963"/>
      <c r="CH109" s="963"/>
      <c r="CI109" s="963"/>
      <c r="CJ109" s="963"/>
      <c r="CK109" s="942" t="s">
        <v>447</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444</v>
      </c>
      <c r="DH109" s="943"/>
      <c r="DI109" s="943"/>
      <c r="DJ109" s="943"/>
      <c r="DK109" s="944"/>
      <c r="DL109" s="942" t="s">
        <v>445</v>
      </c>
      <c r="DM109" s="943"/>
      <c r="DN109" s="943"/>
      <c r="DO109" s="943"/>
      <c r="DP109" s="944"/>
      <c r="DQ109" s="942" t="s">
        <v>310</v>
      </c>
      <c r="DR109" s="943"/>
      <c r="DS109" s="943"/>
      <c r="DT109" s="943"/>
      <c r="DU109" s="944"/>
      <c r="DV109" s="942" t="s">
        <v>446</v>
      </c>
      <c r="DW109" s="943"/>
      <c r="DX109" s="943"/>
      <c r="DY109" s="943"/>
      <c r="DZ109" s="945"/>
    </row>
    <row r="110" spans="1:131" s="248" customFormat="1" ht="26.25" customHeight="1" x14ac:dyDescent="0.15">
      <c r="A110" s="946" t="s">
        <v>448</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5667704</v>
      </c>
      <c r="AB110" s="950"/>
      <c r="AC110" s="950"/>
      <c r="AD110" s="950"/>
      <c r="AE110" s="951"/>
      <c r="AF110" s="952">
        <v>5755103</v>
      </c>
      <c r="AG110" s="950"/>
      <c r="AH110" s="950"/>
      <c r="AI110" s="950"/>
      <c r="AJ110" s="951"/>
      <c r="AK110" s="952">
        <v>5663845</v>
      </c>
      <c r="AL110" s="950"/>
      <c r="AM110" s="950"/>
      <c r="AN110" s="950"/>
      <c r="AO110" s="951"/>
      <c r="AP110" s="953">
        <v>29.1</v>
      </c>
      <c r="AQ110" s="954"/>
      <c r="AR110" s="954"/>
      <c r="AS110" s="954"/>
      <c r="AT110" s="955"/>
      <c r="AU110" s="956" t="s">
        <v>73</v>
      </c>
      <c r="AV110" s="957"/>
      <c r="AW110" s="957"/>
      <c r="AX110" s="957"/>
      <c r="AY110" s="957"/>
      <c r="AZ110" s="998" t="s">
        <v>449</v>
      </c>
      <c r="BA110" s="947"/>
      <c r="BB110" s="947"/>
      <c r="BC110" s="947"/>
      <c r="BD110" s="947"/>
      <c r="BE110" s="947"/>
      <c r="BF110" s="947"/>
      <c r="BG110" s="947"/>
      <c r="BH110" s="947"/>
      <c r="BI110" s="947"/>
      <c r="BJ110" s="947"/>
      <c r="BK110" s="947"/>
      <c r="BL110" s="947"/>
      <c r="BM110" s="947"/>
      <c r="BN110" s="947"/>
      <c r="BO110" s="947"/>
      <c r="BP110" s="948"/>
      <c r="BQ110" s="984">
        <v>49031924</v>
      </c>
      <c r="BR110" s="985"/>
      <c r="BS110" s="985"/>
      <c r="BT110" s="985"/>
      <c r="BU110" s="985"/>
      <c r="BV110" s="985">
        <v>48462468</v>
      </c>
      <c r="BW110" s="985"/>
      <c r="BX110" s="985"/>
      <c r="BY110" s="985"/>
      <c r="BZ110" s="985"/>
      <c r="CA110" s="985">
        <v>50149645</v>
      </c>
      <c r="CB110" s="985"/>
      <c r="CC110" s="985"/>
      <c r="CD110" s="985"/>
      <c r="CE110" s="985"/>
      <c r="CF110" s="999">
        <v>257.2</v>
      </c>
      <c r="CG110" s="1000"/>
      <c r="CH110" s="1000"/>
      <c r="CI110" s="1000"/>
      <c r="CJ110" s="1000"/>
      <c r="CK110" s="1001" t="s">
        <v>450</v>
      </c>
      <c r="CL110" s="1002"/>
      <c r="CM110" s="981" t="s">
        <v>451</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452</v>
      </c>
      <c r="DH110" s="985"/>
      <c r="DI110" s="985"/>
      <c r="DJ110" s="985"/>
      <c r="DK110" s="985"/>
      <c r="DL110" s="985" t="s">
        <v>452</v>
      </c>
      <c r="DM110" s="985"/>
      <c r="DN110" s="985"/>
      <c r="DO110" s="985"/>
      <c r="DP110" s="985"/>
      <c r="DQ110" s="985" t="s">
        <v>452</v>
      </c>
      <c r="DR110" s="985"/>
      <c r="DS110" s="985"/>
      <c r="DT110" s="985"/>
      <c r="DU110" s="985"/>
      <c r="DV110" s="986" t="s">
        <v>452</v>
      </c>
      <c r="DW110" s="986"/>
      <c r="DX110" s="986"/>
      <c r="DY110" s="986"/>
      <c r="DZ110" s="987"/>
    </row>
    <row r="111" spans="1:131" s="248" customFormat="1" ht="26.25" customHeight="1" x14ac:dyDescent="0.15">
      <c r="A111" s="988" t="s">
        <v>453</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454</v>
      </c>
      <c r="AB111" s="992"/>
      <c r="AC111" s="992"/>
      <c r="AD111" s="992"/>
      <c r="AE111" s="993"/>
      <c r="AF111" s="994" t="s">
        <v>455</v>
      </c>
      <c r="AG111" s="992"/>
      <c r="AH111" s="992"/>
      <c r="AI111" s="992"/>
      <c r="AJ111" s="993"/>
      <c r="AK111" s="994" t="s">
        <v>455</v>
      </c>
      <c r="AL111" s="992"/>
      <c r="AM111" s="992"/>
      <c r="AN111" s="992"/>
      <c r="AO111" s="993"/>
      <c r="AP111" s="995" t="s">
        <v>455</v>
      </c>
      <c r="AQ111" s="996"/>
      <c r="AR111" s="996"/>
      <c r="AS111" s="996"/>
      <c r="AT111" s="997"/>
      <c r="AU111" s="958"/>
      <c r="AV111" s="959"/>
      <c r="AW111" s="959"/>
      <c r="AX111" s="959"/>
      <c r="AY111" s="959"/>
      <c r="AZ111" s="1007" t="s">
        <v>456</v>
      </c>
      <c r="BA111" s="1008"/>
      <c r="BB111" s="1008"/>
      <c r="BC111" s="1008"/>
      <c r="BD111" s="1008"/>
      <c r="BE111" s="1008"/>
      <c r="BF111" s="1008"/>
      <c r="BG111" s="1008"/>
      <c r="BH111" s="1008"/>
      <c r="BI111" s="1008"/>
      <c r="BJ111" s="1008"/>
      <c r="BK111" s="1008"/>
      <c r="BL111" s="1008"/>
      <c r="BM111" s="1008"/>
      <c r="BN111" s="1008"/>
      <c r="BO111" s="1008"/>
      <c r="BP111" s="1009"/>
      <c r="BQ111" s="977">
        <v>11496</v>
      </c>
      <c r="BR111" s="978"/>
      <c r="BS111" s="978"/>
      <c r="BT111" s="978"/>
      <c r="BU111" s="978"/>
      <c r="BV111" s="978">
        <v>13940</v>
      </c>
      <c r="BW111" s="978"/>
      <c r="BX111" s="978"/>
      <c r="BY111" s="978"/>
      <c r="BZ111" s="978"/>
      <c r="CA111" s="978" t="s">
        <v>454</v>
      </c>
      <c r="CB111" s="978"/>
      <c r="CC111" s="978"/>
      <c r="CD111" s="978"/>
      <c r="CE111" s="978"/>
      <c r="CF111" s="972" t="s">
        <v>454</v>
      </c>
      <c r="CG111" s="973"/>
      <c r="CH111" s="973"/>
      <c r="CI111" s="973"/>
      <c r="CJ111" s="973"/>
      <c r="CK111" s="1003"/>
      <c r="CL111" s="1004"/>
      <c r="CM111" s="974" t="s">
        <v>457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455</v>
      </c>
      <c r="DH111" s="978"/>
      <c r="DI111" s="978"/>
      <c r="DJ111" s="978"/>
      <c r="DK111" s="978"/>
      <c r="DL111" s="978" t="s">
        <v>454</v>
      </c>
      <c r="DM111" s="978"/>
      <c r="DN111" s="978"/>
      <c r="DO111" s="978"/>
      <c r="DP111" s="978"/>
      <c r="DQ111" s="978" t="s">
        <v>452</v>
      </c>
      <c r="DR111" s="978"/>
      <c r="DS111" s="978"/>
      <c r="DT111" s="978"/>
      <c r="DU111" s="978"/>
      <c r="DV111" s="979" t="s">
        <v>454</v>
      </c>
      <c r="DW111" s="979"/>
      <c r="DX111" s="979"/>
      <c r="DY111" s="979"/>
      <c r="DZ111" s="980"/>
    </row>
    <row r="112" spans="1:131" s="248" customFormat="1" ht="26.25" customHeight="1" x14ac:dyDescent="0.15">
      <c r="A112" s="1010" t="s">
        <v>458</v>
      </c>
      <c r="B112" s="1011"/>
      <c r="C112" s="1008" t="s">
        <v>459</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455</v>
      </c>
      <c r="AB112" s="1017"/>
      <c r="AC112" s="1017"/>
      <c r="AD112" s="1017"/>
      <c r="AE112" s="1018"/>
      <c r="AF112" s="1019" t="s">
        <v>454</v>
      </c>
      <c r="AG112" s="1017"/>
      <c r="AH112" s="1017"/>
      <c r="AI112" s="1017"/>
      <c r="AJ112" s="1018"/>
      <c r="AK112" s="1019" t="s">
        <v>460</v>
      </c>
      <c r="AL112" s="1017"/>
      <c r="AM112" s="1017"/>
      <c r="AN112" s="1017"/>
      <c r="AO112" s="1018"/>
      <c r="AP112" s="1020" t="s">
        <v>454</v>
      </c>
      <c r="AQ112" s="1021"/>
      <c r="AR112" s="1021"/>
      <c r="AS112" s="1021"/>
      <c r="AT112" s="1022"/>
      <c r="AU112" s="958"/>
      <c r="AV112" s="959"/>
      <c r="AW112" s="959"/>
      <c r="AX112" s="959"/>
      <c r="AY112" s="959"/>
      <c r="AZ112" s="1007" t="s">
        <v>461</v>
      </c>
      <c r="BA112" s="1008"/>
      <c r="BB112" s="1008"/>
      <c r="BC112" s="1008"/>
      <c r="BD112" s="1008"/>
      <c r="BE112" s="1008"/>
      <c r="BF112" s="1008"/>
      <c r="BG112" s="1008"/>
      <c r="BH112" s="1008"/>
      <c r="BI112" s="1008"/>
      <c r="BJ112" s="1008"/>
      <c r="BK112" s="1008"/>
      <c r="BL112" s="1008"/>
      <c r="BM112" s="1008"/>
      <c r="BN112" s="1008"/>
      <c r="BO112" s="1008"/>
      <c r="BP112" s="1009"/>
      <c r="BQ112" s="977">
        <v>4773598</v>
      </c>
      <c r="BR112" s="978"/>
      <c r="BS112" s="978"/>
      <c r="BT112" s="978"/>
      <c r="BU112" s="978"/>
      <c r="BV112" s="978">
        <v>4864261</v>
      </c>
      <c r="BW112" s="978"/>
      <c r="BX112" s="978"/>
      <c r="BY112" s="978"/>
      <c r="BZ112" s="978"/>
      <c r="CA112" s="978">
        <v>4855134</v>
      </c>
      <c r="CB112" s="978"/>
      <c r="CC112" s="978"/>
      <c r="CD112" s="978"/>
      <c r="CE112" s="978"/>
      <c r="CF112" s="972">
        <v>24.9</v>
      </c>
      <c r="CG112" s="973"/>
      <c r="CH112" s="973"/>
      <c r="CI112" s="973"/>
      <c r="CJ112" s="973"/>
      <c r="CK112" s="1003"/>
      <c r="CL112" s="1004"/>
      <c r="CM112" s="974" t="s">
        <v>462</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v>11496</v>
      </c>
      <c r="DH112" s="978"/>
      <c r="DI112" s="978"/>
      <c r="DJ112" s="978"/>
      <c r="DK112" s="978"/>
      <c r="DL112" s="978">
        <v>13940</v>
      </c>
      <c r="DM112" s="978"/>
      <c r="DN112" s="978"/>
      <c r="DO112" s="978"/>
      <c r="DP112" s="978"/>
      <c r="DQ112" s="978" t="s">
        <v>455</v>
      </c>
      <c r="DR112" s="978"/>
      <c r="DS112" s="978"/>
      <c r="DT112" s="978"/>
      <c r="DU112" s="978"/>
      <c r="DV112" s="979" t="s">
        <v>455</v>
      </c>
      <c r="DW112" s="979"/>
      <c r="DX112" s="979"/>
      <c r="DY112" s="979"/>
      <c r="DZ112" s="980"/>
    </row>
    <row r="113" spans="1:130" s="248" customFormat="1" ht="26.25" customHeight="1" x14ac:dyDescent="0.15">
      <c r="A113" s="1012"/>
      <c r="B113" s="1013"/>
      <c r="C113" s="1008" t="s">
        <v>463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456310</v>
      </c>
      <c r="AB113" s="992"/>
      <c r="AC113" s="992"/>
      <c r="AD113" s="992"/>
      <c r="AE113" s="993"/>
      <c r="AF113" s="994">
        <v>581226</v>
      </c>
      <c r="AG113" s="992"/>
      <c r="AH113" s="992"/>
      <c r="AI113" s="992"/>
      <c r="AJ113" s="993"/>
      <c r="AK113" s="994">
        <v>579709</v>
      </c>
      <c r="AL113" s="992"/>
      <c r="AM113" s="992"/>
      <c r="AN113" s="992"/>
      <c r="AO113" s="993"/>
      <c r="AP113" s="995">
        <v>3</v>
      </c>
      <c r="AQ113" s="996"/>
      <c r="AR113" s="996"/>
      <c r="AS113" s="996"/>
      <c r="AT113" s="997"/>
      <c r="AU113" s="958"/>
      <c r="AV113" s="959"/>
      <c r="AW113" s="959"/>
      <c r="AX113" s="959"/>
      <c r="AY113" s="959"/>
      <c r="AZ113" s="1007" t="s">
        <v>464</v>
      </c>
      <c r="BA113" s="1008"/>
      <c r="BB113" s="1008"/>
      <c r="BC113" s="1008"/>
      <c r="BD113" s="1008"/>
      <c r="BE113" s="1008"/>
      <c r="BF113" s="1008"/>
      <c r="BG113" s="1008"/>
      <c r="BH113" s="1008"/>
      <c r="BI113" s="1008"/>
      <c r="BJ113" s="1008"/>
      <c r="BK113" s="1008"/>
      <c r="BL113" s="1008"/>
      <c r="BM113" s="1008"/>
      <c r="BN113" s="1008"/>
      <c r="BO113" s="1008"/>
      <c r="BP113" s="1009"/>
      <c r="BQ113" s="977">
        <v>2808971</v>
      </c>
      <c r="BR113" s="978"/>
      <c r="BS113" s="978"/>
      <c r="BT113" s="978"/>
      <c r="BU113" s="978"/>
      <c r="BV113" s="978">
        <v>2669501</v>
      </c>
      <c r="BW113" s="978"/>
      <c r="BX113" s="978"/>
      <c r="BY113" s="978"/>
      <c r="BZ113" s="978"/>
      <c r="CA113" s="978">
        <v>2499022</v>
      </c>
      <c r="CB113" s="978"/>
      <c r="CC113" s="978"/>
      <c r="CD113" s="978"/>
      <c r="CE113" s="978"/>
      <c r="CF113" s="972">
        <v>12.8</v>
      </c>
      <c r="CG113" s="973"/>
      <c r="CH113" s="973"/>
      <c r="CI113" s="973"/>
      <c r="CJ113" s="973"/>
      <c r="CK113" s="1003"/>
      <c r="CL113" s="1004"/>
      <c r="CM113" s="974" t="s">
        <v>465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454</v>
      </c>
      <c r="DH113" s="1017"/>
      <c r="DI113" s="1017"/>
      <c r="DJ113" s="1017"/>
      <c r="DK113" s="1018"/>
      <c r="DL113" s="1019" t="s">
        <v>454</v>
      </c>
      <c r="DM113" s="1017"/>
      <c r="DN113" s="1017"/>
      <c r="DO113" s="1017"/>
      <c r="DP113" s="1018"/>
      <c r="DQ113" s="1019" t="s">
        <v>455</v>
      </c>
      <c r="DR113" s="1017"/>
      <c r="DS113" s="1017"/>
      <c r="DT113" s="1017"/>
      <c r="DU113" s="1018"/>
      <c r="DV113" s="1020" t="s">
        <v>455</v>
      </c>
      <c r="DW113" s="1021"/>
      <c r="DX113" s="1021"/>
      <c r="DY113" s="1021"/>
      <c r="DZ113" s="1022"/>
    </row>
    <row r="114" spans="1:130" s="248" customFormat="1" ht="26.25" customHeight="1" x14ac:dyDescent="0.15">
      <c r="A114" s="1012"/>
      <c r="B114" s="1013"/>
      <c r="C114" s="1008" t="s">
        <v>466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387610</v>
      </c>
      <c r="AB114" s="1017"/>
      <c r="AC114" s="1017"/>
      <c r="AD114" s="1017"/>
      <c r="AE114" s="1018"/>
      <c r="AF114" s="1019">
        <v>423169</v>
      </c>
      <c r="AG114" s="1017"/>
      <c r="AH114" s="1017"/>
      <c r="AI114" s="1017"/>
      <c r="AJ114" s="1018"/>
      <c r="AK114" s="1019">
        <v>416645</v>
      </c>
      <c r="AL114" s="1017"/>
      <c r="AM114" s="1017"/>
      <c r="AN114" s="1017"/>
      <c r="AO114" s="1018"/>
      <c r="AP114" s="1020">
        <v>2.1</v>
      </c>
      <c r="AQ114" s="1021"/>
      <c r="AR114" s="1021"/>
      <c r="AS114" s="1021"/>
      <c r="AT114" s="1022"/>
      <c r="AU114" s="958"/>
      <c r="AV114" s="959"/>
      <c r="AW114" s="959"/>
      <c r="AX114" s="959"/>
      <c r="AY114" s="959"/>
      <c r="AZ114" s="1007" t="s">
        <v>467</v>
      </c>
      <c r="BA114" s="1008"/>
      <c r="BB114" s="1008"/>
      <c r="BC114" s="1008"/>
      <c r="BD114" s="1008"/>
      <c r="BE114" s="1008"/>
      <c r="BF114" s="1008"/>
      <c r="BG114" s="1008"/>
      <c r="BH114" s="1008"/>
      <c r="BI114" s="1008"/>
      <c r="BJ114" s="1008"/>
      <c r="BK114" s="1008"/>
      <c r="BL114" s="1008"/>
      <c r="BM114" s="1008"/>
      <c r="BN114" s="1008"/>
      <c r="BO114" s="1008"/>
      <c r="BP114" s="1009"/>
      <c r="BQ114" s="977">
        <v>6078789</v>
      </c>
      <c r="BR114" s="978"/>
      <c r="BS114" s="978"/>
      <c r="BT114" s="978"/>
      <c r="BU114" s="978"/>
      <c r="BV114" s="978">
        <v>5678434</v>
      </c>
      <c r="BW114" s="978"/>
      <c r="BX114" s="978"/>
      <c r="BY114" s="978"/>
      <c r="BZ114" s="978"/>
      <c r="CA114" s="978">
        <v>5530939</v>
      </c>
      <c r="CB114" s="978"/>
      <c r="CC114" s="978"/>
      <c r="CD114" s="978"/>
      <c r="CE114" s="978"/>
      <c r="CF114" s="972">
        <v>28.4</v>
      </c>
      <c r="CG114" s="973"/>
      <c r="CH114" s="973"/>
      <c r="CI114" s="973"/>
      <c r="CJ114" s="973"/>
      <c r="CK114" s="1003"/>
      <c r="CL114" s="1004"/>
      <c r="CM114" s="974" t="s">
        <v>468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455</v>
      </c>
      <c r="DH114" s="1017"/>
      <c r="DI114" s="1017"/>
      <c r="DJ114" s="1017"/>
      <c r="DK114" s="1018"/>
      <c r="DL114" s="1019" t="s">
        <v>455</v>
      </c>
      <c r="DM114" s="1017"/>
      <c r="DN114" s="1017"/>
      <c r="DO114" s="1017"/>
      <c r="DP114" s="1018"/>
      <c r="DQ114" s="1019" t="s">
        <v>455</v>
      </c>
      <c r="DR114" s="1017"/>
      <c r="DS114" s="1017"/>
      <c r="DT114" s="1017"/>
      <c r="DU114" s="1018"/>
      <c r="DV114" s="1020" t="s">
        <v>460</v>
      </c>
      <c r="DW114" s="1021"/>
      <c r="DX114" s="1021"/>
      <c r="DY114" s="1021"/>
      <c r="DZ114" s="1022"/>
    </row>
    <row r="115" spans="1:130" s="248" customFormat="1" ht="26.25" customHeight="1" x14ac:dyDescent="0.15">
      <c r="A115" s="1012"/>
      <c r="B115" s="1013"/>
      <c r="C115" s="1008" t="s">
        <v>469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7606</v>
      </c>
      <c r="AB115" s="992"/>
      <c r="AC115" s="992"/>
      <c r="AD115" s="992"/>
      <c r="AE115" s="993"/>
      <c r="AF115" s="994">
        <v>7260</v>
      </c>
      <c r="AG115" s="992"/>
      <c r="AH115" s="992"/>
      <c r="AI115" s="992"/>
      <c r="AJ115" s="993"/>
      <c r="AK115" s="994">
        <v>6698</v>
      </c>
      <c r="AL115" s="992"/>
      <c r="AM115" s="992"/>
      <c r="AN115" s="992"/>
      <c r="AO115" s="993"/>
      <c r="AP115" s="995">
        <v>0</v>
      </c>
      <c r="AQ115" s="996"/>
      <c r="AR115" s="996"/>
      <c r="AS115" s="996"/>
      <c r="AT115" s="997"/>
      <c r="AU115" s="958"/>
      <c r="AV115" s="959"/>
      <c r="AW115" s="959"/>
      <c r="AX115" s="959"/>
      <c r="AY115" s="959"/>
      <c r="AZ115" s="1007" t="s">
        <v>470</v>
      </c>
      <c r="BA115" s="1008"/>
      <c r="BB115" s="1008"/>
      <c r="BC115" s="1008"/>
      <c r="BD115" s="1008"/>
      <c r="BE115" s="1008"/>
      <c r="BF115" s="1008"/>
      <c r="BG115" s="1008"/>
      <c r="BH115" s="1008"/>
      <c r="BI115" s="1008"/>
      <c r="BJ115" s="1008"/>
      <c r="BK115" s="1008"/>
      <c r="BL115" s="1008"/>
      <c r="BM115" s="1008"/>
      <c r="BN115" s="1008"/>
      <c r="BO115" s="1008"/>
      <c r="BP115" s="1009"/>
      <c r="BQ115" s="977">
        <v>473328</v>
      </c>
      <c r="BR115" s="978"/>
      <c r="BS115" s="978"/>
      <c r="BT115" s="978"/>
      <c r="BU115" s="978"/>
      <c r="BV115" s="978">
        <v>434557</v>
      </c>
      <c r="BW115" s="978"/>
      <c r="BX115" s="978"/>
      <c r="BY115" s="978"/>
      <c r="BZ115" s="978"/>
      <c r="CA115" s="978">
        <v>487990</v>
      </c>
      <c r="CB115" s="978"/>
      <c r="CC115" s="978"/>
      <c r="CD115" s="978"/>
      <c r="CE115" s="978"/>
      <c r="CF115" s="972">
        <v>2.5</v>
      </c>
      <c r="CG115" s="973"/>
      <c r="CH115" s="973"/>
      <c r="CI115" s="973"/>
      <c r="CJ115" s="973"/>
      <c r="CK115" s="1003"/>
      <c r="CL115" s="1004"/>
      <c r="CM115" s="1007" t="s">
        <v>471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455</v>
      </c>
      <c r="DH115" s="1017"/>
      <c r="DI115" s="1017"/>
      <c r="DJ115" s="1017"/>
      <c r="DK115" s="1018"/>
      <c r="DL115" s="1019" t="s">
        <v>454</v>
      </c>
      <c r="DM115" s="1017"/>
      <c r="DN115" s="1017"/>
      <c r="DO115" s="1017"/>
      <c r="DP115" s="1018"/>
      <c r="DQ115" s="1019" t="s">
        <v>455</v>
      </c>
      <c r="DR115" s="1017"/>
      <c r="DS115" s="1017"/>
      <c r="DT115" s="1017"/>
      <c r="DU115" s="1018"/>
      <c r="DV115" s="1020" t="s">
        <v>454</v>
      </c>
      <c r="DW115" s="1021"/>
      <c r="DX115" s="1021"/>
      <c r="DY115" s="1021"/>
      <c r="DZ115" s="1022"/>
    </row>
    <row r="116" spans="1:130" s="248" customFormat="1" ht="26.25" customHeight="1" x14ac:dyDescent="0.15">
      <c r="A116" s="1014"/>
      <c r="B116" s="1015"/>
      <c r="C116" s="1023" t="s">
        <v>472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455</v>
      </c>
      <c r="AB116" s="1017"/>
      <c r="AC116" s="1017"/>
      <c r="AD116" s="1017"/>
      <c r="AE116" s="1018"/>
      <c r="AF116" s="1019" t="s">
        <v>455</v>
      </c>
      <c r="AG116" s="1017"/>
      <c r="AH116" s="1017"/>
      <c r="AI116" s="1017"/>
      <c r="AJ116" s="1018"/>
      <c r="AK116" s="1019" t="s">
        <v>454</v>
      </c>
      <c r="AL116" s="1017"/>
      <c r="AM116" s="1017"/>
      <c r="AN116" s="1017"/>
      <c r="AO116" s="1018"/>
      <c r="AP116" s="1020" t="s">
        <v>473</v>
      </c>
      <c r="AQ116" s="1021"/>
      <c r="AR116" s="1021"/>
      <c r="AS116" s="1021"/>
      <c r="AT116" s="1022"/>
      <c r="AU116" s="958"/>
      <c r="AV116" s="959"/>
      <c r="AW116" s="959"/>
      <c r="AX116" s="959"/>
      <c r="AY116" s="959"/>
      <c r="AZ116" s="1025" t="s">
        <v>474</v>
      </c>
      <c r="BA116" s="1026"/>
      <c r="BB116" s="1026"/>
      <c r="BC116" s="1026"/>
      <c r="BD116" s="1026"/>
      <c r="BE116" s="1026"/>
      <c r="BF116" s="1026"/>
      <c r="BG116" s="1026"/>
      <c r="BH116" s="1026"/>
      <c r="BI116" s="1026"/>
      <c r="BJ116" s="1026"/>
      <c r="BK116" s="1026"/>
      <c r="BL116" s="1026"/>
      <c r="BM116" s="1026"/>
      <c r="BN116" s="1026"/>
      <c r="BO116" s="1026"/>
      <c r="BP116" s="1027"/>
      <c r="BQ116" s="977" t="s">
        <v>460</v>
      </c>
      <c r="BR116" s="978"/>
      <c r="BS116" s="978"/>
      <c r="BT116" s="978"/>
      <c r="BU116" s="978"/>
      <c r="BV116" s="978" t="s">
        <v>460</v>
      </c>
      <c r="BW116" s="978"/>
      <c r="BX116" s="978"/>
      <c r="BY116" s="978"/>
      <c r="BZ116" s="978"/>
      <c r="CA116" s="978" t="s">
        <v>460</v>
      </c>
      <c r="CB116" s="978"/>
      <c r="CC116" s="978"/>
      <c r="CD116" s="978"/>
      <c r="CE116" s="978"/>
      <c r="CF116" s="972" t="s">
        <v>455</v>
      </c>
      <c r="CG116" s="973"/>
      <c r="CH116" s="973"/>
      <c r="CI116" s="973"/>
      <c r="CJ116" s="973"/>
      <c r="CK116" s="1003"/>
      <c r="CL116" s="1004"/>
      <c r="CM116" s="974" t="s">
        <v>475</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455</v>
      </c>
      <c r="DH116" s="1017"/>
      <c r="DI116" s="1017"/>
      <c r="DJ116" s="1017"/>
      <c r="DK116" s="1018"/>
      <c r="DL116" s="1019" t="s">
        <v>455</v>
      </c>
      <c r="DM116" s="1017"/>
      <c r="DN116" s="1017"/>
      <c r="DO116" s="1017"/>
      <c r="DP116" s="1018"/>
      <c r="DQ116" s="1019" t="s">
        <v>455</v>
      </c>
      <c r="DR116" s="1017"/>
      <c r="DS116" s="1017"/>
      <c r="DT116" s="1017"/>
      <c r="DU116" s="1018"/>
      <c r="DV116" s="1020" t="s">
        <v>454</v>
      </c>
      <c r="DW116" s="1021"/>
      <c r="DX116" s="1021"/>
      <c r="DY116" s="1021"/>
      <c r="DZ116" s="1022"/>
    </row>
    <row r="117" spans="1:130" s="248" customFormat="1" ht="26.25" customHeight="1" x14ac:dyDescent="0.15">
      <c r="A117" s="962" t="s">
        <v>190</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476</v>
      </c>
      <c r="Z117" s="944"/>
      <c r="AA117" s="1034">
        <v>6519230</v>
      </c>
      <c r="AB117" s="1035"/>
      <c r="AC117" s="1035"/>
      <c r="AD117" s="1035"/>
      <c r="AE117" s="1036"/>
      <c r="AF117" s="1037">
        <v>6766758</v>
      </c>
      <c r="AG117" s="1035"/>
      <c r="AH117" s="1035"/>
      <c r="AI117" s="1035"/>
      <c r="AJ117" s="1036"/>
      <c r="AK117" s="1037">
        <v>6666897</v>
      </c>
      <c r="AL117" s="1035"/>
      <c r="AM117" s="1035"/>
      <c r="AN117" s="1035"/>
      <c r="AO117" s="1036"/>
      <c r="AP117" s="1038"/>
      <c r="AQ117" s="1039"/>
      <c r="AR117" s="1039"/>
      <c r="AS117" s="1039"/>
      <c r="AT117" s="1040"/>
      <c r="AU117" s="958"/>
      <c r="AV117" s="959"/>
      <c r="AW117" s="959"/>
      <c r="AX117" s="959"/>
      <c r="AY117" s="959"/>
      <c r="AZ117" s="1025" t="s">
        <v>477</v>
      </c>
      <c r="BA117" s="1026"/>
      <c r="BB117" s="1026"/>
      <c r="BC117" s="1026"/>
      <c r="BD117" s="1026"/>
      <c r="BE117" s="1026"/>
      <c r="BF117" s="1026"/>
      <c r="BG117" s="1026"/>
      <c r="BH117" s="1026"/>
      <c r="BI117" s="1026"/>
      <c r="BJ117" s="1026"/>
      <c r="BK117" s="1026"/>
      <c r="BL117" s="1026"/>
      <c r="BM117" s="1026"/>
      <c r="BN117" s="1026"/>
      <c r="BO117" s="1026"/>
      <c r="BP117" s="1027"/>
      <c r="BQ117" s="977" t="s">
        <v>139</v>
      </c>
      <c r="BR117" s="978"/>
      <c r="BS117" s="978"/>
      <c r="BT117" s="978"/>
      <c r="BU117" s="978"/>
      <c r="BV117" s="978" t="s">
        <v>139</v>
      </c>
      <c r="BW117" s="978"/>
      <c r="BX117" s="978"/>
      <c r="BY117" s="978"/>
      <c r="BZ117" s="978"/>
      <c r="CA117" s="978" t="s">
        <v>139</v>
      </c>
      <c r="CB117" s="978"/>
      <c r="CC117" s="978"/>
      <c r="CD117" s="978"/>
      <c r="CE117" s="978"/>
      <c r="CF117" s="972" t="s">
        <v>478</v>
      </c>
      <c r="CG117" s="973"/>
      <c r="CH117" s="973"/>
      <c r="CI117" s="973"/>
      <c r="CJ117" s="973"/>
      <c r="CK117" s="1003"/>
      <c r="CL117" s="1004"/>
      <c r="CM117" s="974" t="s">
        <v>479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452</v>
      </c>
      <c r="DH117" s="1017"/>
      <c r="DI117" s="1017"/>
      <c r="DJ117" s="1017"/>
      <c r="DK117" s="1018"/>
      <c r="DL117" s="1019" t="s">
        <v>478</v>
      </c>
      <c r="DM117" s="1017"/>
      <c r="DN117" s="1017"/>
      <c r="DO117" s="1017"/>
      <c r="DP117" s="1018"/>
      <c r="DQ117" s="1019" t="s">
        <v>478</v>
      </c>
      <c r="DR117" s="1017"/>
      <c r="DS117" s="1017"/>
      <c r="DT117" s="1017"/>
      <c r="DU117" s="1018"/>
      <c r="DV117" s="1020" t="s">
        <v>139</v>
      </c>
      <c r="DW117" s="1021"/>
      <c r="DX117" s="1021"/>
      <c r="DY117" s="1021"/>
      <c r="DZ117" s="1022"/>
    </row>
    <row r="118" spans="1:130" s="248" customFormat="1" ht="26.25" customHeight="1" x14ac:dyDescent="0.15">
      <c r="A118" s="962" t="s">
        <v>447</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444</v>
      </c>
      <c r="AB118" s="943"/>
      <c r="AC118" s="943"/>
      <c r="AD118" s="943"/>
      <c r="AE118" s="944"/>
      <c r="AF118" s="942" t="s">
        <v>445</v>
      </c>
      <c r="AG118" s="943"/>
      <c r="AH118" s="943"/>
      <c r="AI118" s="943"/>
      <c r="AJ118" s="944"/>
      <c r="AK118" s="942" t="s">
        <v>310</v>
      </c>
      <c r="AL118" s="943"/>
      <c r="AM118" s="943"/>
      <c r="AN118" s="943"/>
      <c r="AO118" s="944"/>
      <c r="AP118" s="1029" t="s">
        <v>446</v>
      </c>
      <c r="AQ118" s="1030"/>
      <c r="AR118" s="1030"/>
      <c r="AS118" s="1030"/>
      <c r="AT118" s="1031"/>
      <c r="AU118" s="958"/>
      <c r="AV118" s="959"/>
      <c r="AW118" s="959"/>
      <c r="AX118" s="959"/>
      <c r="AY118" s="959"/>
      <c r="AZ118" s="1032" t="s">
        <v>480</v>
      </c>
      <c r="BA118" s="1023"/>
      <c r="BB118" s="1023"/>
      <c r="BC118" s="1023"/>
      <c r="BD118" s="1023"/>
      <c r="BE118" s="1023"/>
      <c r="BF118" s="1023"/>
      <c r="BG118" s="1023"/>
      <c r="BH118" s="1023"/>
      <c r="BI118" s="1023"/>
      <c r="BJ118" s="1023"/>
      <c r="BK118" s="1023"/>
      <c r="BL118" s="1023"/>
      <c r="BM118" s="1023"/>
      <c r="BN118" s="1023"/>
      <c r="BO118" s="1023"/>
      <c r="BP118" s="1024"/>
      <c r="BQ118" s="1055" t="s">
        <v>139</v>
      </c>
      <c r="BR118" s="1056"/>
      <c r="BS118" s="1056"/>
      <c r="BT118" s="1056"/>
      <c r="BU118" s="1056"/>
      <c r="BV118" s="1056" t="s">
        <v>478</v>
      </c>
      <c r="BW118" s="1056"/>
      <c r="BX118" s="1056"/>
      <c r="BY118" s="1056"/>
      <c r="BZ118" s="1056"/>
      <c r="CA118" s="1056" t="s">
        <v>478</v>
      </c>
      <c r="CB118" s="1056"/>
      <c r="CC118" s="1056"/>
      <c r="CD118" s="1056"/>
      <c r="CE118" s="1056"/>
      <c r="CF118" s="972" t="s">
        <v>139</v>
      </c>
      <c r="CG118" s="973"/>
      <c r="CH118" s="973"/>
      <c r="CI118" s="973"/>
      <c r="CJ118" s="973"/>
      <c r="CK118" s="1003"/>
      <c r="CL118" s="1004"/>
      <c r="CM118" s="974" t="s">
        <v>481</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478</v>
      </c>
      <c r="DH118" s="1017"/>
      <c r="DI118" s="1017"/>
      <c r="DJ118" s="1017"/>
      <c r="DK118" s="1018"/>
      <c r="DL118" s="1019" t="s">
        <v>139</v>
      </c>
      <c r="DM118" s="1017"/>
      <c r="DN118" s="1017"/>
      <c r="DO118" s="1017"/>
      <c r="DP118" s="1018"/>
      <c r="DQ118" s="1019" t="s">
        <v>139</v>
      </c>
      <c r="DR118" s="1017"/>
      <c r="DS118" s="1017"/>
      <c r="DT118" s="1017"/>
      <c r="DU118" s="1018"/>
      <c r="DV118" s="1020" t="s">
        <v>478</v>
      </c>
      <c r="DW118" s="1021"/>
      <c r="DX118" s="1021"/>
      <c r="DY118" s="1021"/>
      <c r="DZ118" s="1022"/>
    </row>
    <row r="119" spans="1:130" s="248" customFormat="1" ht="26.25" customHeight="1" x14ac:dyDescent="0.15">
      <c r="A119" s="1116" t="s">
        <v>450</v>
      </c>
      <c r="B119" s="1002"/>
      <c r="C119" s="981" t="s">
        <v>451</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139</v>
      </c>
      <c r="AB119" s="950"/>
      <c r="AC119" s="950"/>
      <c r="AD119" s="950"/>
      <c r="AE119" s="951"/>
      <c r="AF119" s="952" t="s">
        <v>139</v>
      </c>
      <c r="AG119" s="950"/>
      <c r="AH119" s="950"/>
      <c r="AI119" s="950"/>
      <c r="AJ119" s="951"/>
      <c r="AK119" s="952" t="s">
        <v>478</v>
      </c>
      <c r="AL119" s="950"/>
      <c r="AM119" s="950"/>
      <c r="AN119" s="950"/>
      <c r="AO119" s="951"/>
      <c r="AP119" s="953" t="s">
        <v>139</v>
      </c>
      <c r="AQ119" s="954"/>
      <c r="AR119" s="954"/>
      <c r="AS119" s="954"/>
      <c r="AT119" s="955"/>
      <c r="AU119" s="960"/>
      <c r="AV119" s="961"/>
      <c r="AW119" s="961"/>
      <c r="AX119" s="961"/>
      <c r="AY119" s="961"/>
      <c r="AZ119" s="279" t="s">
        <v>190</v>
      </c>
      <c r="BA119" s="279"/>
      <c r="BB119" s="279"/>
      <c r="BC119" s="279"/>
      <c r="BD119" s="279"/>
      <c r="BE119" s="279"/>
      <c r="BF119" s="279"/>
      <c r="BG119" s="279"/>
      <c r="BH119" s="279"/>
      <c r="BI119" s="279"/>
      <c r="BJ119" s="279"/>
      <c r="BK119" s="279"/>
      <c r="BL119" s="279"/>
      <c r="BM119" s="279"/>
      <c r="BN119" s="279"/>
      <c r="BO119" s="1033" t="s">
        <v>482</v>
      </c>
      <c r="BP119" s="1064"/>
      <c r="BQ119" s="1055">
        <v>63178106</v>
      </c>
      <c r="BR119" s="1056"/>
      <c r="BS119" s="1056"/>
      <c r="BT119" s="1056"/>
      <c r="BU119" s="1056"/>
      <c r="BV119" s="1056">
        <v>62123161</v>
      </c>
      <c r="BW119" s="1056"/>
      <c r="BX119" s="1056"/>
      <c r="BY119" s="1056"/>
      <c r="BZ119" s="1056"/>
      <c r="CA119" s="1056">
        <v>63522730</v>
      </c>
      <c r="CB119" s="1056"/>
      <c r="CC119" s="1056"/>
      <c r="CD119" s="1056"/>
      <c r="CE119" s="1056"/>
      <c r="CF119" s="1057"/>
      <c r="CG119" s="1058"/>
      <c r="CH119" s="1058"/>
      <c r="CI119" s="1058"/>
      <c r="CJ119" s="1059"/>
      <c r="CK119" s="1005"/>
      <c r="CL119" s="1006"/>
      <c r="CM119" s="1060" t="s">
        <v>483</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139</v>
      </c>
      <c r="DH119" s="1042"/>
      <c r="DI119" s="1042"/>
      <c r="DJ119" s="1042"/>
      <c r="DK119" s="1043"/>
      <c r="DL119" s="1041" t="s">
        <v>139</v>
      </c>
      <c r="DM119" s="1042"/>
      <c r="DN119" s="1042"/>
      <c r="DO119" s="1042"/>
      <c r="DP119" s="1043"/>
      <c r="DQ119" s="1041" t="s">
        <v>139</v>
      </c>
      <c r="DR119" s="1042"/>
      <c r="DS119" s="1042"/>
      <c r="DT119" s="1042"/>
      <c r="DU119" s="1043"/>
      <c r="DV119" s="1044" t="s">
        <v>478</v>
      </c>
      <c r="DW119" s="1045"/>
      <c r="DX119" s="1045"/>
      <c r="DY119" s="1045"/>
      <c r="DZ119" s="1046"/>
    </row>
    <row r="120" spans="1:130" s="248" customFormat="1" ht="26.25" customHeight="1" x14ac:dyDescent="0.15">
      <c r="A120" s="1117"/>
      <c r="B120" s="1004"/>
      <c r="C120" s="974" t="s">
        <v>457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139</v>
      </c>
      <c r="AB120" s="1017"/>
      <c r="AC120" s="1017"/>
      <c r="AD120" s="1017"/>
      <c r="AE120" s="1018"/>
      <c r="AF120" s="1019" t="s">
        <v>478</v>
      </c>
      <c r="AG120" s="1017"/>
      <c r="AH120" s="1017"/>
      <c r="AI120" s="1017"/>
      <c r="AJ120" s="1018"/>
      <c r="AK120" s="1019" t="s">
        <v>139</v>
      </c>
      <c r="AL120" s="1017"/>
      <c r="AM120" s="1017"/>
      <c r="AN120" s="1017"/>
      <c r="AO120" s="1018"/>
      <c r="AP120" s="1020" t="s">
        <v>139</v>
      </c>
      <c r="AQ120" s="1021"/>
      <c r="AR120" s="1021"/>
      <c r="AS120" s="1021"/>
      <c r="AT120" s="1022"/>
      <c r="AU120" s="1047" t="s">
        <v>484</v>
      </c>
      <c r="AV120" s="1048"/>
      <c r="AW120" s="1048"/>
      <c r="AX120" s="1048"/>
      <c r="AY120" s="1049"/>
      <c r="AZ120" s="998" t="s">
        <v>485</v>
      </c>
      <c r="BA120" s="947"/>
      <c r="BB120" s="947"/>
      <c r="BC120" s="947"/>
      <c r="BD120" s="947"/>
      <c r="BE120" s="947"/>
      <c r="BF120" s="947"/>
      <c r="BG120" s="947"/>
      <c r="BH120" s="947"/>
      <c r="BI120" s="947"/>
      <c r="BJ120" s="947"/>
      <c r="BK120" s="947"/>
      <c r="BL120" s="947"/>
      <c r="BM120" s="947"/>
      <c r="BN120" s="947"/>
      <c r="BO120" s="947"/>
      <c r="BP120" s="948"/>
      <c r="BQ120" s="984">
        <v>20914993</v>
      </c>
      <c r="BR120" s="985"/>
      <c r="BS120" s="985"/>
      <c r="BT120" s="985"/>
      <c r="BU120" s="985"/>
      <c r="BV120" s="985">
        <v>20932017</v>
      </c>
      <c r="BW120" s="985"/>
      <c r="BX120" s="985"/>
      <c r="BY120" s="985"/>
      <c r="BZ120" s="985"/>
      <c r="CA120" s="985">
        <v>21139521</v>
      </c>
      <c r="CB120" s="985"/>
      <c r="CC120" s="985"/>
      <c r="CD120" s="985"/>
      <c r="CE120" s="985"/>
      <c r="CF120" s="999">
        <v>108.4</v>
      </c>
      <c r="CG120" s="1000"/>
      <c r="CH120" s="1000"/>
      <c r="CI120" s="1000"/>
      <c r="CJ120" s="1000"/>
      <c r="CK120" s="1065" t="s">
        <v>486</v>
      </c>
      <c r="CL120" s="1066"/>
      <c r="CM120" s="1066"/>
      <c r="CN120" s="1066"/>
      <c r="CO120" s="1067"/>
      <c r="CP120" s="1073" t="s">
        <v>487</v>
      </c>
      <c r="CQ120" s="1074"/>
      <c r="CR120" s="1074"/>
      <c r="CS120" s="1074"/>
      <c r="CT120" s="1074"/>
      <c r="CU120" s="1074"/>
      <c r="CV120" s="1074"/>
      <c r="CW120" s="1074"/>
      <c r="CX120" s="1074"/>
      <c r="CY120" s="1074"/>
      <c r="CZ120" s="1074"/>
      <c r="DA120" s="1074"/>
      <c r="DB120" s="1074"/>
      <c r="DC120" s="1074"/>
      <c r="DD120" s="1074"/>
      <c r="DE120" s="1074"/>
      <c r="DF120" s="1075"/>
      <c r="DG120" s="984">
        <v>2426607</v>
      </c>
      <c r="DH120" s="985"/>
      <c r="DI120" s="985"/>
      <c r="DJ120" s="985"/>
      <c r="DK120" s="985"/>
      <c r="DL120" s="985">
        <v>2559113</v>
      </c>
      <c r="DM120" s="985"/>
      <c r="DN120" s="985"/>
      <c r="DO120" s="985"/>
      <c r="DP120" s="985"/>
      <c r="DQ120" s="985">
        <v>2800705</v>
      </c>
      <c r="DR120" s="985"/>
      <c r="DS120" s="985"/>
      <c r="DT120" s="985"/>
      <c r="DU120" s="985"/>
      <c r="DV120" s="986">
        <v>14.4</v>
      </c>
      <c r="DW120" s="986"/>
      <c r="DX120" s="986"/>
      <c r="DY120" s="986"/>
      <c r="DZ120" s="987"/>
    </row>
    <row r="121" spans="1:130" s="248" customFormat="1" ht="26.25" customHeight="1" x14ac:dyDescent="0.15">
      <c r="A121" s="1117"/>
      <c r="B121" s="1004"/>
      <c r="C121" s="1025" t="s">
        <v>488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139</v>
      </c>
      <c r="AB121" s="1017"/>
      <c r="AC121" s="1017"/>
      <c r="AD121" s="1017"/>
      <c r="AE121" s="1018"/>
      <c r="AF121" s="1019" t="s">
        <v>478</v>
      </c>
      <c r="AG121" s="1017"/>
      <c r="AH121" s="1017"/>
      <c r="AI121" s="1017"/>
      <c r="AJ121" s="1018"/>
      <c r="AK121" s="1019" t="s">
        <v>139</v>
      </c>
      <c r="AL121" s="1017"/>
      <c r="AM121" s="1017"/>
      <c r="AN121" s="1017"/>
      <c r="AO121" s="1018"/>
      <c r="AP121" s="1020" t="s">
        <v>139</v>
      </c>
      <c r="AQ121" s="1021"/>
      <c r="AR121" s="1021"/>
      <c r="AS121" s="1021"/>
      <c r="AT121" s="1022"/>
      <c r="AU121" s="1050"/>
      <c r="AV121" s="1051"/>
      <c r="AW121" s="1051"/>
      <c r="AX121" s="1051"/>
      <c r="AY121" s="1052"/>
      <c r="AZ121" s="1007" t="s">
        <v>489</v>
      </c>
      <c r="BA121" s="1008"/>
      <c r="BB121" s="1008"/>
      <c r="BC121" s="1008"/>
      <c r="BD121" s="1008"/>
      <c r="BE121" s="1008"/>
      <c r="BF121" s="1008"/>
      <c r="BG121" s="1008"/>
      <c r="BH121" s="1008"/>
      <c r="BI121" s="1008"/>
      <c r="BJ121" s="1008"/>
      <c r="BK121" s="1008"/>
      <c r="BL121" s="1008"/>
      <c r="BM121" s="1008"/>
      <c r="BN121" s="1008"/>
      <c r="BO121" s="1008"/>
      <c r="BP121" s="1009"/>
      <c r="BQ121" s="977">
        <v>2801244</v>
      </c>
      <c r="BR121" s="978"/>
      <c r="BS121" s="978"/>
      <c r="BT121" s="978"/>
      <c r="BU121" s="978"/>
      <c r="BV121" s="978">
        <v>2440747</v>
      </c>
      <c r="BW121" s="978"/>
      <c r="BX121" s="978"/>
      <c r="BY121" s="978"/>
      <c r="BZ121" s="978"/>
      <c r="CA121" s="978">
        <v>2150230</v>
      </c>
      <c r="CB121" s="978"/>
      <c r="CC121" s="978"/>
      <c r="CD121" s="978"/>
      <c r="CE121" s="978"/>
      <c r="CF121" s="972">
        <v>11</v>
      </c>
      <c r="CG121" s="973"/>
      <c r="CH121" s="973"/>
      <c r="CI121" s="973"/>
      <c r="CJ121" s="973"/>
      <c r="CK121" s="1068"/>
      <c r="CL121" s="1069"/>
      <c r="CM121" s="1069"/>
      <c r="CN121" s="1069"/>
      <c r="CO121" s="1070"/>
      <c r="CP121" s="1078" t="s">
        <v>490</v>
      </c>
      <c r="CQ121" s="1079"/>
      <c r="CR121" s="1079"/>
      <c r="CS121" s="1079"/>
      <c r="CT121" s="1079"/>
      <c r="CU121" s="1079"/>
      <c r="CV121" s="1079"/>
      <c r="CW121" s="1079"/>
      <c r="CX121" s="1079"/>
      <c r="CY121" s="1079"/>
      <c r="CZ121" s="1079"/>
      <c r="DA121" s="1079"/>
      <c r="DB121" s="1079"/>
      <c r="DC121" s="1079"/>
      <c r="DD121" s="1079"/>
      <c r="DE121" s="1079"/>
      <c r="DF121" s="1080"/>
      <c r="DG121" s="977">
        <v>1573350</v>
      </c>
      <c r="DH121" s="978"/>
      <c r="DI121" s="978"/>
      <c r="DJ121" s="978"/>
      <c r="DK121" s="978"/>
      <c r="DL121" s="978">
        <v>1508840</v>
      </c>
      <c r="DM121" s="978"/>
      <c r="DN121" s="978"/>
      <c r="DO121" s="978"/>
      <c r="DP121" s="978"/>
      <c r="DQ121" s="978">
        <v>1313435</v>
      </c>
      <c r="DR121" s="978"/>
      <c r="DS121" s="978"/>
      <c r="DT121" s="978"/>
      <c r="DU121" s="978"/>
      <c r="DV121" s="979">
        <v>6.7</v>
      </c>
      <c r="DW121" s="979"/>
      <c r="DX121" s="979"/>
      <c r="DY121" s="979"/>
      <c r="DZ121" s="980"/>
    </row>
    <row r="122" spans="1:130" s="248" customFormat="1" ht="26.25" customHeight="1" x14ac:dyDescent="0.15">
      <c r="A122" s="1117"/>
      <c r="B122" s="1004"/>
      <c r="C122" s="974" t="s">
        <v>468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139</v>
      </c>
      <c r="AB122" s="1017"/>
      <c r="AC122" s="1017"/>
      <c r="AD122" s="1017"/>
      <c r="AE122" s="1018"/>
      <c r="AF122" s="1019" t="s">
        <v>139</v>
      </c>
      <c r="AG122" s="1017"/>
      <c r="AH122" s="1017"/>
      <c r="AI122" s="1017"/>
      <c r="AJ122" s="1018"/>
      <c r="AK122" s="1019" t="s">
        <v>139</v>
      </c>
      <c r="AL122" s="1017"/>
      <c r="AM122" s="1017"/>
      <c r="AN122" s="1017"/>
      <c r="AO122" s="1018"/>
      <c r="AP122" s="1020" t="s">
        <v>139</v>
      </c>
      <c r="AQ122" s="1021"/>
      <c r="AR122" s="1021"/>
      <c r="AS122" s="1021"/>
      <c r="AT122" s="1022"/>
      <c r="AU122" s="1050"/>
      <c r="AV122" s="1051"/>
      <c r="AW122" s="1051"/>
      <c r="AX122" s="1051"/>
      <c r="AY122" s="1052"/>
      <c r="AZ122" s="1032" t="s">
        <v>491</v>
      </c>
      <c r="BA122" s="1023"/>
      <c r="BB122" s="1023"/>
      <c r="BC122" s="1023"/>
      <c r="BD122" s="1023"/>
      <c r="BE122" s="1023"/>
      <c r="BF122" s="1023"/>
      <c r="BG122" s="1023"/>
      <c r="BH122" s="1023"/>
      <c r="BI122" s="1023"/>
      <c r="BJ122" s="1023"/>
      <c r="BK122" s="1023"/>
      <c r="BL122" s="1023"/>
      <c r="BM122" s="1023"/>
      <c r="BN122" s="1023"/>
      <c r="BO122" s="1023"/>
      <c r="BP122" s="1024"/>
      <c r="BQ122" s="1055">
        <v>41153861</v>
      </c>
      <c r="BR122" s="1056"/>
      <c r="BS122" s="1056"/>
      <c r="BT122" s="1056"/>
      <c r="BU122" s="1056"/>
      <c r="BV122" s="1056">
        <v>40555317</v>
      </c>
      <c r="BW122" s="1056"/>
      <c r="BX122" s="1056"/>
      <c r="BY122" s="1056"/>
      <c r="BZ122" s="1056"/>
      <c r="CA122" s="1056">
        <v>41490928</v>
      </c>
      <c r="CB122" s="1056"/>
      <c r="CC122" s="1056"/>
      <c r="CD122" s="1056"/>
      <c r="CE122" s="1056"/>
      <c r="CF122" s="1076">
        <v>212.8</v>
      </c>
      <c r="CG122" s="1077"/>
      <c r="CH122" s="1077"/>
      <c r="CI122" s="1077"/>
      <c r="CJ122" s="1077"/>
      <c r="CK122" s="1068"/>
      <c r="CL122" s="1069"/>
      <c r="CM122" s="1069"/>
      <c r="CN122" s="1069"/>
      <c r="CO122" s="1070"/>
      <c r="CP122" s="1078" t="s">
        <v>492</v>
      </c>
      <c r="CQ122" s="1079"/>
      <c r="CR122" s="1079"/>
      <c r="CS122" s="1079"/>
      <c r="CT122" s="1079"/>
      <c r="CU122" s="1079"/>
      <c r="CV122" s="1079"/>
      <c r="CW122" s="1079"/>
      <c r="CX122" s="1079"/>
      <c r="CY122" s="1079"/>
      <c r="CZ122" s="1079"/>
      <c r="DA122" s="1079"/>
      <c r="DB122" s="1079"/>
      <c r="DC122" s="1079"/>
      <c r="DD122" s="1079"/>
      <c r="DE122" s="1079"/>
      <c r="DF122" s="1080"/>
      <c r="DG122" s="977">
        <v>555478</v>
      </c>
      <c r="DH122" s="978"/>
      <c r="DI122" s="978"/>
      <c r="DJ122" s="978"/>
      <c r="DK122" s="978"/>
      <c r="DL122" s="978">
        <v>566533</v>
      </c>
      <c r="DM122" s="978"/>
      <c r="DN122" s="978"/>
      <c r="DO122" s="978"/>
      <c r="DP122" s="978"/>
      <c r="DQ122" s="978">
        <v>536441</v>
      </c>
      <c r="DR122" s="978"/>
      <c r="DS122" s="978"/>
      <c r="DT122" s="978"/>
      <c r="DU122" s="978"/>
      <c r="DV122" s="979">
        <v>2.8</v>
      </c>
      <c r="DW122" s="979"/>
      <c r="DX122" s="979"/>
      <c r="DY122" s="979"/>
      <c r="DZ122" s="980"/>
    </row>
    <row r="123" spans="1:130" s="248" customFormat="1" ht="26.25" customHeight="1" x14ac:dyDescent="0.15">
      <c r="A123" s="1117"/>
      <c r="B123" s="1004"/>
      <c r="C123" s="974" t="s">
        <v>475</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139</v>
      </c>
      <c r="AB123" s="1017"/>
      <c r="AC123" s="1017"/>
      <c r="AD123" s="1017"/>
      <c r="AE123" s="1018"/>
      <c r="AF123" s="1019" t="s">
        <v>139</v>
      </c>
      <c r="AG123" s="1017"/>
      <c r="AH123" s="1017"/>
      <c r="AI123" s="1017"/>
      <c r="AJ123" s="1018"/>
      <c r="AK123" s="1019" t="s">
        <v>139</v>
      </c>
      <c r="AL123" s="1017"/>
      <c r="AM123" s="1017"/>
      <c r="AN123" s="1017"/>
      <c r="AO123" s="1018"/>
      <c r="AP123" s="1020" t="s">
        <v>139</v>
      </c>
      <c r="AQ123" s="1021"/>
      <c r="AR123" s="1021"/>
      <c r="AS123" s="1021"/>
      <c r="AT123" s="1022"/>
      <c r="AU123" s="1053"/>
      <c r="AV123" s="1054"/>
      <c r="AW123" s="1054"/>
      <c r="AX123" s="1054"/>
      <c r="AY123" s="1054"/>
      <c r="AZ123" s="279" t="s">
        <v>190</v>
      </c>
      <c r="BA123" s="279"/>
      <c r="BB123" s="279"/>
      <c r="BC123" s="279"/>
      <c r="BD123" s="279"/>
      <c r="BE123" s="279"/>
      <c r="BF123" s="279"/>
      <c r="BG123" s="279"/>
      <c r="BH123" s="279"/>
      <c r="BI123" s="279"/>
      <c r="BJ123" s="279"/>
      <c r="BK123" s="279"/>
      <c r="BL123" s="279"/>
      <c r="BM123" s="279"/>
      <c r="BN123" s="279"/>
      <c r="BO123" s="1033" t="s">
        <v>493</v>
      </c>
      <c r="BP123" s="1064"/>
      <c r="BQ123" s="1123">
        <v>64870098</v>
      </c>
      <c r="BR123" s="1124"/>
      <c r="BS123" s="1124"/>
      <c r="BT123" s="1124"/>
      <c r="BU123" s="1124"/>
      <c r="BV123" s="1124">
        <v>63928081</v>
      </c>
      <c r="BW123" s="1124"/>
      <c r="BX123" s="1124"/>
      <c r="BY123" s="1124"/>
      <c r="BZ123" s="1124"/>
      <c r="CA123" s="1124">
        <v>64780679</v>
      </c>
      <c r="CB123" s="1124"/>
      <c r="CC123" s="1124"/>
      <c r="CD123" s="1124"/>
      <c r="CE123" s="1124"/>
      <c r="CF123" s="1057"/>
      <c r="CG123" s="1058"/>
      <c r="CH123" s="1058"/>
      <c r="CI123" s="1058"/>
      <c r="CJ123" s="1059"/>
      <c r="CK123" s="1068"/>
      <c r="CL123" s="1069"/>
      <c r="CM123" s="1069"/>
      <c r="CN123" s="1069"/>
      <c r="CO123" s="1070"/>
      <c r="CP123" s="1078" t="s">
        <v>494</v>
      </c>
      <c r="CQ123" s="1079"/>
      <c r="CR123" s="1079"/>
      <c r="CS123" s="1079"/>
      <c r="CT123" s="1079"/>
      <c r="CU123" s="1079"/>
      <c r="CV123" s="1079"/>
      <c r="CW123" s="1079"/>
      <c r="CX123" s="1079"/>
      <c r="CY123" s="1079"/>
      <c r="CZ123" s="1079"/>
      <c r="DA123" s="1079"/>
      <c r="DB123" s="1079"/>
      <c r="DC123" s="1079"/>
      <c r="DD123" s="1079"/>
      <c r="DE123" s="1079"/>
      <c r="DF123" s="1080"/>
      <c r="DG123" s="1016" t="s">
        <v>139</v>
      </c>
      <c r="DH123" s="1017"/>
      <c r="DI123" s="1017"/>
      <c r="DJ123" s="1017"/>
      <c r="DK123" s="1018"/>
      <c r="DL123" s="1019" t="s">
        <v>139</v>
      </c>
      <c r="DM123" s="1017"/>
      <c r="DN123" s="1017"/>
      <c r="DO123" s="1017"/>
      <c r="DP123" s="1018"/>
      <c r="DQ123" s="1019">
        <v>152573</v>
      </c>
      <c r="DR123" s="1017"/>
      <c r="DS123" s="1017"/>
      <c r="DT123" s="1017"/>
      <c r="DU123" s="1018"/>
      <c r="DV123" s="1020">
        <v>0.8</v>
      </c>
      <c r="DW123" s="1021"/>
      <c r="DX123" s="1021"/>
      <c r="DY123" s="1021"/>
      <c r="DZ123" s="1022"/>
    </row>
    <row r="124" spans="1:130" s="248" customFormat="1" ht="26.25" customHeight="1" thickBot="1" x14ac:dyDescent="0.2">
      <c r="A124" s="1117"/>
      <c r="B124" s="1004"/>
      <c r="C124" s="974" t="s">
        <v>479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139</v>
      </c>
      <c r="AB124" s="1017"/>
      <c r="AC124" s="1017"/>
      <c r="AD124" s="1017"/>
      <c r="AE124" s="1018"/>
      <c r="AF124" s="1019" t="s">
        <v>139</v>
      </c>
      <c r="AG124" s="1017"/>
      <c r="AH124" s="1017"/>
      <c r="AI124" s="1017"/>
      <c r="AJ124" s="1018"/>
      <c r="AK124" s="1019" t="s">
        <v>139</v>
      </c>
      <c r="AL124" s="1017"/>
      <c r="AM124" s="1017"/>
      <c r="AN124" s="1017"/>
      <c r="AO124" s="1018"/>
      <c r="AP124" s="1020" t="s">
        <v>139</v>
      </c>
      <c r="AQ124" s="1021"/>
      <c r="AR124" s="1021"/>
      <c r="AS124" s="1021"/>
      <c r="AT124" s="1022"/>
      <c r="AU124" s="1119" t="s">
        <v>495</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139</v>
      </c>
      <c r="BR124" s="1086"/>
      <c r="BS124" s="1086"/>
      <c r="BT124" s="1086"/>
      <c r="BU124" s="1086"/>
      <c r="BV124" s="1086" t="s">
        <v>139</v>
      </c>
      <c r="BW124" s="1086"/>
      <c r="BX124" s="1086"/>
      <c r="BY124" s="1086"/>
      <c r="BZ124" s="1086"/>
      <c r="CA124" s="1086" t="s">
        <v>139</v>
      </c>
      <c r="CB124" s="1086"/>
      <c r="CC124" s="1086"/>
      <c r="CD124" s="1086"/>
      <c r="CE124" s="1086"/>
      <c r="CF124" s="1087"/>
      <c r="CG124" s="1088"/>
      <c r="CH124" s="1088"/>
      <c r="CI124" s="1088"/>
      <c r="CJ124" s="1089"/>
      <c r="CK124" s="1071"/>
      <c r="CL124" s="1071"/>
      <c r="CM124" s="1071"/>
      <c r="CN124" s="1071"/>
      <c r="CO124" s="1072"/>
      <c r="CP124" s="1078" t="s">
        <v>496</v>
      </c>
      <c r="CQ124" s="1079"/>
      <c r="CR124" s="1079"/>
      <c r="CS124" s="1079"/>
      <c r="CT124" s="1079"/>
      <c r="CU124" s="1079"/>
      <c r="CV124" s="1079"/>
      <c r="CW124" s="1079"/>
      <c r="CX124" s="1079"/>
      <c r="CY124" s="1079"/>
      <c r="CZ124" s="1079"/>
      <c r="DA124" s="1079"/>
      <c r="DB124" s="1079"/>
      <c r="DC124" s="1079"/>
      <c r="DD124" s="1079"/>
      <c r="DE124" s="1079"/>
      <c r="DF124" s="1080"/>
      <c r="DG124" s="1063">
        <v>218163</v>
      </c>
      <c r="DH124" s="1042"/>
      <c r="DI124" s="1042"/>
      <c r="DJ124" s="1042"/>
      <c r="DK124" s="1043"/>
      <c r="DL124" s="1041">
        <v>229775</v>
      </c>
      <c r="DM124" s="1042"/>
      <c r="DN124" s="1042"/>
      <c r="DO124" s="1042"/>
      <c r="DP124" s="1043"/>
      <c r="DQ124" s="1041">
        <v>51980</v>
      </c>
      <c r="DR124" s="1042"/>
      <c r="DS124" s="1042"/>
      <c r="DT124" s="1042"/>
      <c r="DU124" s="1043"/>
      <c r="DV124" s="1044">
        <v>0.3</v>
      </c>
      <c r="DW124" s="1045"/>
      <c r="DX124" s="1045"/>
      <c r="DY124" s="1045"/>
      <c r="DZ124" s="1046"/>
    </row>
    <row r="125" spans="1:130" s="248" customFormat="1" ht="26.25" customHeight="1" x14ac:dyDescent="0.15">
      <c r="A125" s="1117"/>
      <c r="B125" s="1004"/>
      <c r="C125" s="974" t="s">
        <v>481</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497</v>
      </c>
      <c r="AB125" s="1017"/>
      <c r="AC125" s="1017"/>
      <c r="AD125" s="1017"/>
      <c r="AE125" s="1018"/>
      <c r="AF125" s="1019" t="s">
        <v>139</v>
      </c>
      <c r="AG125" s="1017"/>
      <c r="AH125" s="1017"/>
      <c r="AI125" s="1017"/>
      <c r="AJ125" s="1018"/>
      <c r="AK125" s="1019" t="s">
        <v>139</v>
      </c>
      <c r="AL125" s="1017"/>
      <c r="AM125" s="1017"/>
      <c r="AN125" s="1017"/>
      <c r="AO125" s="1018"/>
      <c r="AP125" s="1020" t="s">
        <v>139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498</v>
      </c>
      <c r="CL125" s="1066"/>
      <c r="CM125" s="1066"/>
      <c r="CN125" s="1066"/>
      <c r="CO125" s="1067"/>
      <c r="CP125" s="998" t="s">
        <v>499</v>
      </c>
      <c r="CQ125" s="947"/>
      <c r="CR125" s="947"/>
      <c r="CS125" s="947"/>
      <c r="CT125" s="947"/>
      <c r="CU125" s="947"/>
      <c r="CV125" s="947"/>
      <c r="CW125" s="947"/>
      <c r="CX125" s="947"/>
      <c r="CY125" s="947"/>
      <c r="CZ125" s="947"/>
      <c r="DA125" s="947"/>
      <c r="DB125" s="947"/>
      <c r="DC125" s="947"/>
      <c r="DD125" s="947"/>
      <c r="DE125" s="947"/>
      <c r="DF125" s="948"/>
      <c r="DG125" s="984" t="s">
        <v>139</v>
      </c>
      <c r="DH125" s="985"/>
      <c r="DI125" s="985"/>
      <c r="DJ125" s="985"/>
      <c r="DK125" s="985"/>
      <c r="DL125" s="985" t="s">
        <v>139</v>
      </c>
      <c r="DM125" s="985"/>
      <c r="DN125" s="985"/>
      <c r="DO125" s="985"/>
      <c r="DP125" s="985"/>
      <c r="DQ125" s="985" t="s">
        <v>139</v>
      </c>
      <c r="DR125" s="985"/>
      <c r="DS125" s="985"/>
      <c r="DT125" s="985"/>
      <c r="DU125" s="985"/>
      <c r="DV125" s="986" t="s">
        <v>139</v>
      </c>
      <c r="DW125" s="986"/>
      <c r="DX125" s="986"/>
      <c r="DY125" s="986"/>
      <c r="DZ125" s="987"/>
    </row>
    <row r="126" spans="1:130" s="248" customFormat="1" ht="26.25" customHeight="1" thickBot="1" x14ac:dyDescent="0.2">
      <c r="A126" s="1117"/>
      <c r="B126" s="1004"/>
      <c r="C126" s="974" t="s">
        <v>483</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139</v>
      </c>
      <c r="AB126" s="1017"/>
      <c r="AC126" s="1017"/>
      <c r="AD126" s="1017"/>
      <c r="AE126" s="1018"/>
      <c r="AF126" s="1019" t="s">
        <v>139</v>
      </c>
      <c r="AG126" s="1017"/>
      <c r="AH126" s="1017"/>
      <c r="AI126" s="1017"/>
      <c r="AJ126" s="1018"/>
      <c r="AK126" s="1019" t="s">
        <v>139</v>
      </c>
      <c r="AL126" s="1017"/>
      <c r="AM126" s="1017"/>
      <c r="AN126" s="1017"/>
      <c r="AO126" s="1018"/>
      <c r="AP126" s="1020" t="s">
        <v>139</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500</v>
      </c>
      <c r="CQ126" s="1008"/>
      <c r="CR126" s="1008"/>
      <c r="CS126" s="1008"/>
      <c r="CT126" s="1008"/>
      <c r="CU126" s="1008"/>
      <c r="CV126" s="1008"/>
      <c r="CW126" s="1008"/>
      <c r="CX126" s="1008"/>
      <c r="CY126" s="1008"/>
      <c r="CZ126" s="1008"/>
      <c r="DA126" s="1008"/>
      <c r="DB126" s="1008"/>
      <c r="DC126" s="1008"/>
      <c r="DD126" s="1008"/>
      <c r="DE126" s="1008"/>
      <c r="DF126" s="1009"/>
      <c r="DG126" s="977">
        <v>473328</v>
      </c>
      <c r="DH126" s="978"/>
      <c r="DI126" s="978"/>
      <c r="DJ126" s="978"/>
      <c r="DK126" s="978"/>
      <c r="DL126" s="978">
        <v>434557</v>
      </c>
      <c r="DM126" s="978"/>
      <c r="DN126" s="978"/>
      <c r="DO126" s="978"/>
      <c r="DP126" s="978"/>
      <c r="DQ126" s="978">
        <v>487990</v>
      </c>
      <c r="DR126" s="978"/>
      <c r="DS126" s="978"/>
      <c r="DT126" s="978"/>
      <c r="DU126" s="978"/>
      <c r="DV126" s="979">
        <v>2.5</v>
      </c>
      <c r="DW126" s="979"/>
      <c r="DX126" s="979"/>
      <c r="DY126" s="979"/>
      <c r="DZ126" s="980"/>
    </row>
    <row r="127" spans="1:130" s="248" customFormat="1" ht="26.25" customHeight="1" x14ac:dyDescent="0.15">
      <c r="A127" s="1118"/>
      <c r="B127" s="1006"/>
      <c r="C127" s="1060" t="s">
        <v>501</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7606</v>
      </c>
      <c r="AB127" s="1017"/>
      <c r="AC127" s="1017"/>
      <c r="AD127" s="1017"/>
      <c r="AE127" s="1018"/>
      <c r="AF127" s="1019">
        <v>7260</v>
      </c>
      <c r="AG127" s="1017"/>
      <c r="AH127" s="1017"/>
      <c r="AI127" s="1017"/>
      <c r="AJ127" s="1018"/>
      <c r="AK127" s="1019">
        <v>6698</v>
      </c>
      <c r="AL127" s="1017"/>
      <c r="AM127" s="1017"/>
      <c r="AN127" s="1017"/>
      <c r="AO127" s="1018"/>
      <c r="AP127" s="1020">
        <v>0</v>
      </c>
      <c r="AQ127" s="1021"/>
      <c r="AR127" s="1021"/>
      <c r="AS127" s="1021"/>
      <c r="AT127" s="1022"/>
      <c r="AU127" s="284"/>
      <c r="AV127" s="284"/>
      <c r="AW127" s="284"/>
      <c r="AX127" s="1090" t="s">
        <v>502</v>
      </c>
      <c r="AY127" s="1091"/>
      <c r="AZ127" s="1091"/>
      <c r="BA127" s="1091"/>
      <c r="BB127" s="1091"/>
      <c r="BC127" s="1091"/>
      <c r="BD127" s="1091"/>
      <c r="BE127" s="1092"/>
      <c r="BF127" s="1093" t="s">
        <v>503</v>
      </c>
      <c r="BG127" s="1091"/>
      <c r="BH127" s="1091"/>
      <c r="BI127" s="1091"/>
      <c r="BJ127" s="1091"/>
      <c r="BK127" s="1091"/>
      <c r="BL127" s="1092"/>
      <c r="BM127" s="1093" t="s">
        <v>504</v>
      </c>
      <c r="BN127" s="1091"/>
      <c r="BO127" s="1091"/>
      <c r="BP127" s="1091"/>
      <c r="BQ127" s="1091"/>
      <c r="BR127" s="1091"/>
      <c r="BS127" s="1092"/>
      <c r="BT127" s="1093" t="s">
        <v>505</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506</v>
      </c>
      <c r="CQ127" s="1008"/>
      <c r="CR127" s="1008"/>
      <c r="CS127" s="1008"/>
      <c r="CT127" s="1008"/>
      <c r="CU127" s="1008"/>
      <c r="CV127" s="1008"/>
      <c r="CW127" s="1008"/>
      <c r="CX127" s="1008"/>
      <c r="CY127" s="1008"/>
      <c r="CZ127" s="1008"/>
      <c r="DA127" s="1008"/>
      <c r="DB127" s="1008"/>
      <c r="DC127" s="1008"/>
      <c r="DD127" s="1008"/>
      <c r="DE127" s="1008"/>
      <c r="DF127" s="1009"/>
      <c r="DG127" s="977" t="s">
        <v>139</v>
      </c>
      <c r="DH127" s="978"/>
      <c r="DI127" s="978"/>
      <c r="DJ127" s="978"/>
      <c r="DK127" s="978"/>
      <c r="DL127" s="978" t="s">
        <v>139</v>
      </c>
      <c r="DM127" s="978"/>
      <c r="DN127" s="978"/>
      <c r="DO127" s="978"/>
      <c r="DP127" s="978"/>
      <c r="DQ127" s="978" t="s">
        <v>139</v>
      </c>
      <c r="DR127" s="978"/>
      <c r="DS127" s="978"/>
      <c r="DT127" s="978"/>
      <c r="DU127" s="978"/>
      <c r="DV127" s="979" t="s">
        <v>139</v>
      </c>
      <c r="DW127" s="979"/>
      <c r="DX127" s="979"/>
      <c r="DY127" s="979"/>
      <c r="DZ127" s="980"/>
    </row>
    <row r="128" spans="1:130" s="248" customFormat="1" ht="26.25" customHeight="1" thickBot="1" x14ac:dyDescent="0.2">
      <c r="A128" s="1101" t="s">
        <v>507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508</v>
      </c>
      <c r="X128" s="1103"/>
      <c r="Y128" s="1103"/>
      <c r="Z128" s="1104"/>
      <c r="AA128" s="1105">
        <v>340513</v>
      </c>
      <c r="AB128" s="1106"/>
      <c r="AC128" s="1106"/>
      <c r="AD128" s="1106"/>
      <c r="AE128" s="1107"/>
      <c r="AF128" s="1108">
        <v>391460</v>
      </c>
      <c r="AG128" s="1106"/>
      <c r="AH128" s="1106"/>
      <c r="AI128" s="1106"/>
      <c r="AJ128" s="1107"/>
      <c r="AK128" s="1108">
        <v>400050</v>
      </c>
      <c r="AL128" s="1106"/>
      <c r="AM128" s="1106"/>
      <c r="AN128" s="1106"/>
      <c r="AO128" s="1107"/>
      <c r="AP128" s="1109"/>
      <c r="AQ128" s="1110"/>
      <c r="AR128" s="1110"/>
      <c r="AS128" s="1110"/>
      <c r="AT128" s="1111"/>
      <c r="AU128" s="284"/>
      <c r="AV128" s="284"/>
      <c r="AW128" s="284"/>
      <c r="AX128" s="946" t="s">
        <v>509</v>
      </c>
      <c r="AY128" s="947"/>
      <c r="AZ128" s="947"/>
      <c r="BA128" s="947"/>
      <c r="BB128" s="947"/>
      <c r="BC128" s="947"/>
      <c r="BD128" s="947"/>
      <c r="BE128" s="948"/>
      <c r="BF128" s="1112" t="s">
        <v>497</v>
      </c>
      <c r="BG128" s="1113"/>
      <c r="BH128" s="1113"/>
      <c r="BI128" s="1113"/>
      <c r="BJ128" s="1113"/>
      <c r="BK128" s="1113"/>
      <c r="BL128" s="1114"/>
      <c r="BM128" s="1112">
        <v>12.15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510</v>
      </c>
      <c r="CQ128" s="1095"/>
      <c r="CR128" s="1095"/>
      <c r="CS128" s="1095"/>
      <c r="CT128" s="1095"/>
      <c r="CU128" s="1095"/>
      <c r="CV128" s="1095"/>
      <c r="CW128" s="1095"/>
      <c r="CX128" s="1095"/>
      <c r="CY128" s="1095"/>
      <c r="CZ128" s="1095"/>
      <c r="DA128" s="1095"/>
      <c r="DB128" s="1095"/>
      <c r="DC128" s="1095"/>
      <c r="DD128" s="1095"/>
      <c r="DE128" s="1095"/>
      <c r="DF128" s="1096"/>
      <c r="DG128" s="1097" t="s">
        <v>139</v>
      </c>
      <c r="DH128" s="1098"/>
      <c r="DI128" s="1098"/>
      <c r="DJ128" s="1098"/>
      <c r="DK128" s="1098"/>
      <c r="DL128" s="1098" t="s">
        <v>139</v>
      </c>
      <c r="DM128" s="1098"/>
      <c r="DN128" s="1098"/>
      <c r="DO128" s="1098"/>
      <c r="DP128" s="1098"/>
      <c r="DQ128" s="1098" t="s">
        <v>139</v>
      </c>
      <c r="DR128" s="1098"/>
      <c r="DS128" s="1098"/>
      <c r="DT128" s="1098"/>
      <c r="DU128" s="1098"/>
      <c r="DV128" s="1099" t="s">
        <v>139</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511</v>
      </c>
      <c r="X129" s="1132"/>
      <c r="Y129" s="1132"/>
      <c r="Z129" s="1133"/>
      <c r="AA129" s="1016">
        <v>23476030</v>
      </c>
      <c r="AB129" s="1017"/>
      <c r="AC129" s="1017"/>
      <c r="AD129" s="1017"/>
      <c r="AE129" s="1018"/>
      <c r="AF129" s="1019">
        <v>23465116</v>
      </c>
      <c r="AG129" s="1017"/>
      <c r="AH129" s="1017"/>
      <c r="AI129" s="1017"/>
      <c r="AJ129" s="1018"/>
      <c r="AK129" s="1019">
        <v>24087370</v>
      </c>
      <c r="AL129" s="1017"/>
      <c r="AM129" s="1017"/>
      <c r="AN129" s="1017"/>
      <c r="AO129" s="1018"/>
      <c r="AP129" s="1134"/>
      <c r="AQ129" s="1135"/>
      <c r="AR129" s="1135"/>
      <c r="AS129" s="1135"/>
      <c r="AT129" s="1136"/>
      <c r="AU129" s="286"/>
      <c r="AV129" s="286"/>
      <c r="AW129" s="286"/>
      <c r="AX129" s="1125" t="s">
        <v>512</v>
      </c>
      <c r="AY129" s="1008"/>
      <c r="AZ129" s="1008"/>
      <c r="BA129" s="1008"/>
      <c r="BB129" s="1008"/>
      <c r="BC129" s="1008"/>
      <c r="BD129" s="1008"/>
      <c r="BE129" s="1009"/>
      <c r="BF129" s="1126" t="s">
        <v>139</v>
      </c>
      <c r="BG129" s="1127"/>
      <c r="BH129" s="1127"/>
      <c r="BI129" s="1127"/>
      <c r="BJ129" s="1127"/>
      <c r="BK129" s="1127"/>
      <c r="BL129" s="1128"/>
      <c r="BM129" s="1126">
        <v>17.149999999999999</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513</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514</v>
      </c>
      <c r="X130" s="1132"/>
      <c r="Y130" s="1132"/>
      <c r="Z130" s="1133"/>
      <c r="AA130" s="1016">
        <v>4567063</v>
      </c>
      <c r="AB130" s="1017"/>
      <c r="AC130" s="1017"/>
      <c r="AD130" s="1017"/>
      <c r="AE130" s="1018"/>
      <c r="AF130" s="1019">
        <v>4578665</v>
      </c>
      <c r="AG130" s="1017"/>
      <c r="AH130" s="1017"/>
      <c r="AI130" s="1017"/>
      <c r="AJ130" s="1018"/>
      <c r="AK130" s="1019">
        <v>4591947</v>
      </c>
      <c r="AL130" s="1017"/>
      <c r="AM130" s="1017"/>
      <c r="AN130" s="1017"/>
      <c r="AO130" s="1018"/>
      <c r="AP130" s="1134"/>
      <c r="AQ130" s="1135"/>
      <c r="AR130" s="1135"/>
      <c r="AS130" s="1135"/>
      <c r="AT130" s="1136"/>
      <c r="AU130" s="286"/>
      <c r="AV130" s="286"/>
      <c r="AW130" s="286"/>
      <c r="AX130" s="1125" t="s">
        <v>515</v>
      </c>
      <c r="AY130" s="1008"/>
      <c r="AZ130" s="1008"/>
      <c r="BA130" s="1008"/>
      <c r="BB130" s="1008"/>
      <c r="BC130" s="1008"/>
      <c r="BD130" s="1008"/>
      <c r="BE130" s="1009"/>
      <c r="BF130" s="1162">
        <v>8.8000000000000007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516</v>
      </c>
      <c r="X131" s="1170"/>
      <c r="Y131" s="1170"/>
      <c r="Z131" s="1171"/>
      <c r="AA131" s="1063">
        <v>18908967</v>
      </c>
      <c r="AB131" s="1042"/>
      <c r="AC131" s="1042"/>
      <c r="AD131" s="1042"/>
      <c r="AE131" s="1043"/>
      <c r="AF131" s="1041">
        <v>18886451</v>
      </c>
      <c r="AG131" s="1042"/>
      <c r="AH131" s="1042"/>
      <c r="AI131" s="1042"/>
      <c r="AJ131" s="1043"/>
      <c r="AK131" s="1041">
        <v>19495423</v>
      </c>
      <c r="AL131" s="1042"/>
      <c r="AM131" s="1042"/>
      <c r="AN131" s="1042"/>
      <c r="AO131" s="1043"/>
      <c r="AP131" s="1172"/>
      <c r="AQ131" s="1173"/>
      <c r="AR131" s="1173"/>
      <c r="AS131" s="1173"/>
      <c r="AT131" s="1174"/>
      <c r="AU131" s="286"/>
      <c r="AV131" s="286"/>
      <c r="AW131" s="286"/>
      <c r="AX131" s="1144" t="s">
        <v>517</v>
      </c>
      <c r="AY131" s="1095"/>
      <c r="AZ131" s="1095"/>
      <c r="BA131" s="1095"/>
      <c r="BB131" s="1095"/>
      <c r="BC131" s="1095"/>
      <c r="BD131" s="1095"/>
      <c r="BE131" s="1096"/>
      <c r="BF131" s="1145" t="s">
        <v>139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518</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519</v>
      </c>
      <c r="W132" s="1155"/>
      <c r="X132" s="1155"/>
      <c r="Y132" s="1155"/>
      <c r="Z132" s="1156"/>
      <c r="AA132" s="1157">
        <v>8.5232253520000008</v>
      </c>
      <c r="AB132" s="1158"/>
      <c r="AC132" s="1158"/>
      <c r="AD132" s="1158"/>
      <c r="AE132" s="1159"/>
      <c r="AF132" s="1160">
        <v>9.5128160749999999</v>
      </c>
      <c r="AG132" s="1158"/>
      <c r="AH132" s="1158"/>
      <c r="AI132" s="1158"/>
      <c r="AJ132" s="1159"/>
      <c r="AK132" s="1160">
        <v>8.5912471339999996</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520</v>
      </c>
      <c r="W133" s="1138"/>
      <c r="X133" s="1138"/>
      <c r="Y133" s="1138"/>
      <c r="Z133" s="1139"/>
      <c r="AA133" s="1140">
        <v>8.1</v>
      </c>
      <c r="AB133" s="1141"/>
      <c r="AC133" s="1141"/>
      <c r="AD133" s="1141"/>
      <c r="AE133" s="1142"/>
      <c r="AF133" s="1140">
        <v>8.6999999999999993</v>
      </c>
      <c r="AG133" s="1141"/>
      <c r="AH133" s="1141"/>
      <c r="AI133" s="1141"/>
      <c r="AJ133" s="1142"/>
      <c r="AK133" s="1140">
        <v>8.8000000000000007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ZtRNy9weP23FMSjSfo6Ai3iQjL9sYJ/SbJphTNSZFYz29V72MuE4ZzBFbd2qzG49pKG+rKDSgaMPQwrhSiXyA==" saltValue="YOUIFhESZf9i7BAt7OXc3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si7elWpuXFAe1mTwXuSmBLfYYo7l/tEvA82fhZ89g7oNEIPyjXN26pwvOGx8Xk6IfzNNiWAnT807wKOebQsbw==" saltValue="p5j+1yGDF5Ntb9WBJUyV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3" zoomScaleNormal="63"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Uw+bDC3M1A5TK+2NdrDEns5d/cXgA8mzo+2qoeQLcE4qMYt3PKZkB4qBS0/MtwKI+g/tIRe+9p3tg9UXhLQhA==" saltValue="TqOURnucKMnFFpG3HPtr7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3" zoomScaleSheetLayoutView="83"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529</v>
      </c>
      <c r="AL9" s="1178"/>
      <c r="AM9" s="1178"/>
      <c r="AN9" s="1179"/>
      <c r="AO9" s="314">
        <v>7930771</v>
      </c>
      <c r="AP9" s="314">
        <v>110231</v>
      </c>
      <c r="AQ9" s="315">
        <v>81198</v>
      </c>
      <c r="AR9" s="316">
        <v>35.799999999999997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530</v>
      </c>
      <c r="AL10" s="1178"/>
      <c r="AM10" s="1178"/>
      <c r="AN10" s="1179"/>
      <c r="AO10" s="317">
        <v>74248</v>
      </c>
      <c r="AP10" s="317">
        <v>1032</v>
      </c>
      <c r="AQ10" s="318">
        <v>5531</v>
      </c>
      <c r="AR10" s="319">
        <v>-81.3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531</v>
      </c>
      <c r="AL11" s="1178"/>
      <c r="AM11" s="1178"/>
      <c r="AN11" s="1179"/>
      <c r="AO11" s="317">
        <v>22844</v>
      </c>
      <c r="AP11" s="317">
        <v>318</v>
      </c>
      <c r="AQ11" s="318">
        <v>1383</v>
      </c>
      <c r="AR11" s="319">
        <v>-77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532</v>
      </c>
      <c r="AL12" s="1178"/>
      <c r="AM12" s="1178"/>
      <c r="AN12" s="1179"/>
      <c r="AO12" s="317" t="s">
        <v>533</v>
      </c>
      <c r="AP12" s="317" t="s">
        <v>533</v>
      </c>
      <c r="AQ12" s="318">
        <v>8</v>
      </c>
      <c r="AR12" s="319" t="s">
        <v>533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534</v>
      </c>
      <c r="AL13" s="1178"/>
      <c r="AM13" s="1178"/>
      <c r="AN13" s="1179"/>
      <c r="AO13" s="317">
        <v>251583</v>
      </c>
      <c r="AP13" s="317">
        <v>3497</v>
      </c>
      <c r="AQ13" s="318">
        <v>2870</v>
      </c>
      <c r="AR13" s="319">
        <v>21.8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535</v>
      </c>
      <c r="AL14" s="1178"/>
      <c r="AM14" s="1178"/>
      <c r="AN14" s="1179"/>
      <c r="AO14" s="317">
        <v>226782</v>
      </c>
      <c r="AP14" s="317">
        <v>3152</v>
      </c>
      <c r="AQ14" s="318">
        <v>1754</v>
      </c>
      <c r="AR14" s="319">
        <v>79.7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536</v>
      </c>
      <c r="AL15" s="1184"/>
      <c r="AM15" s="1184"/>
      <c r="AN15" s="1185"/>
      <c r="AO15" s="317">
        <v>-602830</v>
      </c>
      <c r="AP15" s="317">
        <v>-8379</v>
      </c>
      <c r="AQ15" s="318">
        <v>-6387</v>
      </c>
      <c r="AR15" s="319">
        <v>31.2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190</v>
      </c>
      <c r="AL16" s="1184"/>
      <c r="AM16" s="1184"/>
      <c r="AN16" s="1185"/>
      <c r="AO16" s="317">
        <v>7903398</v>
      </c>
      <c r="AP16" s="317">
        <v>109850</v>
      </c>
      <c r="AQ16" s="318">
        <v>86357</v>
      </c>
      <c r="AR16" s="319">
        <v>27.2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541</v>
      </c>
      <c r="AL21" s="1187"/>
      <c r="AM21" s="1187"/>
      <c r="AN21" s="1188"/>
      <c r="AO21" s="330">
        <v>11.41</v>
      </c>
      <c r="AP21" s="331">
        <v>8.1999999999999993</v>
      </c>
      <c r="AQ21" s="332">
        <v>3.21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542</v>
      </c>
      <c r="AL22" s="1187"/>
      <c r="AM22" s="1187"/>
      <c r="AN22" s="1188"/>
      <c r="AO22" s="335">
        <v>99.7</v>
      </c>
      <c r="AP22" s="336">
        <v>98</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546</v>
      </c>
      <c r="AL32" s="1181"/>
      <c r="AM32" s="1181"/>
      <c r="AN32" s="1182"/>
      <c r="AO32" s="345">
        <v>5663845</v>
      </c>
      <c r="AP32" s="345">
        <v>78722</v>
      </c>
      <c r="AQ32" s="346">
        <v>54377</v>
      </c>
      <c r="AR32" s="347">
        <v>44.8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547</v>
      </c>
      <c r="AL33" s="1181"/>
      <c r="AM33" s="1181"/>
      <c r="AN33" s="1182"/>
      <c r="AO33" s="345" t="s">
        <v>533</v>
      </c>
      <c r="AP33" s="345" t="s">
        <v>533</v>
      </c>
      <c r="AQ33" s="346" t="s">
        <v>533</v>
      </c>
      <c r="AR33" s="347" t="s">
        <v>533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548</v>
      </c>
      <c r="AL34" s="1181"/>
      <c r="AM34" s="1181"/>
      <c r="AN34" s="1182"/>
      <c r="AO34" s="345" t="s">
        <v>533</v>
      </c>
      <c r="AP34" s="345" t="s">
        <v>533</v>
      </c>
      <c r="AQ34" s="346">
        <v>3</v>
      </c>
      <c r="AR34" s="347" t="s">
        <v>533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549</v>
      </c>
      <c r="AL35" s="1181"/>
      <c r="AM35" s="1181"/>
      <c r="AN35" s="1182"/>
      <c r="AO35" s="345">
        <v>579709</v>
      </c>
      <c r="AP35" s="345">
        <v>8057</v>
      </c>
      <c r="AQ35" s="346">
        <v>13654</v>
      </c>
      <c r="AR35" s="347">
        <v>-41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550</v>
      </c>
      <c r="AL36" s="1181"/>
      <c r="AM36" s="1181"/>
      <c r="AN36" s="1182"/>
      <c r="AO36" s="345">
        <v>416645</v>
      </c>
      <c r="AP36" s="345">
        <v>5791</v>
      </c>
      <c r="AQ36" s="346">
        <v>1462</v>
      </c>
      <c r="AR36" s="347">
        <v>296.10000000000002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551</v>
      </c>
      <c r="AL37" s="1181"/>
      <c r="AM37" s="1181"/>
      <c r="AN37" s="1182"/>
      <c r="AO37" s="345">
        <v>6698</v>
      </c>
      <c r="AP37" s="345">
        <v>93</v>
      </c>
      <c r="AQ37" s="346">
        <v>670</v>
      </c>
      <c r="AR37" s="347">
        <v>-86.1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552</v>
      </c>
      <c r="AL38" s="1190"/>
      <c r="AM38" s="1190"/>
      <c r="AN38" s="1191"/>
      <c r="AO38" s="348" t="s">
        <v>533</v>
      </c>
      <c r="AP38" s="348" t="s">
        <v>533</v>
      </c>
      <c r="AQ38" s="349">
        <v>1</v>
      </c>
      <c r="AR38" s="337" t="s">
        <v>533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553</v>
      </c>
      <c r="AL39" s="1190"/>
      <c r="AM39" s="1190"/>
      <c r="AN39" s="1191"/>
      <c r="AO39" s="345">
        <v>-400050</v>
      </c>
      <c r="AP39" s="345">
        <v>-5560</v>
      </c>
      <c r="AQ39" s="346">
        <v>-4140</v>
      </c>
      <c r="AR39" s="347">
        <v>34.299999999999997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554</v>
      </c>
      <c r="AL40" s="1181"/>
      <c r="AM40" s="1181"/>
      <c r="AN40" s="1182"/>
      <c r="AO40" s="345">
        <v>-4591947</v>
      </c>
      <c r="AP40" s="345">
        <v>-63824</v>
      </c>
      <c r="AQ40" s="346">
        <v>-48517</v>
      </c>
      <c r="AR40" s="347">
        <v>31.5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302</v>
      </c>
      <c r="AL41" s="1193"/>
      <c r="AM41" s="1193"/>
      <c r="AN41" s="1194"/>
      <c r="AO41" s="345">
        <v>1674900</v>
      </c>
      <c r="AP41" s="345">
        <v>23280</v>
      </c>
      <c r="AQ41" s="346">
        <v>17509</v>
      </c>
      <c r="AR41" s="347">
        <v>33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524</v>
      </c>
      <c r="AN49" s="1197" t="s">
        <v>558</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4899077</v>
      </c>
      <c r="AN51" s="367">
        <v>64033</v>
      </c>
      <c r="AO51" s="368">
        <v>-28</v>
      </c>
      <c r="AP51" s="369">
        <v>67319</v>
      </c>
      <c r="AQ51" s="370">
        <v>-27</v>
      </c>
      <c r="AR51" s="371">
        <v>-1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2132141</v>
      </c>
      <c r="AN52" s="375">
        <v>27868</v>
      </c>
      <c r="AO52" s="376">
        <v>-46.6</v>
      </c>
      <c r="AP52" s="377">
        <v>38101</v>
      </c>
      <c r="AQ52" s="378">
        <v>2.4</v>
      </c>
      <c r="AR52" s="379">
        <v>-49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3025606</v>
      </c>
      <c r="AN53" s="367">
        <v>40120</v>
      </c>
      <c r="AO53" s="368">
        <v>-37.299999999999997</v>
      </c>
      <c r="AP53" s="369">
        <v>70615</v>
      </c>
      <c r="AQ53" s="370">
        <v>4.9000000000000004</v>
      </c>
      <c r="AR53" s="371">
        <v>-42.2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1532360</v>
      </c>
      <c r="AN54" s="375">
        <v>20319</v>
      </c>
      <c r="AO54" s="376">
        <v>-27.1</v>
      </c>
      <c r="AP54" s="377">
        <v>37382</v>
      </c>
      <c r="AQ54" s="378">
        <v>-1.9</v>
      </c>
      <c r="AR54" s="379">
        <v>-25.2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5222704</v>
      </c>
      <c r="AN55" s="367">
        <v>70339</v>
      </c>
      <c r="AO55" s="368">
        <v>75.3</v>
      </c>
      <c r="AP55" s="369">
        <v>69185</v>
      </c>
      <c r="AQ55" s="370">
        <v>-2</v>
      </c>
      <c r="AR55" s="371">
        <v>77.3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2860803</v>
      </c>
      <c r="AN56" s="375">
        <v>38529</v>
      </c>
      <c r="AO56" s="376">
        <v>89.6</v>
      </c>
      <c r="AP56" s="377">
        <v>38519</v>
      </c>
      <c r="AQ56" s="378">
        <v>3</v>
      </c>
      <c r="AR56" s="379">
        <v>86.6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5340859</v>
      </c>
      <c r="AN57" s="367">
        <v>73090</v>
      </c>
      <c r="AO57" s="368">
        <v>3.9</v>
      </c>
      <c r="AP57" s="369">
        <v>70166</v>
      </c>
      <c r="AQ57" s="370">
        <v>1.4</v>
      </c>
      <c r="AR57" s="371">
        <v>2.5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3162288</v>
      </c>
      <c r="AN58" s="375">
        <v>43276</v>
      </c>
      <c r="AO58" s="376">
        <v>12.3</v>
      </c>
      <c r="AP58" s="377">
        <v>36115</v>
      </c>
      <c r="AQ58" s="378">
        <v>-6.2</v>
      </c>
      <c r="AR58" s="379">
        <v>18.5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7856179</v>
      </c>
      <c r="AN59" s="367">
        <v>109194</v>
      </c>
      <c r="AO59" s="368">
        <v>49.4</v>
      </c>
      <c r="AP59" s="369">
        <v>70329</v>
      </c>
      <c r="AQ59" s="370">
        <v>0.2</v>
      </c>
      <c r="AR59" s="371">
        <v>49.2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4299684</v>
      </c>
      <c r="AN60" s="375">
        <v>59762</v>
      </c>
      <c r="AO60" s="376">
        <v>38.1</v>
      </c>
      <c r="AP60" s="377">
        <v>39403</v>
      </c>
      <c r="AQ60" s="378">
        <v>9.1</v>
      </c>
      <c r="AR60" s="379">
        <v>29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5268885</v>
      </c>
      <c r="AN61" s="382">
        <v>71355</v>
      </c>
      <c r="AO61" s="383">
        <v>12.7</v>
      </c>
      <c r="AP61" s="384">
        <v>69523</v>
      </c>
      <c r="AQ61" s="385">
        <v>-4.5</v>
      </c>
      <c r="AR61" s="371">
        <v>17.2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2797455</v>
      </c>
      <c r="AN62" s="375">
        <v>37951</v>
      </c>
      <c r="AO62" s="376">
        <v>13.3</v>
      </c>
      <c r="AP62" s="377">
        <v>37904</v>
      </c>
      <c r="AQ62" s="378">
        <v>1.3</v>
      </c>
      <c r="AR62" s="379">
        <v>12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aH5CorLNWs1z3MfGZQ8FT4mLkmAd/WfG5nNeOS/eJXIgPNbAOmF8PENQT9iB/IZj4z0uI9Lpm4nBpvbz1go0Q==" saltValue="ws6CM2R2RxZz317jgc10P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5" zoomScaleNormal="6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20" spans="125:125" ht="13.5" hidden="1" customHeight="1" x14ac:dyDescent="0.15"/>
    <row r="121" spans="125:125" ht="13.5" hidden="1" customHeight="1" x14ac:dyDescent="0.15">
      <c r="DU121" s="292"/>
    </row>
  </sheetData>
  <sheetProtection algorithmName="SHA-512" hashValue="2ZnXXbTu2ldxxBBXoOF1j4+h+cvZb0F/ZZoVmaGjhY9v0fvqAgOfEdWhPAvi5cRBH08fsOy8GQA+TIgQb6yBSA==" saltValue="0WvWnIL030YoLi4nb4i6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5" zoomScaleNormal="6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k+Wfp9RubI6EH9AAgPVkLlBMbSL0eGnSsGJ4zVp1+5ZXa0p+zgF49cqUZ+Bka+TW7sQcrsGUOp7r7xVxxaYXlw==" saltValue="jqv1OAbPvOKmWqZQvcwZX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00" t="s">
        <v>3</v>
      </c>
      <c r="D47" s="1200"/>
      <c r="E47" s="1201"/>
      <c r="F47" s="11">
        <v>14.81</v>
      </c>
      <c r="G47" s="12">
        <v>15.14</v>
      </c>
      <c r="H47" s="12">
        <v>15.18</v>
      </c>
      <c r="I47" s="12">
        <v>15.19</v>
      </c>
      <c r="J47" s="13">
        <v>14.8</v>
      </c>
    </row>
    <row r="48" spans="2:10" ht="57.75" customHeight="1" x14ac:dyDescent="0.15">
      <c r="B48" s="14"/>
      <c r="C48" s="1202" t="s">
        <v>4</v>
      </c>
      <c r="D48" s="1202"/>
      <c r="E48" s="1203"/>
      <c r="F48" s="15">
        <v>6.41</v>
      </c>
      <c r="G48" s="16">
        <v>5.18</v>
      </c>
      <c r="H48" s="16">
        <v>5.14</v>
      </c>
      <c r="I48" s="16">
        <v>5.22</v>
      </c>
      <c r="J48" s="17">
        <v>6.95</v>
      </c>
    </row>
    <row r="49" spans="2:10" ht="57.75" customHeight="1" thickBot="1" x14ac:dyDescent="0.2">
      <c r="B49" s="18"/>
      <c r="C49" s="1204" t="s">
        <v>5</v>
      </c>
      <c r="D49" s="1204"/>
      <c r="E49" s="1205"/>
      <c r="F49" s="19">
        <v>1.21</v>
      </c>
      <c r="G49" s="20" t="s">
        <v>579</v>
      </c>
      <c r="H49" s="20" t="s">
        <v>580</v>
      </c>
      <c r="I49" s="20">
        <v>0.08</v>
      </c>
      <c r="J49" s="21">
        <v>1.86</v>
      </c>
    </row>
    <row r="50" spans="2:10" ht="13.5" customHeight="1" x14ac:dyDescent="0.15"/>
  </sheetData>
  <sheetProtection algorithmName="SHA-512" hashValue="rf77ca+J/SABoj2niDVoNpWAs+bVwijaBksPa9J5FIGRT1HmcdQ5V1/QPgqS+YoZFwAso8XmfzVczn53PtqYxw==" saltValue="vXXSQlj8M2bS6iE4H4+3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132900</cp:lastModifiedBy>
  <cp:lastPrinted>2022-03-07T07:01:23Z</cp:lastPrinted>
  <dcterms:created xsi:type="dcterms:W3CDTF">2022-02-02T06:12:46Z</dcterms:created>
  <dcterms:modified xsi:type="dcterms:W3CDTF">2022-09-23T07:06:36Z</dcterms:modified>
  <cp:category/>
</cp:coreProperties>
</file>