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元決算分\07_市町村→県（第２回）\HP掲載\"/>
    </mc:Choice>
  </mc:AlternateContent>
  <bookViews>
    <workbookView xWindow="0" yWindow="0" windowWidth="28800" windowHeight="12210"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E37" i="10"/>
  <c r="AM37" i="10"/>
  <c r="U37" i="10"/>
  <c r="C37" i="10"/>
  <c r="CO36" i="10"/>
  <c r="CO37" i="10" s="1"/>
  <c r="BE36" i="10"/>
  <c r="AM36" i="10"/>
  <c r="U36" i="10"/>
  <c r="C36" i="10"/>
  <c r="CO35" i="10"/>
  <c r="BW35" i="10"/>
  <c r="BW36" i="10" s="1"/>
  <c r="BW37" i="10" s="1"/>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<sst xmlns="http://schemas.openxmlformats.org/spreadsheetml/2006/main" count="1153" uniqueCount="644">
  <si>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</si>
  <si>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</si>
  <si>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</si>
  <si>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</si>
  <si>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</si>
  <si>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</si>
  <si>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</si>
  <si>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</si>
  <si>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</si>
  <si>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</si>
  <si>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</si>
  <si>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</si>
  <si>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</si>
  <si>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</si>
  <si>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</si>
  <si>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</si>
  <si>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</si>
  <si>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</si>
  <si>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</si>
  <si>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</si>
  <si>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</si>
  <si>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</si>
  <si>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</si>
  <si>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</si>
  <si>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</si>
  <si>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</si>
  <si>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</si>
  <si>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</si>
  <si>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</si>
  <si>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</si>
  <si>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</si>
  <si>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</si>
  <si>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</si>
  <si>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</si>
  <si>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</si>
  <si>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</si>
  <si>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</si>
  <si>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</si>
  <si>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</si>
  <si>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</si>
  <si>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</si>
  <si>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</si>
  <si>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</si>
  <si>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</si>
  <si>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</si>
  <si>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</si>
  <si>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</si>
  <si>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</si>
  <si>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</si>
  <si>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</si>
  <si>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</si>
  <si>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</si>
  <si>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</si>
  <si>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</si>
  <si>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</si>
  <si>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</si>
  <si>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</si>
  <si>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</si>
  <si>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</si>
  <si>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</si>
  <si>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</si>
  <si>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</si>
  <si>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</si>
  <si>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</si>
  <si>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</si>
  <si>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</si>
  <si>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</si>
  <si>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</si>
  <si>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</si>
  <si>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</si>
  <si>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</si>
  <si>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</si>
  <si>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</si>
  <si>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</si>
  <si>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</si>
  <si>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</si>
  <si>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</si>
  <si>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</si>
  <si>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</si>
  <si>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</si>
  <si>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</si>
  <si>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</si>
  <si>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</si>
  <si>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</si>
  <si>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</si>
  <si>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</si>
  <si>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</si>
  <si>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</si>
  <si>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</si>
  <si>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</si>
  <si>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</si>
  <si>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</si>
  <si>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</si>
  <si>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</si>
  <si>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</si>
  <si>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</si>
  <si>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</si>
  <si>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</si>
  <si>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和歌山市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</si>
  <si>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</si>
  <si>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</si>
  <si>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</si>
  <si>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</si>
  <si>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</si>
  <si>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</si>
  <si>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</si>
  <si>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</si>
  <si>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</si>
  <si>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</si>
  <si>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</si>
  <si>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</si>
  <si>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</si>
  <si>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</si>
  <si>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</si>
  <si>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</si>
  <si>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</si>
  <si>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</si>
  <si>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</si>
  <si>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</si>
  <si>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</si>
  <si>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</si>
  <si>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</si>
  <si>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</si>
  <si>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</si>
  <si>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</si>
  <si>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</si>
  <si>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</si>
  <si>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</si>
  <si>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</si>
  <si>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</si>
  <si>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</si>
  <si>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</si>
  <si>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</si>
  <si>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</si>
  <si>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</si>
  <si>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</si>
  <si>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</si>
  <si>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</si>
  <si>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</si>
  <si>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</si>
  <si>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</si>
  <si>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</si>
  <si>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</si>
  <si>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</si>
  <si>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</si>
  <si>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</si>
  <si>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</si>
  <si>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</si>
  <si>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</si>
  <si>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</si>
  <si>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</si>
  <si>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</si>
  <si>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土地造成事業特別会計</t>
    <phoneticPr fontId="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</si>
  <si>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</si>
  <si>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</si>
  <si>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</si>
  <si>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</si>
  <si>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</si>
  <si>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</si>
  <si>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</si>
  <si>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</si>
  <si>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</si>
  <si>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</si>
  <si>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</si>
  <si>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</si>
  <si>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</si>
  <si>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</si>
  <si>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</si>
  <si>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</si>
  <si>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</si>
  <si>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</si>
  <si>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</si>
  <si>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</si>
  <si>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</si>
  <si>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</si>
  <si>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</si>
  <si>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</si>
  <si>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</si>
  <si>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</si>
  <si>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</si>
  <si>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</si>
  <si>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</si>
  <si>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</si>
  <si>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</si>
  <si>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</si>
  <si>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</si>
  <si>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</si>
  <si>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</si>
  <si>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</si>
  <si>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</si>
  <si>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</si>
  <si>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</si>
  <si>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</si>
  <si>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</si>
  <si>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</si>
  <si>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</si>
  <si>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</si>
  <si>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</si>
  <si>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</si>
  <si>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</si>
  <si>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</si>
  <si>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</si>
  <si>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</si>
  <si>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</si>
  <si>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</si>
  <si>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</si>
  <si>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</si>
  <si>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</si>
  <si>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</si>
  <si>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</si>
  <si>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</si>
  <si>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</si>
  <si>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</si>
  <si>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</si>
  <si>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</si>
  <si>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和歌山県和歌山市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</si>
  <si>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</si>
  <si>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</si>
  <si>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</si>
  <si>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</si>
  <si>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</si>
  <si>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</si>
  <si>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</si>
  <si>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</si>
  <si>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</si>
  <si>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</si>
  <si>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</si>
  <si>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</si>
  <si>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</si>
  <si>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</si>
  <si>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</si>
  <si>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</si>
  <si>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</si>
  <si>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</si>
  <si>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</si>
  <si>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</si>
  <si>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</si>
  <si>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</si>
  <si>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</si>
  <si>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</si>
  <si>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</si>
  <si>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</si>
  <si>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</si>
  <si>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</si>
  <si>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</si>
  <si>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</si>
  <si>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</si>
  <si>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</si>
  <si>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</si>
  <si>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</si>
  <si>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</si>
  <si>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</si>
  <si>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</si>
  <si>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</si>
  <si>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</si>
  <si>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</si>
  <si>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</si>
  <si>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</si>
  <si>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</si>
  <si>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</si>
  <si>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</si>
  <si>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</si>
  <si>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</si>
  <si>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</si>
  <si>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</si>
  <si>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</si>
  <si>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</si>
  <si>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</si>
  <si>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</si>
  <si>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</si>
  <si>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</si>
  <si>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</si>
  <si>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</si>
  <si>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</si>
  <si>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</si>
  <si>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</si>
  <si>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</si>
  <si>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</si>
  <si>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</si>
  <si>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</si>
  <si>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</si>
  <si>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</si>
  <si>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</si>
  <si>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</si>
  <si>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</si>
  <si>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</si>
  <si>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</si>
  <si>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</si>
  <si>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</si>
  <si>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</si>
  <si>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</si>
  <si>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</si>
  <si>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</si>
  <si>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</si>
  <si>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</si>
  <si>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</si>
  <si>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</si>
  <si>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</si>
  <si>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</si>
  <si>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</si>
  <si>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</si>
  <si>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</si>
  <si>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</si>
  <si>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</si>
  <si>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</si>
  <si>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</si>
  <si>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</si>
  <si>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</si>
  <si>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</si>
  <si>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</si>
  <si>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</si>
  <si>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</si>
  <si>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</si>
  <si>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</si>
  <si>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</si>
  <si>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</si>
  <si>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</si>
  <si>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</si>
  <si>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</si>
  <si>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</si>
  <si>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</si>
  <si>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</si>
  <si>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</si>
  <si>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</si>
  <si>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</si>
  <si>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</si>
  <si>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</si>
  <si>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</si>
  <si>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</si>
  <si>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</si>
  <si>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</si>
  <si>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</si>
  <si>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</si>
  <si>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</si>
  <si>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</si>
  <si>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</si>
  <si>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</si>
  <si>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</si>
  <si>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</si>
  <si>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</si>
  <si>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</si>
  <si>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</si>
  <si>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</si>
  <si>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</si>
  <si>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駐車場整備</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</si>
  <si>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</si>
  <si>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</si>
  <si>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</si>
  <si>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</si>
  <si>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</si>
  <si>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</si>
  <si>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</si>
  <si>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</si>
  <si>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</si>
  <si>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</si>
  <si>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</si>
  <si>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</si>
  <si>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</si>
  <si>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</si>
  <si>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</si>
  <si>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</si>
  <si>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</si>
  <si>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</si>
  <si>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</si>
  <si>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</si>
  <si>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</si>
  <si>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</si>
  <si>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</si>
  <si>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和歌山県和歌山市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</si>
  <si>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</si>
  <si>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</si>
  <si>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</si>
  <si>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</si>
  <si>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</si>
  <si>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</si>
  <si>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</si>
  <si>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</si>
  <si>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</si>
  <si>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</si>
  <si>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</si>
  <si>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</si>
  <si>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</si>
  <si>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</si>
  <si>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</si>
  <si>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</si>
  <si>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</si>
  <si>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</si>
  <si>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</si>
  <si>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</si>
  <si>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</si>
  <si>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住宅改修資金貸付事業特別会計</t>
    <phoneticPr fontId="5"/>
  </si>
  <si>
    <t>住宅新築資金貸付事業特別会計</t>
    <phoneticPr fontId="5"/>
  </si>
  <si>
    <t>宅地取得資金貸付事業特別会計</t>
    <phoneticPr fontId="5"/>
  </si>
  <si>
    <t>母子父子寡婦福祉資金貸付事業特別会計</t>
    <phoneticPr fontId="5"/>
  </si>
  <si>
    <t>街路用地先行取得事業特別会計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</si>
  <si>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</si>
  <si>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</si>
  <si>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</si>
  <si>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</si>
  <si>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</si>
  <si>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</si>
  <si>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</si>
  <si>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</si>
  <si>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</si>
  <si>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</si>
  <si>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</si>
  <si>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</si>
  <si>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</si>
  <si>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</si>
  <si>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</si>
  <si>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</si>
  <si>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駐車場管理事業特別会計</t>
    <phoneticPr fontId="5"/>
  </si>
  <si>
    <t>水道事業会計</t>
    <phoneticPr fontId="5"/>
  </si>
  <si>
    <t>法適用企業</t>
    <phoneticPr fontId="5"/>
  </si>
  <si>
    <t>工業用水道事業会計</t>
    <phoneticPr fontId="5"/>
  </si>
  <si>
    <t>下水道事業会計</t>
    <phoneticPr fontId="5"/>
  </si>
  <si>
    <t>-</t>
    <phoneticPr fontId="5"/>
  </si>
  <si>
    <t>卸売市場事業特別会計</t>
    <phoneticPr fontId="5"/>
  </si>
  <si>
    <t>法非適用企業</t>
    <phoneticPr fontId="5"/>
  </si>
  <si>
    <t>農業集落排水事業特別会計</t>
    <phoneticPr fontId="5"/>
  </si>
  <si>
    <t>-</t>
    <phoneticPr fontId="5"/>
  </si>
  <si>
    <t>漁業集落排水事業特別会計</t>
    <phoneticPr fontId="5"/>
  </si>
  <si>
    <t>土地造成事業特別会計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</si>
  <si>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</si>
  <si>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</si>
  <si>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</si>
  <si>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</si>
  <si>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</si>
  <si>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</si>
  <si>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</si>
  <si>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</si>
  <si>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</si>
  <si>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</si>
  <si>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</si>
  <si>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</si>
  <si>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</si>
  <si>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</si>
  <si>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</si>
  <si>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</si>
  <si>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</si>
  <si>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</si>
  <si>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</si>
  <si>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</si>
  <si>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</si>
  <si>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</si>
  <si>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</si>
  <si>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</si>
  <si>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</si>
  <si>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</si>
  <si>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</si>
  <si>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</si>
  <si>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</si>
  <si>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</si>
  <si>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</si>
  <si>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</si>
  <si>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</si>
  <si>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</si>
  <si>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</si>
  <si>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</si>
  <si>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</si>
  <si>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</si>
  <si>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</si>
  <si>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</si>
  <si>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</si>
  <si>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</si>
  <si>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</si>
  <si>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</si>
  <si>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</si>
  <si>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</si>
  <si>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</si>
  <si>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</si>
  <si>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</si>
  <si>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</si>
  <si>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</si>
  <si>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</si>
  <si>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</si>
  <si>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</si>
  <si>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</si>
  <si>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</si>
  <si>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</si>
  <si>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</si>
  <si>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</si>
  <si>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</si>
  <si>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</si>
  <si>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</si>
  <si>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卸売市場事業特別会計</t>
    <phoneticPr fontId="5"/>
  </si>
  <si>
    <t>(Ｆ)</t>
    <phoneticPr fontId="5"/>
  </si>
  <si>
    <t>漁業集落排水事業特別会計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</si>
  <si>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</si>
  <si>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</si>
  <si>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</si>
  <si>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</si>
  <si>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</si>
  <si>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</si>
  <si>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</si>
  <si>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</si>
  <si>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</si>
  <si>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</si>
  <si>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</si>
  <si>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</si>
  <si>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</si>
  <si>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</si>
  <si>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</si>
  <si>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</si>
  <si>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</si>
  <si>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</si>
  <si>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</si>
  <si>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</si>
  <si>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</si>
  <si>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</si>
  <si>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</si>
  <si>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</si>
  <si>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</si>
  <si>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</si>
  <si>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</si>
  <si>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</si>
  <si>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</si>
  <si>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</si>
  <si>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</si>
  <si>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</si>
  <si>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</si>
  <si>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</si>
  <si>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</si>
  <si>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</si>
  <si>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</si>
  <si>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</si>
  <si>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</si>
  <si>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</si>
  <si>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</si>
  <si>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</si>
  <si>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</si>
  <si>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</si>
  <si>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</si>
  <si>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</si>
  <si>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</si>
  <si>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</si>
  <si>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</si>
  <si>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</si>
  <si>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</si>
  <si>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</si>
  <si>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</si>
  <si>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</si>
  <si>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</si>
  <si>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</si>
  <si>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</si>
  <si>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</si>
  <si>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</si>
  <si>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</si>
  <si>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</si>
  <si>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</si>
  <si>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</si>
  <si>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</si>
  <si>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</si>
  <si>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</si>
  <si>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</si>
  <si>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</si>
  <si>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</si>
  <si>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</si>
  <si>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</si>
  <si>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</si>
  <si>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</si>
  <si>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</si>
  <si>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</si>
  <si>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</si>
  <si>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</si>
  <si>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</si>
  <si>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</si>
  <si>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</si>
  <si>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</si>
  <si>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</si>
  <si>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</si>
  <si>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</si>
  <si>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</si>
  <si>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0.84</t>
  </si>
  <si>
    <t>▲ 5.09</t>
  </si>
  <si>
    <t>▲ 4.45</t>
  </si>
  <si>
    <t>▲ 3.27</t>
  </si>
  <si>
    <t>駐車場管理事業特別会計</t>
  </si>
  <si>
    <t>▲ 2.59</t>
  </si>
  <si>
    <t>▲ 2.41</t>
  </si>
  <si>
    <t>▲ 2.28</t>
  </si>
  <si>
    <t>▲ 2.12</t>
  </si>
  <si>
    <t>▲ 2.00</t>
  </si>
  <si>
    <t>住宅新築資金貸付事業特別会計</t>
  </si>
  <si>
    <t>▲ 0.85</t>
  </si>
  <si>
    <t>▲ 0.80</t>
  </si>
  <si>
    <t>▲ 0.77</t>
  </si>
  <si>
    <t>土地造成事業特別会計</t>
  </si>
  <si>
    <t>▲ 1.45</t>
  </si>
  <si>
    <t>▲ 1.24</t>
  </si>
  <si>
    <t>▲ 1.13</t>
  </si>
  <si>
    <t>▲ 0.76</t>
  </si>
  <si>
    <t>▲ 0.54</t>
  </si>
  <si>
    <t>宅地取得資金貸付事業特別会計</t>
  </si>
  <si>
    <t>▲ 0.36</t>
  </si>
  <si>
    <t>▲ 0.35</t>
  </si>
  <si>
    <t>▲ 0.34</t>
  </si>
  <si>
    <t>▲ 0.32</t>
  </si>
  <si>
    <t>住宅改修資金貸付事業特別会計</t>
  </si>
  <si>
    <t>▲ 0.09</t>
  </si>
  <si>
    <t>▲ 0.08</t>
  </si>
  <si>
    <t>▲ 0.07</t>
  </si>
  <si>
    <t>▲ 0.06</t>
  </si>
  <si>
    <t>水道事業会計</t>
  </si>
  <si>
    <t>工業用水道事業会計</t>
  </si>
  <si>
    <t>国民健康保険事業特別会計</t>
  </si>
  <si>
    <t>その他会計（赤字）</t>
  </si>
  <si>
    <t>▲ 3.73</t>
  </si>
  <si>
    <t>その他会計（黒字）</t>
  </si>
  <si>
    <t>（百万円）</t>
    <phoneticPr fontId="5"/>
  </si>
  <si>
    <t>H26末</t>
    <phoneticPr fontId="5"/>
  </si>
  <si>
    <t>H27末</t>
    <phoneticPr fontId="5"/>
  </si>
  <si>
    <t>H28末</t>
    <phoneticPr fontId="5"/>
  </si>
  <si>
    <t>H29末</t>
    <phoneticPr fontId="5"/>
  </si>
  <si>
    <t>H30末</t>
    <phoneticPr fontId="5"/>
  </si>
  <si>
    <t>和歌山地方税回収機構</t>
    <rPh sb="0" eb="3">
      <t>ワカヤマ</t>
    </rPh>
    <rPh sb="3" eb="6">
      <t>チホウゼイ</t>
    </rPh>
    <rPh sb="6" eb="10">
      <t>カイシュウキコウ</t>
    </rPh>
    <phoneticPr fontId="2"/>
  </si>
  <si>
    <t>和歌山県後期高齢者医療広域連合</t>
    <rPh sb="0" eb="4">
      <t>ワカヤマケン</t>
    </rPh>
    <rPh sb="4" eb="6">
      <t>コウキ</t>
    </rPh>
    <rPh sb="6" eb="9">
      <t>コウレイシャ</t>
    </rPh>
    <rPh sb="9" eb="11">
      <t>イリョウ</t>
    </rPh>
    <rPh sb="11" eb="13">
      <t>コウイキ</t>
    </rPh>
    <rPh sb="13" eb="15">
      <t>レンゴウ</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</si>
  <si>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</si>
  <si>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和歌山県住宅新築資金等貸付金回収管理組合</t>
    <rPh sb="0" eb="4">
      <t>ワカヤマケン</t>
    </rPh>
    <rPh sb="4" eb="6">
      <t>ジュウタク</t>
    </rPh>
    <rPh sb="6" eb="8">
      <t>シンチク</t>
    </rPh>
    <rPh sb="8" eb="11">
      <t>シキンナド</t>
    </rPh>
    <rPh sb="11" eb="13">
      <t>カシツケ</t>
    </rPh>
    <rPh sb="13" eb="14">
      <t>キン</t>
    </rPh>
    <rPh sb="14" eb="16">
      <t>カイシュウ</t>
    </rPh>
    <rPh sb="16" eb="18">
      <t>カンリ</t>
    </rPh>
    <rPh sb="18" eb="20">
      <t>クミアイ</t>
    </rPh>
    <phoneticPr fontId="2"/>
  </si>
  <si>
    <t>-</t>
    <phoneticPr fontId="2"/>
  </si>
  <si>
    <t>和歌山市清掃株式会社</t>
    <rPh sb="0" eb="4">
      <t>ワカヤマシ</t>
    </rPh>
    <rPh sb="4" eb="6">
      <t>セイソウ</t>
    </rPh>
    <rPh sb="6" eb="10">
      <t>カブシキガイシャ</t>
    </rPh>
    <phoneticPr fontId="2"/>
  </si>
  <si>
    <t>-</t>
    <phoneticPr fontId="2"/>
  </si>
  <si>
    <t>公益財団法人和歌山地域地場産業振興センター</t>
    <phoneticPr fontId="2"/>
  </si>
  <si>
    <t>公益財団法人和歌山市文化スポーツ振興財団</t>
    <rPh sb="0" eb="6">
      <t>コウエキザイダンホウジン</t>
    </rPh>
    <rPh sb="6" eb="10">
      <t>ワカヤマシ</t>
    </rPh>
    <rPh sb="10" eb="12">
      <t>ブンカ</t>
    </rPh>
    <rPh sb="16" eb="18">
      <t>シンコウ</t>
    </rPh>
    <rPh sb="18" eb="20">
      <t>ザイダン</t>
    </rPh>
    <phoneticPr fontId="2"/>
  </si>
  <si>
    <t>公益財団法人和歌山市中小企業勤労者福祉サービスセンター</t>
    <rPh sb="0" eb="6">
      <t>コウエキザイダンホウジン</t>
    </rPh>
    <rPh sb="6" eb="10">
      <t>ワカヤマシ</t>
    </rPh>
    <rPh sb="10" eb="12">
      <t>チュウショウ</t>
    </rPh>
    <rPh sb="12" eb="14">
      <t>キギョウ</t>
    </rPh>
    <rPh sb="14" eb="17">
      <t>キンロウシャ</t>
    </rPh>
    <rPh sb="17" eb="19">
      <t>フクシ</t>
    </rPh>
    <phoneticPr fontId="2"/>
  </si>
  <si>
    <t>株式会社ぶらくり</t>
    <rPh sb="0" eb="4">
      <t>カブシキガイシャ</t>
    </rPh>
    <phoneticPr fontId="2"/>
  </si>
  <si>
    <t>教育施設整備基金</t>
    <phoneticPr fontId="2"/>
  </si>
  <si>
    <t>市有建物災害復旧基金</t>
    <phoneticPr fontId="2"/>
  </si>
  <si>
    <t>未来のまちづくり基金</t>
    <phoneticPr fontId="2"/>
  </si>
  <si>
    <t>がんばれ基金</t>
    <phoneticPr fontId="2"/>
  </si>
  <si>
    <t>発明事業振興基金</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</si>
  <si>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</si>
  <si>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</si>
  <si>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</si>
  <si>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</si>
  <si>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ともに、類似団体内平均値を上回っている。特に将来負担比率については非常に高い水準である。今後は地方債の発行額を抑制しつつ、施設の老朽化対策に取り組んでいく必要があるため、公共施設総合管理計画及び各施設の個別施設計画に基づき、施設の長寿命化、複合化、統廃合等を進め、財政負担の軽減及び平準化を図っていく。</t>
    <rPh sb="115" eb="116">
      <t>カク</t>
    </rPh>
    <rPh sb="116" eb="118">
      <t>シセツ</t>
    </rPh>
    <rPh sb="150" eb="152">
      <t>ザイセイ</t>
    </rPh>
    <rPh sb="152" eb="154">
      <t>フタン</t>
    </rPh>
    <rPh sb="155" eb="157">
      <t>ケイゲン</t>
    </rPh>
    <rPh sb="157" eb="158">
      <t>オヨ</t>
    </rPh>
    <rPh sb="159" eb="162">
      <t>ヘイジュンカ</t>
    </rPh>
    <rPh sb="163" eb="164">
      <t>ハカ</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</si>
  <si>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</si>
  <si>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</si>
  <si>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</si>
  <si>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</si>
  <si>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</si>
  <si>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</si>
  <si>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将来負担比率、実質公債費比率ともに、類似団体内平均値を上回っている。また、類似団体内平均値は両指標とも近年減少傾向にあるものの、当市においては、ほぼ横ばいの状況である。
これは、近年、耐震性の乏しい公共施設の再編・更新、小中学校空調整備・トイレ改修等の積極的な公共投資を行ったことにより、地方債の発行額が増加したことに起因すると考えられる。
今後は、地方債の発行額の抑制を図り、指標の改善を図る。</t>
    <rPh sb="7" eb="9">
      <t>ジッシツ</t>
    </rPh>
    <rPh sb="9" eb="12">
      <t>コウサイヒ</t>
    </rPh>
    <rPh sb="12" eb="13">
      <t>ヒ</t>
    </rPh>
    <rPh sb="37" eb="39">
      <t>ルイジ</t>
    </rPh>
    <rPh sb="39" eb="41">
      <t>ダンタイ</t>
    </rPh>
    <rPh sb="41" eb="42">
      <t>ナイ</t>
    </rPh>
    <rPh sb="42" eb="45">
      <t>ヘイキンチ</t>
    </rPh>
    <rPh sb="46" eb="47">
      <t>リョウ</t>
    </rPh>
    <rPh sb="47" eb="49">
      <t>シヒョウ</t>
    </rPh>
    <rPh sb="51" eb="53">
      <t>キンネン</t>
    </rPh>
    <rPh sb="53" eb="55">
      <t>ゲンショウ</t>
    </rPh>
    <rPh sb="55" eb="57">
      <t>ケイコウ</t>
    </rPh>
    <rPh sb="64" eb="65">
      <t>ア</t>
    </rPh>
    <rPh sb="65" eb="66">
      <t>シ</t>
    </rPh>
    <rPh sb="74" eb="75">
      <t>ヨコ</t>
    </rPh>
    <rPh sb="78" eb="80">
      <t>ジョウキョウ</t>
    </rPh>
    <rPh sb="89" eb="91">
      <t>キンネン</t>
    </rPh>
    <rPh sb="110" eb="114">
      <t>ショウチュウガッコウ</t>
    </rPh>
    <rPh sb="114" eb="116">
      <t>クウチョウ</t>
    </rPh>
    <rPh sb="116" eb="118">
      <t>セイビ</t>
    </rPh>
    <rPh sb="122" eb="124">
      <t>カイシュウ</t>
    </rPh>
    <rPh sb="124" eb="125">
      <t>トウ</t>
    </rPh>
    <rPh sb="126" eb="128">
      <t>セッキョク</t>
    </rPh>
    <rPh sb="128" eb="129">
      <t>テキ</t>
    </rPh>
    <rPh sb="130" eb="132">
      <t>コウキョウ</t>
    </rPh>
    <rPh sb="132" eb="134">
      <t>トウシ</t>
    </rPh>
    <rPh sb="135" eb="136">
      <t>オコナ</t>
    </rPh>
    <rPh sb="144" eb="147">
      <t>チホウサイ</t>
    </rPh>
    <rPh sb="148" eb="151">
      <t>ハッコウガク</t>
    </rPh>
    <rPh sb="152" eb="154">
      <t>ゾウカ</t>
    </rPh>
    <rPh sb="159" eb="161">
      <t>キイン</t>
    </rPh>
    <rPh sb="164" eb="165">
      <t>カンガ</t>
    </rPh>
    <rPh sb="171" eb="172">
      <t>コン</t>
    </rPh>
    <rPh sb="172" eb="173">
      <t>ゴ</t>
    </rPh>
    <rPh sb="175" eb="178">
      <t>チホウサイ</t>
    </rPh>
    <rPh sb="179" eb="182">
      <t>ハッコウガク</t>
    </rPh>
    <rPh sb="183" eb="185">
      <t>ヨクセイ</t>
    </rPh>
    <rPh sb="186" eb="187">
      <t>ハカ</t>
    </rPh>
    <rPh sb="189" eb="191">
      <t>シヒョウ</t>
    </rPh>
    <rPh sb="192" eb="194">
      <t>カイゼン</t>
    </rPh>
    <rPh sb="195" eb="196">
      <t>ハカ</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</si>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</sst>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extLst>
            <c:ext xmlns:c16="http://schemas.microsoft.com/office/drawing/2014/chart" uri="{C3380CC4-5D6E-409C-BE32-E72D297353CC}">
              <c16:uniqueId val="{00000000-4802-4AB5-A169-8E4B0446EAD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43129</c:v>
                </c:pt>
                <c:pt idx="1">
                  <c:v>42811</c:v>
                </c:pt>
                <c:pt idx="2">
                  <c:v>51108</c:v>
                </c:pt>
                <c:pt idx="3">
                  <c:v>48398</c:v>
                </c:pt>
                <c:pt idx="4">
                  <c:v>72550</c:v>
                </c:pt>
              </c:numCache>
            </c:numRef>
          </c:val>
          <c:smooth val="0"/>
          <c:extLst>
            <c:ext xmlns:c16="http://schemas.microsoft.com/office/drawing/2014/chart" uri="{C3380CC4-5D6E-409C-BE32-E72D297353CC}">
              <c16:uniqueId val="{00000001-4802-4AB5-A169-8E4B0446EAD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0.72</c:v>
                </c:pt>
                <c:pt idx="1">
                  <c:v>0.25</c:v>
                </c:pt>
                <c:pt idx="2">
                  <c:v>0.19</c:v>
                </c:pt>
                <c:pt idx="3">
                  <c:v>0.49</c:v>
                </c:pt>
                <c:pt idx="4">
                  <c:v>0.44</c:v>
                </c:pt>
              </c:numCache>
            </c:numRef>
          </c:val>
          <c:extLst>
            <c:ext xmlns:c16="http://schemas.microsoft.com/office/drawing/2014/chart" uri="{C3380CC4-5D6E-409C-BE32-E72D297353CC}">
              <c16:uniqueId val="{00000000-820A-4C4D-B09C-E16AB50A249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11.72</c:v>
                </c:pt>
                <c:pt idx="1">
                  <c:v>19.149999999999999</c:v>
                </c:pt>
                <c:pt idx="2">
                  <c:v>14.22</c:v>
                </c:pt>
                <c:pt idx="3">
                  <c:v>9.25</c:v>
                </c:pt>
                <c:pt idx="4">
                  <c:v>5.9</c:v>
                </c:pt>
              </c:numCache>
            </c:numRef>
          </c:val>
          <c:extLst>
            <c:ext xmlns:c16="http://schemas.microsoft.com/office/drawing/2014/chart" uri="{C3380CC4-5D6E-409C-BE32-E72D297353CC}">
              <c16:uniqueId val="{00000001-820A-4C4D-B09C-E16AB50A249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-0.84</c:v>
                </c:pt>
                <c:pt idx="1">
                  <c:v>7</c:v>
                </c:pt>
                <c:pt idx="2">
                  <c:v>-5.09</c:v>
                </c:pt>
                <c:pt idx="3">
                  <c:v>-4.45</c:v>
                </c:pt>
                <c:pt idx="4">
                  <c:v>-3.27</c:v>
                </c:pt>
              </c:numCache>
            </c:numRef>
          </c:val>
          <c:smooth val="0"/>
          <c:extLst>
            <c:ext xmlns:c16="http://schemas.microsoft.com/office/drawing/2014/chart" uri="{C3380CC4-5D6E-409C-BE32-E72D297353CC}">
              <c16:uniqueId val="{00000002-820A-4C4D-B09C-E16AB50A249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2.6</c:v>
                </c:pt>
                <c:pt idx="2">
                  <c:v>#N/A</c:v>
                </c:pt>
                <c:pt idx="3">
                  <c:v>2.38</c:v>
                </c:pt>
                <c:pt idx="4">
                  <c:v>#N/A</c:v>
                </c:pt>
                <c:pt idx="5">
                  <c:v>2.67</c:v>
                </c:pt>
                <c:pt idx="6">
                  <c:v>#N/A</c:v>
                </c:pt>
                <c:pt idx="7">
                  <c:v>1.92</c:v>
                </c:pt>
                <c:pt idx="8">
                  <c:v>#N/A</c:v>
                </c:pt>
                <c:pt idx="9">
                  <c:v>2.46</c:v>
                </c:pt>
              </c:numCache>
            </c:numRef>
          </c:val>
          <c:extLst>
            <c:ext xmlns:c16="http://schemas.microsoft.com/office/drawing/2014/chart" uri="{C3380CC4-5D6E-409C-BE32-E72D297353CC}">
              <c16:uniqueId val="{00000000-7BD0-499D-9B68-16C2A2C0893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3.73</c:v>
                </c:pt>
                <c:pt idx="5">
                  <c:v>#N/A</c:v>
                </c:pt>
                <c:pt idx="6">
                  <c:v>0</c:v>
                </c:pt>
                <c:pt idx="7">
                  <c:v>0</c:v>
                </c:pt>
                <c:pt idx="8">
                  <c:v>0</c:v>
                </c:pt>
                <c:pt idx="9">
                  <c:v>0</c:v>
                </c:pt>
              </c:numCache>
            </c:numRef>
          </c:val>
          <c:extLst>
            <c:ext xmlns:c16="http://schemas.microsoft.com/office/drawing/2014/chart" uri="{C3380CC4-5D6E-409C-BE32-E72D297353CC}">
              <c16:uniqueId val="{00000001-7BD0-499D-9B68-16C2A2C08931}"/>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0.95</c:v>
                </c:pt>
                <c:pt idx="2">
                  <c:v>#N/A</c:v>
                </c:pt>
                <c:pt idx="3">
                  <c:v>2.17</c:v>
                </c:pt>
                <c:pt idx="4">
                  <c:v>#N/A</c:v>
                </c:pt>
                <c:pt idx="5">
                  <c:v>3.85</c:v>
                </c:pt>
                <c:pt idx="6">
                  <c:v>#N/A</c:v>
                </c:pt>
                <c:pt idx="7">
                  <c:v>4.13</c:v>
                </c:pt>
                <c:pt idx="8">
                  <c:v>#N/A</c:v>
                </c:pt>
                <c:pt idx="9">
                  <c:v>4.34</c:v>
                </c:pt>
              </c:numCache>
            </c:numRef>
          </c:val>
          <c:extLst>
            <c:ext xmlns:c16="http://schemas.microsoft.com/office/drawing/2014/chart" uri="{C3380CC4-5D6E-409C-BE32-E72D297353CC}">
              <c16:uniqueId val="{00000002-7BD0-499D-9B68-16C2A2C08931}"/>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5.01</c:v>
                </c:pt>
                <c:pt idx="2">
                  <c:v>#N/A</c:v>
                </c:pt>
                <c:pt idx="3">
                  <c:v>5.21</c:v>
                </c:pt>
                <c:pt idx="4">
                  <c:v>#N/A</c:v>
                </c:pt>
                <c:pt idx="5">
                  <c:v>3.33</c:v>
                </c:pt>
                <c:pt idx="6">
                  <c:v>#N/A</c:v>
                </c:pt>
                <c:pt idx="7">
                  <c:v>4.07</c:v>
                </c:pt>
                <c:pt idx="8">
                  <c:v>#N/A</c:v>
                </c:pt>
                <c:pt idx="9">
                  <c:v>4.74</c:v>
                </c:pt>
              </c:numCache>
            </c:numRef>
          </c:val>
          <c:extLst>
            <c:ext xmlns:c16="http://schemas.microsoft.com/office/drawing/2014/chart" uri="{C3380CC4-5D6E-409C-BE32-E72D297353CC}">
              <c16:uniqueId val="{00000003-7BD0-499D-9B68-16C2A2C08931}"/>
            </c:ext>
          </c:extLst>
        </c:ser>
        <c:ser>
          <c:idx val="4"/>
          <c:order val="4"/>
          <c:tx>
            <c:strRef>
              <c:f>データシート!$A$31</c:f>
              <c:strCache>
                <c:ptCount val="1"/>
                <c:pt idx="0">
                  <c:v>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4.88</c:v>
                </c:pt>
                <c:pt idx="2">
                  <c:v>#N/A</c:v>
                </c:pt>
                <c:pt idx="3">
                  <c:v>5.15</c:v>
                </c:pt>
                <c:pt idx="4">
                  <c:v>#N/A</c:v>
                </c:pt>
                <c:pt idx="5">
                  <c:v>5.27</c:v>
                </c:pt>
                <c:pt idx="6">
                  <c:v>#N/A</c:v>
                </c:pt>
                <c:pt idx="7">
                  <c:v>5.08</c:v>
                </c:pt>
                <c:pt idx="8">
                  <c:v>#N/A</c:v>
                </c:pt>
                <c:pt idx="9">
                  <c:v>4.78</c:v>
                </c:pt>
              </c:numCache>
            </c:numRef>
          </c:val>
          <c:extLst>
            <c:ext xmlns:c16="http://schemas.microsoft.com/office/drawing/2014/chart" uri="{C3380CC4-5D6E-409C-BE32-E72D297353CC}">
              <c16:uniqueId val="{00000004-7BD0-499D-9B68-16C2A2C08931}"/>
            </c:ext>
          </c:extLst>
        </c:ser>
        <c:ser>
          <c:idx val="5"/>
          <c:order val="5"/>
          <c:tx>
            <c:strRef>
              <c:f>データシート!$A$32</c:f>
              <c:strCache>
                <c:ptCount val="1"/>
                <c:pt idx="0">
                  <c:v>住宅改修資金貸付事業特別会計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0.09</c:v>
                </c:pt>
                <c:pt idx="1">
                  <c:v>#N/A</c:v>
                </c:pt>
                <c:pt idx="2">
                  <c:v>0.08</c:v>
                </c:pt>
                <c:pt idx="3">
                  <c:v>#N/A</c:v>
                </c:pt>
                <c:pt idx="4">
                  <c:v>0.08</c:v>
                </c:pt>
                <c:pt idx="5">
                  <c:v>#N/A</c:v>
                </c:pt>
                <c:pt idx="6">
                  <c:v>7.0000000000000007E-2</c:v>
                </c:pt>
                <c:pt idx="7">
                  <c:v>#N/A</c:v>
                </c:pt>
                <c:pt idx="8">
                  <c:v>0.06</c:v>
                </c:pt>
                <c:pt idx="9">
                  <c:v>#N/A</c:v>
                </c:pt>
              </c:numCache>
            </c:numRef>
          </c:val>
          <c:extLst>
            <c:ext xmlns:c16="http://schemas.microsoft.com/office/drawing/2014/chart" uri="{C3380CC4-5D6E-409C-BE32-E72D297353CC}">
              <c16:uniqueId val="{00000005-7BD0-499D-9B68-16C2A2C08931}"/>
            </c:ext>
          </c:extLst>
        </c:ser>
        <c:ser>
          <c:idx val="6"/>
          <c:order val="6"/>
          <c:tx>
            <c:strRef>
              <c:f>データシート!$A$33</c:f>
              <c:strCache>
                <c:ptCount val="1"/>
                <c:pt idx="0">
                  <c:v>宅地取得資金貸付事業特別会計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0.36</c:v>
                </c:pt>
                <c:pt idx="1">
                  <c:v>#N/A</c:v>
                </c:pt>
                <c:pt idx="2">
                  <c:v>0.36</c:v>
                </c:pt>
                <c:pt idx="3">
                  <c:v>#N/A</c:v>
                </c:pt>
                <c:pt idx="4">
                  <c:v>0.35</c:v>
                </c:pt>
                <c:pt idx="5">
                  <c:v>#N/A</c:v>
                </c:pt>
                <c:pt idx="6">
                  <c:v>0.34</c:v>
                </c:pt>
                <c:pt idx="7">
                  <c:v>#N/A</c:v>
                </c:pt>
                <c:pt idx="8">
                  <c:v>0.32</c:v>
                </c:pt>
                <c:pt idx="9">
                  <c:v>#N/A</c:v>
                </c:pt>
              </c:numCache>
            </c:numRef>
          </c:val>
          <c:extLst>
            <c:ext xmlns:c16="http://schemas.microsoft.com/office/drawing/2014/chart" uri="{C3380CC4-5D6E-409C-BE32-E72D297353CC}">
              <c16:uniqueId val="{00000006-7BD0-499D-9B68-16C2A2C08931}"/>
            </c:ext>
          </c:extLst>
        </c:ser>
        <c:ser>
          <c:idx val="7"/>
          <c:order val="7"/>
          <c:tx>
            <c:strRef>
              <c:f>データシート!$A$34</c:f>
              <c:strCache>
                <c:ptCount val="1"/>
                <c:pt idx="0">
                  <c:v>土地造成事業特別会計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1.45</c:v>
                </c:pt>
                <c:pt idx="1">
                  <c:v>#N/A</c:v>
                </c:pt>
                <c:pt idx="2">
                  <c:v>1.24</c:v>
                </c:pt>
                <c:pt idx="3">
                  <c:v>#N/A</c:v>
                </c:pt>
                <c:pt idx="4">
                  <c:v>1.1299999999999999</c:v>
                </c:pt>
                <c:pt idx="5">
                  <c:v>#N/A</c:v>
                </c:pt>
                <c:pt idx="6">
                  <c:v>0.76</c:v>
                </c:pt>
                <c:pt idx="7">
                  <c:v>#N/A</c:v>
                </c:pt>
                <c:pt idx="8">
                  <c:v>0.54</c:v>
                </c:pt>
                <c:pt idx="9">
                  <c:v>#N/A</c:v>
                </c:pt>
              </c:numCache>
            </c:numRef>
          </c:val>
          <c:extLst>
            <c:ext xmlns:c16="http://schemas.microsoft.com/office/drawing/2014/chart" uri="{C3380CC4-5D6E-409C-BE32-E72D297353CC}">
              <c16:uniqueId val="{00000007-7BD0-499D-9B68-16C2A2C08931}"/>
            </c:ext>
          </c:extLst>
        </c:ser>
        <c:ser>
          <c:idx val="8"/>
          <c:order val="8"/>
          <c:tx>
            <c:strRef>
              <c:f>データシート!$A$35</c:f>
              <c:strCache>
                <c:ptCount val="1"/>
                <c:pt idx="0">
                  <c:v>住宅新築資金貸付事業特別会計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0.85</c:v>
                </c:pt>
                <c:pt idx="1">
                  <c:v>#N/A</c:v>
                </c:pt>
                <c:pt idx="2">
                  <c:v>0.85</c:v>
                </c:pt>
                <c:pt idx="3">
                  <c:v>#N/A</c:v>
                </c:pt>
                <c:pt idx="4">
                  <c:v>0.84</c:v>
                </c:pt>
                <c:pt idx="5">
                  <c:v>#N/A</c:v>
                </c:pt>
                <c:pt idx="6">
                  <c:v>0.8</c:v>
                </c:pt>
                <c:pt idx="7">
                  <c:v>#N/A</c:v>
                </c:pt>
                <c:pt idx="8">
                  <c:v>0.77</c:v>
                </c:pt>
                <c:pt idx="9">
                  <c:v>#N/A</c:v>
                </c:pt>
              </c:numCache>
            </c:numRef>
          </c:val>
          <c:extLst>
            <c:ext xmlns:c16="http://schemas.microsoft.com/office/drawing/2014/chart" uri="{C3380CC4-5D6E-409C-BE32-E72D297353CC}">
              <c16:uniqueId val="{00000008-7BD0-499D-9B68-16C2A2C08931}"/>
            </c:ext>
          </c:extLst>
        </c:ser>
        <c:ser>
          <c:idx val="9"/>
          <c:order val="9"/>
          <c:tx>
            <c:strRef>
              <c:f>データシート!$A$36</c:f>
              <c:strCache>
                <c:ptCount val="1"/>
                <c:pt idx="0">
                  <c:v>駐車場管理事業特別会計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2.59</c:v>
                </c:pt>
                <c:pt idx="1">
                  <c:v>#N/A</c:v>
                </c:pt>
                <c:pt idx="2">
                  <c:v>2.41</c:v>
                </c:pt>
                <c:pt idx="3">
                  <c:v>#N/A</c:v>
                </c:pt>
                <c:pt idx="4">
                  <c:v>2.2799999999999998</c:v>
                </c:pt>
                <c:pt idx="5">
                  <c:v>#N/A</c:v>
                </c:pt>
                <c:pt idx="6">
                  <c:v>2.12</c:v>
                </c:pt>
                <c:pt idx="7">
                  <c:v>#N/A</c:v>
                </c:pt>
                <c:pt idx="8">
                  <c:v>2</c:v>
                </c:pt>
                <c:pt idx="9">
                  <c:v>#N/A</c:v>
                </c:pt>
              </c:numCache>
            </c:numRef>
          </c:val>
          <c:extLst>
            <c:ext xmlns:c16="http://schemas.microsoft.com/office/drawing/2014/chart" uri="{C3380CC4-5D6E-409C-BE32-E72D297353CC}">
              <c16:uniqueId val="{00000009-7BD0-499D-9B68-16C2A2C0893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14797</c:v>
                </c:pt>
                <c:pt idx="5">
                  <c:v>14859</c:v>
                </c:pt>
                <c:pt idx="8">
                  <c:v>16666</c:v>
                </c:pt>
                <c:pt idx="11">
                  <c:v>15452</c:v>
                </c:pt>
                <c:pt idx="14">
                  <c:v>14371</c:v>
                </c:pt>
              </c:numCache>
            </c:numRef>
          </c:val>
          <c:extLst>
            <c:ext xmlns:c16="http://schemas.microsoft.com/office/drawing/2014/chart" uri="{C3380CC4-5D6E-409C-BE32-E72D297353CC}">
              <c16:uniqueId val="{00000000-3A1A-4642-981B-3FCBA3E0EF4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3</c:v>
                </c:pt>
                <c:pt idx="3">
                  <c:v>2</c:v>
                </c:pt>
                <c:pt idx="6">
                  <c:v>0</c:v>
                </c:pt>
                <c:pt idx="9">
                  <c:v>2</c:v>
                </c:pt>
                <c:pt idx="12">
                  <c:v>2</c:v>
                </c:pt>
              </c:numCache>
            </c:numRef>
          </c:val>
          <c:extLst>
            <c:ext xmlns:c16="http://schemas.microsoft.com/office/drawing/2014/chart" uri="{C3380CC4-5D6E-409C-BE32-E72D297353CC}">
              <c16:uniqueId val="{00000001-3A1A-4642-981B-3FCBA3E0EF4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c:v>
                </c:pt>
                <c:pt idx="3">
                  <c:v>10</c:v>
                </c:pt>
                <c:pt idx="6">
                  <c:v>6</c:v>
                </c:pt>
                <c:pt idx="9">
                  <c:v>2</c:v>
                </c:pt>
                <c:pt idx="12">
                  <c:v>1</c:v>
                </c:pt>
              </c:numCache>
            </c:numRef>
          </c:val>
          <c:extLst>
            <c:ext xmlns:c16="http://schemas.microsoft.com/office/drawing/2014/chart" uri="{C3380CC4-5D6E-409C-BE32-E72D297353CC}">
              <c16:uniqueId val="{00000002-3A1A-4642-981B-3FCBA3E0EF4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A1A-4642-981B-3FCBA3E0EF4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6413</c:v>
                </c:pt>
                <c:pt idx="3">
                  <c:v>6655</c:v>
                </c:pt>
                <c:pt idx="6">
                  <c:v>6935</c:v>
                </c:pt>
                <c:pt idx="9">
                  <c:v>7333</c:v>
                </c:pt>
                <c:pt idx="12">
                  <c:v>5941</c:v>
                </c:pt>
              </c:numCache>
            </c:numRef>
          </c:val>
          <c:extLst>
            <c:ext xmlns:c16="http://schemas.microsoft.com/office/drawing/2014/chart" uri="{C3380CC4-5D6E-409C-BE32-E72D297353CC}">
              <c16:uniqueId val="{00000004-3A1A-4642-981B-3FCBA3E0EF4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1A-4642-981B-3FCBA3E0EF4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1A-4642-981B-3FCBA3E0EF4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16351</c:v>
                </c:pt>
                <c:pt idx="3">
                  <c:v>15957</c:v>
                </c:pt>
                <c:pt idx="6">
                  <c:v>17740</c:v>
                </c:pt>
                <c:pt idx="9">
                  <c:v>16135</c:v>
                </c:pt>
                <c:pt idx="12">
                  <c:v>15566</c:v>
                </c:pt>
              </c:numCache>
            </c:numRef>
          </c:val>
          <c:extLst>
            <c:ext xmlns:c16="http://schemas.microsoft.com/office/drawing/2014/chart" uri="{C3380CC4-5D6E-409C-BE32-E72D297353CC}">
              <c16:uniqueId val="{00000007-3A1A-4642-981B-3FCBA3E0EF4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7979</c:v>
                </c:pt>
                <c:pt idx="2">
                  <c:v>#N/A</c:v>
                </c:pt>
                <c:pt idx="3">
                  <c:v>#N/A</c:v>
                </c:pt>
                <c:pt idx="4">
                  <c:v>7765</c:v>
                </c:pt>
                <c:pt idx="5">
                  <c:v>#N/A</c:v>
                </c:pt>
                <c:pt idx="6">
                  <c:v>#N/A</c:v>
                </c:pt>
                <c:pt idx="7">
                  <c:v>8015</c:v>
                </c:pt>
                <c:pt idx="8">
                  <c:v>#N/A</c:v>
                </c:pt>
                <c:pt idx="9">
                  <c:v>#N/A</c:v>
                </c:pt>
                <c:pt idx="10">
                  <c:v>8020</c:v>
                </c:pt>
                <c:pt idx="11">
                  <c:v>#N/A</c:v>
                </c:pt>
                <c:pt idx="12">
                  <c:v>#N/A</c:v>
                </c:pt>
                <c:pt idx="13">
                  <c:v>7139</c:v>
                </c:pt>
                <c:pt idx="14">
                  <c:v>#N/A</c:v>
                </c:pt>
              </c:numCache>
            </c:numRef>
          </c:val>
          <c:smooth val="0"/>
          <c:extLst>
            <c:ext xmlns:c16="http://schemas.microsoft.com/office/drawing/2014/chart" uri="{C3380CC4-5D6E-409C-BE32-E72D297353CC}">
              <c16:uniqueId val="{00000008-3A1A-4642-981B-3FCBA3E0EF4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143360</c:v>
                </c:pt>
                <c:pt idx="5">
                  <c:v>147202</c:v>
                </c:pt>
                <c:pt idx="8">
                  <c:v>145100</c:v>
                </c:pt>
                <c:pt idx="11">
                  <c:v>148885</c:v>
                </c:pt>
                <c:pt idx="14">
                  <c:v>149908</c:v>
                </c:pt>
              </c:numCache>
            </c:numRef>
          </c:val>
          <c:extLst>
            <c:ext xmlns:c16="http://schemas.microsoft.com/office/drawing/2014/chart" uri="{C3380CC4-5D6E-409C-BE32-E72D297353CC}">
              <c16:uniqueId val="{00000000-B688-4EAA-9F6D-8C3E5F53831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48222</c:v>
                </c:pt>
                <c:pt idx="5">
                  <c:v>47645</c:v>
                </c:pt>
                <c:pt idx="8">
                  <c:v>46519</c:v>
                </c:pt>
                <c:pt idx="11">
                  <c:v>44107</c:v>
                </c:pt>
                <c:pt idx="14">
                  <c:v>41766</c:v>
                </c:pt>
              </c:numCache>
            </c:numRef>
          </c:val>
          <c:extLst>
            <c:ext xmlns:c16="http://schemas.microsoft.com/office/drawing/2014/chart" uri="{C3380CC4-5D6E-409C-BE32-E72D297353CC}">
              <c16:uniqueId val="{00000001-B688-4EAA-9F6D-8C3E5F53831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13137</c:v>
                </c:pt>
                <c:pt idx="5">
                  <c:v>19481</c:v>
                </c:pt>
                <c:pt idx="8">
                  <c:v>15821</c:v>
                </c:pt>
                <c:pt idx="11">
                  <c:v>12485</c:v>
                </c:pt>
                <c:pt idx="14">
                  <c:v>9905</c:v>
                </c:pt>
              </c:numCache>
            </c:numRef>
          </c:val>
          <c:extLst>
            <c:ext xmlns:c16="http://schemas.microsoft.com/office/drawing/2014/chart" uri="{C3380CC4-5D6E-409C-BE32-E72D297353CC}">
              <c16:uniqueId val="{00000002-B688-4EAA-9F6D-8C3E5F53831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688-4EAA-9F6D-8C3E5F53831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688-4EAA-9F6D-8C3E5F53831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88-4EAA-9F6D-8C3E5F53831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20811</c:v>
                </c:pt>
                <c:pt idx="3">
                  <c:v>20289</c:v>
                </c:pt>
                <c:pt idx="6">
                  <c:v>19995</c:v>
                </c:pt>
                <c:pt idx="9">
                  <c:v>18747</c:v>
                </c:pt>
                <c:pt idx="12">
                  <c:v>18083</c:v>
                </c:pt>
              </c:numCache>
            </c:numRef>
          </c:val>
          <c:extLst>
            <c:ext xmlns:c16="http://schemas.microsoft.com/office/drawing/2014/chart" uri="{C3380CC4-5D6E-409C-BE32-E72D297353CC}">
              <c16:uniqueId val="{00000006-B688-4EAA-9F6D-8C3E5F53831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688-4EAA-9F6D-8C3E5F53831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95093</c:v>
                </c:pt>
                <c:pt idx="3">
                  <c:v>92714</c:v>
                </c:pt>
                <c:pt idx="6">
                  <c:v>91585</c:v>
                </c:pt>
                <c:pt idx="9">
                  <c:v>89195</c:v>
                </c:pt>
                <c:pt idx="12">
                  <c:v>88390</c:v>
                </c:pt>
              </c:numCache>
            </c:numRef>
          </c:val>
          <c:extLst>
            <c:ext xmlns:c16="http://schemas.microsoft.com/office/drawing/2014/chart" uri="{C3380CC4-5D6E-409C-BE32-E72D297353CC}">
              <c16:uniqueId val="{00000008-B688-4EAA-9F6D-8C3E5F53831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688-4EAA-9F6D-8C3E5F53831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171317</c:v>
                </c:pt>
                <c:pt idx="3">
                  <c:v>174443</c:v>
                </c:pt>
                <c:pt idx="6">
                  <c:v>175420</c:v>
                </c:pt>
                <c:pt idx="9">
                  <c:v>178015</c:v>
                </c:pt>
                <c:pt idx="12">
                  <c:v>183384</c:v>
                </c:pt>
              </c:numCache>
            </c:numRef>
          </c:val>
          <c:extLst>
            <c:ext xmlns:c16="http://schemas.microsoft.com/office/drawing/2014/chart" uri="{C3380CC4-5D6E-409C-BE32-E72D297353CC}">
              <c16:uniqueId val="{0000000A-B688-4EAA-9F6D-8C3E5F53831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82503</c:v>
                </c:pt>
                <c:pt idx="2">
                  <c:v>#N/A</c:v>
                </c:pt>
                <c:pt idx="3">
                  <c:v>#N/A</c:v>
                </c:pt>
                <c:pt idx="4">
                  <c:v>73117</c:v>
                </c:pt>
                <c:pt idx="5">
                  <c:v>#N/A</c:v>
                </c:pt>
                <c:pt idx="6">
                  <c:v>#N/A</c:v>
                </c:pt>
                <c:pt idx="7">
                  <c:v>79562</c:v>
                </c:pt>
                <c:pt idx="8">
                  <c:v>#N/A</c:v>
                </c:pt>
                <c:pt idx="9">
                  <c:v>#N/A</c:v>
                </c:pt>
                <c:pt idx="10">
                  <c:v>80481</c:v>
                </c:pt>
                <c:pt idx="11">
                  <c:v>#N/A</c:v>
                </c:pt>
                <c:pt idx="12">
                  <c:v>#N/A</c:v>
                </c:pt>
                <c:pt idx="13">
                  <c:v>88279</c:v>
                </c:pt>
                <c:pt idx="14">
                  <c:v>#N/A</c:v>
                </c:pt>
              </c:numCache>
            </c:numRef>
          </c:val>
          <c:smooth val="0"/>
          <c:extLst>
            <c:ext xmlns:c16="http://schemas.microsoft.com/office/drawing/2014/chart" uri="{C3380CC4-5D6E-409C-BE32-E72D297353CC}">
              <c16:uniqueId val="{0000000B-B688-4EAA-9F6D-8C3E5F53831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11055</c:v>
                </c:pt>
                <c:pt idx="1">
                  <c:v>7307</c:v>
                </c:pt>
                <c:pt idx="2">
                  <c:v>4725</c:v>
                </c:pt>
              </c:numCache>
            </c:numRef>
          </c:val>
          <c:extLst>
            <c:ext xmlns:c16="http://schemas.microsoft.com/office/drawing/2014/chart" uri="{C3380CC4-5D6E-409C-BE32-E72D297353CC}">
              <c16:uniqueId val="{00000000-9C8B-4846-AE77-A3018BE5C4D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1589</c:v>
                </c:pt>
                <c:pt idx="1">
                  <c:v>1589</c:v>
                </c:pt>
                <c:pt idx="2">
                  <c:v>1589</c:v>
                </c:pt>
              </c:numCache>
            </c:numRef>
          </c:val>
          <c:extLst>
            <c:ext xmlns:c16="http://schemas.microsoft.com/office/drawing/2014/chart" uri="{C3380CC4-5D6E-409C-BE32-E72D297353CC}">
              <c16:uniqueId val="{00000001-9C8B-4846-AE77-A3018BE5C4D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1583</c:v>
                </c:pt>
                <c:pt idx="1">
                  <c:v>1433</c:v>
                </c:pt>
                <c:pt idx="2">
                  <c:v>1320</c:v>
                </c:pt>
              </c:numCache>
            </c:numRef>
          </c:val>
          <c:extLst>
            <c:ext xmlns:c16="http://schemas.microsoft.com/office/drawing/2014/chart" uri="{C3380CC4-5D6E-409C-BE32-E72D297353CC}">
              <c16:uniqueId val="{00000002-9C8B-4846-AE77-A3018BE5C4D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{6A7B2DB5-5313-4B55-8F2F-54DBAEA9D1EE}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504-4A33-8A87-A7F114D4437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{AC0B5C07-2A4D-48DA-B227-352221E13F65}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504-4A33-8A87-A7F114D4437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{63F74668-CFB4-4EE2-9BF9-DA3F3FE137AB}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504-4A33-8A87-A7F114D4437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{2159FAC1-4F3A-4F58-8D9D-614542A650BD}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504-4A33-8A87-A7F114D4437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{BE3A6EC0-FD19-42FE-85DC-C7640C66A116}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504-4A33-8A87-A7F114D44377}"/>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{8FECAF7C-D25C-4CC7-A9BA-42DAB04FEFBE}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504-4A33-8A87-A7F114D44377}"/>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{CC70C064-C6D8-4746-BDC1-CF313364EB17}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504-4A33-8A87-A7F114D44377}"/>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{4ABF7B92-69F4-44D8-94C3-F2ED4D6FAC22}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504-4A33-8A87-A7F114D44377}"/>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{6B3A1530-41DF-4C34-B9F5-278B93DA24D5}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504-4A33-8A87-A7F114D4437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69.5</c:v>
                </c:pt>
                <c:pt idx="8">
                  <c:v>60.3</c:v>
                </c:pt>
                <c:pt idx="16">
                  <c:v>61.4</c:v>
                </c:pt>
                <c:pt idx="24">
                  <c:v>62.5</c:v>
                </c:pt>
                <c:pt idx="32">
                  <c:v>62.7</c:v>
                </c:pt>
              </c:numCache>
            </c:numRef>
          </c:xVal>
          <c:yVal>
            <c:numRef>
              <c:f>公会計指標分析・財政指標組合せ分析表!$BP$51:$DC$51</c:f>
              <c:numCache>
                <c:formatCode>#,##0.0;"▲ "#,##0.0</c:formatCode>
                <c:ptCount val="40"/>
                <c:pt idx="0">
                  <c:v>122.2</c:v>
                </c:pt>
                <c:pt idx="8">
                  <c:v>108.4</c:v>
                </c:pt>
                <c:pt idx="16">
                  <c:v>118.7</c:v>
                </c:pt>
                <c:pt idx="24">
                  <c:v>118.2</c:v>
                </c:pt>
                <c:pt idx="32">
                  <c:v>127.6</c:v>
                </c:pt>
              </c:numCache>
            </c:numRef>
          </c:yVal>
          <c:smooth val="0"/>
          <c:extLst>
            <c:ext xmlns:c16="http://schemas.microsoft.com/office/drawing/2014/chart" uri="{C3380CC4-5D6E-409C-BE32-E72D297353CC}">
              <c16:uniqueId val="{00000009-7504-4A33-8A87-A7F114D4437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5090986186291832E-2"/>
                  <c:y val="-6.4739042105865174E-2"/>
                </c:manualLayout>
              </c:layout>
              <c:tx>
                <c:strRef>
                  <c:f>公会計指標分析・財政指標組合せ分析表!$BP$50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{2384E59B-2430-453A-950E-674025B00988}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504-4A33-8A87-A7F114D4437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{AA8A0573-4262-478C-BB92-96AC4C85AB60}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504-4A33-8A87-A7F114D4437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{D68D7402-4509-48C3-A300-EB70D1355D5F}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504-4A33-8A87-A7F114D4437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{59BA9275-C748-4C39-A6F3-4DD7291EA92F}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504-4A33-8A87-A7F114D4437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{D928DCA9-5E2C-42B6-AC6C-E759D5350339}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504-4A33-8A87-A7F114D44377}"/>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{120F6B2E-5775-4399-A061-4AEBA7CAB13C}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504-4A33-8A87-A7F114D44377}"/>
                </c:ext>
              </c:extLst>
            </c:dLbl>
            <c:dLbl>
              <c:idx val="16"/>
              <c:layout>
                <c:manualLayout>
                  <c:x val="-3.9199414752852775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{0F888C68-6677-4531-8260-838FDED39729}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504-4A33-8A87-A7F114D44377}"/>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{EF2DFF98-8BE4-420B-895B-C74DE41CA26A}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504-4A33-8A87-A7F114D44377}"/>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{34BA89AA-6571-48C1-A3F4-2451209FCDD0}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504-4A33-8A87-A7F114D4437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59.3</c:v>
                </c:pt>
                <c:pt idx="16">
                  <c:v>60</c:v>
                </c:pt>
                <c:pt idx="24">
                  <c:v>61.1</c:v>
                </c:pt>
                <c:pt idx="32">
                  <c:v>61.7</c:v>
                </c:pt>
              </c:numCache>
            </c:numRef>
          </c:xVal>
          <c:yVal>
            <c:numRef>
              <c:f>公会計指標分析・財政指標組合せ分析表!$BP$55:$DC$55</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7504-4A33-8A87-A7F114D44377}"/>
            </c:ext>
          </c:extLst>
        </c:ser>
        <c:dLbls>
          <c:showLegendKey val="0"/>
          <c:showVal val="1"/>
          <c:showCatName val="0"/>
          <c:showSerName val="0"/>
          <c:showPercent val="0"/>
          <c:showBubbleSize val="0"/>
        </c:dLbls>
        <c:axId val="46179840"/>
        <c:axId val="46181760"/>
      </c:scatterChart>
      <c:valAx>
        <c:axId val="46179840"/>
        <c:scaling>
          <c:orientation val="minMax"/>
          <c:max val="71"/>
          <c:min val="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44"/>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435639393468216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{4EDFC54A-11DE-4E55-A696-881AAB690DD3}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DF8-4539-9904-9D5C18F36C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{83F21D63-3A6C-46D0-BEA8-E816CC2DBE12}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DF8-4539-9904-9D5C18F36C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{967045DD-C858-4F1E-9693-E6C91675CCD9}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DF8-4539-9904-9D5C18F36C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{9BBAA8A9-20A0-4EC7-B38C-BDF8927DF0AD}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DF8-4539-9904-9D5C18F36C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{B17E42E1-80EF-40D6-8327-2BEEDAE1D7E6}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DF8-4539-9904-9D5C18F36CF6}"/>
                </c:ext>
              </c:extLst>
            </c:dLbl>
            <c:dLbl>
              <c:idx val="8"/>
              <c:layout>
                <c:manualLayout>
                  <c:x val="0"/>
                  <c:y val="1.9912227285710268E-3"/>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{020C2CA2-CB57-47B0-87BB-1F8D6C108000}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DF8-4539-9904-9D5C18F36CF6}"/>
                </c:ext>
              </c:extLst>
            </c:dLbl>
            <c:dLbl>
              <c:idx val="16"/>
              <c:layout>
                <c:manualLayout>
                  <c:x val="0"/>
                  <c:y val="3.555568950624937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{3D96F1B9-725C-4BB5-9960-6FFE5553FCBE}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DF8-4539-9904-9D5C18F36CF6}"/>
                </c:ext>
              </c:extLst>
            </c:dLbl>
            <c:dLbl>
              <c:idx val="24"/>
              <c:layout>
                <c:manualLayout>
                  <c:x val="0"/>
                  <c:y val="-5.4791161354798426E-3"/>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{C71098D0-4297-48C3-BE40-2C1F20885F92}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DF8-4539-9904-9D5C18F36CF6}"/>
                </c:ext>
              </c:extLst>
            </c:dLbl>
            <c:dLbl>
              <c:idx val="32"/>
              <c:layout>
                <c:manualLayout>
                  <c:x val="0"/>
                  <c:y val="-1.771140216465843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{9E3F6954-8E1E-45AD-A81B-8FA0AFA02487}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DF8-4539-9904-9D5C18F36C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11.6</c:v>
                </c:pt>
                <c:pt idx="16">
                  <c:v>11.7</c:v>
                </c:pt>
                <c:pt idx="24">
                  <c:v>11.7</c:v>
                </c:pt>
                <c:pt idx="32">
                  <c:v>11.3</c:v>
                </c:pt>
              </c:numCache>
            </c:numRef>
          </c:xVal>
          <c:yVal>
            <c:numRef>
              <c:f>公会計指標分析・財政指標組合せ分析表!$BP$73:$DC$73</c:f>
              <c:numCache>
                <c:formatCode>#,##0.0;"▲ "#,##0.0</c:formatCode>
                <c:ptCount val="40"/>
                <c:pt idx="0">
                  <c:v>122.2</c:v>
                </c:pt>
                <c:pt idx="8">
                  <c:v>108.4</c:v>
                </c:pt>
                <c:pt idx="16">
                  <c:v>118.7</c:v>
                </c:pt>
                <c:pt idx="24">
                  <c:v>118.2</c:v>
                </c:pt>
                <c:pt idx="32">
                  <c:v>127.6</c:v>
                </c:pt>
              </c:numCache>
            </c:numRef>
          </c:yVal>
          <c:smooth val="0"/>
          <c:extLst>
            <c:ext xmlns:c16="http://schemas.microsoft.com/office/drawing/2014/chart" uri="{C3380CC4-5D6E-409C-BE32-E72D297353CC}">
              <c16:uniqueId val="{00000009-8DF8-4539-9904-9D5C18F36CF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{5E35B4B4-1344-42F4-8E34-1FEFFB171E19}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DF8-4539-9904-9D5C18F36CF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{F48E4BF2-B180-40DC-B8CC-81E96D6986FB}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DF8-4539-9904-9D5C18F36C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{B7BD508C-0F12-46A0-8E11-854FF1FA0067}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DF8-4539-9904-9D5C18F36C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{34B4D02F-3DBC-458B-8D01-BE993D267D2E}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DF8-4539-9904-9D5C18F36C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{15C1DB4D-E901-4FD2-A14B-27C43890B5AB}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DF8-4539-9904-9D5C18F36CF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{2AD93826-BECE-486E-B9B7-92BED6A9BFD3}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DF8-4539-9904-9D5C18F36CF6}"/>
                </c:ext>
              </c:extLst>
            </c:dLbl>
            <c:dLbl>
              <c:idx val="16"/>
              <c:layout>
                <c:manualLayout>
                  <c:x val="-3.0518782910153558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{B1D2F9C4-27A0-45DD-80BB-55278C5D9D4C}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DF8-4539-9904-9D5C18F36CF6}"/>
                </c:ext>
              </c:extLst>
            </c:dLbl>
            <c:dLbl>
              <c:idx val="24"/>
              <c:layout>
                <c:manualLayout>
                  <c:x val="-3.2877200328067742E-2"/>
                  <c:y val="-8.1018174445358512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{7D111925-2061-4B8D-971A-56E787447567}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DF8-4539-9904-9D5C18F36CF6}"/>
                </c:ext>
              </c:extLst>
            </c:dLbl>
            <c:dLbl>
              <c:idx val="32"/>
              <c:layout>
                <c:manualLayout>
                  <c:x val="-3.1570342725075584E-2"/>
                  <c:y val="-4.3815462217798883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{AD958E73-BCE5-4890-B60A-8BDDF7D46989}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DF8-4539-9904-9D5C18F36C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8DF8-4539-9904-9D5C18F36CF6}"/>
            </c:ext>
          </c:extLst>
        </c:ser>
        <c:dLbls>
          <c:showLegendKey val="0"/>
          <c:showVal val="1"/>
          <c:showCatName val="0"/>
          <c:showSerName val="0"/>
          <c:showPercent val="0"/>
          <c:showBubbleSize val="0"/>
        </c:dLbls>
        <c:axId val="84219776"/>
        <c:axId val="84234240"/>
      </c:scatterChart>
      <c:valAx>
        <c:axId val="84219776"/>
        <c:scaling>
          <c:orientation val="minMax"/>
          <c:max val="12.2"/>
          <c:min val="5.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44"/>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和歌山県和歌山市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元利償還金は、街路用地先行取得事業債の減により、令和元年度が平成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年度に比べ減少した。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公営企業債の元利償還金に対する繰入金は、土地造成事業特別会計への繰入金の減により、令和元年度が平成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年度に比べ減少した。また、下水道事業への繰入金も近年増加が続いていたが、減少に転じたことも一因である。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減債基金には、満期一括償還方式地方債の償還の財源として積み立てたものがない。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和歌山県和歌山市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比べ、一般会計等に係る地方債の現在高は、学校教育施設等整備事業債等の新規発行や臨時財政対策債の影響で増加した。公営企業債等繰入見込額の減少は、土地造成事業債と下水道事業債の残高減が影響している。充当可能基金は、財政調整基金が大部分を占めているため、その増減が大きく影響する。充当可能特定歳入が年々減少しているのは、公共用地先行取得事業費の減少にあわせて国庫支出金が減少しているからである。基準財政需要額が増加しているのは、臨時財政対策債の償還費が毎年算入しているためで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和歌山県和歌山市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基金全体のうち、財政調整基金が７０％以上を占めるため、その増減が基金全体の増減につながる。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年度に続いて財源不足のために多額の取崩しをおこなった。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大型事業や新型コロナウイルス感染症対策事業に係る経費の増加が見込まれるため、財政調整基金は、減少することが見込まれる。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しかし、将来発生するかもしれない南海トラフ地震などのために、また、将来の目的使用のために基金残高を増やしていけるよう財政運営に取り組む。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教育施設の整備を図るため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市有建物災害復旧基金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市有建物の災害復旧のため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未来のまちづくり基金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未来のまちづくりに必要な公共施設の整備を図るため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がんばれ基金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小学校および中学校の児童生徒で交通事故による遺児その他父または母と生計を同じくしていないもの、ならびに心身障害児の福祉の向上を図るため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発明事業振興基金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市民の発明意識を高め、創造性豊かな人材の育成を図る事業を推進するため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未来のまちづくり基金は、事業に充当するために取崩したことで減となった。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基金の目的と残高の状況をみながら管理し、将来の活用に備える。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年度に続いて財源不足のために多額の取崩しをおこなったことで、残高は減少している。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収支の均衡を図り、概ね標準財政規模の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程度を保有したいと考えるが、大型事業や新型コロナウイルス感染症対策事業に係る経費の増加が見込まれるため、それらが終了するまでは難しい。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資金運用による利子の積立により増加している。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資金の効率的な運用を実施するため、市債の償還に必要な財源を確保する。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和歌山県和歌山市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366,923
363,277
208.85
160,348,563
159,542,372
352,987
80,043,035
182,557,544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有形固定資産減価償却率は類似団体より高い水準にあり、また、経年でみると年々上昇している。</a:t>
          </a:r>
        </a:p>
        <a:p>
          <a:r>
            <a:rPr kumimoji="1" lang="ja-JP" altLang="en-US" sz="1100">
              <a:latin typeface="ＭＳ Ｐゴシック" panose="020B0600070205080204" pitchFamily="50" charset="-128"/>
              <a:ea typeface="ＭＳ Ｐゴシック" panose="020B0600070205080204" pitchFamily="50" charset="-128"/>
            </a:rPr>
            <a:t>各施設の老朽化が進んでいるため、公共施設総合管理計画及び各施設の個別施設計画に基づき、中長期的な視点から公共施設の更新、統廃合、長寿命化等を進めていく必要がある。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65" name="直線コネクタ 64"/>
        <xdr:cNvCxnSpPr/>
      </xdr:nvCxnSpPr>
      <xdr:spPr>
        <a:xfrm flipV="1">
          <a:off x="4760595" y="5363210"/>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66" name="有形固定資産減価償却率最小値テキスト"/>
        <xdr:cNvSpPr txBox="1"/>
      </xdr:nvSpPr>
      <xdr:spPr>
        <a:xfrm>
          <a:off x="4813300" y="6680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67" name="直線コネクタ 66"/>
        <xdr:cNvCxnSpPr/>
      </xdr:nvCxnSpPr>
      <xdr:spPr>
        <a:xfrm>
          <a:off x="4673600" y="667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150724</xdr:rowOff>
    </xdr:from>
    <xdr:ext cx="405111" cy="259045"/>
    <xdr:sp macro="" textlink="">
      <xdr:nvSpPr>
        <xdr:cNvPr id="70" name="有形固定資産減価償却率平均値テキスト"/>
        <xdr:cNvSpPr txBox="1"/>
      </xdr:nvSpPr>
      <xdr:spPr>
        <a:xfrm>
          <a:off x="4813300" y="5894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1" name="フローチャート: 判断 70"/>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5" name="フローチャート: 判断 74"/>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163830</xdr:rowOff>
    </xdr:from>
    <xdr:to>
      <xdr:col>23</xdr:col>
      <xdr:colOff>136525</xdr:colOff>
      <xdr:row>31</xdr:row>
      <xdr:rowOff>93980</xdr:rowOff>
    </xdr:to>
    <xdr:sp macro="" textlink="">
      <xdr:nvSpPr>
        <xdr:cNvPr id="81" name="楕円 80"/>
        <xdr:cNvSpPr/>
      </xdr:nvSpPr>
      <xdr:spPr>
        <a:xfrm>
          <a:off x="47117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142257</xdr:rowOff>
    </xdr:from>
    <xdr:ext cx="405111" cy="259045"/>
    <xdr:sp macro="" textlink="">
      <xdr:nvSpPr>
        <xdr:cNvPr id="82" name="有形固定資産減価償却率該当値テキスト"/>
        <xdr:cNvSpPr txBox="1"/>
      </xdr:nvSpPr>
      <xdr:spPr>
        <a:xfrm>
          <a:off x="4813300" y="6057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156633</xdr:rowOff>
    </xdr:from>
    <xdr:to>
      <xdr:col>19</xdr:col>
      <xdr:colOff>187325</xdr:colOff>
      <xdr:row>31</xdr:row>
      <xdr:rowOff>86783</xdr:rowOff>
    </xdr:to>
    <xdr:sp macro="" textlink="">
      <xdr:nvSpPr>
        <xdr:cNvPr id="83" name="楕円 82"/>
        <xdr:cNvSpPr/>
      </xdr:nvSpPr>
      <xdr:spPr>
        <a:xfrm>
          <a:off x="4000500" y="60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35983</xdr:rowOff>
    </xdr:from>
    <xdr:to>
      <xdr:col>23</xdr:col>
      <xdr:colOff>85725</xdr:colOff>
      <xdr:row>31</xdr:row>
      <xdr:rowOff>43180</xdr:rowOff>
    </xdr:to>
    <xdr:cxnSp macro="">
      <xdr:nvCxnSpPr>
        <xdr:cNvPr id="84" name="直線コネクタ 83"/>
        <xdr:cNvCxnSpPr/>
      </xdr:nvCxnSpPr>
      <xdr:spPr>
        <a:xfrm>
          <a:off x="4051300" y="6122458"/>
          <a:ext cx="7112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117052</xdr:rowOff>
    </xdr:from>
    <xdr:to>
      <xdr:col>15</xdr:col>
      <xdr:colOff>187325</xdr:colOff>
      <xdr:row>31</xdr:row>
      <xdr:rowOff>47202</xdr:rowOff>
    </xdr:to>
    <xdr:sp macro="" textlink="">
      <xdr:nvSpPr>
        <xdr:cNvPr id="85" name="楕円 84"/>
        <xdr:cNvSpPr/>
      </xdr:nvSpPr>
      <xdr:spPr>
        <a:xfrm>
          <a:off x="3238500" y="603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167852</xdr:rowOff>
    </xdr:from>
    <xdr:to>
      <xdr:col>19</xdr:col>
      <xdr:colOff>136525</xdr:colOff>
      <xdr:row>31</xdr:row>
      <xdr:rowOff>35983</xdr:rowOff>
    </xdr:to>
    <xdr:cxnSp macro="">
      <xdr:nvCxnSpPr>
        <xdr:cNvPr id="86" name="直線コネクタ 85"/>
        <xdr:cNvCxnSpPr/>
      </xdr:nvCxnSpPr>
      <xdr:spPr>
        <a:xfrm>
          <a:off x="3289300" y="6082877"/>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77470</xdr:rowOff>
    </xdr:from>
    <xdr:to>
      <xdr:col>11</xdr:col>
      <xdr:colOff>187325</xdr:colOff>
      <xdr:row>31</xdr:row>
      <xdr:rowOff>7620</xdr:rowOff>
    </xdr:to>
    <xdr:sp macro="" textlink="">
      <xdr:nvSpPr>
        <xdr:cNvPr id="87" name="楕円 86"/>
        <xdr:cNvSpPr/>
      </xdr:nvSpPr>
      <xdr:spPr>
        <a:xfrm>
          <a:off x="24765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128270</xdr:rowOff>
    </xdr:from>
    <xdr:to>
      <xdr:col>15</xdr:col>
      <xdr:colOff>136525</xdr:colOff>
      <xdr:row>30</xdr:row>
      <xdr:rowOff>167852</xdr:rowOff>
    </xdr:to>
    <xdr:cxnSp macro="">
      <xdr:nvCxnSpPr>
        <xdr:cNvPr id="88" name="直線コネクタ 87"/>
        <xdr:cNvCxnSpPr/>
      </xdr:nvCxnSpPr>
      <xdr:spPr>
        <a:xfrm>
          <a:off x="2527300" y="6043295"/>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65617</xdr:rowOff>
    </xdr:from>
    <xdr:to>
      <xdr:col>7</xdr:col>
      <xdr:colOff>187325</xdr:colOff>
      <xdr:row>32</xdr:row>
      <xdr:rowOff>167217</xdr:rowOff>
    </xdr:to>
    <xdr:sp macro="" textlink="">
      <xdr:nvSpPr>
        <xdr:cNvPr id="89" name="楕円 88"/>
        <xdr:cNvSpPr/>
      </xdr:nvSpPr>
      <xdr:spPr>
        <a:xfrm>
          <a:off x="1714500" y="632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128270</xdr:rowOff>
    </xdr:from>
    <xdr:to>
      <xdr:col>11</xdr:col>
      <xdr:colOff>136525</xdr:colOff>
      <xdr:row>32</xdr:row>
      <xdr:rowOff>116417</xdr:rowOff>
    </xdr:to>
    <xdr:cxnSp macro="">
      <xdr:nvCxnSpPr>
        <xdr:cNvPr id="90" name="直線コネクタ 89"/>
        <xdr:cNvCxnSpPr/>
      </xdr:nvCxnSpPr>
      <xdr:spPr>
        <a:xfrm flipV="1">
          <a:off x="1765300" y="6043295"/>
          <a:ext cx="762000" cy="33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1"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92" name="n_2aveValue有形固定資産減価償却率"/>
        <xdr:cNvSpPr txBox="1"/>
      </xdr:nvSpPr>
      <xdr:spPr>
        <a:xfrm>
          <a:off x="3086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93" name="n_3aveValue有形固定資産減価償却率"/>
        <xdr:cNvSpPr txBox="1"/>
      </xdr:nvSpPr>
      <xdr:spPr>
        <a:xfrm>
          <a:off x="2324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20549</xdr:rowOff>
    </xdr:from>
    <xdr:ext cx="405111" cy="259045"/>
    <xdr:sp macro="" textlink="">
      <xdr:nvSpPr>
        <xdr:cNvPr id="94" name="n_4aveValue有形固定資産減価償却率"/>
        <xdr:cNvSpPr txBox="1"/>
      </xdr:nvSpPr>
      <xdr:spPr>
        <a:xfrm>
          <a:off x="1562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77910</xdr:rowOff>
    </xdr:from>
    <xdr:ext cx="405111" cy="259045"/>
    <xdr:sp macro="" textlink="">
      <xdr:nvSpPr>
        <xdr:cNvPr id="95" name="n_1mainValue有形固定資産減価償却率"/>
        <xdr:cNvSpPr txBox="1"/>
      </xdr:nvSpPr>
      <xdr:spPr>
        <a:xfrm>
          <a:off x="3836044" y="61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96" name="n_2mainValue有形固定資産減価償却率"/>
        <xdr:cNvSpPr txBox="1"/>
      </xdr:nvSpPr>
      <xdr:spPr>
        <a:xfrm>
          <a:off x="3086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170197</xdr:rowOff>
    </xdr:from>
    <xdr:ext cx="405111" cy="259045"/>
    <xdr:sp macro="" textlink="">
      <xdr:nvSpPr>
        <xdr:cNvPr id="97" name="n_3mainValue有形固定資産減価償却率"/>
        <xdr:cNvSpPr txBox="1"/>
      </xdr:nvSpPr>
      <xdr:spPr>
        <a:xfrm>
          <a:off x="2324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158344</xdr:rowOff>
    </xdr:from>
    <xdr:ext cx="405111" cy="259045"/>
    <xdr:sp macro="" textlink="">
      <xdr:nvSpPr>
        <xdr:cNvPr id="98" name="n_4mainValue有形固定資産減価償却率"/>
        <xdr:cNvSpPr txBox="1"/>
      </xdr:nvSpPr>
      <xdr:spPr>
        <a:xfrm>
          <a:off x="1562744" y="6416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1" name="正方形/長方形 100"/>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[ 1,171.9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全国平均、和歌山県平均及び類似団体平均と比較して非常に高い水準にある。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これは、近年、耐震性の乏しい公共施設の再編・更新などの緊急性の高い事業を実施するために多額の地方債を発行したことによる。</a:t>
          </a:r>
        </a:p>
        <a:p>
          <a:r>
            <a:rPr kumimoji="1" lang="ja-JP" altLang="en-US" sz="1100">
              <a:latin typeface="ＭＳ Ｐゴシック" panose="020B0600070205080204" pitchFamily="50" charset="-128"/>
              <a:ea typeface="ＭＳ Ｐゴシック" panose="020B0600070205080204" pitchFamily="50" charset="-128"/>
            </a:rPr>
            <a:t>今後は、普通建設事業費を縮減し、地方債の発行額及び財政調整基金の取り崩し額の抑制を図ることにより、債務償還比率の改善を図る。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27" name="直線コネクタ 126"/>
        <xdr:cNvCxnSpPr/>
      </xdr:nvCxnSpPr>
      <xdr:spPr>
        <a:xfrm flipV="1">
          <a:off x="14793595" y="5312833"/>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28" name="債務償還比率最小値テキスト"/>
        <xdr:cNvSpPr txBox="1"/>
      </xdr:nvSpPr>
      <xdr:spPr>
        <a:xfrm>
          <a:off x="14846300" y="6799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29" name="直線コネクタ 128"/>
        <xdr:cNvCxnSpPr/>
      </xdr:nvCxnSpPr>
      <xdr:spPr>
        <a:xfrm>
          <a:off x="14706600" y="6796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165717</xdr:rowOff>
    </xdr:from>
    <xdr:ext cx="469744" cy="259045"/>
    <xdr:sp macro="" textlink="">
      <xdr:nvSpPr>
        <xdr:cNvPr id="132" name="債務償還比率平均値テキスト"/>
        <xdr:cNvSpPr txBox="1"/>
      </xdr:nvSpPr>
      <xdr:spPr>
        <a:xfrm>
          <a:off x="14846300" y="5909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3" name="フローチャート: 判断 132"/>
        <xdr:cNvSpPr/>
      </xdr:nvSpPr>
      <xdr:spPr>
        <a:xfrm>
          <a:off x="147447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4" name="フローチャート: 判断 133"/>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132285</xdr:rowOff>
    </xdr:from>
    <xdr:to>
      <xdr:col>68</xdr:col>
      <xdr:colOff>123825</xdr:colOff>
      <xdr:row>31</xdr:row>
      <xdr:rowOff>62435</xdr:rowOff>
    </xdr:to>
    <xdr:sp macro="" textlink="">
      <xdr:nvSpPr>
        <xdr:cNvPr id="135" name="フローチャート: 判断 134"/>
        <xdr:cNvSpPr/>
      </xdr:nvSpPr>
      <xdr:spPr>
        <a:xfrm>
          <a:off x="13271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133844</xdr:rowOff>
    </xdr:from>
    <xdr:to>
      <xdr:col>64</xdr:col>
      <xdr:colOff>123825</xdr:colOff>
      <xdr:row>31</xdr:row>
      <xdr:rowOff>63994</xdr:rowOff>
    </xdr:to>
    <xdr:sp macro="" textlink="">
      <xdr:nvSpPr>
        <xdr:cNvPr id="136" name="フローチャート: 判断 135"/>
        <xdr:cNvSpPr/>
      </xdr:nvSpPr>
      <xdr:spPr>
        <a:xfrm>
          <a:off x="12509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67275</xdr:rowOff>
    </xdr:from>
    <xdr:to>
      <xdr:col>60</xdr:col>
      <xdr:colOff>123825</xdr:colOff>
      <xdr:row>30</xdr:row>
      <xdr:rowOff>168875</xdr:rowOff>
    </xdr:to>
    <xdr:sp macro="" textlink="">
      <xdr:nvSpPr>
        <xdr:cNvPr id="137" name="フローチャート: 判断 136"/>
        <xdr:cNvSpPr/>
      </xdr:nvSpPr>
      <xdr:spPr>
        <a:xfrm>
          <a:off x="11747500" y="598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66837</xdr:rowOff>
    </xdr:from>
    <xdr:to>
      <xdr:col>76</xdr:col>
      <xdr:colOff>73025</xdr:colOff>
      <xdr:row>34</xdr:row>
      <xdr:rowOff>168437</xdr:rowOff>
    </xdr:to>
    <xdr:sp macro="" textlink="">
      <xdr:nvSpPr>
        <xdr:cNvPr id="143" name="楕円 142"/>
        <xdr:cNvSpPr/>
      </xdr:nvSpPr>
      <xdr:spPr>
        <a:xfrm>
          <a:off x="14744700" y="666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153214</xdr:rowOff>
    </xdr:from>
    <xdr:ext cx="560923" cy="259045"/>
    <xdr:sp macro="" textlink="">
      <xdr:nvSpPr>
        <xdr:cNvPr id="144" name="債務償還比率該当値テキスト"/>
        <xdr:cNvSpPr txBox="1"/>
      </xdr:nvSpPr>
      <xdr:spPr>
        <a:xfrm>
          <a:off x="14846300" y="65825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96753</xdr:rowOff>
    </xdr:from>
    <xdr:to>
      <xdr:col>72</xdr:col>
      <xdr:colOff>123825</xdr:colOff>
      <xdr:row>34</xdr:row>
      <xdr:rowOff>26903</xdr:rowOff>
    </xdr:to>
    <xdr:sp macro="" textlink="">
      <xdr:nvSpPr>
        <xdr:cNvPr id="145" name="楕円 144"/>
        <xdr:cNvSpPr/>
      </xdr:nvSpPr>
      <xdr:spPr>
        <a:xfrm>
          <a:off x="14033500" y="652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147553</xdr:rowOff>
    </xdr:from>
    <xdr:to>
      <xdr:col>76</xdr:col>
      <xdr:colOff>22225</xdr:colOff>
      <xdr:row>34</xdr:row>
      <xdr:rowOff>117637</xdr:rowOff>
    </xdr:to>
    <xdr:cxnSp macro="">
      <xdr:nvCxnSpPr>
        <xdr:cNvPr id="146" name="直線コネクタ 145"/>
        <xdr:cNvCxnSpPr/>
      </xdr:nvCxnSpPr>
      <xdr:spPr>
        <a:xfrm>
          <a:off x="14084300" y="6576928"/>
          <a:ext cx="711200" cy="14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105989</xdr:rowOff>
    </xdr:from>
    <xdr:to>
      <xdr:col>68</xdr:col>
      <xdr:colOff>123825</xdr:colOff>
      <xdr:row>34</xdr:row>
      <xdr:rowOff>36139</xdr:rowOff>
    </xdr:to>
    <xdr:sp macro="" textlink="">
      <xdr:nvSpPr>
        <xdr:cNvPr id="147" name="楕円 146"/>
        <xdr:cNvSpPr/>
      </xdr:nvSpPr>
      <xdr:spPr>
        <a:xfrm>
          <a:off x="13271500" y="653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147553</xdr:rowOff>
    </xdr:from>
    <xdr:to>
      <xdr:col>72</xdr:col>
      <xdr:colOff>73025</xdr:colOff>
      <xdr:row>33</xdr:row>
      <xdr:rowOff>156789</xdr:rowOff>
    </xdr:to>
    <xdr:cxnSp macro="">
      <xdr:nvCxnSpPr>
        <xdr:cNvPr id="148" name="直線コネクタ 147"/>
        <xdr:cNvCxnSpPr/>
      </xdr:nvCxnSpPr>
      <xdr:spPr>
        <a:xfrm flipV="1">
          <a:off x="13322300" y="6576928"/>
          <a:ext cx="762000" cy="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75692</xdr:rowOff>
    </xdr:from>
    <xdr:to>
      <xdr:col>64</xdr:col>
      <xdr:colOff>123825</xdr:colOff>
      <xdr:row>33</xdr:row>
      <xdr:rowOff>5842</xdr:rowOff>
    </xdr:to>
    <xdr:sp macro="" textlink="">
      <xdr:nvSpPr>
        <xdr:cNvPr id="149" name="楕円 148"/>
        <xdr:cNvSpPr/>
      </xdr:nvSpPr>
      <xdr:spPr>
        <a:xfrm>
          <a:off x="12509500" y="633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126492</xdr:rowOff>
    </xdr:from>
    <xdr:to>
      <xdr:col>68</xdr:col>
      <xdr:colOff>73025</xdr:colOff>
      <xdr:row>33</xdr:row>
      <xdr:rowOff>156789</xdr:rowOff>
    </xdr:to>
    <xdr:cxnSp macro="">
      <xdr:nvCxnSpPr>
        <xdr:cNvPr id="150" name="直線コネクタ 149"/>
        <xdr:cNvCxnSpPr/>
      </xdr:nvCxnSpPr>
      <xdr:spPr>
        <a:xfrm>
          <a:off x="12560300" y="6384417"/>
          <a:ext cx="762000" cy="20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69286</xdr:rowOff>
    </xdr:from>
    <xdr:to>
      <xdr:col>60</xdr:col>
      <xdr:colOff>123825</xdr:colOff>
      <xdr:row>33</xdr:row>
      <xdr:rowOff>170886</xdr:rowOff>
    </xdr:to>
    <xdr:sp macro="" textlink="">
      <xdr:nvSpPr>
        <xdr:cNvPr id="151" name="楕円 150"/>
        <xdr:cNvSpPr/>
      </xdr:nvSpPr>
      <xdr:spPr>
        <a:xfrm>
          <a:off x="11747500" y="649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126492</xdr:rowOff>
    </xdr:from>
    <xdr:to>
      <xdr:col>64</xdr:col>
      <xdr:colOff>73025</xdr:colOff>
      <xdr:row>33</xdr:row>
      <xdr:rowOff>120086</xdr:rowOff>
    </xdr:to>
    <xdr:cxnSp macro="">
      <xdr:nvCxnSpPr>
        <xdr:cNvPr id="152" name="直線コネクタ 151"/>
        <xdr:cNvCxnSpPr/>
      </xdr:nvCxnSpPr>
      <xdr:spPr>
        <a:xfrm flipV="1">
          <a:off x="11798300" y="6384417"/>
          <a:ext cx="762000" cy="16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3" name="n_1aveValue債務償還比率"/>
        <xdr:cNvSpPr txBox="1"/>
      </xdr:nvSpPr>
      <xdr:spPr>
        <a:xfrm>
          <a:off x="138367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78962</xdr:rowOff>
    </xdr:from>
    <xdr:ext cx="469744" cy="259045"/>
    <xdr:sp macro="" textlink="">
      <xdr:nvSpPr>
        <xdr:cNvPr id="154" name="n_2aveValue債務償還比率"/>
        <xdr:cNvSpPr txBox="1"/>
      </xdr:nvSpPr>
      <xdr:spPr>
        <a:xfrm>
          <a:off x="13087427" y="582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80521</xdr:rowOff>
    </xdr:from>
    <xdr:ext cx="469744" cy="259045"/>
    <xdr:sp macro="" textlink="">
      <xdr:nvSpPr>
        <xdr:cNvPr id="155" name="n_3aveValue債務償還比率"/>
        <xdr:cNvSpPr txBox="1"/>
      </xdr:nvSpPr>
      <xdr:spPr>
        <a:xfrm>
          <a:off x="12325427" y="582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13952</xdr:rowOff>
    </xdr:from>
    <xdr:ext cx="469744" cy="259045"/>
    <xdr:sp macro="" textlink="">
      <xdr:nvSpPr>
        <xdr:cNvPr id="156" name="n_4aveValue債務償還比率"/>
        <xdr:cNvSpPr txBox="1"/>
      </xdr:nvSpPr>
      <xdr:spPr>
        <a:xfrm>
          <a:off x="11563427" y="57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18030</xdr:rowOff>
    </xdr:from>
    <xdr:ext cx="560923" cy="259045"/>
    <xdr:sp macro="" textlink="">
      <xdr:nvSpPr>
        <xdr:cNvPr id="157" name="n_1mainValue債務償還比率"/>
        <xdr:cNvSpPr txBox="1"/>
      </xdr:nvSpPr>
      <xdr:spPr>
        <a:xfrm>
          <a:off x="13791138" y="66188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27266</xdr:rowOff>
    </xdr:from>
    <xdr:ext cx="560923" cy="259045"/>
    <xdr:sp macro="" textlink="">
      <xdr:nvSpPr>
        <xdr:cNvPr id="158" name="n_2mainValue債務償還比率"/>
        <xdr:cNvSpPr txBox="1"/>
      </xdr:nvSpPr>
      <xdr:spPr>
        <a:xfrm>
          <a:off x="13041838" y="662809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168419</xdr:rowOff>
    </xdr:from>
    <xdr:ext cx="469744" cy="259045"/>
    <xdr:sp macro="" textlink="">
      <xdr:nvSpPr>
        <xdr:cNvPr id="159" name="n_3mainValue債務償還比率"/>
        <xdr:cNvSpPr txBox="1"/>
      </xdr:nvSpPr>
      <xdr:spPr>
        <a:xfrm>
          <a:off x="12325427" y="642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162013</xdr:rowOff>
    </xdr:from>
    <xdr:ext cx="560923" cy="259045"/>
    <xdr:sp macro="" textlink="">
      <xdr:nvSpPr>
        <xdr:cNvPr id="160" name="n_4mainValue債務償還比率"/>
        <xdr:cNvSpPr txBox="1"/>
      </xdr:nvSpPr>
      <xdr:spPr>
        <a:xfrm>
          <a:off x="11517838" y="659138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和歌山県和歌山市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366,923
363,277
208.85
160,348,563
159,542,372
352,987
80,043,035
182,557,544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121937</xdr:rowOff>
    </xdr:from>
    <xdr:ext cx="405111" cy="259045"/>
    <xdr:sp macro="" textlink="">
      <xdr:nvSpPr>
        <xdr:cNvPr id="62" name="【道路】&#10;有形固定資産減価償却率平均値テキスト"/>
        <xdr:cNvSpPr txBox="1"/>
      </xdr:nvSpPr>
      <xdr:spPr>
        <a:xfrm>
          <a:off x="4673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xdr:cNvSpPr/>
      </xdr:nvSpPr>
      <xdr:spPr>
        <a:xfrm>
          <a:off x="2857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xdr:cNvSpPr/>
      </xdr:nvSpPr>
      <xdr:spPr>
        <a:xfrm>
          <a:off x="196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xdr:cNvSpPr/>
      </xdr:nvSpPr>
      <xdr:spPr>
        <a:xfrm>
          <a:off x="1079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44450</xdr:rowOff>
    </xdr:from>
    <xdr:to>
      <xdr:col>24</xdr:col>
      <xdr:colOff>114300</xdr:colOff>
      <xdr:row>37</xdr:row>
      <xdr:rowOff>146050</xdr:rowOff>
    </xdr:to>
    <xdr:sp macro="" textlink="">
      <xdr:nvSpPr>
        <xdr:cNvPr id="73" name="楕円 72"/>
        <xdr:cNvSpPr/>
      </xdr:nvSpPr>
      <xdr:spPr>
        <a:xfrm>
          <a:off x="45847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67327</xdr:rowOff>
    </xdr:from>
    <xdr:ext cx="405111" cy="259045"/>
    <xdr:sp macro="" textlink="">
      <xdr:nvSpPr>
        <xdr:cNvPr id="74" name="【道路】&#10;有形固定資産減価償却率該当値テキスト"/>
        <xdr:cNvSpPr txBox="1"/>
      </xdr:nvSpPr>
      <xdr:spPr>
        <a:xfrm>
          <a:off x="4673600"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10160</xdr:rowOff>
    </xdr:from>
    <xdr:to>
      <xdr:col>20</xdr:col>
      <xdr:colOff>38100</xdr:colOff>
      <xdr:row>37</xdr:row>
      <xdr:rowOff>111760</xdr:rowOff>
    </xdr:to>
    <xdr:sp macro="" textlink="">
      <xdr:nvSpPr>
        <xdr:cNvPr id="75" name="楕円 74"/>
        <xdr:cNvSpPr/>
      </xdr:nvSpPr>
      <xdr:spPr>
        <a:xfrm>
          <a:off x="3746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60960</xdr:rowOff>
    </xdr:from>
    <xdr:to>
      <xdr:col>24</xdr:col>
      <xdr:colOff>63500</xdr:colOff>
      <xdr:row>37</xdr:row>
      <xdr:rowOff>95250</xdr:rowOff>
    </xdr:to>
    <xdr:cxnSp macro="">
      <xdr:nvCxnSpPr>
        <xdr:cNvPr id="76" name="直線コネクタ 75"/>
        <xdr:cNvCxnSpPr/>
      </xdr:nvCxnSpPr>
      <xdr:spPr>
        <a:xfrm>
          <a:off x="3797300" y="64046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145415</xdr:rowOff>
    </xdr:from>
    <xdr:to>
      <xdr:col>15</xdr:col>
      <xdr:colOff>101600</xdr:colOff>
      <xdr:row>37</xdr:row>
      <xdr:rowOff>75565</xdr:rowOff>
    </xdr:to>
    <xdr:sp macro="" textlink="">
      <xdr:nvSpPr>
        <xdr:cNvPr id="77" name="楕円 76"/>
        <xdr:cNvSpPr/>
      </xdr:nvSpPr>
      <xdr:spPr>
        <a:xfrm>
          <a:off x="2857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24765</xdr:rowOff>
    </xdr:from>
    <xdr:to>
      <xdr:col>19</xdr:col>
      <xdr:colOff>177800</xdr:colOff>
      <xdr:row>37</xdr:row>
      <xdr:rowOff>60960</xdr:rowOff>
    </xdr:to>
    <xdr:cxnSp macro="">
      <xdr:nvCxnSpPr>
        <xdr:cNvPr id="78" name="直線コネクタ 77"/>
        <xdr:cNvCxnSpPr/>
      </xdr:nvCxnSpPr>
      <xdr:spPr>
        <a:xfrm>
          <a:off x="2908300" y="63684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114935</xdr:rowOff>
    </xdr:from>
    <xdr:to>
      <xdr:col>10</xdr:col>
      <xdr:colOff>165100</xdr:colOff>
      <xdr:row>37</xdr:row>
      <xdr:rowOff>45085</xdr:rowOff>
    </xdr:to>
    <xdr:sp macro="" textlink="">
      <xdr:nvSpPr>
        <xdr:cNvPr id="79" name="楕円 78"/>
        <xdr:cNvSpPr/>
      </xdr:nvSpPr>
      <xdr:spPr>
        <a:xfrm>
          <a:off x="1968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165735</xdr:rowOff>
    </xdr:from>
    <xdr:to>
      <xdr:col>15</xdr:col>
      <xdr:colOff>50800</xdr:colOff>
      <xdr:row>37</xdr:row>
      <xdr:rowOff>24765</xdr:rowOff>
    </xdr:to>
    <xdr:cxnSp macro="">
      <xdr:nvCxnSpPr>
        <xdr:cNvPr id="80" name="直線コネクタ 79"/>
        <xdr:cNvCxnSpPr/>
      </xdr:nvCxnSpPr>
      <xdr:spPr>
        <a:xfrm>
          <a:off x="2019300" y="63379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84455</xdr:rowOff>
    </xdr:from>
    <xdr:to>
      <xdr:col>6</xdr:col>
      <xdr:colOff>38100</xdr:colOff>
      <xdr:row>37</xdr:row>
      <xdr:rowOff>14605</xdr:rowOff>
    </xdr:to>
    <xdr:sp macro="" textlink="">
      <xdr:nvSpPr>
        <xdr:cNvPr id="81" name="楕円 80"/>
        <xdr:cNvSpPr/>
      </xdr:nvSpPr>
      <xdr:spPr>
        <a:xfrm>
          <a:off x="10795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135255</xdr:rowOff>
    </xdr:from>
    <xdr:to>
      <xdr:col>10</xdr:col>
      <xdr:colOff>114300</xdr:colOff>
      <xdr:row>36</xdr:row>
      <xdr:rowOff>165735</xdr:rowOff>
    </xdr:to>
    <xdr:cxnSp macro="">
      <xdr:nvCxnSpPr>
        <xdr:cNvPr id="82" name="直線コネクタ 81"/>
        <xdr:cNvCxnSpPr/>
      </xdr:nvCxnSpPr>
      <xdr:spPr>
        <a:xfrm>
          <a:off x="1130300" y="63074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83"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4" name="n_2aveValue【道路】&#10;有形固定資産減価償却率"/>
        <xdr:cNvSpPr txBox="1"/>
      </xdr:nvSpPr>
      <xdr:spPr>
        <a:xfrm>
          <a:off x="2705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152417</xdr:rowOff>
    </xdr:from>
    <xdr:ext cx="405111" cy="259045"/>
    <xdr:sp macro="" textlink="">
      <xdr:nvSpPr>
        <xdr:cNvPr id="85" name="n_3aveValue【道路】&#10;有形固定資産減価償却率"/>
        <xdr:cNvSpPr txBox="1"/>
      </xdr:nvSpPr>
      <xdr:spPr>
        <a:xfrm>
          <a:off x="1816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47642</xdr:rowOff>
    </xdr:from>
    <xdr:ext cx="405111" cy="259045"/>
    <xdr:sp macro="" textlink="">
      <xdr:nvSpPr>
        <xdr:cNvPr id="86" name="n_4aveValue【道路】&#10;有形固定資産減価償却率"/>
        <xdr:cNvSpPr txBox="1"/>
      </xdr:nvSpPr>
      <xdr:spPr>
        <a:xfrm>
          <a:off x="927744"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128287</xdr:rowOff>
    </xdr:from>
    <xdr:ext cx="405111" cy="259045"/>
    <xdr:sp macro="" textlink="">
      <xdr:nvSpPr>
        <xdr:cNvPr id="87" name="n_1mainValue【道路】&#10;有形固定資産減価償却率"/>
        <xdr:cNvSpPr txBox="1"/>
      </xdr:nvSpPr>
      <xdr:spPr>
        <a:xfrm>
          <a:off x="3582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92092</xdr:rowOff>
    </xdr:from>
    <xdr:ext cx="405111" cy="259045"/>
    <xdr:sp macro="" textlink="">
      <xdr:nvSpPr>
        <xdr:cNvPr id="88" name="n_2mainValue【道路】&#10;有形固定資産減価償却率"/>
        <xdr:cNvSpPr txBox="1"/>
      </xdr:nvSpPr>
      <xdr:spPr>
        <a:xfrm>
          <a:off x="2705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61612</xdr:rowOff>
    </xdr:from>
    <xdr:ext cx="405111" cy="259045"/>
    <xdr:sp macro="" textlink="">
      <xdr:nvSpPr>
        <xdr:cNvPr id="89" name="n_3mainValue【道路】&#10;有形固定資産減価償却率"/>
        <xdr:cNvSpPr txBox="1"/>
      </xdr:nvSpPr>
      <xdr:spPr>
        <a:xfrm>
          <a:off x="1816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31132</xdr:rowOff>
    </xdr:from>
    <xdr:ext cx="405111" cy="259045"/>
    <xdr:sp macro="" textlink="">
      <xdr:nvSpPr>
        <xdr:cNvPr id="90" name="n_4mainValue【道路】&#10;有形固定資産減価償却率"/>
        <xdr:cNvSpPr txBox="1"/>
      </xdr:nvSpPr>
      <xdr:spPr>
        <a:xfrm>
          <a:off x="927744"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12" name="直線コネクタ 111"/>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3" name="【道路】&#10;一人当たり延長最小値テキスト"/>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4" name="直線コネクタ 113"/>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5" name="【道路】&#10;一人当たり延長最大値テキスト"/>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6" name="直線コネクタ 115"/>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129293</xdr:rowOff>
    </xdr:from>
    <xdr:ext cx="469744" cy="259045"/>
    <xdr:sp macro="" textlink="">
      <xdr:nvSpPr>
        <xdr:cNvPr id="117" name="【道路】&#10;一人当たり延長平均値テキスト"/>
        <xdr:cNvSpPr txBox="1"/>
      </xdr:nvSpPr>
      <xdr:spPr>
        <a:xfrm>
          <a:off x="10515600" y="6815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8" name="フローチャート: 判断 117"/>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9" name="フローチャート: 判断 118"/>
        <xdr:cNvSpPr/>
      </xdr:nvSpPr>
      <xdr:spPr>
        <a:xfrm>
          <a:off x="958850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119606</xdr:rowOff>
    </xdr:from>
    <xdr:to>
      <xdr:col>46</xdr:col>
      <xdr:colOff>38100</xdr:colOff>
      <xdr:row>41</xdr:row>
      <xdr:rowOff>49756</xdr:rowOff>
    </xdr:to>
    <xdr:sp macro="" textlink="">
      <xdr:nvSpPr>
        <xdr:cNvPr id="120" name="フローチャート: 判断 119"/>
        <xdr:cNvSpPr/>
      </xdr:nvSpPr>
      <xdr:spPr>
        <a:xfrm>
          <a:off x="8699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127424</xdr:rowOff>
    </xdr:from>
    <xdr:to>
      <xdr:col>41</xdr:col>
      <xdr:colOff>101600</xdr:colOff>
      <xdr:row>41</xdr:row>
      <xdr:rowOff>57574</xdr:rowOff>
    </xdr:to>
    <xdr:sp macro="" textlink="">
      <xdr:nvSpPr>
        <xdr:cNvPr id="121" name="フローチャート: 判断 120"/>
        <xdr:cNvSpPr/>
      </xdr:nvSpPr>
      <xdr:spPr>
        <a:xfrm>
          <a:off x="7810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122441</xdr:rowOff>
    </xdr:from>
    <xdr:to>
      <xdr:col>36</xdr:col>
      <xdr:colOff>165100</xdr:colOff>
      <xdr:row>41</xdr:row>
      <xdr:rowOff>52591</xdr:rowOff>
    </xdr:to>
    <xdr:sp macro="" textlink="">
      <xdr:nvSpPr>
        <xdr:cNvPr id="122" name="フローチャート: 判断 121"/>
        <xdr:cNvSpPr/>
      </xdr:nvSpPr>
      <xdr:spPr>
        <a:xfrm>
          <a:off x="6921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2586</xdr:rowOff>
    </xdr:from>
    <xdr:to>
      <xdr:col>55</xdr:col>
      <xdr:colOff>50800</xdr:colOff>
      <xdr:row>41</xdr:row>
      <xdr:rowOff>104186</xdr:rowOff>
    </xdr:to>
    <xdr:sp macro="" textlink="">
      <xdr:nvSpPr>
        <xdr:cNvPr id="128" name="楕円 127"/>
        <xdr:cNvSpPr/>
      </xdr:nvSpPr>
      <xdr:spPr>
        <a:xfrm>
          <a:off x="10426700" y="703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88963</xdr:rowOff>
    </xdr:from>
    <xdr:ext cx="469744" cy="259045"/>
    <xdr:sp macro="" textlink="">
      <xdr:nvSpPr>
        <xdr:cNvPr id="129" name="【道路】&#10;一人当たり延長該当値テキスト"/>
        <xdr:cNvSpPr txBox="1"/>
      </xdr:nvSpPr>
      <xdr:spPr>
        <a:xfrm>
          <a:off x="10515600" y="694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3500</xdr:rowOff>
    </xdr:from>
    <xdr:to>
      <xdr:col>50</xdr:col>
      <xdr:colOff>165100</xdr:colOff>
      <xdr:row>41</xdr:row>
      <xdr:rowOff>105100</xdr:rowOff>
    </xdr:to>
    <xdr:sp macro="" textlink="">
      <xdr:nvSpPr>
        <xdr:cNvPr id="130" name="楕円 129"/>
        <xdr:cNvSpPr/>
      </xdr:nvSpPr>
      <xdr:spPr>
        <a:xfrm>
          <a:off x="9588500" y="703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53386</xdr:rowOff>
    </xdr:from>
    <xdr:to>
      <xdr:col>55</xdr:col>
      <xdr:colOff>0</xdr:colOff>
      <xdr:row>41</xdr:row>
      <xdr:rowOff>54300</xdr:rowOff>
    </xdr:to>
    <xdr:cxnSp macro="">
      <xdr:nvCxnSpPr>
        <xdr:cNvPr id="131" name="直線コネクタ 130"/>
        <xdr:cNvCxnSpPr/>
      </xdr:nvCxnSpPr>
      <xdr:spPr>
        <a:xfrm flipV="1">
          <a:off x="9639300" y="7082836"/>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54912</xdr:rowOff>
    </xdr:from>
    <xdr:to>
      <xdr:col>46</xdr:col>
      <xdr:colOff>38100</xdr:colOff>
      <xdr:row>39</xdr:row>
      <xdr:rowOff>156512</xdr:rowOff>
    </xdr:to>
    <xdr:sp macro="" textlink="">
      <xdr:nvSpPr>
        <xdr:cNvPr id="132" name="楕円 131"/>
        <xdr:cNvSpPr/>
      </xdr:nvSpPr>
      <xdr:spPr>
        <a:xfrm>
          <a:off x="8699500" y="67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105712</xdr:rowOff>
    </xdr:from>
    <xdr:to>
      <xdr:col>50</xdr:col>
      <xdr:colOff>114300</xdr:colOff>
      <xdr:row>41</xdr:row>
      <xdr:rowOff>54300</xdr:rowOff>
    </xdr:to>
    <xdr:cxnSp macro="">
      <xdr:nvCxnSpPr>
        <xdr:cNvPr id="133" name="直線コネクタ 132"/>
        <xdr:cNvCxnSpPr/>
      </xdr:nvCxnSpPr>
      <xdr:spPr>
        <a:xfrm>
          <a:off x="8750300" y="6792262"/>
          <a:ext cx="889000" cy="29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14176</xdr:rowOff>
    </xdr:from>
    <xdr:to>
      <xdr:col>41</xdr:col>
      <xdr:colOff>101600</xdr:colOff>
      <xdr:row>41</xdr:row>
      <xdr:rowOff>115776</xdr:rowOff>
    </xdr:to>
    <xdr:sp macro="" textlink="">
      <xdr:nvSpPr>
        <xdr:cNvPr id="134" name="楕円 133"/>
        <xdr:cNvSpPr/>
      </xdr:nvSpPr>
      <xdr:spPr>
        <a:xfrm>
          <a:off x="7810500" y="704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105712</xdr:rowOff>
    </xdr:from>
    <xdr:to>
      <xdr:col>45</xdr:col>
      <xdr:colOff>177800</xdr:colOff>
      <xdr:row>41</xdr:row>
      <xdr:rowOff>64976</xdr:rowOff>
    </xdr:to>
    <xdr:cxnSp macro="">
      <xdr:nvCxnSpPr>
        <xdr:cNvPr id="135" name="直線コネクタ 134"/>
        <xdr:cNvCxnSpPr/>
      </xdr:nvCxnSpPr>
      <xdr:spPr>
        <a:xfrm flipV="1">
          <a:off x="7861300" y="6792262"/>
          <a:ext cx="889000" cy="30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13559</xdr:rowOff>
    </xdr:from>
    <xdr:to>
      <xdr:col>36</xdr:col>
      <xdr:colOff>165100</xdr:colOff>
      <xdr:row>41</xdr:row>
      <xdr:rowOff>115159</xdr:rowOff>
    </xdr:to>
    <xdr:sp macro="" textlink="">
      <xdr:nvSpPr>
        <xdr:cNvPr id="136" name="楕円 135"/>
        <xdr:cNvSpPr/>
      </xdr:nvSpPr>
      <xdr:spPr>
        <a:xfrm>
          <a:off x="6921500" y="704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64359</xdr:rowOff>
    </xdr:from>
    <xdr:to>
      <xdr:col>41</xdr:col>
      <xdr:colOff>50800</xdr:colOff>
      <xdr:row>41</xdr:row>
      <xdr:rowOff>64976</xdr:rowOff>
    </xdr:to>
    <xdr:cxnSp macro="">
      <xdr:nvCxnSpPr>
        <xdr:cNvPr id="137" name="直線コネクタ 136"/>
        <xdr:cNvCxnSpPr/>
      </xdr:nvCxnSpPr>
      <xdr:spPr>
        <a:xfrm>
          <a:off x="6972300" y="7093809"/>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55401</xdr:rowOff>
    </xdr:from>
    <xdr:ext cx="469744" cy="259045"/>
    <xdr:sp macro="" textlink="">
      <xdr:nvSpPr>
        <xdr:cNvPr id="138" name="n_1aveValue【道路】&#10;一人当たり延長"/>
        <xdr:cNvSpPr txBox="1"/>
      </xdr:nvSpPr>
      <xdr:spPr>
        <a:xfrm>
          <a:off x="9391727" y="67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40883</xdr:rowOff>
    </xdr:from>
    <xdr:ext cx="469744" cy="259045"/>
    <xdr:sp macro="" textlink="">
      <xdr:nvSpPr>
        <xdr:cNvPr id="139" name="n_2aveValue【道路】&#10;一人当たり延長"/>
        <xdr:cNvSpPr txBox="1"/>
      </xdr:nvSpPr>
      <xdr:spPr>
        <a:xfrm>
          <a:off x="8515427" y="707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74101</xdr:rowOff>
    </xdr:from>
    <xdr:ext cx="469744" cy="259045"/>
    <xdr:sp macro="" textlink="">
      <xdr:nvSpPr>
        <xdr:cNvPr id="140" name="n_3aveValue【道路】&#10;一人当たり延長"/>
        <xdr:cNvSpPr txBox="1"/>
      </xdr:nvSpPr>
      <xdr:spPr>
        <a:xfrm>
          <a:off x="7626427" y="67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69118</xdr:rowOff>
    </xdr:from>
    <xdr:ext cx="469744" cy="259045"/>
    <xdr:sp macro="" textlink="">
      <xdr:nvSpPr>
        <xdr:cNvPr id="141" name="n_4aveValue【道路】&#10;一人当たり延長"/>
        <xdr:cNvSpPr txBox="1"/>
      </xdr:nvSpPr>
      <xdr:spPr>
        <a:xfrm>
          <a:off x="6737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96227</xdr:rowOff>
    </xdr:from>
    <xdr:ext cx="469744" cy="259045"/>
    <xdr:sp macro="" textlink="">
      <xdr:nvSpPr>
        <xdr:cNvPr id="142" name="n_1mainValue【道路】&#10;一人当たり延長"/>
        <xdr:cNvSpPr txBox="1"/>
      </xdr:nvSpPr>
      <xdr:spPr>
        <a:xfrm>
          <a:off x="9391727" y="712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1589</xdr:rowOff>
    </xdr:from>
    <xdr:ext cx="534377" cy="259045"/>
    <xdr:sp macro="" textlink="">
      <xdr:nvSpPr>
        <xdr:cNvPr id="143" name="n_2mainValue【道路】&#10;一人当たり延長"/>
        <xdr:cNvSpPr txBox="1"/>
      </xdr:nvSpPr>
      <xdr:spPr>
        <a:xfrm>
          <a:off x="8483111" y="651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106903</xdr:rowOff>
    </xdr:from>
    <xdr:ext cx="469744" cy="259045"/>
    <xdr:sp macro="" textlink="">
      <xdr:nvSpPr>
        <xdr:cNvPr id="144" name="n_3mainValue【道路】&#10;一人当たり延長"/>
        <xdr:cNvSpPr txBox="1"/>
      </xdr:nvSpPr>
      <xdr:spPr>
        <a:xfrm>
          <a:off x="7626427" y="713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106286</xdr:rowOff>
    </xdr:from>
    <xdr:ext cx="469744" cy="259045"/>
    <xdr:sp macro="" textlink="">
      <xdr:nvSpPr>
        <xdr:cNvPr id="145" name="n_4mainValue【道路】&#10;一人当たり延長"/>
        <xdr:cNvSpPr txBox="1"/>
      </xdr:nvSpPr>
      <xdr:spPr>
        <a:xfrm>
          <a:off x="6737427" y="713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71" name="直線コネクタ 170"/>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72" name="【橋りょう・トンネ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73" name="直線コネクタ 172"/>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74" name="【橋りょう・トンネル】&#10;有形固定資産減価償却率最大値テキスト"/>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75" name="直線コネクタ 174"/>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6" name="【橋りょう・トンネル】&#10;有形固定資産減価償却率平均値テキスト"/>
        <xdr:cNvSpPr txBox="1"/>
      </xdr:nvSpPr>
      <xdr:spPr>
        <a:xfrm>
          <a:off x="4673600" y="1022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7" name="フローチャート: 判断 176"/>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8" name="フローチャート: 判断 177"/>
        <xdr:cNvSpPr/>
      </xdr:nvSpPr>
      <xdr:spPr>
        <a:xfrm>
          <a:off x="3746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50437</xdr:rowOff>
    </xdr:from>
    <xdr:to>
      <xdr:col>15</xdr:col>
      <xdr:colOff>101600</xdr:colOff>
      <xdr:row>60</xdr:row>
      <xdr:rowOff>152037</xdr:rowOff>
    </xdr:to>
    <xdr:sp macro="" textlink="">
      <xdr:nvSpPr>
        <xdr:cNvPr id="179" name="フローチャート: 判断 178"/>
        <xdr:cNvSpPr/>
      </xdr:nvSpPr>
      <xdr:spPr>
        <a:xfrm>
          <a:off x="2857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80" name="フローチャート: 判断 179"/>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163104</xdr:rowOff>
    </xdr:from>
    <xdr:to>
      <xdr:col>6</xdr:col>
      <xdr:colOff>38100</xdr:colOff>
      <xdr:row>60</xdr:row>
      <xdr:rowOff>93254</xdr:rowOff>
    </xdr:to>
    <xdr:sp macro="" textlink="">
      <xdr:nvSpPr>
        <xdr:cNvPr id="181" name="フローチャート: 判断 180"/>
        <xdr:cNvSpPr/>
      </xdr:nvSpPr>
      <xdr:spPr>
        <a:xfrm>
          <a:off x="1079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87" name="楕円 186"/>
        <xdr:cNvSpPr/>
      </xdr:nvSpPr>
      <xdr:spPr>
        <a:xfrm>
          <a:off x="45847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156227</xdr:rowOff>
    </xdr:from>
    <xdr:ext cx="405111" cy="259045"/>
    <xdr:sp macro="" textlink="">
      <xdr:nvSpPr>
        <xdr:cNvPr id="188" name="【橋りょう・トンネル】&#10;有形固定資産減価償却率該当値テキスト"/>
        <xdr:cNvSpPr txBox="1"/>
      </xdr:nvSpPr>
      <xdr:spPr>
        <a:xfrm>
          <a:off x="4673600"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150041</xdr:rowOff>
    </xdr:from>
    <xdr:to>
      <xdr:col>20</xdr:col>
      <xdr:colOff>38100</xdr:colOff>
      <xdr:row>62</xdr:row>
      <xdr:rowOff>80191</xdr:rowOff>
    </xdr:to>
    <xdr:sp macro="" textlink="">
      <xdr:nvSpPr>
        <xdr:cNvPr id="189" name="楕円 188"/>
        <xdr:cNvSpPr/>
      </xdr:nvSpPr>
      <xdr:spPr>
        <a:xfrm>
          <a:off x="3746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29391</xdr:rowOff>
    </xdr:from>
    <xdr:to>
      <xdr:col>24</xdr:col>
      <xdr:colOff>63500</xdr:colOff>
      <xdr:row>62</xdr:row>
      <xdr:rowOff>57150</xdr:rowOff>
    </xdr:to>
    <xdr:cxnSp macro="">
      <xdr:nvCxnSpPr>
        <xdr:cNvPr id="190" name="直線コネクタ 189"/>
        <xdr:cNvCxnSpPr/>
      </xdr:nvCxnSpPr>
      <xdr:spPr>
        <a:xfrm>
          <a:off x="3797300" y="1065929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127181</xdr:rowOff>
    </xdr:from>
    <xdr:to>
      <xdr:col>15</xdr:col>
      <xdr:colOff>101600</xdr:colOff>
      <xdr:row>62</xdr:row>
      <xdr:rowOff>57331</xdr:rowOff>
    </xdr:to>
    <xdr:sp macro="" textlink="">
      <xdr:nvSpPr>
        <xdr:cNvPr id="191" name="楕円 190"/>
        <xdr:cNvSpPr/>
      </xdr:nvSpPr>
      <xdr:spPr>
        <a:xfrm>
          <a:off x="2857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6531</xdr:rowOff>
    </xdr:from>
    <xdr:to>
      <xdr:col>19</xdr:col>
      <xdr:colOff>177800</xdr:colOff>
      <xdr:row>62</xdr:row>
      <xdr:rowOff>29391</xdr:rowOff>
    </xdr:to>
    <xdr:cxnSp macro="">
      <xdr:nvCxnSpPr>
        <xdr:cNvPr id="192" name="直線コネクタ 191"/>
        <xdr:cNvCxnSpPr/>
      </xdr:nvCxnSpPr>
      <xdr:spPr>
        <a:xfrm>
          <a:off x="2908300" y="1063643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34109</xdr:rowOff>
    </xdr:from>
    <xdr:to>
      <xdr:col>10</xdr:col>
      <xdr:colOff>165100</xdr:colOff>
      <xdr:row>61</xdr:row>
      <xdr:rowOff>135709</xdr:rowOff>
    </xdr:to>
    <xdr:sp macro="" textlink="">
      <xdr:nvSpPr>
        <xdr:cNvPr id="193" name="楕円 192"/>
        <xdr:cNvSpPr/>
      </xdr:nvSpPr>
      <xdr:spPr>
        <a:xfrm>
          <a:off x="19685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84909</xdr:rowOff>
    </xdr:from>
    <xdr:to>
      <xdr:col>15</xdr:col>
      <xdr:colOff>50800</xdr:colOff>
      <xdr:row>62</xdr:row>
      <xdr:rowOff>6531</xdr:rowOff>
    </xdr:to>
    <xdr:cxnSp macro="">
      <xdr:nvCxnSpPr>
        <xdr:cNvPr id="194" name="直線コネクタ 193"/>
        <xdr:cNvCxnSpPr/>
      </xdr:nvCxnSpPr>
      <xdr:spPr>
        <a:xfrm>
          <a:off x="2019300" y="10543359"/>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3084</xdr:rowOff>
    </xdr:from>
    <xdr:to>
      <xdr:col>6</xdr:col>
      <xdr:colOff>38100</xdr:colOff>
      <xdr:row>62</xdr:row>
      <xdr:rowOff>104684</xdr:rowOff>
    </xdr:to>
    <xdr:sp macro="" textlink="">
      <xdr:nvSpPr>
        <xdr:cNvPr id="195" name="楕円 194"/>
        <xdr:cNvSpPr/>
      </xdr:nvSpPr>
      <xdr:spPr>
        <a:xfrm>
          <a:off x="1079500" y="1063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84909</xdr:rowOff>
    </xdr:from>
    <xdr:to>
      <xdr:col>10</xdr:col>
      <xdr:colOff>114300</xdr:colOff>
      <xdr:row>62</xdr:row>
      <xdr:rowOff>53884</xdr:rowOff>
    </xdr:to>
    <xdr:cxnSp macro="">
      <xdr:nvCxnSpPr>
        <xdr:cNvPr id="196" name="直線コネクタ 195"/>
        <xdr:cNvCxnSpPr/>
      </xdr:nvCxnSpPr>
      <xdr:spPr>
        <a:xfrm flipV="1">
          <a:off x="1130300" y="10543359"/>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31404</xdr:rowOff>
    </xdr:from>
    <xdr:ext cx="405111" cy="259045"/>
    <xdr:sp macro="" textlink="">
      <xdr:nvSpPr>
        <xdr:cNvPr id="197" name="n_1aveValue【橋りょう・トンネル】&#10;有形固定資産減価償却率"/>
        <xdr:cNvSpPr txBox="1"/>
      </xdr:nvSpPr>
      <xdr:spPr>
        <a:xfrm>
          <a:off x="35820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168564</xdr:rowOff>
    </xdr:from>
    <xdr:ext cx="405111" cy="259045"/>
    <xdr:sp macro="" textlink="">
      <xdr:nvSpPr>
        <xdr:cNvPr id="198" name="n_2aveValue【橋りょう・トンネル】&#10;有形固定資産減価償却率"/>
        <xdr:cNvSpPr txBox="1"/>
      </xdr:nvSpPr>
      <xdr:spPr>
        <a:xfrm>
          <a:off x="2705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163665</xdr:rowOff>
    </xdr:from>
    <xdr:ext cx="405111" cy="259045"/>
    <xdr:sp macro="" textlink="">
      <xdr:nvSpPr>
        <xdr:cNvPr id="199" name="n_3aveValue【橋りょう・トンネル】&#10;有形固定資産減価償却率"/>
        <xdr:cNvSpPr txBox="1"/>
      </xdr:nvSpPr>
      <xdr:spPr>
        <a:xfrm>
          <a:off x="1816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109781</xdr:rowOff>
    </xdr:from>
    <xdr:ext cx="405111" cy="259045"/>
    <xdr:sp macro="" textlink="">
      <xdr:nvSpPr>
        <xdr:cNvPr id="200" name="n_4aveValue【橋りょう・トンネル】&#10;有形固定資産減価償却率"/>
        <xdr:cNvSpPr txBox="1"/>
      </xdr:nvSpPr>
      <xdr:spPr>
        <a:xfrm>
          <a:off x="927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71318</xdr:rowOff>
    </xdr:from>
    <xdr:ext cx="405111" cy="259045"/>
    <xdr:sp macro="" textlink="">
      <xdr:nvSpPr>
        <xdr:cNvPr id="201" name="n_1mainValue【橋りょう・トンネル】&#10;有形固定資産減価償却率"/>
        <xdr:cNvSpPr txBox="1"/>
      </xdr:nvSpPr>
      <xdr:spPr>
        <a:xfrm>
          <a:off x="3582044"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48458</xdr:rowOff>
    </xdr:from>
    <xdr:ext cx="405111" cy="259045"/>
    <xdr:sp macro="" textlink="">
      <xdr:nvSpPr>
        <xdr:cNvPr id="202" name="n_2mainValue【橋りょう・トンネル】&#10;有形固定資産減価償却率"/>
        <xdr:cNvSpPr txBox="1"/>
      </xdr:nvSpPr>
      <xdr:spPr>
        <a:xfrm>
          <a:off x="27057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126836</xdr:rowOff>
    </xdr:from>
    <xdr:ext cx="405111" cy="259045"/>
    <xdr:sp macro="" textlink="">
      <xdr:nvSpPr>
        <xdr:cNvPr id="203" name="n_3mainValue【橋りょう・トンネル】&#10;有形固定資産減価償却率"/>
        <xdr:cNvSpPr txBox="1"/>
      </xdr:nvSpPr>
      <xdr:spPr>
        <a:xfrm>
          <a:off x="1816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95811</xdr:rowOff>
    </xdr:from>
    <xdr:ext cx="405111" cy="259045"/>
    <xdr:sp macro="" textlink="">
      <xdr:nvSpPr>
        <xdr:cNvPr id="204" name="n_4mainValue【橋りょう・トンネル】&#10;有形固定資産減価償却率"/>
        <xdr:cNvSpPr txBox="1"/>
      </xdr:nvSpPr>
      <xdr:spPr>
        <a:xfrm>
          <a:off x="927744" y="1072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28" name="直線コネクタ 227"/>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9" name="【橋りょう・トンネル】&#10;一人当たり有形固定資産（償却資産）額最小値テキスト"/>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30" name="直線コネクタ 229"/>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31" name="【橋りょう・トンネル】&#10;一人当たり有形固定資産（償却資産）額最大値テキスト"/>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32" name="直線コネクタ 231"/>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17934</xdr:rowOff>
    </xdr:from>
    <xdr:ext cx="534377" cy="259045"/>
    <xdr:sp macro="" textlink="">
      <xdr:nvSpPr>
        <xdr:cNvPr id="233" name="【橋りょう・トンネル】&#10;一人当たり有形固定資産（償却資産）額平均値テキスト"/>
        <xdr:cNvSpPr txBox="1"/>
      </xdr:nvSpPr>
      <xdr:spPr>
        <a:xfrm>
          <a:off x="10515600" y="10476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34" name="フローチャート: 判断 233"/>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35" name="フローチャート: 判断 234"/>
        <xdr:cNvSpPr/>
      </xdr:nvSpPr>
      <xdr:spPr>
        <a:xfrm>
          <a:off x="9588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23388</xdr:rowOff>
    </xdr:from>
    <xdr:to>
      <xdr:col>46</xdr:col>
      <xdr:colOff>38100</xdr:colOff>
      <xdr:row>62</xdr:row>
      <xdr:rowOff>124988</xdr:rowOff>
    </xdr:to>
    <xdr:sp macro="" textlink="">
      <xdr:nvSpPr>
        <xdr:cNvPr id="236" name="フローチャート: 判断 235"/>
        <xdr:cNvSpPr/>
      </xdr:nvSpPr>
      <xdr:spPr>
        <a:xfrm>
          <a:off x="8699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14111</xdr:rowOff>
    </xdr:from>
    <xdr:to>
      <xdr:col>41</xdr:col>
      <xdr:colOff>101600</xdr:colOff>
      <xdr:row>62</xdr:row>
      <xdr:rowOff>115711</xdr:rowOff>
    </xdr:to>
    <xdr:sp macro="" textlink="">
      <xdr:nvSpPr>
        <xdr:cNvPr id="237" name="フローチャート: 判断 236"/>
        <xdr:cNvSpPr/>
      </xdr:nvSpPr>
      <xdr:spPr>
        <a:xfrm>
          <a:off x="7810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170828</xdr:rowOff>
    </xdr:from>
    <xdr:to>
      <xdr:col>36</xdr:col>
      <xdr:colOff>165100</xdr:colOff>
      <xdr:row>62</xdr:row>
      <xdr:rowOff>100978</xdr:rowOff>
    </xdr:to>
    <xdr:sp macro="" textlink="">
      <xdr:nvSpPr>
        <xdr:cNvPr id="238" name="フローチャート: 判断 237"/>
        <xdr:cNvSpPr/>
      </xdr:nvSpPr>
      <xdr:spPr>
        <a:xfrm>
          <a:off x="6921500" y="1062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19601</xdr:rowOff>
    </xdr:from>
    <xdr:to>
      <xdr:col>55</xdr:col>
      <xdr:colOff>50800</xdr:colOff>
      <xdr:row>62</xdr:row>
      <xdr:rowOff>121201</xdr:rowOff>
    </xdr:to>
    <xdr:sp macro="" textlink="">
      <xdr:nvSpPr>
        <xdr:cNvPr id="244" name="楕円 243"/>
        <xdr:cNvSpPr/>
      </xdr:nvSpPr>
      <xdr:spPr>
        <a:xfrm>
          <a:off x="10426700" y="1064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169478</xdr:rowOff>
    </xdr:from>
    <xdr:ext cx="534377" cy="259045"/>
    <xdr:sp macro="" textlink="">
      <xdr:nvSpPr>
        <xdr:cNvPr id="245" name="【橋りょう・トンネル】&#10;一人当たり有形固定資産（償却資産）額該当値テキスト"/>
        <xdr:cNvSpPr txBox="1"/>
      </xdr:nvSpPr>
      <xdr:spPr>
        <a:xfrm>
          <a:off x="10515600" y="106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21411</xdr:rowOff>
    </xdr:from>
    <xdr:to>
      <xdr:col>50</xdr:col>
      <xdr:colOff>165100</xdr:colOff>
      <xdr:row>62</xdr:row>
      <xdr:rowOff>123011</xdr:rowOff>
    </xdr:to>
    <xdr:sp macro="" textlink="">
      <xdr:nvSpPr>
        <xdr:cNvPr id="246" name="楕円 245"/>
        <xdr:cNvSpPr/>
      </xdr:nvSpPr>
      <xdr:spPr>
        <a:xfrm>
          <a:off x="9588500" y="1065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70401</xdr:rowOff>
    </xdr:from>
    <xdr:to>
      <xdr:col>55</xdr:col>
      <xdr:colOff>0</xdr:colOff>
      <xdr:row>62</xdr:row>
      <xdr:rowOff>72211</xdr:rowOff>
    </xdr:to>
    <xdr:cxnSp macro="">
      <xdr:nvCxnSpPr>
        <xdr:cNvPr id="247" name="直線コネクタ 246"/>
        <xdr:cNvCxnSpPr/>
      </xdr:nvCxnSpPr>
      <xdr:spPr>
        <a:xfrm flipV="1">
          <a:off x="9639300" y="10700301"/>
          <a:ext cx="8382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24623</xdr:rowOff>
    </xdr:from>
    <xdr:to>
      <xdr:col>46</xdr:col>
      <xdr:colOff>38100</xdr:colOff>
      <xdr:row>62</xdr:row>
      <xdr:rowOff>126223</xdr:rowOff>
    </xdr:to>
    <xdr:sp macro="" textlink="">
      <xdr:nvSpPr>
        <xdr:cNvPr id="248" name="楕円 247"/>
        <xdr:cNvSpPr/>
      </xdr:nvSpPr>
      <xdr:spPr>
        <a:xfrm>
          <a:off x="8699500" y="1065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72211</xdr:rowOff>
    </xdr:from>
    <xdr:to>
      <xdr:col>50</xdr:col>
      <xdr:colOff>114300</xdr:colOff>
      <xdr:row>62</xdr:row>
      <xdr:rowOff>75423</xdr:rowOff>
    </xdr:to>
    <xdr:cxnSp macro="">
      <xdr:nvCxnSpPr>
        <xdr:cNvPr id="249" name="直線コネクタ 248"/>
        <xdr:cNvCxnSpPr/>
      </xdr:nvCxnSpPr>
      <xdr:spPr>
        <a:xfrm flipV="1">
          <a:off x="8750300" y="10702111"/>
          <a:ext cx="889000" cy="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116444</xdr:rowOff>
    </xdr:from>
    <xdr:to>
      <xdr:col>41</xdr:col>
      <xdr:colOff>101600</xdr:colOff>
      <xdr:row>63</xdr:row>
      <xdr:rowOff>46594</xdr:rowOff>
    </xdr:to>
    <xdr:sp macro="" textlink="">
      <xdr:nvSpPr>
        <xdr:cNvPr id="250" name="楕円 249"/>
        <xdr:cNvSpPr/>
      </xdr:nvSpPr>
      <xdr:spPr>
        <a:xfrm>
          <a:off x="7810500" y="1074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75423</xdr:rowOff>
    </xdr:from>
    <xdr:to>
      <xdr:col>45</xdr:col>
      <xdr:colOff>177800</xdr:colOff>
      <xdr:row>62</xdr:row>
      <xdr:rowOff>167244</xdr:rowOff>
    </xdr:to>
    <xdr:cxnSp macro="">
      <xdr:nvCxnSpPr>
        <xdr:cNvPr id="251" name="直線コネクタ 250"/>
        <xdr:cNvCxnSpPr/>
      </xdr:nvCxnSpPr>
      <xdr:spPr>
        <a:xfrm flipV="1">
          <a:off x="7861300" y="10705323"/>
          <a:ext cx="8890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57667</xdr:rowOff>
    </xdr:from>
    <xdr:to>
      <xdr:col>36</xdr:col>
      <xdr:colOff>165100</xdr:colOff>
      <xdr:row>62</xdr:row>
      <xdr:rowOff>159267</xdr:rowOff>
    </xdr:to>
    <xdr:sp macro="" textlink="">
      <xdr:nvSpPr>
        <xdr:cNvPr id="252" name="楕円 251"/>
        <xdr:cNvSpPr/>
      </xdr:nvSpPr>
      <xdr:spPr>
        <a:xfrm>
          <a:off x="6921500" y="1068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108467</xdr:rowOff>
    </xdr:from>
    <xdr:to>
      <xdr:col>41</xdr:col>
      <xdr:colOff>50800</xdr:colOff>
      <xdr:row>62</xdr:row>
      <xdr:rowOff>167244</xdr:rowOff>
    </xdr:to>
    <xdr:cxnSp macro="">
      <xdr:nvCxnSpPr>
        <xdr:cNvPr id="253" name="直線コネクタ 252"/>
        <xdr:cNvCxnSpPr/>
      </xdr:nvCxnSpPr>
      <xdr:spPr>
        <a:xfrm>
          <a:off x="6972300" y="10738367"/>
          <a:ext cx="889000" cy="5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123429</xdr:rowOff>
    </xdr:from>
    <xdr:ext cx="534377" cy="259045"/>
    <xdr:sp macro="" textlink="">
      <xdr:nvSpPr>
        <xdr:cNvPr id="254" name="n_1aveValue【橋りょう・トンネル】&#10;一人当たり有形固定資産（償却資産）額"/>
        <xdr:cNvSpPr txBox="1"/>
      </xdr:nvSpPr>
      <xdr:spPr>
        <a:xfrm>
          <a:off x="93594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141515</xdr:rowOff>
    </xdr:from>
    <xdr:ext cx="534377" cy="259045"/>
    <xdr:sp macro="" textlink="">
      <xdr:nvSpPr>
        <xdr:cNvPr id="255" name="n_2aveValue【橋りょう・トンネル】&#10;一人当たり有形固定資産（償却資産）額"/>
        <xdr:cNvSpPr txBox="1"/>
      </xdr:nvSpPr>
      <xdr:spPr>
        <a:xfrm>
          <a:off x="8483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132238</xdr:rowOff>
    </xdr:from>
    <xdr:ext cx="534377" cy="259045"/>
    <xdr:sp macro="" textlink="">
      <xdr:nvSpPr>
        <xdr:cNvPr id="256" name="n_3aveValue【橋りょう・トンネル】&#10;一人当たり有形固定資産（償却資産）額"/>
        <xdr:cNvSpPr txBox="1"/>
      </xdr:nvSpPr>
      <xdr:spPr>
        <a:xfrm>
          <a:off x="7594111" y="104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117505</xdr:rowOff>
    </xdr:from>
    <xdr:ext cx="534377" cy="259045"/>
    <xdr:sp macro="" textlink="">
      <xdr:nvSpPr>
        <xdr:cNvPr id="257" name="n_4aveValue【橋りょう・トンネル】&#10;一人当たり有形固定資産（償却資産）額"/>
        <xdr:cNvSpPr txBox="1"/>
      </xdr:nvSpPr>
      <xdr:spPr>
        <a:xfrm>
          <a:off x="6705111" y="1040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114138</xdr:rowOff>
    </xdr:from>
    <xdr:ext cx="534377" cy="259045"/>
    <xdr:sp macro="" textlink="">
      <xdr:nvSpPr>
        <xdr:cNvPr id="258" name="n_1mainValue【橋りょう・トンネル】&#10;一人当たり有形固定資産（償却資産）額"/>
        <xdr:cNvSpPr txBox="1"/>
      </xdr:nvSpPr>
      <xdr:spPr>
        <a:xfrm>
          <a:off x="9359411" y="1074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117350</xdr:rowOff>
    </xdr:from>
    <xdr:ext cx="534377" cy="259045"/>
    <xdr:sp macro="" textlink="">
      <xdr:nvSpPr>
        <xdr:cNvPr id="259" name="n_2mainValue【橋りょう・トンネル】&#10;一人当たり有形固定資産（償却資産）額"/>
        <xdr:cNvSpPr txBox="1"/>
      </xdr:nvSpPr>
      <xdr:spPr>
        <a:xfrm>
          <a:off x="8483111" y="1074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37721</xdr:rowOff>
    </xdr:from>
    <xdr:ext cx="534377" cy="259045"/>
    <xdr:sp macro="" textlink="">
      <xdr:nvSpPr>
        <xdr:cNvPr id="260" name="n_3mainValue【橋りょう・トンネル】&#10;一人当たり有形固定資産（償却資産）額"/>
        <xdr:cNvSpPr txBox="1"/>
      </xdr:nvSpPr>
      <xdr:spPr>
        <a:xfrm>
          <a:off x="7594111" y="1083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150394</xdr:rowOff>
    </xdr:from>
    <xdr:ext cx="534377" cy="259045"/>
    <xdr:sp macro="" textlink="">
      <xdr:nvSpPr>
        <xdr:cNvPr id="261" name="n_4mainValue【橋りょう・トンネル】&#10;一人当たり有形固定資産（償却資産）額"/>
        <xdr:cNvSpPr txBox="1"/>
      </xdr:nvSpPr>
      <xdr:spPr>
        <a:xfrm>
          <a:off x="6705111" y="1078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86" name="直線コネクタ 285"/>
        <xdr:cNvCxnSpPr/>
      </xdr:nvCxnSpPr>
      <xdr:spPr>
        <a:xfrm flipV="1">
          <a:off x="46348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87"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88" name="直線コネクタ 287"/>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89" name="【公営住宅】&#10;有形固定資産減価償却率最大値テキスト"/>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90" name="直線コネクタ 289"/>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10177</xdr:rowOff>
    </xdr:from>
    <xdr:ext cx="405111" cy="259045"/>
    <xdr:sp macro="" textlink="">
      <xdr:nvSpPr>
        <xdr:cNvPr id="291" name="【公営住宅】&#10;有形固定資産減価償却率平均値テキスト"/>
        <xdr:cNvSpPr txBox="1"/>
      </xdr:nvSpPr>
      <xdr:spPr>
        <a:xfrm>
          <a:off x="4673600" y="1406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92" name="フローチャート: 判断 291"/>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4" name="フローチャート: 判断 293"/>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5" name="フローチャート: 判断 294"/>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96" name="フローチャート: 判断 295"/>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154939</xdr:rowOff>
    </xdr:from>
    <xdr:to>
      <xdr:col>24</xdr:col>
      <xdr:colOff>114300</xdr:colOff>
      <xdr:row>84</xdr:row>
      <xdr:rowOff>85089</xdr:rowOff>
    </xdr:to>
    <xdr:sp macro="" textlink="">
      <xdr:nvSpPr>
        <xdr:cNvPr id="302" name="楕円 301"/>
        <xdr:cNvSpPr/>
      </xdr:nvSpPr>
      <xdr:spPr>
        <a:xfrm>
          <a:off x="45847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133366</xdr:rowOff>
    </xdr:from>
    <xdr:ext cx="405111" cy="259045"/>
    <xdr:sp macro="" textlink="">
      <xdr:nvSpPr>
        <xdr:cNvPr id="303" name="【公営住宅】&#10;有形固定資産減価償却率該当値テキスト"/>
        <xdr:cNvSpPr txBox="1"/>
      </xdr:nvSpPr>
      <xdr:spPr>
        <a:xfrm>
          <a:off x="4673600"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86361</xdr:rowOff>
    </xdr:from>
    <xdr:to>
      <xdr:col>20</xdr:col>
      <xdr:colOff>38100</xdr:colOff>
      <xdr:row>85</xdr:row>
      <xdr:rowOff>16511</xdr:rowOff>
    </xdr:to>
    <xdr:sp macro="" textlink="">
      <xdr:nvSpPr>
        <xdr:cNvPr id="304" name="楕円 303"/>
        <xdr:cNvSpPr/>
      </xdr:nvSpPr>
      <xdr:spPr>
        <a:xfrm>
          <a:off x="3746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34289</xdr:rowOff>
    </xdr:from>
    <xdr:to>
      <xdr:col>24</xdr:col>
      <xdr:colOff>63500</xdr:colOff>
      <xdr:row>84</xdr:row>
      <xdr:rowOff>137161</xdr:rowOff>
    </xdr:to>
    <xdr:cxnSp macro="">
      <xdr:nvCxnSpPr>
        <xdr:cNvPr id="305" name="直線コネクタ 304"/>
        <xdr:cNvCxnSpPr/>
      </xdr:nvCxnSpPr>
      <xdr:spPr>
        <a:xfrm flipV="1">
          <a:off x="3797300" y="14436089"/>
          <a:ext cx="8382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25400</xdr:rowOff>
    </xdr:from>
    <xdr:to>
      <xdr:col>15</xdr:col>
      <xdr:colOff>101600</xdr:colOff>
      <xdr:row>84</xdr:row>
      <xdr:rowOff>127000</xdr:rowOff>
    </xdr:to>
    <xdr:sp macro="" textlink="">
      <xdr:nvSpPr>
        <xdr:cNvPr id="306" name="楕円 305"/>
        <xdr:cNvSpPr/>
      </xdr:nvSpPr>
      <xdr:spPr>
        <a:xfrm>
          <a:off x="2857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76200</xdr:rowOff>
    </xdr:from>
    <xdr:to>
      <xdr:col>19</xdr:col>
      <xdr:colOff>177800</xdr:colOff>
      <xdr:row>84</xdr:row>
      <xdr:rowOff>137161</xdr:rowOff>
    </xdr:to>
    <xdr:cxnSp macro="">
      <xdr:nvCxnSpPr>
        <xdr:cNvPr id="307" name="直線コネクタ 306"/>
        <xdr:cNvCxnSpPr/>
      </xdr:nvCxnSpPr>
      <xdr:spPr>
        <a:xfrm>
          <a:off x="2908300" y="144780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143511</xdr:rowOff>
    </xdr:from>
    <xdr:to>
      <xdr:col>10</xdr:col>
      <xdr:colOff>165100</xdr:colOff>
      <xdr:row>84</xdr:row>
      <xdr:rowOff>73661</xdr:rowOff>
    </xdr:to>
    <xdr:sp macro="" textlink="">
      <xdr:nvSpPr>
        <xdr:cNvPr id="308" name="楕円 307"/>
        <xdr:cNvSpPr/>
      </xdr:nvSpPr>
      <xdr:spPr>
        <a:xfrm>
          <a:off x="1968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22861</xdr:rowOff>
    </xdr:from>
    <xdr:to>
      <xdr:col>15</xdr:col>
      <xdr:colOff>50800</xdr:colOff>
      <xdr:row>84</xdr:row>
      <xdr:rowOff>76200</xdr:rowOff>
    </xdr:to>
    <xdr:cxnSp macro="">
      <xdr:nvCxnSpPr>
        <xdr:cNvPr id="309" name="直線コネクタ 308"/>
        <xdr:cNvCxnSpPr/>
      </xdr:nvCxnSpPr>
      <xdr:spPr>
        <a:xfrm>
          <a:off x="2019300" y="144246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2539</xdr:rowOff>
    </xdr:from>
    <xdr:to>
      <xdr:col>6</xdr:col>
      <xdr:colOff>38100</xdr:colOff>
      <xdr:row>84</xdr:row>
      <xdr:rowOff>104139</xdr:rowOff>
    </xdr:to>
    <xdr:sp macro="" textlink="">
      <xdr:nvSpPr>
        <xdr:cNvPr id="310" name="楕円 309"/>
        <xdr:cNvSpPr/>
      </xdr:nvSpPr>
      <xdr:spPr>
        <a:xfrm>
          <a:off x="1079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22861</xdr:rowOff>
    </xdr:from>
    <xdr:to>
      <xdr:col>10</xdr:col>
      <xdr:colOff>114300</xdr:colOff>
      <xdr:row>84</xdr:row>
      <xdr:rowOff>53339</xdr:rowOff>
    </xdr:to>
    <xdr:cxnSp macro="">
      <xdr:nvCxnSpPr>
        <xdr:cNvPr id="311" name="直線コネクタ 310"/>
        <xdr:cNvCxnSpPr/>
      </xdr:nvCxnSpPr>
      <xdr:spPr>
        <a:xfrm flipV="1">
          <a:off x="1130300" y="14424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78757</xdr:rowOff>
    </xdr:from>
    <xdr:ext cx="405111" cy="259045"/>
    <xdr:sp macro="" textlink="">
      <xdr:nvSpPr>
        <xdr:cNvPr id="312" name="n_1aveValue【公営住宅】&#10;有形固定資産減価償却率"/>
        <xdr:cNvSpPr txBox="1"/>
      </xdr:nvSpPr>
      <xdr:spPr>
        <a:xfrm>
          <a:off x="3582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313" name="n_2aveValue【公営住宅】&#10;有形固定資産減価償却率"/>
        <xdr:cNvSpPr txBox="1"/>
      </xdr:nvSpPr>
      <xdr:spPr>
        <a:xfrm>
          <a:off x="2705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314" name="n_3aveValue【公営住宅】&#10;有形固定資産減価償却率"/>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15" name="n_4aveValue【公営住宅】&#10;有形固定資産減価償却率"/>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7638</xdr:rowOff>
    </xdr:from>
    <xdr:ext cx="405111" cy="259045"/>
    <xdr:sp macro="" textlink="">
      <xdr:nvSpPr>
        <xdr:cNvPr id="316" name="n_1mainValue【公営住宅】&#10;有形固定資産減価償却率"/>
        <xdr:cNvSpPr txBox="1"/>
      </xdr:nvSpPr>
      <xdr:spPr>
        <a:xfrm>
          <a:off x="3582044"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118127</xdr:rowOff>
    </xdr:from>
    <xdr:ext cx="405111" cy="259045"/>
    <xdr:sp macro="" textlink="">
      <xdr:nvSpPr>
        <xdr:cNvPr id="317" name="n_2mainValue【公営住宅】&#10;有形固定資産減価償却率"/>
        <xdr:cNvSpPr txBox="1"/>
      </xdr:nvSpPr>
      <xdr:spPr>
        <a:xfrm>
          <a:off x="27057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64788</xdr:rowOff>
    </xdr:from>
    <xdr:ext cx="405111" cy="259045"/>
    <xdr:sp macro="" textlink="">
      <xdr:nvSpPr>
        <xdr:cNvPr id="318" name="n_3mainValue【公営住宅】&#10;有形固定資産減価償却率"/>
        <xdr:cNvSpPr txBox="1"/>
      </xdr:nvSpPr>
      <xdr:spPr>
        <a:xfrm>
          <a:off x="1816744"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95266</xdr:rowOff>
    </xdr:from>
    <xdr:ext cx="405111" cy="259045"/>
    <xdr:sp macro="" textlink="">
      <xdr:nvSpPr>
        <xdr:cNvPr id="319" name="n_4mainValue【公営住宅】&#10;有形固定資産減価償却率"/>
        <xdr:cNvSpPr txBox="1"/>
      </xdr:nvSpPr>
      <xdr:spPr>
        <a:xfrm>
          <a:off x="927744"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43" name="直線コネクタ 342"/>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4"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5" name="直線コネクタ 344"/>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46" name="【公営住宅】&#10;一人当たり面積最大値テキスト"/>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47" name="直線コネクタ 346"/>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22877</xdr:rowOff>
    </xdr:from>
    <xdr:ext cx="469744" cy="259045"/>
    <xdr:sp macro="" textlink="">
      <xdr:nvSpPr>
        <xdr:cNvPr id="348" name="【公営住宅】&#10;一人当たり面積平均値テキスト"/>
        <xdr:cNvSpPr txBox="1"/>
      </xdr:nvSpPr>
      <xdr:spPr>
        <a:xfrm>
          <a:off x="10515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49" name="フローチャート: 判断 348"/>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50" name="フローチャート: 判断 349"/>
        <xdr:cNvSpPr/>
      </xdr:nvSpPr>
      <xdr:spPr>
        <a:xfrm>
          <a:off x="9588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7113</xdr:rowOff>
    </xdr:from>
    <xdr:to>
      <xdr:col>46</xdr:col>
      <xdr:colOff>38100</xdr:colOff>
      <xdr:row>83</xdr:row>
      <xdr:rowOff>108713</xdr:rowOff>
    </xdr:to>
    <xdr:sp macro="" textlink="">
      <xdr:nvSpPr>
        <xdr:cNvPr id="351" name="フローチャート: 判断 350"/>
        <xdr:cNvSpPr/>
      </xdr:nvSpPr>
      <xdr:spPr>
        <a:xfrm>
          <a:off x="8699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52" name="フローチャート: 判断 351"/>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68072</xdr:rowOff>
    </xdr:from>
    <xdr:to>
      <xdr:col>36</xdr:col>
      <xdr:colOff>165100</xdr:colOff>
      <xdr:row>83</xdr:row>
      <xdr:rowOff>169672</xdr:rowOff>
    </xdr:to>
    <xdr:sp macro="" textlink="">
      <xdr:nvSpPr>
        <xdr:cNvPr id="353" name="フローチャート: 判断 352"/>
        <xdr:cNvSpPr/>
      </xdr:nvSpPr>
      <xdr:spPr>
        <a:xfrm>
          <a:off x="6921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112268</xdr:rowOff>
    </xdr:from>
    <xdr:to>
      <xdr:col>55</xdr:col>
      <xdr:colOff>50800</xdr:colOff>
      <xdr:row>82</xdr:row>
      <xdr:rowOff>42418</xdr:rowOff>
    </xdr:to>
    <xdr:sp macro="" textlink="">
      <xdr:nvSpPr>
        <xdr:cNvPr id="359" name="楕円 358"/>
        <xdr:cNvSpPr/>
      </xdr:nvSpPr>
      <xdr:spPr>
        <a:xfrm>
          <a:off x="10426700" y="1399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135145</xdr:rowOff>
    </xdr:from>
    <xdr:ext cx="469744" cy="259045"/>
    <xdr:sp macro="" textlink="">
      <xdr:nvSpPr>
        <xdr:cNvPr id="360" name="【公営住宅】&#10;一人当たり面積該当値テキスト"/>
        <xdr:cNvSpPr txBox="1"/>
      </xdr:nvSpPr>
      <xdr:spPr>
        <a:xfrm>
          <a:off x="10515600" y="1385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116078</xdr:rowOff>
    </xdr:from>
    <xdr:to>
      <xdr:col>50</xdr:col>
      <xdr:colOff>165100</xdr:colOff>
      <xdr:row>82</xdr:row>
      <xdr:rowOff>46228</xdr:rowOff>
    </xdr:to>
    <xdr:sp macro="" textlink="">
      <xdr:nvSpPr>
        <xdr:cNvPr id="361" name="楕円 360"/>
        <xdr:cNvSpPr/>
      </xdr:nvSpPr>
      <xdr:spPr>
        <a:xfrm>
          <a:off x="9588500" y="1400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163068</xdr:rowOff>
    </xdr:from>
    <xdr:to>
      <xdr:col>55</xdr:col>
      <xdr:colOff>0</xdr:colOff>
      <xdr:row>81</xdr:row>
      <xdr:rowOff>166878</xdr:rowOff>
    </xdr:to>
    <xdr:cxnSp macro="">
      <xdr:nvCxnSpPr>
        <xdr:cNvPr id="362" name="直線コネクタ 361"/>
        <xdr:cNvCxnSpPr/>
      </xdr:nvCxnSpPr>
      <xdr:spPr>
        <a:xfrm flipV="1">
          <a:off x="9639300" y="14050518"/>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111506</xdr:rowOff>
    </xdr:from>
    <xdr:to>
      <xdr:col>46</xdr:col>
      <xdr:colOff>38100</xdr:colOff>
      <xdr:row>82</xdr:row>
      <xdr:rowOff>41656</xdr:rowOff>
    </xdr:to>
    <xdr:sp macro="" textlink="">
      <xdr:nvSpPr>
        <xdr:cNvPr id="363" name="楕円 362"/>
        <xdr:cNvSpPr/>
      </xdr:nvSpPr>
      <xdr:spPr>
        <a:xfrm>
          <a:off x="8699500" y="1399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162306</xdr:rowOff>
    </xdr:from>
    <xdr:to>
      <xdr:col>50</xdr:col>
      <xdr:colOff>114300</xdr:colOff>
      <xdr:row>81</xdr:row>
      <xdr:rowOff>166878</xdr:rowOff>
    </xdr:to>
    <xdr:cxnSp macro="">
      <xdr:nvCxnSpPr>
        <xdr:cNvPr id="364" name="直線コネクタ 363"/>
        <xdr:cNvCxnSpPr/>
      </xdr:nvCxnSpPr>
      <xdr:spPr>
        <a:xfrm>
          <a:off x="8750300" y="14049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50546</xdr:rowOff>
    </xdr:from>
    <xdr:to>
      <xdr:col>41</xdr:col>
      <xdr:colOff>101600</xdr:colOff>
      <xdr:row>86</xdr:row>
      <xdr:rowOff>152146</xdr:rowOff>
    </xdr:to>
    <xdr:sp macro="" textlink="">
      <xdr:nvSpPr>
        <xdr:cNvPr id="365" name="楕円 364"/>
        <xdr:cNvSpPr/>
      </xdr:nvSpPr>
      <xdr:spPr>
        <a:xfrm>
          <a:off x="7810500" y="1479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162306</xdr:rowOff>
    </xdr:from>
    <xdr:to>
      <xdr:col>45</xdr:col>
      <xdr:colOff>177800</xdr:colOff>
      <xdr:row>86</xdr:row>
      <xdr:rowOff>101346</xdr:rowOff>
    </xdr:to>
    <xdr:cxnSp macro="">
      <xdr:nvCxnSpPr>
        <xdr:cNvPr id="366" name="直線コネクタ 365"/>
        <xdr:cNvCxnSpPr/>
      </xdr:nvCxnSpPr>
      <xdr:spPr>
        <a:xfrm flipV="1">
          <a:off x="7861300" y="14049756"/>
          <a:ext cx="889000" cy="79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119126</xdr:rowOff>
    </xdr:from>
    <xdr:to>
      <xdr:col>36</xdr:col>
      <xdr:colOff>165100</xdr:colOff>
      <xdr:row>82</xdr:row>
      <xdr:rowOff>49276</xdr:rowOff>
    </xdr:to>
    <xdr:sp macro="" textlink="">
      <xdr:nvSpPr>
        <xdr:cNvPr id="367" name="楕円 366"/>
        <xdr:cNvSpPr/>
      </xdr:nvSpPr>
      <xdr:spPr>
        <a:xfrm>
          <a:off x="6921500" y="1400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169926</xdr:rowOff>
    </xdr:from>
    <xdr:to>
      <xdr:col>41</xdr:col>
      <xdr:colOff>50800</xdr:colOff>
      <xdr:row>86</xdr:row>
      <xdr:rowOff>101346</xdr:rowOff>
    </xdr:to>
    <xdr:cxnSp macro="">
      <xdr:nvCxnSpPr>
        <xdr:cNvPr id="368" name="直線コネクタ 367"/>
        <xdr:cNvCxnSpPr/>
      </xdr:nvCxnSpPr>
      <xdr:spPr>
        <a:xfrm>
          <a:off x="6972300" y="14057376"/>
          <a:ext cx="889000" cy="78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135653</xdr:rowOff>
    </xdr:from>
    <xdr:ext cx="469744" cy="259045"/>
    <xdr:sp macro="" textlink="">
      <xdr:nvSpPr>
        <xdr:cNvPr id="369" name="n_1aveValue【公営住宅】&#10;一人当たり面積"/>
        <xdr:cNvSpPr txBox="1"/>
      </xdr:nvSpPr>
      <xdr:spPr>
        <a:xfrm>
          <a:off x="93917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99840</xdr:rowOff>
    </xdr:from>
    <xdr:ext cx="469744" cy="259045"/>
    <xdr:sp macro="" textlink="">
      <xdr:nvSpPr>
        <xdr:cNvPr id="370" name="n_2aveValue【公営住宅】&#10;一人当たり面積"/>
        <xdr:cNvSpPr txBox="1"/>
      </xdr:nvSpPr>
      <xdr:spPr>
        <a:xfrm>
          <a:off x="85154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2557</xdr:rowOff>
    </xdr:from>
    <xdr:ext cx="469744" cy="259045"/>
    <xdr:sp macro="" textlink="">
      <xdr:nvSpPr>
        <xdr:cNvPr id="371" name="n_3aveValue【公営住宅】&#10;一人当たり面積"/>
        <xdr:cNvSpPr txBox="1"/>
      </xdr:nvSpPr>
      <xdr:spPr>
        <a:xfrm>
          <a:off x="7626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160799</xdr:rowOff>
    </xdr:from>
    <xdr:ext cx="469744" cy="259045"/>
    <xdr:sp macro="" textlink="">
      <xdr:nvSpPr>
        <xdr:cNvPr id="372" name="n_4aveValue【公営住宅】&#10;一人当たり面積"/>
        <xdr:cNvSpPr txBox="1"/>
      </xdr:nvSpPr>
      <xdr:spPr>
        <a:xfrm>
          <a:off x="6737427" y="1439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62755</xdr:rowOff>
    </xdr:from>
    <xdr:ext cx="469744" cy="259045"/>
    <xdr:sp macro="" textlink="">
      <xdr:nvSpPr>
        <xdr:cNvPr id="373" name="n_1mainValue【公営住宅】&#10;一人当たり面積"/>
        <xdr:cNvSpPr txBox="1"/>
      </xdr:nvSpPr>
      <xdr:spPr>
        <a:xfrm>
          <a:off x="9391727" y="1377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58183</xdr:rowOff>
    </xdr:from>
    <xdr:ext cx="469744" cy="259045"/>
    <xdr:sp macro="" textlink="">
      <xdr:nvSpPr>
        <xdr:cNvPr id="374" name="n_2mainValue【公営住宅】&#10;一人当たり面積"/>
        <xdr:cNvSpPr txBox="1"/>
      </xdr:nvSpPr>
      <xdr:spPr>
        <a:xfrm>
          <a:off x="8515427" y="1377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143273</xdr:rowOff>
    </xdr:from>
    <xdr:ext cx="469744" cy="259045"/>
    <xdr:sp macro="" textlink="">
      <xdr:nvSpPr>
        <xdr:cNvPr id="375" name="n_3mainValue【公営住宅】&#10;一人当たり面積"/>
        <xdr:cNvSpPr txBox="1"/>
      </xdr:nvSpPr>
      <xdr:spPr>
        <a:xfrm>
          <a:off x="7626427" y="1488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65803</xdr:rowOff>
    </xdr:from>
    <xdr:ext cx="469744" cy="259045"/>
    <xdr:sp macro="" textlink="">
      <xdr:nvSpPr>
        <xdr:cNvPr id="376" name="n_4mainValue【公営住宅】&#10;一人当たり面積"/>
        <xdr:cNvSpPr txBox="1"/>
      </xdr:nvSpPr>
      <xdr:spPr>
        <a:xfrm>
          <a:off x="6737427" y="1378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112123</xdr:rowOff>
    </xdr:from>
    <xdr:to>
      <xdr:col>24</xdr:col>
      <xdr:colOff>62865</xdr:colOff>
      <xdr:row>108</xdr:row>
      <xdr:rowOff>121920</xdr:rowOff>
    </xdr:to>
    <xdr:cxnSp macro="">
      <xdr:nvCxnSpPr>
        <xdr:cNvPr id="402" name="直線コネクタ 401"/>
        <xdr:cNvCxnSpPr/>
      </xdr:nvCxnSpPr>
      <xdr:spPr>
        <a:xfrm flipV="1">
          <a:off x="4634865" y="17257123"/>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125747</xdr:rowOff>
    </xdr:from>
    <xdr:ext cx="405111" cy="259045"/>
    <xdr:sp macro="" textlink="">
      <xdr:nvSpPr>
        <xdr:cNvPr id="403" name="【港湾・漁港】&#10;有形固定資産減価償却率最小値テキスト"/>
        <xdr:cNvSpPr txBox="1"/>
      </xdr:nvSpPr>
      <xdr:spPr>
        <a:xfrm>
          <a:off x="4673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121920</xdr:rowOff>
    </xdr:from>
    <xdr:to>
      <xdr:col>24</xdr:col>
      <xdr:colOff>152400</xdr:colOff>
      <xdr:row>108</xdr:row>
      <xdr:rowOff>121920</xdr:rowOff>
    </xdr:to>
    <xdr:cxnSp macro="">
      <xdr:nvCxnSpPr>
        <xdr:cNvPr id="404" name="直線コネクタ 403"/>
        <xdr:cNvCxnSpPr/>
      </xdr:nvCxnSpPr>
      <xdr:spPr>
        <a:xfrm>
          <a:off x="4546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58800</xdr:rowOff>
    </xdr:from>
    <xdr:ext cx="405111" cy="259045"/>
    <xdr:sp macro="" textlink="">
      <xdr:nvSpPr>
        <xdr:cNvPr id="405" name="【港湾・漁港】&#10;有形固定資産減価償却率最大値テキスト"/>
        <xdr:cNvSpPr txBox="1"/>
      </xdr:nvSpPr>
      <xdr:spPr>
        <a:xfrm>
          <a:off x="4673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112123</xdr:rowOff>
    </xdr:from>
    <xdr:to>
      <xdr:col>24</xdr:col>
      <xdr:colOff>152400</xdr:colOff>
      <xdr:row>100</xdr:row>
      <xdr:rowOff>112123</xdr:rowOff>
    </xdr:to>
    <xdr:cxnSp macro="">
      <xdr:nvCxnSpPr>
        <xdr:cNvPr id="406" name="直線コネクタ 405"/>
        <xdr:cNvCxnSpPr/>
      </xdr:nvCxnSpPr>
      <xdr:spPr>
        <a:xfrm>
          <a:off x="4546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134456</xdr:rowOff>
    </xdr:from>
    <xdr:ext cx="405111" cy="259045"/>
    <xdr:sp macro="" textlink="">
      <xdr:nvSpPr>
        <xdr:cNvPr id="407" name="【港湾・漁港】&#10;有形固定資産減価償却率平均値テキスト"/>
        <xdr:cNvSpPr txBox="1"/>
      </xdr:nvSpPr>
      <xdr:spPr>
        <a:xfrm>
          <a:off x="4673600" y="1813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156029</xdr:rowOff>
    </xdr:from>
    <xdr:to>
      <xdr:col>24</xdr:col>
      <xdr:colOff>114300</xdr:colOff>
      <xdr:row>106</xdr:row>
      <xdr:rowOff>86179</xdr:rowOff>
    </xdr:to>
    <xdr:sp macro="" textlink="">
      <xdr:nvSpPr>
        <xdr:cNvPr id="408" name="フローチャート: 判断 407"/>
        <xdr:cNvSpPr/>
      </xdr:nvSpPr>
      <xdr:spPr>
        <a:xfrm>
          <a:off x="45847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162561</xdr:rowOff>
    </xdr:from>
    <xdr:to>
      <xdr:col>20</xdr:col>
      <xdr:colOff>38100</xdr:colOff>
      <xdr:row>106</xdr:row>
      <xdr:rowOff>92711</xdr:rowOff>
    </xdr:to>
    <xdr:sp macro="" textlink="">
      <xdr:nvSpPr>
        <xdr:cNvPr id="409" name="フローチャート: 判断 408"/>
        <xdr:cNvSpPr/>
      </xdr:nvSpPr>
      <xdr:spPr>
        <a:xfrm>
          <a:off x="3746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118473</xdr:rowOff>
    </xdr:from>
    <xdr:to>
      <xdr:col>15</xdr:col>
      <xdr:colOff>101600</xdr:colOff>
      <xdr:row>106</xdr:row>
      <xdr:rowOff>48623</xdr:rowOff>
    </xdr:to>
    <xdr:sp macro="" textlink="">
      <xdr:nvSpPr>
        <xdr:cNvPr id="410" name="フローチャート: 判断 409"/>
        <xdr:cNvSpPr/>
      </xdr:nvSpPr>
      <xdr:spPr>
        <a:xfrm>
          <a:off x="2857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115207</xdr:rowOff>
    </xdr:from>
    <xdr:to>
      <xdr:col>10</xdr:col>
      <xdr:colOff>165100</xdr:colOff>
      <xdr:row>106</xdr:row>
      <xdr:rowOff>45357</xdr:rowOff>
    </xdr:to>
    <xdr:sp macro="" textlink="">
      <xdr:nvSpPr>
        <xdr:cNvPr id="411" name="フローチャート: 判断 410"/>
        <xdr:cNvSpPr/>
      </xdr:nvSpPr>
      <xdr:spPr>
        <a:xfrm>
          <a:off x="1968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121738</xdr:rowOff>
    </xdr:from>
    <xdr:to>
      <xdr:col>6</xdr:col>
      <xdr:colOff>38100</xdr:colOff>
      <xdr:row>104</xdr:row>
      <xdr:rowOff>51888</xdr:rowOff>
    </xdr:to>
    <xdr:sp macro="" textlink="">
      <xdr:nvSpPr>
        <xdr:cNvPr id="412" name="フローチャート: 判断 411"/>
        <xdr:cNvSpPr/>
      </xdr:nvSpPr>
      <xdr:spPr>
        <a:xfrm>
          <a:off x="1079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170724</xdr:rowOff>
    </xdr:from>
    <xdr:to>
      <xdr:col>24</xdr:col>
      <xdr:colOff>114300</xdr:colOff>
      <xdr:row>105</xdr:row>
      <xdr:rowOff>100874</xdr:rowOff>
    </xdr:to>
    <xdr:sp macro="" textlink="">
      <xdr:nvSpPr>
        <xdr:cNvPr id="418" name="楕円 417"/>
        <xdr:cNvSpPr/>
      </xdr:nvSpPr>
      <xdr:spPr>
        <a:xfrm>
          <a:off x="45847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22151</xdr:rowOff>
    </xdr:from>
    <xdr:ext cx="405111" cy="259045"/>
    <xdr:sp macro="" textlink="">
      <xdr:nvSpPr>
        <xdr:cNvPr id="419" name="【港湾・漁港】&#10;有形固定資産減価償却率該当値テキスト"/>
        <xdr:cNvSpPr txBox="1"/>
      </xdr:nvSpPr>
      <xdr:spPr>
        <a:xfrm>
          <a:off x="4673600" y="17852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138068</xdr:rowOff>
    </xdr:from>
    <xdr:to>
      <xdr:col>20</xdr:col>
      <xdr:colOff>38100</xdr:colOff>
      <xdr:row>105</xdr:row>
      <xdr:rowOff>68218</xdr:rowOff>
    </xdr:to>
    <xdr:sp macro="" textlink="">
      <xdr:nvSpPr>
        <xdr:cNvPr id="420" name="楕円 419"/>
        <xdr:cNvSpPr/>
      </xdr:nvSpPr>
      <xdr:spPr>
        <a:xfrm>
          <a:off x="3746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17418</xdr:rowOff>
    </xdr:from>
    <xdr:to>
      <xdr:col>24</xdr:col>
      <xdr:colOff>63500</xdr:colOff>
      <xdr:row>105</xdr:row>
      <xdr:rowOff>50074</xdr:rowOff>
    </xdr:to>
    <xdr:cxnSp macro="">
      <xdr:nvCxnSpPr>
        <xdr:cNvPr id="421" name="直線コネクタ 420"/>
        <xdr:cNvCxnSpPr/>
      </xdr:nvCxnSpPr>
      <xdr:spPr>
        <a:xfrm>
          <a:off x="3797300" y="18019668"/>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105411</xdr:rowOff>
    </xdr:from>
    <xdr:to>
      <xdr:col>15</xdr:col>
      <xdr:colOff>101600</xdr:colOff>
      <xdr:row>105</xdr:row>
      <xdr:rowOff>35561</xdr:rowOff>
    </xdr:to>
    <xdr:sp macro="" textlink="">
      <xdr:nvSpPr>
        <xdr:cNvPr id="422" name="楕円 421"/>
        <xdr:cNvSpPr/>
      </xdr:nvSpPr>
      <xdr:spPr>
        <a:xfrm>
          <a:off x="2857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156211</xdr:rowOff>
    </xdr:from>
    <xdr:to>
      <xdr:col>19</xdr:col>
      <xdr:colOff>177800</xdr:colOff>
      <xdr:row>105</xdr:row>
      <xdr:rowOff>17418</xdr:rowOff>
    </xdr:to>
    <xdr:cxnSp macro="">
      <xdr:nvCxnSpPr>
        <xdr:cNvPr id="423" name="直線コネクタ 422"/>
        <xdr:cNvCxnSpPr/>
      </xdr:nvCxnSpPr>
      <xdr:spPr>
        <a:xfrm>
          <a:off x="2908300" y="179870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30299</xdr:rowOff>
    </xdr:from>
    <xdr:to>
      <xdr:col>10</xdr:col>
      <xdr:colOff>165100</xdr:colOff>
      <xdr:row>107</xdr:row>
      <xdr:rowOff>131899</xdr:rowOff>
    </xdr:to>
    <xdr:sp macro="" textlink="">
      <xdr:nvSpPr>
        <xdr:cNvPr id="424" name="楕円 423"/>
        <xdr:cNvSpPr/>
      </xdr:nvSpPr>
      <xdr:spPr>
        <a:xfrm>
          <a:off x="1968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156211</xdr:rowOff>
    </xdr:from>
    <xdr:to>
      <xdr:col>15</xdr:col>
      <xdr:colOff>50800</xdr:colOff>
      <xdr:row>107</xdr:row>
      <xdr:rowOff>81099</xdr:rowOff>
    </xdr:to>
    <xdr:cxnSp macro="">
      <xdr:nvCxnSpPr>
        <xdr:cNvPr id="425" name="直線コネクタ 424"/>
        <xdr:cNvCxnSpPr/>
      </xdr:nvCxnSpPr>
      <xdr:spPr>
        <a:xfrm flipV="1">
          <a:off x="2019300" y="17987011"/>
          <a:ext cx="889000" cy="43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10705</xdr:rowOff>
    </xdr:from>
    <xdr:to>
      <xdr:col>6</xdr:col>
      <xdr:colOff>38100</xdr:colOff>
      <xdr:row>105</xdr:row>
      <xdr:rowOff>112305</xdr:rowOff>
    </xdr:to>
    <xdr:sp macro="" textlink="">
      <xdr:nvSpPr>
        <xdr:cNvPr id="426" name="楕円 425"/>
        <xdr:cNvSpPr/>
      </xdr:nvSpPr>
      <xdr:spPr>
        <a:xfrm>
          <a:off x="1079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61505</xdr:rowOff>
    </xdr:from>
    <xdr:to>
      <xdr:col>10</xdr:col>
      <xdr:colOff>114300</xdr:colOff>
      <xdr:row>107</xdr:row>
      <xdr:rowOff>81099</xdr:rowOff>
    </xdr:to>
    <xdr:cxnSp macro="">
      <xdr:nvCxnSpPr>
        <xdr:cNvPr id="427" name="直線コネクタ 426"/>
        <xdr:cNvCxnSpPr/>
      </xdr:nvCxnSpPr>
      <xdr:spPr>
        <a:xfrm>
          <a:off x="1130300" y="18063755"/>
          <a:ext cx="889000" cy="36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83838</xdr:rowOff>
    </xdr:from>
    <xdr:ext cx="405111" cy="259045"/>
    <xdr:sp macro="" textlink="">
      <xdr:nvSpPr>
        <xdr:cNvPr id="428" name="n_1aveValue【港湾・漁港】&#10;有形固定資産減価償却率"/>
        <xdr:cNvSpPr txBox="1"/>
      </xdr:nvSpPr>
      <xdr:spPr>
        <a:xfrm>
          <a:off x="35820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39750</xdr:rowOff>
    </xdr:from>
    <xdr:ext cx="405111" cy="259045"/>
    <xdr:sp macro="" textlink="">
      <xdr:nvSpPr>
        <xdr:cNvPr id="429" name="n_2aveValue【港湾・漁港】&#10;有形固定資産減価償却率"/>
        <xdr:cNvSpPr txBox="1"/>
      </xdr:nvSpPr>
      <xdr:spPr>
        <a:xfrm>
          <a:off x="2705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61884</xdr:rowOff>
    </xdr:from>
    <xdr:ext cx="405111" cy="259045"/>
    <xdr:sp macro="" textlink="">
      <xdr:nvSpPr>
        <xdr:cNvPr id="430" name="n_3aveValue【港湾・漁港】&#10;有形固定資産減価償却率"/>
        <xdr:cNvSpPr txBox="1"/>
      </xdr:nvSpPr>
      <xdr:spPr>
        <a:xfrm>
          <a:off x="18167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68415</xdr:rowOff>
    </xdr:from>
    <xdr:ext cx="405111" cy="259045"/>
    <xdr:sp macro="" textlink="">
      <xdr:nvSpPr>
        <xdr:cNvPr id="431" name="n_4aveValue【港湾・漁港】&#10;有形固定資産減価償却率"/>
        <xdr:cNvSpPr txBox="1"/>
      </xdr:nvSpPr>
      <xdr:spPr>
        <a:xfrm>
          <a:off x="927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84745</xdr:rowOff>
    </xdr:from>
    <xdr:ext cx="405111" cy="259045"/>
    <xdr:sp macro="" textlink="">
      <xdr:nvSpPr>
        <xdr:cNvPr id="432" name="n_1mainValue【港湾・漁港】&#10;有形固定資産減価償却率"/>
        <xdr:cNvSpPr txBox="1"/>
      </xdr:nvSpPr>
      <xdr:spPr>
        <a:xfrm>
          <a:off x="35820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52088</xdr:rowOff>
    </xdr:from>
    <xdr:ext cx="405111" cy="259045"/>
    <xdr:sp macro="" textlink="">
      <xdr:nvSpPr>
        <xdr:cNvPr id="433" name="n_2mainValue【港湾・漁港】&#10;有形固定資産減価償却率"/>
        <xdr:cNvSpPr txBox="1"/>
      </xdr:nvSpPr>
      <xdr:spPr>
        <a:xfrm>
          <a:off x="2705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123026</xdr:rowOff>
    </xdr:from>
    <xdr:ext cx="405111" cy="259045"/>
    <xdr:sp macro="" textlink="">
      <xdr:nvSpPr>
        <xdr:cNvPr id="434" name="n_3mainValue【港湾・漁港】&#10;有形固定資産減価償却率"/>
        <xdr:cNvSpPr txBox="1"/>
      </xdr:nvSpPr>
      <xdr:spPr>
        <a:xfrm>
          <a:off x="1816744" y="1846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103432</xdr:rowOff>
    </xdr:from>
    <xdr:ext cx="405111" cy="259045"/>
    <xdr:sp macro="" textlink="">
      <xdr:nvSpPr>
        <xdr:cNvPr id="435" name="n_4mainValue【港湾・漁港】&#10;有形固定資産減価償却率"/>
        <xdr:cNvSpPr txBox="1"/>
      </xdr:nvSpPr>
      <xdr:spPr>
        <a:xfrm>
          <a:off x="927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7" name="テキスト ボックス 446"/>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49" name="テキスト ボックス 448"/>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1" name="テキスト ボックス 450"/>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3" name="テキスト ボックス 452"/>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5" name="テキスト ボックス 454"/>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7" name="テキスト ボックス 456"/>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9" name="テキスト ボックス 45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142118</xdr:rowOff>
    </xdr:from>
    <xdr:to>
      <xdr:col>54</xdr:col>
      <xdr:colOff>189865</xdr:colOff>
      <xdr:row>109</xdr:row>
      <xdr:rowOff>35255</xdr:rowOff>
    </xdr:to>
    <xdr:cxnSp macro="">
      <xdr:nvCxnSpPr>
        <xdr:cNvPr id="461" name="直線コネクタ 460"/>
        <xdr:cNvCxnSpPr/>
      </xdr:nvCxnSpPr>
      <xdr:spPr>
        <a:xfrm flipV="1">
          <a:off x="10476865" y="17287118"/>
          <a:ext cx="0" cy="143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62" name="【港湾・漁港】&#10;一人当たり有形固定資産（償却資産）額最小値テキスト"/>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3" name="直線コネクタ 462"/>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88795</xdr:rowOff>
    </xdr:from>
    <xdr:ext cx="599010" cy="259045"/>
    <xdr:sp macro="" textlink="">
      <xdr:nvSpPr>
        <xdr:cNvPr id="464" name="【港湾・漁港】&#10;一人当たり有形固定資産（償却資産）額最大値テキスト"/>
        <xdr:cNvSpPr txBox="1"/>
      </xdr:nvSpPr>
      <xdr:spPr>
        <a:xfrm>
          <a:off x="10515600" y="1706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142118</xdr:rowOff>
    </xdr:from>
    <xdr:to>
      <xdr:col>55</xdr:col>
      <xdr:colOff>88900</xdr:colOff>
      <xdr:row>100</xdr:row>
      <xdr:rowOff>142118</xdr:rowOff>
    </xdr:to>
    <xdr:cxnSp macro="">
      <xdr:nvCxnSpPr>
        <xdr:cNvPr id="465" name="直線コネクタ 464"/>
        <xdr:cNvCxnSpPr/>
      </xdr:nvCxnSpPr>
      <xdr:spPr>
        <a:xfrm>
          <a:off x="10388600" y="1728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152908</xdr:rowOff>
    </xdr:from>
    <xdr:ext cx="534377" cy="259045"/>
    <xdr:sp macro="" textlink="">
      <xdr:nvSpPr>
        <xdr:cNvPr id="466" name="【港湾・漁港】&#10;一人当たり有形固定資産（償却資産）額平均値テキスト"/>
        <xdr:cNvSpPr txBox="1"/>
      </xdr:nvSpPr>
      <xdr:spPr>
        <a:xfrm>
          <a:off x="10515600" y="18326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130031</xdr:rowOff>
    </xdr:from>
    <xdr:to>
      <xdr:col>55</xdr:col>
      <xdr:colOff>50800</xdr:colOff>
      <xdr:row>108</xdr:row>
      <xdr:rowOff>60181</xdr:rowOff>
    </xdr:to>
    <xdr:sp macro="" textlink="">
      <xdr:nvSpPr>
        <xdr:cNvPr id="467" name="フローチャート: 判断 466"/>
        <xdr:cNvSpPr/>
      </xdr:nvSpPr>
      <xdr:spPr>
        <a:xfrm>
          <a:off x="10426700" y="1847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115041</xdr:rowOff>
    </xdr:from>
    <xdr:to>
      <xdr:col>50</xdr:col>
      <xdr:colOff>165100</xdr:colOff>
      <xdr:row>108</xdr:row>
      <xdr:rowOff>45191</xdr:rowOff>
    </xdr:to>
    <xdr:sp macro="" textlink="">
      <xdr:nvSpPr>
        <xdr:cNvPr id="468" name="フローチャート: 判断 467"/>
        <xdr:cNvSpPr/>
      </xdr:nvSpPr>
      <xdr:spPr>
        <a:xfrm>
          <a:off x="9588500" y="1846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143861</xdr:rowOff>
    </xdr:from>
    <xdr:to>
      <xdr:col>46</xdr:col>
      <xdr:colOff>38100</xdr:colOff>
      <xdr:row>108</xdr:row>
      <xdr:rowOff>74011</xdr:rowOff>
    </xdr:to>
    <xdr:sp macro="" textlink="">
      <xdr:nvSpPr>
        <xdr:cNvPr id="469" name="フローチャート: 判断 468"/>
        <xdr:cNvSpPr/>
      </xdr:nvSpPr>
      <xdr:spPr>
        <a:xfrm>
          <a:off x="8699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150183</xdr:rowOff>
    </xdr:from>
    <xdr:to>
      <xdr:col>41</xdr:col>
      <xdr:colOff>101600</xdr:colOff>
      <xdr:row>108</xdr:row>
      <xdr:rowOff>80333</xdr:rowOff>
    </xdr:to>
    <xdr:sp macro="" textlink="">
      <xdr:nvSpPr>
        <xdr:cNvPr id="470" name="フローチャート: 判断 469"/>
        <xdr:cNvSpPr/>
      </xdr:nvSpPr>
      <xdr:spPr>
        <a:xfrm>
          <a:off x="7810500" y="184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126533</xdr:rowOff>
    </xdr:from>
    <xdr:to>
      <xdr:col>36</xdr:col>
      <xdr:colOff>165100</xdr:colOff>
      <xdr:row>109</xdr:row>
      <xdr:rowOff>56683</xdr:rowOff>
    </xdr:to>
    <xdr:sp macro="" textlink="">
      <xdr:nvSpPr>
        <xdr:cNvPr id="471" name="フローチャート: 判断 470"/>
        <xdr:cNvSpPr/>
      </xdr:nvSpPr>
      <xdr:spPr>
        <a:xfrm>
          <a:off x="6921500" y="18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130197</xdr:rowOff>
    </xdr:from>
    <xdr:to>
      <xdr:col>55</xdr:col>
      <xdr:colOff>50800</xdr:colOff>
      <xdr:row>109</xdr:row>
      <xdr:rowOff>60347</xdr:rowOff>
    </xdr:to>
    <xdr:sp macro="" textlink="">
      <xdr:nvSpPr>
        <xdr:cNvPr id="477" name="楕円 476"/>
        <xdr:cNvSpPr/>
      </xdr:nvSpPr>
      <xdr:spPr>
        <a:xfrm>
          <a:off x="10426700" y="1864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45124</xdr:rowOff>
    </xdr:from>
    <xdr:ext cx="469744" cy="259045"/>
    <xdr:sp macro="" textlink="">
      <xdr:nvSpPr>
        <xdr:cNvPr id="478" name="【港湾・漁港】&#10;一人当たり有形固定資産（償却資産）額該当値テキスト"/>
        <xdr:cNvSpPr txBox="1"/>
      </xdr:nvSpPr>
      <xdr:spPr>
        <a:xfrm>
          <a:off x="10515600" y="1856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130330</xdr:rowOff>
    </xdr:from>
    <xdr:to>
      <xdr:col>50</xdr:col>
      <xdr:colOff>165100</xdr:colOff>
      <xdr:row>109</xdr:row>
      <xdr:rowOff>60480</xdr:rowOff>
    </xdr:to>
    <xdr:sp macro="" textlink="">
      <xdr:nvSpPr>
        <xdr:cNvPr id="479" name="楕円 478"/>
        <xdr:cNvSpPr/>
      </xdr:nvSpPr>
      <xdr:spPr>
        <a:xfrm>
          <a:off x="9588500" y="1864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9547</xdr:rowOff>
    </xdr:from>
    <xdr:to>
      <xdr:col>55</xdr:col>
      <xdr:colOff>0</xdr:colOff>
      <xdr:row>109</xdr:row>
      <xdr:rowOff>9680</xdr:rowOff>
    </xdr:to>
    <xdr:cxnSp macro="">
      <xdr:nvCxnSpPr>
        <xdr:cNvPr id="480" name="直線コネクタ 479"/>
        <xdr:cNvCxnSpPr/>
      </xdr:nvCxnSpPr>
      <xdr:spPr>
        <a:xfrm flipV="1">
          <a:off x="9639300" y="18697597"/>
          <a:ext cx="8382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130480</xdr:rowOff>
    </xdr:from>
    <xdr:to>
      <xdr:col>46</xdr:col>
      <xdr:colOff>38100</xdr:colOff>
      <xdr:row>109</xdr:row>
      <xdr:rowOff>60630</xdr:rowOff>
    </xdr:to>
    <xdr:sp macro="" textlink="">
      <xdr:nvSpPr>
        <xdr:cNvPr id="481" name="楕円 480"/>
        <xdr:cNvSpPr/>
      </xdr:nvSpPr>
      <xdr:spPr>
        <a:xfrm>
          <a:off x="8699500" y="186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9680</xdr:rowOff>
    </xdr:from>
    <xdr:to>
      <xdr:col>50</xdr:col>
      <xdr:colOff>114300</xdr:colOff>
      <xdr:row>109</xdr:row>
      <xdr:rowOff>9830</xdr:rowOff>
    </xdr:to>
    <xdr:cxnSp macro="">
      <xdr:nvCxnSpPr>
        <xdr:cNvPr id="482" name="直線コネクタ 481"/>
        <xdr:cNvCxnSpPr/>
      </xdr:nvCxnSpPr>
      <xdr:spPr>
        <a:xfrm flipV="1">
          <a:off x="8750300" y="18697730"/>
          <a:ext cx="889000" cy="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154536</xdr:rowOff>
    </xdr:from>
    <xdr:to>
      <xdr:col>41</xdr:col>
      <xdr:colOff>101600</xdr:colOff>
      <xdr:row>109</xdr:row>
      <xdr:rowOff>84686</xdr:rowOff>
    </xdr:to>
    <xdr:sp macro="" textlink="">
      <xdr:nvSpPr>
        <xdr:cNvPr id="483" name="楕円 482"/>
        <xdr:cNvSpPr/>
      </xdr:nvSpPr>
      <xdr:spPr>
        <a:xfrm>
          <a:off x="7810500" y="1867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109</xdr:row>
      <xdr:rowOff>9830</xdr:rowOff>
    </xdr:from>
    <xdr:to>
      <xdr:col>45</xdr:col>
      <xdr:colOff>177800</xdr:colOff>
      <xdr:row>109</xdr:row>
      <xdr:rowOff>33886</xdr:rowOff>
    </xdr:to>
    <xdr:cxnSp macro="">
      <xdr:nvCxnSpPr>
        <xdr:cNvPr id="484" name="直線コネクタ 483"/>
        <xdr:cNvCxnSpPr/>
      </xdr:nvCxnSpPr>
      <xdr:spPr>
        <a:xfrm flipV="1">
          <a:off x="7861300" y="18697880"/>
          <a:ext cx="889000" cy="2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112830</xdr:rowOff>
    </xdr:from>
    <xdr:to>
      <xdr:col>36</xdr:col>
      <xdr:colOff>165100</xdr:colOff>
      <xdr:row>109</xdr:row>
      <xdr:rowOff>42980</xdr:rowOff>
    </xdr:to>
    <xdr:sp macro="" textlink="">
      <xdr:nvSpPr>
        <xdr:cNvPr id="485" name="楕円 484"/>
        <xdr:cNvSpPr/>
      </xdr:nvSpPr>
      <xdr:spPr>
        <a:xfrm>
          <a:off x="6921500" y="1862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163630</xdr:rowOff>
    </xdr:from>
    <xdr:to>
      <xdr:col>41</xdr:col>
      <xdr:colOff>50800</xdr:colOff>
      <xdr:row>109</xdr:row>
      <xdr:rowOff>33886</xdr:rowOff>
    </xdr:to>
    <xdr:cxnSp macro="">
      <xdr:nvCxnSpPr>
        <xdr:cNvPr id="486" name="直線コネクタ 485"/>
        <xdr:cNvCxnSpPr/>
      </xdr:nvCxnSpPr>
      <xdr:spPr>
        <a:xfrm>
          <a:off x="6972300" y="18680230"/>
          <a:ext cx="889000" cy="4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61718</xdr:rowOff>
    </xdr:from>
    <xdr:ext cx="534377" cy="259045"/>
    <xdr:sp macro="" textlink="">
      <xdr:nvSpPr>
        <xdr:cNvPr id="487" name="n_1aveValue【港湾・漁港】&#10;一人当たり有形固定資産（償却資産）額"/>
        <xdr:cNvSpPr txBox="1"/>
      </xdr:nvSpPr>
      <xdr:spPr>
        <a:xfrm>
          <a:off x="9359411" y="1823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90538</xdr:rowOff>
    </xdr:from>
    <xdr:ext cx="534377" cy="259045"/>
    <xdr:sp macro="" textlink="">
      <xdr:nvSpPr>
        <xdr:cNvPr id="488" name="n_2aveValue【港湾・漁港】&#10;一人当たり有形固定資産（償却資産）額"/>
        <xdr:cNvSpPr txBox="1"/>
      </xdr:nvSpPr>
      <xdr:spPr>
        <a:xfrm>
          <a:off x="8483111" y="1826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96860</xdr:rowOff>
    </xdr:from>
    <xdr:ext cx="534377" cy="259045"/>
    <xdr:sp macro="" textlink="">
      <xdr:nvSpPr>
        <xdr:cNvPr id="489" name="n_3aveValue【港湾・漁港】&#10;一人当たり有形固定資産（償却資産）額"/>
        <xdr:cNvSpPr txBox="1"/>
      </xdr:nvSpPr>
      <xdr:spPr>
        <a:xfrm>
          <a:off x="7594111" y="182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109</xdr:row>
      <xdr:rowOff>47810</xdr:rowOff>
    </xdr:from>
    <xdr:ext cx="469744" cy="259045"/>
    <xdr:sp macro="" textlink="">
      <xdr:nvSpPr>
        <xdr:cNvPr id="490" name="n_4aveValue【港湾・漁港】&#10;一人当たり有形固定資産（償却資産）額"/>
        <xdr:cNvSpPr txBox="1"/>
      </xdr:nvSpPr>
      <xdr:spPr>
        <a:xfrm>
          <a:off x="6737428" y="1873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51607</xdr:rowOff>
    </xdr:from>
    <xdr:ext cx="469744" cy="259045"/>
    <xdr:sp macro="" textlink="">
      <xdr:nvSpPr>
        <xdr:cNvPr id="491" name="n_1mainValue【港湾・漁港】&#10;一人当たり有形固定資産（償却資産）額"/>
        <xdr:cNvSpPr txBox="1"/>
      </xdr:nvSpPr>
      <xdr:spPr>
        <a:xfrm>
          <a:off x="9391728" y="1873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51757</xdr:rowOff>
    </xdr:from>
    <xdr:ext cx="469744" cy="259045"/>
    <xdr:sp macro="" textlink="">
      <xdr:nvSpPr>
        <xdr:cNvPr id="492" name="n_2mainValue【港湾・漁港】&#10;一人当たり有形固定資産（償却資産）額"/>
        <xdr:cNvSpPr txBox="1"/>
      </xdr:nvSpPr>
      <xdr:spPr>
        <a:xfrm>
          <a:off x="8515428" y="1873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109</xdr:row>
      <xdr:rowOff>75813</xdr:rowOff>
    </xdr:from>
    <xdr:ext cx="378565" cy="259045"/>
    <xdr:sp macro="" textlink="">
      <xdr:nvSpPr>
        <xdr:cNvPr id="493" name="n_3mainValue【港湾・漁港】&#10;一人当たり有形固定資産（償却資産）額"/>
        <xdr:cNvSpPr txBox="1"/>
      </xdr:nvSpPr>
      <xdr:spPr>
        <a:xfrm>
          <a:off x="7672017" y="18763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59507</xdr:rowOff>
    </xdr:from>
    <xdr:ext cx="534377" cy="259045"/>
    <xdr:sp macro="" textlink="">
      <xdr:nvSpPr>
        <xdr:cNvPr id="494" name="n_4mainValue【港湾・漁港】&#10;一人当たり有形固定資産（償却資産）額"/>
        <xdr:cNvSpPr txBox="1"/>
      </xdr:nvSpPr>
      <xdr:spPr>
        <a:xfrm>
          <a:off x="6705111" y="1840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519" name="直線コネクタ 518"/>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520" name="【認定こども園・幼稚園・保育所】&#10;有形固定資産減価償却率最小値テキスト"/>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521" name="直線コネクタ 520"/>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522" name="【認定こども園・幼稚園・保育所】&#10;有形固定資産減価償却率最大値テキスト"/>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523" name="直線コネクタ 522"/>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36847</xdr:rowOff>
    </xdr:from>
    <xdr:ext cx="405111" cy="259045"/>
    <xdr:sp macro="" textlink="">
      <xdr:nvSpPr>
        <xdr:cNvPr id="524" name="【認定こども園・幼稚園・保育所】&#10;有形固定資産減価償却率平均値テキスト"/>
        <xdr:cNvSpPr txBox="1"/>
      </xdr:nvSpPr>
      <xdr:spPr>
        <a:xfrm>
          <a:off x="16357600" y="620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525" name="フローチャート: 判断 524"/>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26" name="フローチャート: 判断 525"/>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27" name="フローチャート: 判断 526"/>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71120</xdr:rowOff>
    </xdr:from>
    <xdr:to>
      <xdr:col>72</xdr:col>
      <xdr:colOff>38100</xdr:colOff>
      <xdr:row>38</xdr:row>
      <xdr:rowOff>1270</xdr:rowOff>
    </xdr:to>
    <xdr:sp macro="" textlink="">
      <xdr:nvSpPr>
        <xdr:cNvPr id="528" name="フローチャート: 判断 527"/>
        <xdr:cNvSpPr/>
      </xdr:nvSpPr>
      <xdr:spPr>
        <a:xfrm>
          <a:off x="13652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122555</xdr:rowOff>
    </xdr:from>
    <xdr:to>
      <xdr:col>67</xdr:col>
      <xdr:colOff>101600</xdr:colOff>
      <xdr:row>38</xdr:row>
      <xdr:rowOff>52705</xdr:rowOff>
    </xdr:to>
    <xdr:sp macro="" textlink="">
      <xdr:nvSpPr>
        <xdr:cNvPr id="529" name="フローチャート: 判断 528"/>
        <xdr:cNvSpPr/>
      </xdr:nvSpPr>
      <xdr:spPr>
        <a:xfrm>
          <a:off x="12763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535" name="楕円 534"/>
        <xdr:cNvSpPr/>
      </xdr:nvSpPr>
      <xdr:spPr>
        <a:xfrm>
          <a:off x="162687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32402</xdr:rowOff>
    </xdr:from>
    <xdr:ext cx="405111" cy="259045"/>
    <xdr:sp macro="" textlink="">
      <xdr:nvSpPr>
        <xdr:cNvPr id="536" name="【認定こども園・幼稚園・保育所】&#10;有形固定資産減価償却率該当値テキスト"/>
        <xdr:cNvSpPr txBox="1"/>
      </xdr:nvSpPr>
      <xdr:spPr>
        <a:xfrm>
          <a:off x="16357600" y="637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135890</xdr:rowOff>
    </xdr:from>
    <xdr:to>
      <xdr:col>81</xdr:col>
      <xdr:colOff>101600</xdr:colOff>
      <xdr:row>39</xdr:row>
      <xdr:rowOff>66040</xdr:rowOff>
    </xdr:to>
    <xdr:sp macro="" textlink="">
      <xdr:nvSpPr>
        <xdr:cNvPr id="537" name="楕円 536"/>
        <xdr:cNvSpPr/>
      </xdr:nvSpPr>
      <xdr:spPr>
        <a:xfrm>
          <a:off x="15430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104775</xdr:rowOff>
    </xdr:from>
    <xdr:to>
      <xdr:col>85</xdr:col>
      <xdr:colOff>127000</xdr:colOff>
      <xdr:row>39</xdr:row>
      <xdr:rowOff>15240</xdr:rowOff>
    </xdr:to>
    <xdr:cxnSp macro="">
      <xdr:nvCxnSpPr>
        <xdr:cNvPr id="538" name="直線コネクタ 537"/>
        <xdr:cNvCxnSpPr/>
      </xdr:nvCxnSpPr>
      <xdr:spPr>
        <a:xfrm flipV="1">
          <a:off x="15481300" y="6448425"/>
          <a:ext cx="8382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105410</xdr:rowOff>
    </xdr:from>
    <xdr:to>
      <xdr:col>76</xdr:col>
      <xdr:colOff>165100</xdr:colOff>
      <xdr:row>39</xdr:row>
      <xdr:rowOff>35560</xdr:rowOff>
    </xdr:to>
    <xdr:sp macro="" textlink="">
      <xdr:nvSpPr>
        <xdr:cNvPr id="539" name="楕円 538"/>
        <xdr:cNvSpPr/>
      </xdr:nvSpPr>
      <xdr:spPr>
        <a:xfrm>
          <a:off x="14541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156210</xdr:rowOff>
    </xdr:from>
    <xdr:to>
      <xdr:col>81</xdr:col>
      <xdr:colOff>50800</xdr:colOff>
      <xdr:row>39</xdr:row>
      <xdr:rowOff>15240</xdr:rowOff>
    </xdr:to>
    <xdr:cxnSp macro="">
      <xdr:nvCxnSpPr>
        <xdr:cNvPr id="540" name="直線コネクタ 539"/>
        <xdr:cNvCxnSpPr/>
      </xdr:nvCxnSpPr>
      <xdr:spPr>
        <a:xfrm>
          <a:off x="14592300" y="66713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158750</xdr:rowOff>
    </xdr:from>
    <xdr:to>
      <xdr:col>72</xdr:col>
      <xdr:colOff>38100</xdr:colOff>
      <xdr:row>39</xdr:row>
      <xdr:rowOff>88900</xdr:rowOff>
    </xdr:to>
    <xdr:sp macro="" textlink="">
      <xdr:nvSpPr>
        <xdr:cNvPr id="541" name="楕円 540"/>
        <xdr:cNvSpPr/>
      </xdr:nvSpPr>
      <xdr:spPr>
        <a:xfrm>
          <a:off x="13652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156210</xdr:rowOff>
    </xdr:from>
    <xdr:to>
      <xdr:col>76</xdr:col>
      <xdr:colOff>114300</xdr:colOff>
      <xdr:row>39</xdr:row>
      <xdr:rowOff>38100</xdr:rowOff>
    </xdr:to>
    <xdr:cxnSp macro="">
      <xdr:nvCxnSpPr>
        <xdr:cNvPr id="542" name="直線コネクタ 541"/>
        <xdr:cNvCxnSpPr/>
      </xdr:nvCxnSpPr>
      <xdr:spPr>
        <a:xfrm flipV="1">
          <a:off x="13703300" y="66713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164465</xdr:rowOff>
    </xdr:from>
    <xdr:to>
      <xdr:col>67</xdr:col>
      <xdr:colOff>101600</xdr:colOff>
      <xdr:row>38</xdr:row>
      <xdr:rowOff>94615</xdr:rowOff>
    </xdr:to>
    <xdr:sp macro="" textlink="">
      <xdr:nvSpPr>
        <xdr:cNvPr id="543" name="楕円 542"/>
        <xdr:cNvSpPr/>
      </xdr:nvSpPr>
      <xdr:spPr>
        <a:xfrm>
          <a:off x="12763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43815</xdr:rowOff>
    </xdr:from>
    <xdr:to>
      <xdr:col>71</xdr:col>
      <xdr:colOff>177800</xdr:colOff>
      <xdr:row>39</xdr:row>
      <xdr:rowOff>38100</xdr:rowOff>
    </xdr:to>
    <xdr:cxnSp macro="">
      <xdr:nvCxnSpPr>
        <xdr:cNvPr id="544" name="直線コネクタ 543"/>
        <xdr:cNvCxnSpPr/>
      </xdr:nvCxnSpPr>
      <xdr:spPr>
        <a:xfrm>
          <a:off x="12814300" y="6558915"/>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545" name="n_1aveValue【認定こども園・幼稚園・保育所】&#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46" name="n_2aveValue【認定こども園・幼稚園・保育所】&#10;有形固定資産減価償却率"/>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17797</xdr:rowOff>
    </xdr:from>
    <xdr:ext cx="405111" cy="259045"/>
    <xdr:sp macro="" textlink="">
      <xdr:nvSpPr>
        <xdr:cNvPr id="547" name="n_3aveValue【認定こども園・幼稚園・保育所】&#10;有形固定資産減価償却率"/>
        <xdr:cNvSpPr txBox="1"/>
      </xdr:nvSpPr>
      <xdr:spPr>
        <a:xfrm>
          <a:off x="13500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69232</xdr:rowOff>
    </xdr:from>
    <xdr:ext cx="405111" cy="259045"/>
    <xdr:sp macro="" textlink="">
      <xdr:nvSpPr>
        <xdr:cNvPr id="548" name="n_4aveValue【認定こども園・幼稚園・保育所】&#10;有形固定資産減価償却率"/>
        <xdr:cNvSpPr txBox="1"/>
      </xdr:nvSpPr>
      <xdr:spPr>
        <a:xfrm>
          <a:off x="12611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57167</xdr:rowOff>
    </xdr:from>
    <xdr:ext cx="405111" cy="259045"/>
    <xdr:sp macro="" textlink="">
      <xdr:nvSpPr>
        <xdr:cNvPr id="549" name="n_1mainValue【認定こども園・幼稚園・保育所】&#10;有形固定資産減価償却率"/>
        <xdr:cNvSpPr txBox="1"/>
      </xdr:nvSpPr>
      <xdr:spPr>
        <a:xfrm>
          <a:off x="152660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26687</xdr:rowOff>
    </xdr:from>
    <xdr:ext cx="405111" cy="259045"/>
    <xdr:sp macro="" textlink="">
      <xdr:nvSpPr>
        <xdr:cNvPr id="550" name="n_2mainValue【認定こども園・幼稚園・保育所】&#10;有形固定資産減価償却率"/>
        <xdr:cNvSpPr txBox="1"/>
      </xdr:nvSpPr>
      <xdr:spPr>
        <a:xfrm>
          <a:off x="14389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80027</xdr:rowOff>
    </xdr:from>
    <xdr:ext cx="405111" cy="259045"/>
    <xdr:sp macro="" textlink="">
      <xdr:nvSpPr>
        <xdr:cNvPr id="551" name="n_3mainValue【認定こども園・幼稚園・保育所】&#10;有形固定資産減価償却率"/>
        <xdr:cNvSpPr txBox="1"/>
      </xdr:nvSpPr>
      <xdr:spPr>
        <a:xfrm>
          <a:off x="13500744"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85742</xdr:rowOff>
    </xdr:from>
    <xdr:ext cx="405111" cy="259045"/>
    <xdr:sp macro="" textlink="">
      <xdr:nvSpPr>
        <xdr:cNvPr id="552" name="n_4mainValue【認定こども園・幼稚園・保育所】&#10;有形固定資産減価償却率"/>
        <xdr:cNvSpPr txBox="1"/>
      </xdr:nvSpPr>
      <xdr:spPr>
        <a:xfrm>
          <a:off x="126117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4" name="テキスト ボックス 56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6" name="テキスト ボックス 56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8" name="テキスト ボックス 56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0" name="テキスト ボックス 56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2" name="テキスト ボックス 57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4" name="テキスト ボックス 5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576" name="直線コネクタ 575"/>
        <xdr:cNvCxnSpPr/>
      </xdr:nvCxnSpPr>
      <xdr:spPr>
        <a:xfrm flipV="1">
          <a:off x="22160864" y="57683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577"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578" name="直線コネクタ 577"/>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79"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80" name="直線コネクタ 579"/>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133367</xdr:rowOff>
    </xdr:from>
    <xdr:ext cx="469744" cy="259045"/>
    <xdr:sp macro="" textlink="">
      <xdr:nvSpPr>
        <xdr:cNvPr id="581" name="【認定こども園・幼稚園・保育所】&#10;一人当たり面積平均値テキスト"/>
        <xdr:cNvSpPr txBox="1"/>
      </xdr:nvSpPr>
      <xdr:spPr>
        <a:xfrm>
          <a:off x="22199600" y="6648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582" name="フローチャート: 判断 581"/>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583" name="フローチャート: 判断 582"/>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584" name="フローチャート: 判断 583"/>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585" name="フローチャート: 判断 584"/>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586" name="フローチャート: 判断 585"/>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592" name="楕円 591"/>
        <xdr:cNvSpPr/>
      </xdr:nvSpPr>
      <xdr:spPr>
        <a:xfrm>
          <a:off x="221107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132097</xdr:rowOff>
    </xdr:from>
    <xdr:ext cx="469744" cy="259045"/>
    <xdr:sp macro="" textlink="">
      <xdr:nvSpPr>
        <xdr:cNvPr id="593" name="【認定こども園・幼稚園・保育所】&#10;一人当たり面積該当値テキスト"/>
        <xdr:cNvSpPr txBox="1"/>
      </xdr:nvSpPr>
      <xdr:spPr>
        <a:xfrm>
          <a:off x="22199600"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116840</xdr:rowOff>
    </xdr:from>
    <xdr:to>
      <xdr:col>112</xdr:col>
      <xdr:colOff>38100</xdr:colOff>
      <xdr:row>39</xdr:row>
      <xdr:rowOff>46990</xdr:rowOff>
    </xdr:to>
    <xdr:sp macro="" textlink="">
      <xdr:nvSpPr>
        <xdr:cNvPr id="594" name="楕円 593"/>
        <xdr:cNvSpPr/>
      </xdr:nvSpPr>
      <xdr:spPr>
        <a:xfrm>
          <a:off x="21272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160020</xdr:rowOff>
    </xdr:from>
    <xdr:to>
      <xdr:col>116</xdr:col>
      <xdr:colOff>63500</xdr:colOff>
      <xdr:row>38</xdr:row>
      <xdr:rowOff>167640</xdr:rowOff>
    </xdr:to>
    <xdr:cxnSp macro="">
      <xdr:nvCxnSpPr>
        <xdr:cNvPr id="595" name="直線コネクタ 594"/>
        <xdr:cNvCxnSpPr/>
      </xdr:nvCxnSpPr>
      <xdr:spPr>
        <a:xfrm flipV="1">
          <a:off x="21323300" y="66751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101600</xdr:rowOff>
    </xdr:from>
    <xdr:to>
      <xdr:col>107</xdr:col>
      <xdr:colOff>101600</xdr:colOff>
      <xdr:row>39</xdr:row>
      <xdr:rowOff>31750</xdr:rowOff>
    </xdr:to>
    <xdr:sp macro="" textlink="">
      <xdr:nvSpPr>
        <xdr:cNvPr id="596" name="楕円 595"/>
        <xdr:cNvSpPr/>
      </xdr:nvSpPr>
      <xdr:spPr>
        <a:xfrm>
          <a:off x="20383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152400</xdr:rowOff>
    </xdr:from>
    <xdr:to>
      <xdr:col>111</xdr:col>
      <xdr:colOff>177800</xdr:colOff>
      <xdr:row>38</xdr:row>
      <xdr:rowOff>167640</xdr:rowOff>
    </xdr:to>
    <xdr:cxnSp macro="">
      <xdr:nvCxnSpPr>
        <xdr:cNvPr id="597" name="直線コネクタ 596"/>
        <xdr:cNvCxnSpPr/>
      </xdr:nvCxnSpPr>
      <xdr:spPr>
        <a:xfrm>
          <a:off x="20434300" y="6667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101600</xdr:rowOff>
    </xdr:from>
    <xdr:to>
      <xdr:col>102</xdr:col>
      <xdr:colOff>165100</xdr:colOff>
      <xdr:row>41</xdr:row>
      <xdr:rowOff>31750</xdr:rowOff>
    </xdr:to>
    <xdr:sp macro="" textlink="">
      <xdr:nvSpPr>
        <xdr:cNvPr id="598" name="楕円 597"/>
        <xdr:cNvSpPr/>
      </xdr:nvSpPr>
      <xdr:spPr>
        <a:xfrm>
          <a:off x="19494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152400</xdr:rowOff>
    </xdr:from>
    <xdr:to>
      <xdr:col>107</xdr:col>
      <xdr:colOff>50800</xdr:colOff>
      <xdr:row>40</xdr:row>
      <xdr:rowOff>152400</xdr:rowOff>
    </xdr:to>
    <xdr:cxnSp macro="">
      <xdr:nvCxnSpPr>
        <xdr:cNvPr id="599" name="直線コネクタ 598"/>
        <xdr:cNvCxnSpPr/>
      </xdr:nvCxnSpPr>
      <xdr:spPr>
        <a:xfrm flipV="1">
          <a:off x="19545300" y="66675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132080</xdr:rowOff>
    </xdr:from>
    <xdr:to>
      <xdr:col>98</xdr:col>
      <xdr:colOff>38100</xdr:colOff>
      <xdr:row>39</xdr:row>
      <xdr:rowOff>62230</xdr:rowOff>
    </xdr:to>
    <xdr:sp macro="" textlink="">
      <xdr:nvSpPr>
        <xdr:cNvPr id="600" name="楕円 599"/>
        <xdr:cNvSpPr/>
      </xdr:nvSpPr>
      <xdr:spPr>
        <a:xfrm>
          <a:off x="18605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11430</xdr:rowOff>
    </xdr:from>
    <xdr:to>
      <xdr:col>102</xdr:col>
      <xdr:colOff>114300</xdr:colOff>
      <xdr:row>40</xdr:row>
      <xdr:rowOff>152400</xdr:rowOff>
    </xdr:to>
    <xdr:cxnSp macro="">
      <xdr:nvCxnSpPr>
        <xdr:cNvPr id="601" name="直線コネクタ 600"/>
        <xdr:cNvCxnSpPr/>
      </xdr:nvCxnSpPr>
      <xdr:spPr>
        <a:xfrm>
          <a:off x="18656300" y="669798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76217</xdr:rowOff>
    </xdr:from>
    <xdr:ext cx="469744" cy="259045"/>
    <xdr:sp macro="" textlink="">
      <xdr:nvSpPr>
        <xdr:cNvPr id="602" name="n_1aveValue【認定こども園・幼稚園・保育所】&#10;一人当たり面積"/>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603" name="n_2aveValue【認定こども園・幼稚園・保育所】&#10;一人当たり面積"/>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139717</xdr:rowOff>
    </xdr:from>
    <xdr:ext cx="469744" cy="259045"/>
    <xdr:sp macro="" textlink="">
      <xdr:nvSpPr>
        <xdr:cNvPr id="604" name="n_3aveValue【認定こども園・幼稚園・保育所】&#10;一人当たり面積"/>
        <xdr:cNvSpPr txBox="1"/>
      </xdr:nvSpPr>
      <xdr:spPr>
        <a:xfrm>
          <a:off x="19310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129557</xdr:rowOff>
    </xdr:from>
    <xdr:ext cx="469744" cy="259045"/>
    <xdr:sp macro="" textlink="">
      <xdr:nvSpPr>
        <xdr:cNvPr id="605" name="n_4aveValue【認定こども園・幼稚園・保育所】&#10;一人当たり面積"/>
        <xdr:cNvSpPr txBox="1"/>
      </xdr:nvSpPr>
      <xdr:spPr>
        <a:xfrm>
          <a:off x="18421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63517</xdr:rowOff>
    </xdr:from>
    <xdr:ext cx="469744" cy="259045"/>
    <xdr:sp macro="" textlink="">
      <xdr:nvSpPr>
        <xdr:cNvPr id="606" name="n_1mainValue【認定こども園・幼稚園・保育所】&#10;一人当たり面積"/>
        <xdr:cNvSpPr txBox="1"/>
      </xdr:nvSpPr>
      <xdr:spPr>
        <a:xfrm>
          <a:off x="210757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22877</xdr:rowOff>
    </xdr:from>
    <xdr:ext cx="469744" cy="259045"/>
    <xdr:sp macro="" textlink="">
      <xdr:nvSpPr>
        <xdr:cNvPr id="607" name="n_2mainValue【認定こども園・幼稚園・保育所】&#10;一人当たり面積"/>
        <xdr:cNvSpPr txBox="1"/>
      </xdr:nvSpPr>
      <xdr:spPr>
        <a:xfrm>
          <a:off x="201994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22877</xdr:rowOff>
    </xdr:from>
    <xdr:ext cx="469744" cy="259045"/>
    <xdr:sp macro="" textlink="">
      <xdr:nvSpPr>
        <xdr:cNvPr id="608" name="n_3mainValue【認定こども園・幼稚園・保育所】&#10;一人当たり面積"/>
        <xdr:cNvSpPr txBox="1"/>
      </xdr:nvSpPr>
      <xdr:spPr>
        <a:xfrm>
          <a:off x="19310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78757</xdr:rowOff>
    </xdr:from>
    <xdr:ext cx="469744" cy="259045"/>
    <xdr:sp macro="" textlink="">
      <xdr:nvSpPr>
        <xdr:cNvPr id="609" name="n_4mainValue【認定こども園・幼稚園・保育所】&#10;一人当たり面積"/>
        <xdr:cNvSpPr txBox="1"/>
      </xdr:nvSpPr>
      <xdr:spPr>
        <a:xfrm>
          <a:off x="18421427"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0" name="テキスト ボックス 61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22" name="テキスト ボックス 62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0" name="テキスト ボックス 6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2" name="テキスト ボックス 63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634" name="直線コネクタ 633"/>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635" name="【学校施設】&#10;有形固定資産減価償却率最小値テキスト"/>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636" name="直線コネクタ 635"/>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637" name="【学校施設】&#10;有形固定資産減価償却率最大値テキスト"/>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638" name="直線コネクタ 637"/>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132097</xdr:rowOff>
    </xdr:from>
    <xdr:ext cx="405111" cy="259045"/>
    <xdr:sp macro="" textlink="">
      <xdr:nvSpPr>
        <xdr:cNvPr id="639" name="【学校施設】&#10;有形固定資産減価償却率平均値テキスト"/>
        <xdr:cNvSpPr txBox="1"/>
      </xdr:nvSpPr>
      <xdr:spPr>
        <a:xfrm>
          <a:off x="16357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640" name="フローチャート: 判断 639"/>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641" name="フローチャート: 判断 640"/>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642" name="フローチャート: 判断 641"/>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643" name="フローチャート: 判断 642"/>
        <xdr:cNvSpPr/>
      </xdr:nvSpPr>
      <xdr:spPr>
        <a:xfrm>
          <a:off x="13652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644" name="フローチャート: 判断 643"/>
        <xdr:cNvSpPr/>
      </xdr:nvSpPr>
      <xdr:spPr>
        <a:xfrm>
          <a:off x="1276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29210</xdr:rowOff>
    </xdr:from>
    <xdr:to>
      <xdr:col>85</xdr:col>
      <xdr:colOff>177800</xdr:colOff>
      <xdr:row>62</xdr:row>
      <xdr:rowOff>130810</xdr:rowOff>
    </xdr:to>
    <xdr:sp macro="" textlink="">
      <xdr:nvSpPr>
        <xdr:cNvPr id="650" name="楕円 649"/>
        <xdr:cNvSpPr/>
      </xdr:nvSpPr>
      <xdr:spPr>
        <a:xfrm>
          <a:off x="162687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7637</xdr:rowOff>
    </xdr:from>
    <xdr:ext cx="405111" cy="259045"/>
    <xdr:sp macro="" textlink="">
      <xdr:nvSpPr>
        <xdr:cNvPr id="651" name="【学校施設】&#10;有形固定資産減価償却率該当値テキスト"/>
        <xdr:cNvSpPr txBox="1"/>
      </xdr:nvSpPr>
      <xdr:spPr>
        <a:xfrm>
          <a:off x="16357600"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59690</xdr:rowOff>
    </xdr:from>
    <xdr:to>
      <xdr:col>81</xdr:col>
      <xdr:colOff>101600</xdr:colOff>
      <xdr:row>62</xdr:row>
      <xdr:rowOff>161290</xdr:rowOff>
    </xdr:to>
    <xdr:sp macro="" textlink="">
      <xdr:nvSpPr>
        <xdr:cNvPr id="652" name="楕円 651"/>
        <xdr:cNvSpPr/>
      </xdr:nvSpPr>
      <xdr:spPr>
        <a:xfrm>
          <a:off x="15430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80010</xdr:rowOff>
    </xdr:from>
    <xdr:to>
      <xdr:col>85</xdr:col>
      <xdr:colOff>127000</xdr:colOff>
      <xdr:row>62</xdr:row>
      <xdr:rowOff>110490</xdr:rowOff>
    </xdr:to>
    <xdr:cxnSp macro="">
      <xdr:nvCxnSpPr>
        <xdr:cNvPr id="653" name="直線コネクタ 652"/>
        <xdr:cNvCxnSpPr/>
      </xdr:nvCxnSpPr>
      <xdr:spPr>
        <a:xfrm flipV="1">
          <a:off x="15481300" y="107099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10160</xdr:rowOff>
    </xdr:from>
    <xdr:to>
      <xdr:col>76</xdr:col>
      <xdr:colOff>165100</xdr:colOff>
      <xdr:row>62</xdr:row>
      <xdr:rowOff>111760</xdr:rowOff>
    </xdr:to>
    <xdr:sp macro="" textlink="">
      <xdr:nvSpPr>
        <xdr:cNvPr id="654" name="楕円 653"/>
        <xdr:cNvSpPr/>
      </xdr:nvSpPr>
      <xdr:spPr>
        <a:xfrm>
          <a:off x="14541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60960</xdr:rowOff>
    </xdr:from>
    <xdr:to>
      <xdr:col>81</xdr:col>
      <xdr:colOff>50800</xdr:colOff>
      <xdr:row>62</xdr:row>
      <xdr:rowOff>110490</xdr:rowOff>
    </xdr:to>
    <xdr:cxnSp macro="">
      <xdr:nvCxnSpPr>
        <xdr:cNvPr id="655" name="直線コネクタ 654"/>
        <xdr:cNvCxnSpPr/>
      </xdr:nvCxnSpPr>
      <xdr:spPr>
        <a:xfrm>
          <a:off x="14592300" y="106908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90170</xdr:rowOff>
    </xdr:from>
    <xdr:to>
      <xdr:col>72</xdr:col>
      <xdr:colOff>38100</xdr:colOff>
      <xdr:row>63</xdr:row>
      <xdr:rowOff>20320</xdr:rowOff>
    </xdr:to>
    <xdr:sp macro="" textlink="">
      <xdr:nvSpPr>
        <xdr:cNvPr id="656" name="楕円 655"/>
        <xdr:cNvSpPr/>
      </xdr:nvSpPr>
      <xdr:spPr>
        <a:xfrm>
          <a:off x="13652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60960</xdr:rowOff>
    </xdr:from>
    <xdr:to>
      <xdr:col>76</xdr:col>
      <xdr:colOff>114300</xdr:colOff>
      <xdr:row>62</xdr:row>
      <xdr:rowOff>140970</xdr:rowOff>
    </xdr:to>
    <xdr:cxnSp macro="">
      <xdr:nvCxnSpPr>
        <xdr:cNvPr id="657" name="直線コネクタ 656"/>
        <xdr:cNvCxnSpPr/>
      </xdr:nvCxnSpPr>
      <xdr:spPr>
        <a:xfrm flipV="1">
          <a:off x="13703300" y="106908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105410</xdr:rowOff>
    </xdr:from>
    <xdr:to>
      <xdr:col>67</xdr:col>
      <xdr:colOff>101600</xdr:colOff>
      <xdr:row>63</xdr:row>
      <xdr:rowOff>35560</xdr:rowOff>
    </xdr:to>
    <xdr:sp macro="" textlink="">
      <xdr:nvSpPr>
        <xdr:cNvPr id="658" name="楕円 657"/>
        <xdr:cNvSpPr/>
      </xdr:nvSpPr>
      <xdr:spPr>
        <a:xfrm>
          <a:off x="12763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140970</xdr:rowOff>
    </xdr:from>
    <xdr:to>
      <xdr:col>71</xdr:col>
      <xdr:colOff>177800</xdr:colOff>
      <xdr:row>62</xdr:row>
      <xdr:rowOff>156210</xdr:rowOff>
    </xdr:to>
    <xdr:cxnSp macro="">
      <xdr:nvCxnSpPr>
        <xdr:cNvPr id="659" name="直線コネクタ 658"/>
        <xdr:cNvCxnSpPr/>
      </xdr:nvCxnSpPr>
      <xdr:spPr>
        <a:xfrm flipV="1">
          <a:off x="12814300" y="107708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67327</xdr:rowOff>
    </xdr:from>
    <xdr:ext cx="405111" cy="259045"/>
    <xdr:sp macro="" textlink="">
      <xdr:nvSpPr>
        <xdr:cNvPr id="660" name="n_1aveValue【学校施設】&#10;有形固定資産減価償却率"/>
        <xdr:cNvSpPr txBox="1"/>
      </xdr:nvSpPr>
      <xdr:spPr>
        <a:xfrm>
          <a:off x="15266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48277</xdr:rowOff>
    </xdr:from>
    <xdr:ext cx="405111" cy="259045"/>
    <xdr:sp macro="" textlink="">
      <xdr:nvSpPr>
        <xdr:cNvPr id="661" name="n_2aveValue【学校施設】&#10;有形固定資産減価償却率"/>
        <xdr:cNvSpPr txBox="1"/>
      </xdr:nvSpPr>
      <xdr:spPr>
        <a:xfrm>
          <a:off x="143897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52087</xdr:rowOff>
    </xdr:from>
    <xdr:ext cx="405111" cy="259045"/>
    <xdr:sp macro="" textlink="">
      <xdr:nvSpPr>
        <xdr:cNvPr id="662" name="n_3aveValue【学校施設】&#10;有形固定資産減価償却率"/>
        <xdr:cNvSpPr txBox="1"/>
      </xdr:nvSpPr>
      <xdr:spPr>
        <a:xfrm>
          <a:off x="13500744"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78757</xdr:rowOff>
    </xdr:from>
    <xdr:ext cx="405111" cy="259045"/>
    <xdr:sp macro="" textlink="">
      <xdr:nvSpPr>
        <xdr:cNvPr id="663" name="n_4aveValue【学校施設】&#10;有形固定資産減価償却率"/>
        <xdr:cNvSpPr txBox="1"/>
      </xdr:nvSpPr>
      <xdr:spPr>
        <a:xfrm>
          <a:off x="12611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152417</xdr:rowOff>
    </xdr:from>
    <xdr:ext cx="405111" cy="259045"/>
    <xdr:sp macro="" textlink="">
      <xdr:nvSpPr>
        <xdr:cNvPr id="664" name="n_1mainValue【学校施設】&#10;有形固定資産減価償却率"/>
        <xdr:cNvSpPr txBox="1"/>
      </xdr:nvSpPr>
      <xdr:spPr>
        <a:xfrm>
          <a:off x="15266044"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102887</xdr:rowOff>
    </xdr:from>
    <xdr:ext cx="405111" cy="259045"/>
    <xdr:sp macro="" textlink="">
      <xdr:nvSpPr>
        <xdr:cNvPr id="665" name="n_2mainValue【学校施設】&#10;有形固定資産減価償却率"/>
        <xdr:cNvSpPr txBox="1"/>
      </xdr:nvSpPr>
      <xdr:spPr>
        <a:xfrm>
          <a:off x="14389744"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11447</xdr:rowOff>
    </xdr:from>
    <xdr:ext cx="405111" cy="259045"/>
    <xdr:sp macro="" textlink="">
      <xdr:nvSpPr>
        <xdr:cNvPr id="666" name="n_3mainValue【学校施設】&#10;有形固定資産減価償却率"/>
        <xdr:cNvSpPr txBox="1"/>
      </xdr:nvSpPr>
      <xdr:spPr>
        <a:xfrm>
          <a:off x="13500744" y="1081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26687</xdr:rowOff>
    </xdr:from>
    <xdr:ext cx="405111" cy="259045"/>
    <xdr:sp macro="" textlink="">
      <xdr:nvSpPr>
        <xdr:cNvPr id="667" name="n_4mainValue【学校施設】&#10;有形固定資産減価償却率"/>
        <xdr:cNvSpPr txBox="1"/>
      </xdr:nvSpPr>
      <xdr:spPr>
        <a:xfrm>
          <a:off x="12611744"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8" name="テキスト ボックス 6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79" name="直線コネクタ 678"/>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80" name="テキスト ボックス 679"/>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83" name="直線コネクタ 682"/>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84" name="テキスト ボックス 683"/>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60</xdr:row>
      <xdr:rowOff>155448</xdr:rowOff>
    </xdr:from>
    <xdr:to>
      <xdr:col>116</xdr:col>
      <xdr:colOff>62864</xdr:colOff>
      <xdr:row>63</xdr:row>
      <xdr:rowOff>97155</xdr:rowOff>
    </xdr:to>
    <xdr:cxnSp macro="">
      <xdr:nvCxnSpPr>
        <xdr:cNvPr id="688" name="直線コネクタ 687"/>
        <xdr:cNvCxnSpPr/>
      </xdr:nvCxnSpPr>
      <xdr:spPr>
        <a:xfrm flipV="1">
          <a:off x="22160864" y="10442448"/>
          <a:ext cx="0" cy="456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100982</xdr:rowOff>
    </xdr:from>
    <xdr:ext cx="469744" cy="259045"/>
    <xdr:sp macro="" textlink="">
      <xdr:nvSpPr>
        <xdr:cNvPr id="689" name="【学校施設】&#10;一人当たり面積最小値テキスト"/>
        <xdr:cNvSpPr txBox="1"/>
      </xdr:nvSpPr>
      <xdr:spPr>
        <a:xfrm>
          <a:off x="22199600" y="1090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97155</xdr:rowOff>
    </xdr:from>
    <xdr:to>
      <xdr:col>116</xdr:col>
      <xdr:colOff>152400</xdr:colOff>
      <xdr:row>63</xdr:row>
      <xdr:rowOff>97155</xdr:rowOff>
    </xdr:to>
    <xdr:cxnSp macro="">
      <xdr:nvCxnSpPr>
        <xdr:cNvPr id="690" name="直線コネクタ 689"/>
        <xdr:cNvCxnSpPr/>
      </xdr:nvCxnSpPr>
      <xdr:spPr>
        <a:xfrm>
          <a:off x="22072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102125</xdr:rowOff>
    </xdr:from>
    <xdr:ext cx="469744" cy="259045"/>
    <xdr:sp macro="" textlink="">
      <xdr:nvSpPr>
        <xdr:cNvPr id="691" name="【学校施設】&#10;一人当たり面積最大値テキスト"/>
        <xdr:cNvSpPr txBox="1"/>
      </xdr:nvSpPr>
      <xdr:spPr>
        <a:xfrm>
          <a:off x="22199600" y="1021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60</xdr:row>
      <xdr:rowOff>155448</xdr:rowOff>
    </xdr:from>
    <xdr:to>
      <xdr:col>116</xdr:col>
      <xdr:colOff>152400</xdr:colOff>
      <xdr:row>60</xdr:row>
      <xdr:rowOff>155448</xdr:rowOff>
    </xdr:to>
    <xdr:cxnSp macro="">
      <xdr:nvCxnSpPr>
        <xdr:cNvPr id="692" name="直線コネクタ 691"/>
        <xdr:cNvCxnSpPr/>
      </xdr:nvCxnSpPr>
      <xdr:spPr>
        <a:xfrm>
          <a:off x="22072600" y="10442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16654</xdr:rowOff>
    </xdr:from>
    <xdr:ext cx="469744" cy="259045"/>
    <xdr:sp macro="" textlink="">
      <xdr:nvSpPr>
        <xdr:cNvPr id="693" name="【学校施設】&#10;一人当たり面積平均値テキスト"/>
        <xdr:cNvSpPr txBox="1"/>
      </xdr:nvSpPr>
      <xdr:spPr>
        <a:xfrm>
          <a:off x="22199600" y="10475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165227</xdr:rowOff>
    </xdr:from>
    <xdr:to>
      <xdr:col>116</xdr:col>
      <xdr:colOff>114300</xdr:colOff>
      <xdr:row>62</xdr:row>
      <xdr:rowOff>95377</xdr:rowOff>
    </xdr:to>
    <xdr:sp macro="" textlink="">
      <xdr:nvSpPr>
        <xdr:cNvPr id="694" name="フローチャート: 判断 693"/>
        <xdr:cNvSpPr/>
      </xdr:nvSpPr>
      <xdr:spPr>
        <a:xfrm>
          <a:off x="22110700" y="1062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64</xdr:rowOff>
    </xdr:from>
    <xdr:to>
      <xdr:col>112</xdr:col>
      <xdr:colOff>38100</xdr:colOff>
      <xdr:row>62</xdr:row>
      <xdr:rowOff>101664</xdr:rowOff>
    </xdr:to>
    <xdr:sp macro="" textlink="">
      <xdr:nvSpPr>
        <xdr:cNvPr id="695" name="フローチャート: 判断 694"/>
        <xdr:cNvSpPr/>
      </xdr:nvSpPr>
      <xdr:spPr>
        <a:xfrm>
          <a:off x="21272500" y="1062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133223</xdr:rowOff>
    </xdr:from>
    <xdr:to>
      <xdr:col>107</xdr:col>
      <xdr:colOff>101600</xdr:colOff>
      <xdr:row>62</xdr:row>
      <xdr:rowOff>63373</xdr:rowOff>
    </xdr:to>
    <xdr:sp macro="" textlink="">
      <xdr:nvSpPr>
        <xdr:cNvPr id="696" name="フローチャート: 判断 695"/>
        <xdr:cNvSpPr/>
      </xdr:nvSpPr>
      <xdr:spPr>
        <a:xfrm>
          <a:off x="20383500" y="10591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154940</xdr:rowOff>
    </xdr:from>
    <xdr:to>
      <xdr:col>102</xdr:col>
      <xdr:colOff>165100</xdr:colOff>
      <xdr:row>62</xdr:row>
      <xdr:rowOff>85090</xdr:rowOff>
    </xdr:to>
    <xdr:sp macro="" textlink="">
      <xdr:nvSpPr>
        <xdr:cNvPr id="697" name="フローチャート: 判断 696"/>
        <xdr:cNvSpPr/>
      </xdr:nvSpPr>
      <xdr:spPr>
        <a:xfrm>
          <a:off x="19494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33782</xdr:rowOff>
    </xdr:from>
    <xdr:to>
      <xdr:col>98</xdr:col>
      <xdr:colOff>38100</xdr:colOff>
      <xdr:row>62</xdr:row>
      <xdr:rowOff>135382</xdr:rowOff>
    </xdr:to>
    <xdr:sp macro="" textlink="">
      <xdr:nvSpPr>
        <xdr:cNvPr id="698" name="フローチャート: 判断 697"/>
        <xdr:cNvSpPr/>
      </xdr:nvSpPr>
      <xdr:spPr>
        <a:xfrm>
          <a:off x="186055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69786</xdr:rowOff>
    </xdr:from>
    <xdr:to>
      <xdr:col>116</xdr:col>
      <xdr:colOff>114300</xdr:colOff>
      <xdr:row>62</xdr:row>
      <xdr:rowOff>171386</xdr:rowOff>
    </xdr:to>
    <xdr:sp macro="" textlink="">
      <xdr:nvSpPr>
        <xdr:cNvPr id="704" name="楕円 703"/>
        <xdr:cNvSpPr/>
      </xdr:nvSpPr>
      <xdr:spPr>
        <a:xfrm>
          <a:off x="22110700" y="106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48213</xdr:rowOff>
    </xdr:from>
    <xdr:ext cx="469744" cy="259045"/>
    <xdr:sp macro="" textlink="">
      <xdr:nvSpPr>
        <xdr:cNvPr id="705" name="【学校施設】&#10;一人当たり面積該当値テキスト"/>
        <xdr:cNvSpPr txBox="1"/>
      </xdr:nvSpPr>
      <xdr:spPr>
        <a:xfrm>
          <a:off x="22199600" y="1067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73216</xdr:rowOff>
    </xdr:from>
    <xdr:to>
      <xdr:col>112</xdr:col>
      <xdr:colOff>38100</xdr:colOff>
      <xdr:row>63</xdr:row>
      <xdr:rowOff>3366</xdr:rowOff>
    </xdr:to>
    <xdr:sp macro="" textlink="">
      <xdr:nvSpPr>
        <xdr:cNvPr id="706" name="楕円 705"/>
        <xdr:cNvSpPr/>
      </xdr:nvSpPr>
      <xdr:spPr>
        <a:xfrm>
          <a:off x="21272500" y="1070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120586</xdr:rowOff>
    </xdr:from>
    <xdr:to>
      <xdr:col>116</xdr:col>
      <xdr:colOff>63500</xdr:colOff>
      <xdr:row>62</xdr:row>
      <xdr:rowOff>124016</xdr:rowOff>
    </xdr:to>
    <xdr:cxnSp macro="">
      <xdr:nvCxnSpPr>
        <xdr:cNvPr id="707" name="直線コネクタ 706"/>
        <xdr:cNvCxnSpPr/>
      </xdr:nvCxnSpPr>
      <xdr:spPr>
        <a:xfrm flipV="1">
          <a:off x="21323300" y="10750486"/>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68072</xdr:rowOff>
    </xdr:from>
    <xdr:to>
      <xdr:col>107</xdr:col>
      <xdr:colOff>101600</xdr:colOff>
      <xdr:row>62</xdr:row>
      <xdr:rowOff>169672</xdr:rowOff>
    </xdr:to>
    <xdr:sp macro="" textlink="">
      <xdr:nvSpPr>
        <xdr:cNvPr id="708" name="楕円 707"/>
        <xdr:cNvSpPr/>
      </xdr:nvSpPr>
      <xdr:spPr>
        <a:xfrm>
          <a:off x="20383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118872</xdr:rowOff>
    </xdr:from>
    <xdr:to>
      <xdr:col>111</xdr:col>
      <xdr:colOff>177800</xdr:colOff>
      <xdr:row>62</xdr:row>
      <xdr:rowOff>124016</xdr:rowOff>
    </xdr:to>
    <xdr:cxnSp macro="">
      <xdr:nvCxnSpPr>
        <xdr:cNvPr id="709" name="直線コネクタ 708"/>
        <xdr:cNvCxnSpPr/>
      </xdr:nvCxnSpPr>
      <xdr:spPr>
        <a:xfrm>
          <a:off x="20434300" y="10748772"/>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146368</xdr:rowOff>
    </xdr:from>
    <xdr:to>
      <xdr:col>102</xdr:col>
      <xdr:colOff>165100</xdr:colOff>
      <xdr:row>56</xdr:row>
      <xdr:rowOff>76518</xdr:rowOff>
    </xdr:to>
    <xdr:sp macro="" textlink="">
      <xdr:nvSpPr>
        <xdr:cNvPr id="710" name="楕円 709"/>
        <xdr:cNvSpPr/>
      </xdr:nvSpPr>
      <xdr:spPr>
        <a:xfrm>
          <a:off x="19494500" y="957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25718</xdr:rowOff>
    </xdr:from>
    <xdr:to>
      <xdr:col>107</xdr:col>
      <xdr:colOff>50800</xdr:colOff>
      <xdr:row>62</xdr:row>
      <xdr:rowOff>118872</xdr:rowOff>
    </xdr:to>
    <xdr:cxnSp macro="">
      <xdr:nvCxnSpPr>
        <xdr:cNvPr id="711" name="直線コネクタ 710"/>
        <xdr:cNvCxnSpPr/>
      </xdr:nvCxnSpPr>
      <xdr:spPr>
        <a:xfrm>
          <a:off x="19545300" y="9626918"/>
          <a:ext cx="889000" cy="112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78931</xdr:rowOff>
    </xdr:from>
    <xdr:to>
      <xdr:col>98</xdr:col>
      <xdr:colOff>38100</xdr:colOff>
      <xdr:row>63</xdr:row>
      <xdr:rowOff>9081</xdr:rowOff>
    </xdr:to>
    <xdr:sp macro="" textlink="">
      <xdr:nvSpPr>
        <xdr:cNvPr id="712" name="楕円 711"/>
        <xdr:cNvSpPr/>
      </xdr:nvSpPr>
      <xdr:spPr>
        <a:xfrm>
          <a:off x="18605500" y="107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25718</xdr:rowOff>
    </xdr:from>
    <xdr:to>
      <xdr:col>102</xdr:col>
      <xdr:colOff>114300</xdr:colOff>
      <xdr:row>62</xdr:row>
      <xdr:rowOff>129731</xdr:rowOff>
    </xdr:to>
    <xdr:cxnSp macro="">
      <xdr:nvCxnSpPr>
        <xdr:cNvPr id="713" name="直線コネクタ 712"/>
        <xdr:cNvCxnSpPr/>
      </xdr:nvCxnSpPr>
      <xdr:spPr>
        <a:xfrm flipV="1">
          <a:off x="18656300" y="9626918"/>
          <a:ext cx="889000" cy="113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118191</xdr:rowOff>
    </xdr:from>
    <xdr:ext cx="469744" cy="259045"/>
    <xdr:sp macro="" textlink="">
      <xdr:nvSpPr>
        <xdr:cNvPr id="714" name="n_1aveValue【学校施設】&#10;一人当たり面積"/>
        <xdr:cNvSpPr txBox="1"/>
      </xdr:nvSpPr>
      <xdr:spPr>
        <a:xfrm>
          <a:off x="21075727" y="1040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79900</xdr:rowOff>
    </xdr:from>
    <xdr:ext cx="469744" cy="259045"/>
    <xdr:sp macro="" textlink="">
      <xdr:nvSpPr>
        <xdr:cNvPr id="715" name="n_2aveValue【学校施設】&#10;一人当たり面積"/>
        <xdr:cNvSpPr txBox="1"/>
      </xdr:nvSpPr>
      <xdr:spPr>
        <a:xfrm>
          <a:off x="20199427" y="1036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76217</xdr:rowOff>
    </xdr:from>
    <xdr:ext cx="469744" cy="259045"/>
    <xdr:sp macro="" textlink="">
      <xdr:nvSpPr>
        <xdr:cNvPr id="716" name="n_3aveValue【学校施設】&#10;一人当たり面積"/>
        <xdr:cNvSpPr txBox="1"/>
      </xdr:nvSpPr>
      <xdr:spPr>
        <a:xfrm>
          <a:off x="1931042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151909</xdr:rowOff>
    </xdr:from>
    <xdr:ext cx="469744" cy="259045"/>
    <xdr:sp macro="" textlink="">
      <xdr:nvSpPr>
        <xdr:cNvPr id="717" name="n_4aveValue【学校施設】&#10;一人当たり面積"/>
        <xdr:cNvSpPr txBox="1"/>
      </xdr:nvSpPr>
      <xdr:spPr>
        <a:xfrm>
          <a:off x="18421427" y="1043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165943</xdr:rowOff>
    </xdr:from>
    <xdr:ext cx="469744" cy="259045"/>
    <xdr:sp macro="" textlink="">
      <xdr:nvSpPr>
        <xdr:cNvPr id="718" name="n_1mainValue【学校施設】&#10;一人当たり面積"/>
        <xdr:cNvSpPr txBox="1"/>
      </xdr:nvSpPr>
      <xdr:spPr>
        <a:xfrm>
          <a:off x="21075727" y="1079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160799</xdr:rowOff>
    </xdr:from>
    <xdr:ext cx="469744" cy="259045"/>
    <xdr:sp macro="" textlink="">
      <xdr:nvSpPr>
        <xdr:cNvPr id="719" name="n_2mainValue【学校施設】&#10;一人当たり面積"/>
        <xdr:cNvSpPr txBox="1"/>
      </xdr:nvSpPr>
      <xdr:spPr>
        <a:xfrm>
          <a:off x="201994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93045</xdr:rowOff>
    </xdr:from>
    <xdr:ext cx="469744" cy="259045"/>
    <xdr:sp macro="" textlink="">
      <xdr:nvSpPr>
        <xdr:cNvPr id="720" name="n_3mainValue【学校施設】&#10;一人当たり面積"/>
        <xdr:cNvSpPr txBox="1"/>
      </xdr:nvSpPr>
      <xdr:spPr>
        <a:xfrm>
          <a:off x="19310427" y="935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208</xdr:rowOff>
    </xdr:from>
    <xdr:ext cx="469744" cy="259045"/>
    <xdr:sp macro="" textlink="">
      <xdr:nvSpPr>
        <xdr:cNvPr id="721" name="n_4mainValue【学校施設】&#10;一人当たり面積"/>
        <xdr:cNvSpPr txBox="1"/>
      </xdr:nvSpPr>
      <xdr:spPr>
        <a:xfrm>
          <a:off x="18421427" y="1080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3" name="直線コネクタ 7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4" name="テキスト ボックス 7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5" name="直線コネクタ 7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6" name="テキスト ボックス 7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9" name="直線コネクタ 7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0" name="テキスト ボックス 7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1" name="直線コネクタ 7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2" name="テキスト ボックス 74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4" name="テキスト ボックス 74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158114</xdr:rowOff>
    </xdr:from>
    <xdr:to>
      <xdr:col>85</xdr:col>
      <xdr:colOff>126364</xdr:colOff>
      <xdr:row>86</xdr:row>
      <xdr:rowOff>59055</xdr:rowOff>
    </xdr:to>
    <xdr:cxnSp macro="">
      <xdr:nvCxnSpPr>
        <xdr:cNvPr id="746" name="直線コネクタ 745"/>
        <xdr:cNvCxnSpPr/>
      </xdr:nvCxnSpPr>
      <xdr:spPr>
        <a:xfrm flipV="1">
          <a:off x="16318864" y="133597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62882</xdr:rowOff>
    </xdr:from>
    <xdr:ext cx="405111" cy="259045"/>
    <xdr:sp macro="" textlink="">
      <xdr:nvSpPr>
        <xdr:cNvPr id="747" name="【児童館】&#10;有形固定資産減価償却率最小値テキスト"/>
        <xdr:cNvSpPr txBox="1"/>
      </xdr:nvSpPr>
      <xdr:spPr>
        <a:xfrm>
          <a:off x="16357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748" name="直線コネクタ 747"/>
        <xdr:cNvCxnSpPr/>
      </xdr:nvCxnSpPr>
      <xdr:spPr>
        <a:xfrm>
          <a:off x="16230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104791</xdr:rowOff>
    </xdr:from>
    <xdr:ext cx="405111" cy="259045"/>
    <xdr:sp macro="" textlink="">
      <xdr:nvSpPr>
        <xdr:cNvPr id="749" name="【児童館】&#10;有形固定資産減価償却率最大値テキスト"/>
        <xdr:cNvSpPr txBox="1"/>
      </xdr:nvSpPr>
      <xdr:spPr>
        <a:xfrm>
          <a:off x="16357600" y="1313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158114</xdr:rowOff>
    </xdr:from>
    <xdr:to>
      <xdr:col>86</xdr:col>
      <xdr:colOff>25400</xdr:colOff>
      <xdr:row>77</xdr:row>
      <xdr:rowOff>158114</xdr:rowOff>
    </xdr:to>
    <xdr:cxnSp macro="">
      <xdr:nvCxnSpPr>
        <xdr:cNvPr id="750" name="直線コネクタ 749"/>
        <xdr:cNvCxnSpPr/>
      </xdr:nvCxnSpPr>
      <xdr:spPr>
        <a:xfrm>
          <a:off x="16230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123841</xdr:rowOff>
    </xdr:from>
    <xdr:ext cx="405111" cy="259045"/>
    <xdr:sp macro="" textlink="">
      <xdr:nvSpPr>
        <xdr:cNvPr id="751" name="【児童館】&#10;有形固定資産減価償却率平均値テキスト"/>
        <xdr:cNvSpPr txBox="1"/>
      </xdr:nvSpPr>
      <xdr:spPr>
        <a:xfrm>
          <a:off x="16357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752" name="フローチャート: 判断 751"/>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53" name="フローチャート: 判断 752"/>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754" name="フローチャート: 判断 753"/>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132080</xdr:rowOff>
    </xdr:from>
    <xdr:to>
      <xdr:col>72</xdr:col>
      <xdr:colOff>38100</xdr:colOff>
      <xdr:row>82</xdr:row>
      <xdr:rowOff>62230</xdr:rowOff>
    </xdr:to>
    <xdr:sp macro="" textlink="">
      <xdr:nvSpPr>
        <xdr:cNvPr id="755" name="フローチャート: 判断 754"/>
        <xdr:cNvSpPr/>
      </xdr:nvSpPr>
      <xdr:spPr>
        <a:xfrm>
          <a:off x="13652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88264</xdr:rowOff>
    </xdr:from>
    <xdr:to>
      <xdr:col>67</xdr:col>
      <xdr:colOff>101600</xdr:colOff>
      <xdr:row>82</xdr:row>
      <xdr:rowOff>18414</xdr:rowOff>
    </xdr:to>
    <xdr:sp macro="" textlink="">
      <xdr:nvSpPr>
        <xdr:cNvPr id="756" name="フローチャート: 判断 755"/>
        <xdr:cNvSpPr/>
      </xdr:nvSpPr>
      <xdr:spPr>
        <a:xfrm>
          <a:off x="12763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154939</xdr:rowOff>
    </xdr:from>
    <xdr:to>
      <xdr:col>85</xdr:col>
      <xdr:colOff>177800</xdr:colOff>
      <xdr:row>81</xdr:row>
      <xdr:rowOff>85089</xdr:rowOff>
    </xdr:to>
    <xdr:sp macro="" textlink="">
      <xdr:nvSpPr>
        <xdr:cNvPr id="762" name="楕円 761"/>
        <xdr:cNvSpPr/>
      </xdr:nvSpPr>
      <xdr:spPr>
        <a:xfrm>
          <a:off x="162687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6366</xdr:rowOff>
    </xdr:from>
    <xdr:ext cx="405111" cy="259045"/>
    <xdr:sp macro="" textlink="">
      <xdr:nvSpPr>
        <xdr:cNvPr id="763" name="【児童館】&#10;有形固定資産減価償却率該当値テキスト"/>
        <xdr:cNvSpPr txBox="1"/>
      </xdr:nvSpPr>
      <xdr:spPr>
        <a:xfrm>
          <a:off x="16357600"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25400</xdr:rowOff>
    </xdr:from>
    <xdr:to>
      <xdr:col>81</xdr:col>
      <xdr:colOff>101600</xdr:colOff>
      <xdr:row>83</xdr:row>
      <xdr:rowOff>127000</xdr:rowOff>
    </xdr:to>
    <xdr:sp macro="" textlink="">
      <xdr:nvSpPr>
        <xdr:cNvPr id="764" name="楕円 763"/>
        <xdr:cNvSpPr/>
      </xdr:nvSpPr>
      <xdr:spPr>
        <a:xfrm>
          <a:off x="15430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34289</xdr:rowOff>
    </xdr:from>
    <xdr:to>
      <xdr:col>85</xdr:col>
      <xdr:colOff>127000</xdr:colOff>
      <xdr:row>83</xdr:row>
      <xdr:rowOff>76200</xdr:rowOff>
    </xdr:to>
    <xdr:cxnSp macro="">
      <xdr:nvCxnSpPr>
        <xdr:cNvPr id="765" name="直線コネクタ 764"/>
        <xdr:cNvCxnSpPr/>
      </xdr:nvCxnSpPr>
      <xdr:spPr>
        <a:xfrm flipV="1">
          <a:off x="15481300" y="13921739"/>
          <a:ext cx="838200" cy="38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154939</xdr:rowOff>
    </xdr:from>
    <xdr:to>
      <xdr:col>76</xdr:col>
      <xdr:colOff>165100</xdr:colOff>
      <xdr:row>83</xdr:row>
      <xdr:rowOff>85089</xdr:rowOff>
    </xdr:to>
    <xdr:sp macro="" textlink="">
      <xdr:nvSpPr>
        <xdr:cNvPr id="766" name="楕円 765"/>
        <xdr:cNvSpPr/>
      </xdr:nvSpPr>
      <xdr:spPr>
        <a:xfrm>
          <a:off x="14541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34289</xdr:rowOff>
    </xdr:from>
    <xdr:to>
      <xdr:col>81</xdr:col>
      <xdr:colOff>50800</xdr:colOff>
      <xdr:row>83</xdr:row>
      <xdr:rowOff>76200</xdr:rowOff>
    </xdr:to>
    <xdr:cxnSp macro="">
      <xdr:nvCxnSpPr>
        <xdr:cNvPr id="767" name="直線コネクタ 766"/>
        <xdr:cNvCxnSpPr/>
      </xdr:nvCxnSpPr>
      <xdr:spPr>
        <a:xfrm>
          <a:off x="14592300" y="142646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120650</xdr:rowOff>
    </xdr:from>
    <xdr:to>
      <xdr:col>72</xdr:col>
      <xdr:colOff>38100</xdr:colOff>
      <xdr:row>83</xdr:row>
      <xdr:rowOff>50800</xdr:rowOff>
    </xdr:to>
    <xdr:sp macro="" textlink="">
      <xdr:nvSpPr>
        <xdr:cNvPr id="768" name="楕円 767"/>
        <xdr:cNvSpPr/>
      </xdr:nvSpPr>
      <xdr:spPr>
        <a:xfrm>
          <a:off x="13652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0</xdr:rowOff>
    </xdr:from>
    <xdr:to>
      <xdr:col>76</xdr:col>
      <xdr:colOff>114300</xdr:colOff>
      <xdr:row>83</xdr:row>
      <xdr:rowOff>34289</xdr:rowOff>
    </xdr:to>
    <xdr:cxnSp macro="">
      <xdr:nvCxnSpPr>
        <xdr:cNvPr id="769" name="直線コネクタ 768"/>
        <xdr:cNvCxnSpPr/>
      </xdr:nvCxnSpPr>
      <xdr:spPr>
        <a:xfrm>
          <a:off x="13703300" y="142303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73025</xdr:rowOff>
    </xdr:from>
    <xdr:to>
      <xdr:col>67</xdr:col>
      <xdr:colOff>101600</xdr:colOff>
      <xdr:row>83</xdr:row>
      <xdr:rowOff>3175</xdr:rowOff>
    </xdr:to>
    <xdr:sp macro="" textlink="">
      <xdr:nvSpPr>
        <xdr:cNvPr id="770" name="楕円 769"/>
        <xdr:cNvSpPr/>
      </xdr:nvSpPr>
      <xdr:spPr>
        <a:xfrm>
          <a:off x="12763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123825</xdr:rowOff>
    </xdr:from>
    <xdr:to>
      <xdr:col>71</xdr:col>
      <xdr:colOff>177800</xdr:colOff>
      <xdr:row>83</xdr:row>
      <xdr:rowOff>0</xdr:rowOff>
    </xdr:to>
    <xdr:cxnSp macro="">
      <xdr:nvCxnSpPr>
        <xdr:cNvPr id="771" name="直線コネクタ 770"/>
        <xdr:cNvCxnSpPr/>
      </xdr:nvCxnSpPr>
      <xdr:spPr>
        <a:xfrm>
          <a:off x="12814300" y="141827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772" name="n_1aveValue【児童館】&#10;有形固定資産減価償却率"/>
        <xdr:cNvSpPr txBox="1"/>
      </xdr:nvSpPr>
      <xdr:spPr>
        <a:xfrm>
          <a:off x="15266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71138</xdr:rowOff>
    </xdr:from>
    <xdr:ext cx="405111" cy="259045"/>
    <xdr:sp macro="" textlink="">
      <xdr:nvSpPr>
        <xdr:cNvPr id="773" name="n_2aveValue【児童館】&#10;有形固定資産減価償却率"/>
        <xdr:cNvSpPr txBox="1"/>
      </xdr:nvSpPr>
      <xdr:spPr>
        <a:xfrm>
          <a:off x="14389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78757</xdr:rowOff>
    </xdr:from>
    <xdr:ext cx="405111" cy="259045"/>
    <xdr:sp macro="" textlink="">
      <xdr:nvSpPr>
        <xdr:cNvPr id="774" name="n_3aveValue【児童館】&#10;有形固定資産減価償却率"/>
        <xdr:cNvSpPr txBox="1"/>
      </xdr:nvSpPr>
      <xdr:spPr>
        <a:xfrm>
          <a:off x="13500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34941</xdr:rowOff>
    </xdr:from>
    <xdr:ext cx="405111" cy="259045"/>
    <xdr:sp macro="" textlink="">
      <xdr:nvSpPr>
        <xdr:cNvPr id="775" name="n_4aveValue【児童館】&#10;有形固定資産減価償却率"/>
        <xdr:cNvSpPr txBox="1"/>
      </xdr:nvSpPr>
      <xdr:spPr>
        <a:xfrm>
          <a:off x="12611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118127</xdr:rowOff>
    </xdr:from>
    <xdr:ext cx="405111" cy="259045"/>
    <xdr:sp macro="" textlink="">
      <xdr:nvSpPr>
        <xdr:cNvPr id="776" name="n_1mainValue【児童館】&#10;有形固定資産減価償却率"/>
        <xdr:cNvSpPr txBox="1"/>
      </xdr:nvSpPr>
      <xdr:spPr>
        <a:xfrm>
          <a:off x="152660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76216</xdr:rowOff>
    </xdr:from>
    <xdr:ext cx="405111" cy="259045"/>
    <xdr:sp macro="" textlink="">
      <xdr:nvSpPr>
        <xdr:cNvPr id="777" name="n_2mainValue【児童館】&#10;有形固定資産減価償却率"/>
        <xdr:cNvSpPr txBox="1"/>
      </xdr:nvSpPr>
      <xdr:spPr>
        <a:xfrm>
          <a:off x="143897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41927</xdr:rowOff>
    </xdr:from>
    <xdr:ext cx="405111" cy="259045"/>
    <xdr:sp macro="" textlink="">
      <xdr:nvSpPr>
        <xdr:cNvPr id="778" name="n_3mainValue【児童館】&#10;有形固定資産減価償却率"/>
        <xdr:cNvSpPr txBox="1"/>
      </xdr:nvSpPr>
      <xdr:spPr>
        <a:xfrm>
          <a:off x="13500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165752</xdr:rowOff>
    </xdr:from>
    <xdr:ext cx="405111" cy="259045"/>
    <xdr:sp macro="" textlink="">
      <xdr:nvSpPr>
        <xdr:cNvPr id="779" name="n_4mainValue【児童館】&#10;有形固定資産減価償却率"/>
        <xdr:cNvSpPr txBox="1"/>
      </xdr:nvSpPr>
      <xdr:spPr>
        <a:xfrm>
          <a:off x="12611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0" name="直線コネクタ 78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1" name="テキスト ボックス 79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2" name="直線コネクタ 79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3" name="テキスト ボックス 79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4" name="直線コネクタ 79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5" name="テキスト ボックス 79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6" name="直線コネクタ 79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7" name="テキスト ボックス 79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801" name="直線コネクタ 800"/>
        <xdr:cNvCxnSpPr/>
      </xdr:nvCxnSpPr>
      <xdr:spPr>
        <a:xfrm flipV="1">
          <a:off x="22160864" y="13328904"/>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802" name="【児童館】&#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803" name="直線コネクタ 802"/>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804" name="【児童館】&#10;一人当たり面積最大値テキスト"/>
        <xdr:cNvSpPr txBox="1"/>
      </xdr:nvSpPr>
      <xdr:spPr>
        <a:xfrm>
          <a:off x="221996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805" name="直線コネクタ 804"/>
        <xdr:cNvCxnSpPr/>
      </xdr:nvCxnSpPr>
      <xdr:spPr>
        <a:xfrm>
          <a:off x="22072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44466</xdr:rowOff>
    </xdr:from>
    <xdr:ext cx="469744" cy="259045"/>
    <xdr:sp macro="" textlink="">
      <xdr:nvSpPr>
        <xdr:cNvPr id="806" name="【児童館】&#10;一人当たり面積平均値テキスト"/>
        <xdr:cNvSpPr txBox="1"/>
      </xdr:nvSpPr>
      <xdr:spPr>
        <a:xfrm>
          <a:off x="22199600" y="1444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807" name="フローチャート: 判断 806"/>
        <xdr:cNvSpPr/>
      </xdr:nvSpPr>
      <xdr:spPr>
        <a:xfrm>
          <a:off x="22110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39878</xdr:rowOff>
    </xdr:from>
    <xdr:to>
      <xdr:col>112</xdr:col>
      <xdr:colOff>38100</xdr:colOff>
      <xdr:row>85</xdr:row>
      <xdr:rowOff>141478</xdr:rowOff>
    </xdr:to>
    <xdr:sp macro="" textlink="">
      <xdr:nvSpPr>
        <xdr:cNvPr id="808" name="フローチャート: 判断 807"/>
        <xdr:cNvSpPr/>
      </xdr:nvSpPr>
      <xdr:spPr>
        <a:xfrm>
          <a:off x="21272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30735</xdr:rowOff>
    </xdr:from>
    <xdr:to>
      <xdr:col>107</xdr:col>
      <xdr:colOff>101600</xdr:colOff>
      <xdr:row>85</xdr:row>
      <xdr:rowOff>132335</xdr:rowOff>
    </xdr:to>
    <xdr:sp macro="" textlink="">
      <xdr:nvSpPr>
        <xdr:cNvPr id="809" name="フローチャート: 判断 808"/>
        <xdr:cNvSpPr/>
      </xdr:nvSpPr>
      <xdr:spPr>
        <a:xfrm>
          <a:off x="20383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810" name="フローチャート: 判断 809"/>
        <xdr:cNvSpPr/>
      </xdr:nvSpPr>
      <xdr:spPr>
        <a:xfrm>
          <a:off x="19494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39878</xdr:rowOff>
    </xdr:from>
    <xdr:to>
      <xdr:col>98</xdr:col>
      <xdr:colOff>38100</xdr:colOff>
      <xdr:row>85</xdr:row>
      <xdr:rowOff>141478</xdr:rowOff>
    </xdr:to>
    <xdr:sp macro="" textlink="">
      <xdr:nvSpPr>
        <xdr:cNvPr id="811" name="フローチャート: 判断 810"/>
        <xdr:cNvSpPr/>
      </xdr:nvSpPr>
      <xdr:spPr>
        <a:xfrm>
          <a:off x="18605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49022</xdr:rowOff>
    </xdr:from>
    <xdr:to>
      <xdr:col>116</xdr:col>
      <xdr:colOff>114300</xdr:colOff>
      <xdr:row>85</xdr:row>
      <xdr:rowOff>150622</xdr:rowOff>
    </xdr:to>
    <xdr:sp macro="" textlink="">
      <xdr:nvSpPr>
        <xdr:cNvPr id="817" name="楕円 816"/>
        <xdr:cNvSpPr/>
      </xdr:nvSpPr>
      <xdr:spPr>
        <a:xfrm>
          <a:off x="221107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17</xdr:rowOff>
    </xdr:from>
    <xdr:ext cx="469744" cy="259045"/>
    <xdr:sp macro="" textlink="">
      <xdr:nvSpPr>
        <xdr:cNvPr id="818" name="【児童館】&#10;一人当たり面積該当値テキスト"/>
        <xdr:cNvSpPr txBox="1"/>
      </xdr:nvSpPr>
      <xdr:spPr>
        <a:xfrm>
          <a:off x="22199600" y="1457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49022</xdr:rowOff>
    </xdr:from>
    <xdr:to>
      <xdr:col>112</xdr:col>
      <xdr:colOff>38100</xdr:colOff>
      <xdr:row>85</xdr:row>
      <xdr:rowOff>150622</xdr:rowOff>
    </xdr:to>
    <xdr:sp macro="" textlink="">
      <xdr:nvSpPr>
        <xdr:cNvPr id="819" name="楕円 818"/>
        <xdr:cNvSpPr/>
      </xdr:nvSpPr>
      <xdr:spPr>
        <a:xfrm>
          <a:off x="21272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99822</xdr:rowOff>
    </xdr:from>
    <xdr:to>
      <xdr:col>116</xdr:col>
      <xdr:colOff>63500</xdr:colOff>
      <xdr:row>85</xdr:row>
      <xdr:rowOff>99822</xdr:rowOff>
    </xdr:to>
    <xdr:cxnSp macro="">
      <xdr:nvCxnSpPr>
        <xdr:cNvPr id="820" name="直線コネクタ 819"/>
        <xdr:cNvCxnSpPr/>
      </xdr:nvCxnSpPr>
      <xdr:spPr>
        <a:xfrm>
          <a:off x="21323300" y="14673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49022</xdr:rowOff>
    </xdr:from>
    <xdr:to>
      <xdr:col>107</xdr:col>
      <xdr:colOff>101600</xdr:colOff>
      <xdr:row>85</xdr:row>
      <xdr:rowOff>150622</xdr:rowOff>
    </xdr:to>
    <xdr:sp macro="" textlink="">
      <xdr:nvSpPr>
        <xdr:cNvPr id="821" name="楕円 820"/>
        <xdr:cNvSpPr/>
      </xdr:nvSpPr>
      <xdr:spPr>
        <a:xfrm>
          <a:off x="20383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99822</xdr:rowOff>
    </xdr:from>
    <xdr:to>
      <xdr:col>111</xdr:col>
      <xdr:colOff>177800</xdr:colOff>
      <xdr:row>85</xdr:row>
      <xdr:rowOff>99822</xdr:rowOff>
    </xdr:to>
    <xdr:cxnSp macro="">
      <xdr:nvCxnSpPr>
        <xdr:cNvPr id="822" name="直線コネクタ 821"/>
        <xdr:cNvCxnSpPr/>
      </xdr:nvCxnSpPr>
      <xdr:spPr>
        <a:xfrm>
          <a:off x="20434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823" name="楕円 822"/>
        <xdr:cNvSpPr/>
      </xdr:nvSpPr>
      <xdr:spPr>
        <a:xfrm>
          <a:off x="19494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99822</xdr:rowOff>
    </xdr:from>
    <xdr:to>
      <xdr:col>107</xdr:col>
      <xdr:colOff>50800</xdr:colOff>
      <xdr:row>85</xdr:row>
      <xdr:rowOff>99822</xdr:rowOff>
    </xdr:to>
    <xdr:cxnSp macro="">
      <xdr:nvCxnSpPr>
        <xdr:cNvPr id="824" name="直線コネクタ 823"/>
        <xdr:cNvCxnSpPr/>
      </xdr:nvCxnSpPr>
      <xdr:spPr>
        <a:xfrm>
          <a:off x="19545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49022</xdr:rowOff>
    </xdr:from>
    <xdr:to>
      <xdr:col>98</xdr:col>
      <xdr:colOff>38100</xdr:colOff>
      <xdr:row>85</xdr:row>
      <xdr:rowOff>150622</xdr:rowOff>
    </xdr:to>
    <xdr:sp macro="" textlink="">
      <xdr:nvSpPr>
        <xdr:cNvPr id="825" name="楕円 824"/>
        <xdr:cNvSpPr/>
      </xdr:nvSpPr>
      <xdr:spPr>
        <a:xfrm>
          <a:off x="18605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99822</xdr:rowOff>
    </xdr:from>
    <xdr:to>
      <xdr:col>102</xdr:col>
      <xdr:colOff>114300</xdr:colOff>
      <xdr:row>85</xdr:row>
      <xdr:rowOff>99822</xdr:rowOff>
    </xdr:to>
    <xdr:cxnSp macro="">
      <xdr:nvCxnSpPr>
        <xdr:cNvPr id="826" name="直線コネクタ 825"/>
        <xdr:cNvCxnSpPr/>
      </xdr:nvCxnSpPr>
      <xdr:spPr>
        <a:xfrm>
          <a:off x="18656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158005</xdr:rowOff>
    </xdr:from>
    <xdr:ext cx="469744" cy="259045"/>
    <xdr:sp macro="" textlink="">
      <xdr:nvSpPr>
        <xdr:cNvPr id="827" name="n_1aveValue【児童館】&#10;一人当たり面積"/>
        <xdr:cNvSpPr txBox="1"/>
      </xdr:nvSpPr>
      <xdr:spPr>
        <a:xfrm>
          <a:off x="210757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148862</xdr:rowOff>
    </xdr:from>
    <xdr:ext cx="469744" cy="259045"/>
    <xdr:sp macro="" textlink="">
      <xdr:nvSpPr>
        <xdr:cNvPr id="828" name="n_2aveValue【児童館】&#10;一人当たり面積"/>
        <xdr:cNvSpPr txBox="1"/>
      </xdr:nvSpPr>
      <xdr:spPr>
        <a:xfrm>
          <a:off x="20199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141749</xdr:rowOff>
    </xdr:from>
    <xdr:ext cx="469744" cy="259045"/>
    <xdr:sp macro="" textlink="">
      <xdr:nvSpPr>
        <xdr:cNvPr id="829" name="n_3aveValue【児童館】&#10;一人当たり面積"/>
        <xdr:cNvSpPr txBox="1"/>
      </xdr:nvSpPr>
      <xdr:spPr>
        <a:xfrm>
          <a:off x="19310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158005</xdr:rowOff>
    </xdr:from>
    <xdr:ext cx="469744" cy="259045"/>
    <xdr:sp macro="" textlink="">
      <xdr:nvSpPr>
        <xdr:cNvPr id="830" name="n_4aveValue【児童館】&#10;一人当たり面積"/>
        <xdr:cNvSpPr txBox="1"/>
      </xdr:nvSpPr>
      <xdr:spPr>
        <a:xfrm>
          <a:off x="184214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141749</xdr:rowOff>
    </xdr:from>
    <xdr:ext cx="469744" cy="259045"/>
    <xdr:sp macro="" textlink="">
      <xdr:nvSpPr>
        <xdr:cNvPr id="831" name="n_1mainValue【児童館】&#10;一人当たり面積"/>
        <xdr:cNvSpPr txBox="1"/>
      </xdr:nvSpPr>
      <xdr:spPr>
        <a:xfrm>
          <a:off x="210757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141749</xdr:rowOff>
    </xdr:from>
    <xdr:ext cx="469744" cy="259045"/>
    <xdr:sp macro="" textlink="">
      <xdr:nvSpPr>
        <xdr:cNvPr id="832" name="n_2mainValue【児童館】&#10;一人当たり面積"/>
        <xdr:cNvSpPr txBox="1"/>
      </xdr:nvSpPr>
      <xdr:spPr>
        <a:xfrm>
          <a:off x="20199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167149</xdr:rowOff>
    </xdr:from>
    <xdr:ext cx="469744" cy="259045"/>
    <xdr:sp macro="" textlink="">
      <xdr:nvSpPr>
        <xdr:cNvPr id="833" name="n_3mainValue【児童館】&#10;一人当たり面積"/>
        <xdr:cNvSpPr txBox="1"/>
      </xdr:nvSpPr>
      <xdr:spPr>
        <a:xfrm>
          <a:off x="19310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141749</xdr:rowOff>
    </xdr:from>
    <xdr:ext cx="469744" cy="259045"/>
    <xdr:sp macro="" textlink="">
      <xdr:nvSpPr>
        <xdr:cNvPr id="834" name="n_4mainValue【児童館】&#10;一人当たり面積"/>
        <xdr:cNvSpPr txBox="1"/>
      </xdr:nvSpPr>
      <xdr:spPr>
        <a:xfrm>
          <a:off x="18421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6" name="直線コネクタ 84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47" name="テキスト ボックス 846"/>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48" name="直線コネクタ 84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49" name="テキスト ボックス 84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0" name="直線コネクタ 84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1" name="テキスト ボックス 85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2" name="直線コネクタ 85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3" name="テキスト ボックス 852"/>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5" name="テキスト ボックス 85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857" name="直線コネクタ 856"/>
        <xdr:cNvCxnSpPr/>
      </xdr:nvCxnSpPr>
      <xdr:spPr>
        <a:xfrm flipV="1">
          <a:off x="16318864" y="17170908"/>
          <a:ext cx="0" cy="133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858"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859" name="直線コネクタ 858"/>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860" name="【公民館】&#10;有形固定資産減価償却率最大値テキスト"/>
        <xdr:cNvSpPr txBox="1"/>
      </xdr:nvSpPr>
      <xdr:spPr>
        <a:xfrm>
          <a:off x="16357600" y="1694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861" name="直線コネクタ 860"/>
        <xdr:cNvCxnSpPr/>
      </xdr:nvCxnSpPr>
      <xdr:spPr>
        <a:xfrm>
          <a:off x="16230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61992</xdr:rowOff>
    </xdr:from>
    <xdr:ext cx="405111" cy="259045"/>
    <xdr:sp macro="" textlink="">
      <xdr:nvSpPr>
        <xdr:cNvPr id="862" name="【公民館】&#10;有形固定資産減価償却率平均値テキスト"/>
        <xdr:cNvSpPr txBox="1"/>
      </xdr:nvSpPr>
      <xdr:spPr>
        <a:xfrm>
          <a:off x="16357600" y="1737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863" name="フローチャート: 判断 862"/>
        <xdr:cNvSpPr/>
      </xdr:nvSpPr>
      <xdr:spPr>
        <a:xfrm>
          <a:off x="16268700" y="175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27687</xdr:rowOff>
    </xdr:from>
    <xdr:to>
      <xdr:col>81</xdr:col>
      <xdr:colOff>101600</xdr:colOff>
      <xdr:row>102</xdr:row>
      <xdr:rowOff>129287</xdr:rowOff>
    </xdr:to>
    <xdr:sp macro="" textlink="">
      <xdr:nvSpPr>
        <xdr:cNvPr id="864" name="フローチャート: 判断 863"/>
        <xdr:cNvSpPr/>
      </xdr:nvSpPr>
      <xdr:spPr>
        <a:xfrm>
          <a:off x="15430500" y="17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169418</xdr:rowOff>
    </xdr:from>
    <xdr:to>
      <xdr:col>76</xdr:col>
      <xdr:colOff>165100</xdr:colOff>
      <xdr:row>102</xdr:row>
      <xdr:rowOff>99568</xdr:rowOff>
    </xdr:to>
    <xdr:sp macro="" textlink="">
      <xdr:nvSpPr>
        <xdr:cNvPr id="865" name="フローチャート: 判断 864"/>
        <xdr:cNvSpPr/>
      </xdr:nvSpPr>
      <xdr:spPr>
        <a:xfrm>
          <a:off x="14541500" y="1748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157987</xdr:rowOff>
    </xdr:from>
    <xdr:to>
      <xdr:col>72</xdr:col>
      <xdr:colOff>38100</xdr:colOff>
      <xdr:row>102</xdr:row>
      <xdr:rowOff>88137</xdr:rowOff>
    </xdr:to>
    <xdr:sp macro="" textlink="">
      <xdr:nvSpPr>
        <xdr:cNvPr id="866" name="フローチャート: 判断 865"/>
        <xdr:cNvSpPr/>
      </xdr:nvSpPr>
      <xdr:spPr>
        <a:xfrm>
          <a:off x="13652500" y="1747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155702</xdr:rowOff>
    </xdr:from>
    <xdr:to>
      <xdr:col>67</xdr:col>
      <xdr:colOff>101600</xdr:colOff>
      <xdr:row>102</xdr:row>
      <xdr:rowOff>85852</xdr:rowOff>
    </xdr:to>
    <xdr:sp macro="" textlink="">
      <xdr:nvSpPr>
        <xdr:cNvPr id="867" name="フローチャート: 判断 866"/>
        <xdr:cNvSpPr/>
      </xdr:nvSpPr>
      <xdr:spPr>
        <a:xfrm>
          <a:off x="12763500" y="1747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105411</xdr:rowOff>
    </xdr:from>
    <xdr:to>
      <xdr:col>85</xdr:col>
      <xdr:colOff>177800</xdr:colOff>
      <xdr:row>108</xdr:row>
      <xdr:rowOff>35561</xdr:rowOff>
    </xdr:to>
    <xdr:sp macro="" textlink="">
      <xdr:nvSpPr>
        <xdr:cNvPr id="873" name="楕円 872"/>
        <xdr:cNvSpPr/>
      </xdr:nvSpPr>
      <xdr:spPr>
        <a:xfrm>
          <a:off x="16268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20338</xdr:rowOff>
    </xdr:from>
    <xdr:ext cx="405111" cy="259045"/>
    <xdr:sp macro="" textlink="">
      <xdr:nvSpPr>
        <xdr:cNvPr id="874" name="【公民館】&#10;有形固定資産減価償却率該当値テキスト"/>
        <xdr:cNvSpPr txBox="1"/>
      </xdr:nvSpPr>
      <xdr:spPr>
        <a:xfrm>
          <a:off x="16357600" y="18365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59689</xdr:rowOff>
    </xdr:from>
    <xdr:to>
      <xdr:col>81</xdr:col>
      <xdr:colOff>101600</xdr:colOff>
      <xdr:row>107</xdr:row>
      <xdr:rowOff>161289</xdr:rowOff>
    </xdr:to>
    <xdr:sp macro="" textlink="">
      <xdr:nvSpPr>
        <xdr:cNvPr id="875" name="楕円 874"/>
        <xdr:cNvSpPr/>
      </xdr:nvSpPr>
      <xdr:spPr>
        <a:xfrm>
          <a:off x="15430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110489</xdr:rowOff>
    </xdr:from>
    <xdr:to>
      <xdr:col>85</xdr:col>
      <xdr:colOff>127000</xdr:colOff>
      <xdr:row>107</xdr:row>
      <xdr:rowOff>156211</xdr:rowOff>
    </xdr:to>
    <xdr:cxnSp macro="">
      <xdr:nvCxnSpPr>
        <xdr:cNvPr id="876" name="直線コネクタ 875"/>
        <xdr:cNvCxnSpPr/>
      </xdr:nvCxnSpPr>
      <xdr:spPr>
        <a:xfrm>
          <a:off x="15481300" y="184556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13970</xdr:rowOff>
    </xdr:from>
    <xdr:to>
      <xdr:col>76</xdr:col>
      <xdr:colOff>165100</xdr:colOff>
      <xdr:row>107</xdr:row>
      <xdr:rowOff>115570</xdr:rowOff>
    </xdr:to>
    <xdr:sp macro="" textlink="">
      <xdr:nvSpPr>
        <xdr:cNvPr id="877" name="楕円 876"/>
        <xdr:cNvSpPr/>
      </xdr:nvSpPr>
      <xdr:spPr>
        <a:xfrm>
          <a:off x="14541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64770</xdr:rowOff>
    </xdr:from>
    <xdr:to>
      <xdr:col>81</xdr:col>
      <xdr:colOff>50800</xdr:colOff>
      <xdr:row>107</xdr:row>
      <xdr:rowOff>110489</xdr:rowOff>
    </xdr:to>
    <xdr:cxnSp macro="">
      <xdr:nvCxnSpPr>
        <xdr:cNvPr id="878" name="直線コネクタ 877"/>
        <xdr:cNvCxnSpPr/>
      </xdr:nvCxnSpPr>
      <xdr:spPr>
        <a:xfrm>
          <a:off x="14592300" y="18409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139700</xdr:rowOff>
    </xdr:from>
    <xdr:to>
      <xdr:col>72</xdr:col>
      <xdr:colOff>38100</xdr:colOff>
      <xdr:row>107</xdr:row>
      <xdr:rowOff>69850</xdr:rowOff>
    </xdr:to>
    <xdr:sp macro="" textlink="">
      <xdr:nvSpPr>
        <xdr:cNvPr id="879" name="楕円 878"/>
        <xdr:cNvSpPr/>
      </xdr:nvSpPr>
      <xdr:spPr>
        <a:xfrm>
          <a:off x="1365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19050</xdr:rowOff>
    </xdr:from>
    <xdr:to>
      <xdr:col>76</xdr:col>
      <xdr:colOff>114300</xdr:colOff>
      <xdr:row>107</xdr:row>
      <xdr:rowOff>64770</xdr:rowOff>
    </xdr:to>
    <xdr:cxnSp macro="">
      <xdr:nvCxnSpPr>
        <xdr:cNvPr id="880" name="直線コネクタ 879"/>
        <xdr:cNvCxnSpPr/>
      </xdr:nvCxnSpPr>
      <xdr:spPr>
        <a:xfrm>
          <a:off x="13703300" y="18364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132842</xdr:rowOff>
    </xdr:from>
    <xdr:to>
      <xdr:col>67</xdr:col>
      <xdr:colOff>101600</xdr:colOff>
      <xdr:row>107</xdr:row>
      <xdr:rowOff>62992</xdr:rowOff>
    </xdr:to>
    <xdr:sp macro="" textlink="">
      <xdr:nvSpPr>
        <xdr:cNvPr id="881" name="楕円 880"/>
        <xdr:cNvSpPr/>
      </xdr:nvSpPr>
      <xdr:spPr>
        <a:xfrm>
          <a:off x="12763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12192</xdr:rowOff>
    </xdr:from>
    <xdr:to>
      <xdr:col>71</xdr:col>
      <xdr:colOff>177800</xdr:colOff>
      <xdr:row>107</xdr:row>
      <xdr:rowOff>19050</xdr:rowOff>
    </xdr:to>
    <xdr:cxnSp macro="">
      <xdr:nvCxnSpPr>
        <xdr:cNvPr id="882" name="直線コネクタ 881"/>
        <xdr:cNvCxnSpPr/>
      </xdr:nvCxnSpPr>
      <xdr:spPr>
        <a:xfrm>
          <a:off x="12814300" y="183573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145814</xdr:rowOff>
    </xdr:from>
    <xdr:ext cx="405111" cy="259045"/>
    <xdr:sp macro="" textlink="">
      <xdr:nvSpPr>
        <xdr:cNvPr id="883" name="n_1aveValue【公民館】&#10;有形固定資産減価償却率"/>
        <xdr:cNvSpPr txBox="1"/>
      </xdr:nvSpPr>
      <xdr:spPr>
        <a:xfrm>
          <a:off x="15266044" y="1729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116095</xdr:rowOff>
    </xdr:from>
    <xdr:ext cx="405111" cy="259045"/>
    <xdr:sp macro="" textlink="">
      <xdr:nvSpPr>
        <xdr:cNvPr id="884" name="n_2aveValue【公民館】&#10;有形固定資産減価償却率"/>
        <xdr:cNvSpPr txBox="1"/>
      </xdr:nvSpPr>
      <xdr:spPr>
        <a:xfrm>
          <a:off x="14389744" y="1726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104664</xdr:rowOff>
    </xdr:from>
    <xdr:ext cx="405111" cy="259045"/>
    <xdr:sp macro="" textlink="">
      <xdr:nvSpPr>
        <xdr:cNvPr id="885" name="n_3aveValue【公民館】&#10;有形固定資産減価償却率"/>
        <xdr:cNvSpPr txBox="1"/>
      </xdr:nvSpPr>
      <xdr:spPr>
        <a:xfrm>
          <a:off x="13500744" y="1724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102379</xdr:rowOff>
    </xdr:from>
    <xdr:ext cx="405111" cy="259045"/>
    <xdr:sp macro="" textlink="">
      <xdr:nvSpPr>
        <xdr:cNvPr id="886" name="n_4aveValue【公民館】&#10;有形固定資産減価償却率"/>
        <xdr:cNvSpPr txBox="1"/>
      </xdr:nvSpPr>
      <xdr:spPr>
        <a:xfrm>
          <a:off x="12611744" y="1724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152416</xdr:rowOff>
    </xdr:from>
    <xdr:ext cx="405111" cy="259045"/>
    <xdr:sp macro="" textlink="">
      <xdr:nvSpPr>
        <xdr:cNvPr id="887" name="n_1mainValue【公民館】&#10;有形固定資産減価償却率"/>
        <xdr:cNvSpPr txBox="1"/>
      </xdr:nvSpPr>
      <xdr:spPr>
        <a:xfrm>
          <a:off x="15266044"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106697</xdr:rowOff>
    </xdr:from>
    <xdr:ext cx="405111" cy="259045"/>
    <xdr:sp macro="" textlink="">
      <xdr:nvSpPr>
        <xdr:cNvPr id="888" name="n_2mainValue【公民館】&#10;有形固定資産減価償却率"/>
        <xdr:cNvSpPr txBox="1"/>
      </xdr:nvSpPr>
      <xdr:spPr>
        <a:xfrm>
          <a:off x="14389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60977</xdr:rowOff>
    </xdr:from>
    <xdr:ext cx="405111" cy="259045"/>
    <xdr:sp macro="" textlink="">
      <xdr:nvSpPr>
        <xdr:cNvPr id="889" name="n_3mainValue【公民館】&#10;有形固定資産減価償却率"/>
        <xdr:cNvSpPr txBox="1"/>
      </xdr:nvSpPr>
      <xdr:spPr>
        <a:xfrm>
          <a:off x="13500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54119</xdr:rowOff>
    </xdr:from>
    <xdr:ext cx="405111" cy="259045"/>
    <xdr:sp macro="" textlink="">
      <xdr:nvSpPr>
        <xdr:cNvPr id="890" name="n_4mainValue【公民館】&#10;有形固定資産減価償却率"/>
        <xdr:cNvSpPr txBox="1"/>
      </xdr:nvSpPr>
      <xdr:spPr>
        <a:xfrm>
          <a:off x="12611744" y="1839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1" name="直線コネクタ 9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2" name="テキスト ボックス 9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3" name="直線コネクタ 9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4" name="テキスト ボックス 9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5" name="直線コネクタ 9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6" name="テキスト ボックス 9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7" name="直線コネクタ 9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8" name="テキスト ボックス 9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9" name="直線コネクタ 9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0" name="テキスト ボックス 9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68580</xdr:rowOff>
    </xdr:from>
    <xdr:to>
      <xdr:col>116</xdr:col>
      <xdr:colOff>62864</xdr:colOff>
      <xdr:row>108</xdr:row>
      <xdr:rowOff>114300</xdr:rowOff>
    </xdr:to>
    <xdr:cxnSp macro="">
      <xdr:nvCxnSpPr>
        <xdr:cNvPr id="914" name="直線コネクタ 913"/>
        <xdr:cNvCxnSpPr/>
      </xdr:nvCxnSpPr>
      <xdr:spPr>
        <a:xfrm flipV="1">
          <a:off x="22160864" y="172135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915"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916" name="直線コネクタ 915"/>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15257</xdr:rowOff>
    </xdr:from>
    <xdr:ext cx="469744" cy="259045"/>
    <xdr:sp macro="" textlink="">
      <xdr:nvSpPr>
        <xdr:cNvPr id="917" name="【公民館】&#10;一人当たり面積最大値テキスト"/>
        <xdr:cNvSpPr txBox="1"/>
      </xdr:nvSpPr>
      <xdr:spPr>
        <a:xfrm>
          <a:off x="22199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918" name="直線コネクタ 917"/>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919"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920" name="フローチャート: 判断 919"/>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21" name="フローチャート: 判断 920"/>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22" name="フローチャート: 判断 921"/>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923" name="フローチャート: 判断 922"/>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924" name="フローチャート: 判断 923"/>
        <xdr:cNvSpPr/>
      </xdr:nvSpPr>
      <xdr:spPr>
        <a:xfrm>
          <a:off x="18605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63500</xdr:rowOff>
    </xdr:from>
    <xdr:to>
      <xdr:col>116</xdr:col>
      <xdr:colOff>114300</xdr:colOff>
      <xdr:row>108</xdr:row>
      <xdr:rowOff>165100</xdr:rowOff>
    </xdr:to>
    <xdr:sp macro="" textlink="">
      <xdr:nvSpPr>
        <xdr:cNvPr id="930" name="楕円 929"/>
        <xdr:cNvSpPr/>
      </xdr:nvSpPr>
      <xdr:spPr>
        <a:xfrm>
          <a:off x="221107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149877</xdr:rowOff>
    </xdr:from>
    <xdr:ext cx="469744" cy="259045"/>
    <xdr:sp macro="" textlink="">
      <xdr:nvSpPr>
        <xdr:cNvPr id="931" name="【公民館】&#10;一人当たり面積該当値テキスト"/>
        <xdr:cNvSpPr txBox="1"/>
      </xdr:nvSpPr>
      <xdr:spPr>
        <a:xfrm>
          <a:off x="22199600" y="184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63500</xdr:rowOff>
    </xdr:from>
    <xdr:to>
      <xdr:col>112</xdr:col>
      <xdr:colOff>38100</xdr:colOff>
      <xdr:row>108</xdr:row>
      <xdr:rowOff>165100</xdr:rowOff>
    </xdr:to>
    <xdr:sp macro="" textlink="">
      <xdr:nvSpPr>
        <xdr:cNvPr id="932" name="楕円 931"/>
        <xdr:cNvSpPr/>
      </xdr:nvSpPr>
      <xdr:spPr>
        <a:xfrm>
          <a:off x="21272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114300</xdr:rowOff>
    </xdr:from>
    <xdr:to>
      <xdr:col>116</xdr:col>
      <xdr:colOff>63500</xdr:colOff>
      <xdr:row>108</xdr:row>
      <xdr:rowOff>114300</xdr:rowOff>
    </xdr:to>
    <xdr:cxnSp macro="">
      <xdr:nvCxnSpPr>
        <xdr:cNvPr id="933" name="直線コネクタ 932"/>
        <xdr:cNvCxnSpPr/>
      </xdr:nvCxnSpPr>
      <xdr:spPr>
        <a:xfrm>
          <a:off x="21323300" y="1863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63500</xdr:rowOff>
    </xdr:from>
    <xdr:to>
      <xdr:col>107</xdr:col>
      <xdr:colOff>101600</xdr:colOff>
      <xdr:row>108</xdr:row>
      <xdr:rowOff>165100</xdr:rowOff>
    </xdr:to>
    <xdr:sp macro="" textlink="">
      <xdr:nvSpPr>
        <xdr:cNvPr id="934" name="楕円 933"/>
        <xdr:cNvSpPr/>
      </xdr:nvSpPr>
      <xdr:spPr>
        <a:xfrm>
          <a:off x="20383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114300</xdr:rowOff>
    </xdr:from>
    <xdr:to>
      <xdr:col>111</xdr:col>
      <xdr:colOff>177800</xdr:colOff>
      <xdr:row>108</xdr:row>
      <xdr:rowOff>114300</xdr:rowOff>
    </xdr:to>
    <xdr:cxnSp macro="">
      <xdr:nvCxnSpPr>
        <xdr:cNvPr id="935" name="直線コネクタ 934"/>
        <xdr:cNvCxnSpPr/>
      </xdr:nvCxnSpPr>
      <xdr:spPr>
        <a:xfrm>
          <a:off x="20434300" y="1863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63500</xdr:rowOff>
    </xdr:from>
    <xdr:to>
      <xdr:col>102</xdr:col>
      <xdr:colOff>165100</xdr:colOff>
      <xdr:row>108</xdr:row>
      <xdr:rowOff>165100</xdr:rowOff>
    </xdr:to>
    <xdr:sp macro="" textlink="">
      <xdr:nvSpPr>
        <xdr:cNvPr id="936" name="楕円 935"/>
        <xdr:cNvSpPr/>
      </xdr:nvSpPr>
      <xdr:spPr>
        <a:xfrm>
          <a:off x="19494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114300</xdr:rowOff>
    </xdr:from>
    <xdr:to>
      <xdr:col>107</xdr:col>
      <xdr:colOff>50800</xdr:colOff>
      <xdr:row>108</xdr:row>
      <xdr:rowOff>114300</xdr:rowOff>
    </xdr:to>
    <xdr:cxnSp macro="">
      <xdr:nvCxnSpPr>
        <xdr:cNvPr id="937" name="直線コネクタ 936"/>
        <xdr:cNvCxnSpPr/>
      </xdr:nvCxnSpPr>
      <xdr:spPr>
        <a:xfrm>
          <a:off x="19545300" y="1863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63500</xdr:rowOff>
    </xdr:from>
    <xdr:to>
      <xdr:col>98</xdr:col>
      <xdr:colOff>38100</xdr:colOff>
      <xdr:row>108</xdr:row>
      <xdr:rowOff>165100</xdr:rowOff>
    </xdr:to>
    <xdr:sp macro="" textlink="">
      <xdr:nvSpPr>
        <xdr:cNvPr id="938" name="楕円 937"/>
        <xdr:cNvSpPr/>
      </xdr:nvSpPr>
      <xdr:spPr>
        <a:xfrm>
          <a:off x="18605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114300</xdr:rowOff>
    </xdr:from>
    <xdr:to>
      <xdr:col>102</xdr:col>
      <xdr:colOff>114300</xdr:colOff>
      <xdr:row>108</xdr:row>
      <xdr:rowOff>114300</xdr:rowOff>
    </xdr:to>
    <xdr:cxnSp macro="">
      <xdr:nvCxnSpPr>
        <xdr:cNvPr id="939" name="直線コネクタ 938"/>
        <xdr:cNvCxnSpPr/>
      </xdr:nvCxnSpPr>
      <xdr:spPr>
        <a:xfrm>
          <a:off x="18656300" y="1863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940" name="n_1aveValue【公民館】&#10;一人当たり面積"/>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941" name="n_2aveValue【公民館】&#10;一人当たり面積"/>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942" name="n_3aveValue【公民館】&#10;一人当たり面積"/>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120666</xdr:rowOff>
    </xdr:from>
    <xdr:ext cx="469744" cy="259045"/>
    <xdr:sp macro="" textlink="">
      <xdr:nvSpPr>
        <xdr:cNvPr id="943" name="n_4aveValue【公民館】&#10;一人当たり面積"/>
        <xdr:cNvSpPr txBox="1"/>
      </xdr:nvSpPr>
      <xdr:spPr>
        <a:xfrm>
          <a:off x="18421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156227</xdr:rowOff>
    </xdr:from>
    <xdr:ext cx="469744" cy="259045"/>
    <xdr:sp macro="" textlink="">
      <xdr:nvSpPr>
        <xdr:cNvPr id="944" name="n_1mainValue【公民館】&#10;一人当たり面積"/>
        <xdr:cNvSpPr txBox="1"/>
      </xdr:nvSpPr>
      <xdr:spPr>
        <a:xfrm>
          <a:off x="210757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156227</xdr:rowOff>
    </xdr:from>
    <xdr:ext cx="469744" cy="259045"/>
    <xdr:sp macro="" textlink="">
      <xdr:nvSpPr>
        <xdr:cNvPr id="945" name="n_2mainValue【公民館】&#10;一人当たり面積"/>
        <xdr:cNvSpPr txBox="1"/>
      </xdr:nvSpPr>
      <xdr:spPr>
        <a:xfrm>
          <a:off x="201994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156227</xdr:rowOff>
    </xdr:from>
    <xdr:ext cx="469744" cy="259045"/>
    <xdr:sp macro="" textlink="">
      <xdr:nvSpPr>
        <xdr:cNvPr id="946" name="n_3mainValue【公民館】&#10;一人当たり面積"/>
        <xdr:cNvSpPr txBox="1"/>
      </xdr:nvSpPr>
      <xdr:spPr>
        <a:xfrm>
          <a:off x="193104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156227</xdr:rowOff>
    </xdr:from>
    <xdr:ext cx="469744" cy="259045"/>
    <xdr:sp macro="" textlink="">
      <xdr:nvSpPr>
        <xdr:cNvPr id="947" name="n_4mainValue【公民館】&#10;一人当たり面積"/>
        <xdr:cNvSpPr txBox="1"/>
      </xdr:nvSpPr>
      <xdr:spPr>
        <a:xfrm>
          <a:off x="184214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認定こども園・幼稚園・保育所、児童館について、有形固定資産減価償却率が大幅に減少しているしている。これは、施設の集約化、複合化を進め、幼保連携型認定こども園が２園、児童館が１館完成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また、公営住宅についても、大規模団地の建替事業の一部が完成したため、有形固定資産減価償却率が減少した。</a:t>
          </a:r>
        </a:p>
        <a:p>
          <a:r>
            <a:rPr kumimoji="1" lang="ja-JP" altLang="en-US" sz="1300">
              <a:latin typeface="ＭＳ Ｐゴシック" panose="020B0600070205080204" pitchFamily="50" charset="-128"/>
              <a:ea typeface="ＭＳ Ｐゴシック" panose="020B0600070205080204" pitchFamily="50" charset="-128"/>
            </a:rPr>
            <a:t>上記のように有形固定資産減価償却率が減少している施設もあるが、学校施設をはじめ、類似団体平均と比較して、高い水準となっている施設も多いため、今後も、公共施設総合管理計画及び各施設の個別施設計画に基づき、施設の長寿命化、複合化、統廃合等を進め、公共施設の適切な管理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和歌山県和歌山市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366,923
363,277
208.85
160,348,563
159,542,372
352,987
80,043,035
182,557,544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145885</xdr:rowOff>
    </xdr:from>
    <xdr:ext cx="405111" cy="259045"/>
    <xdr:sp macro="" textlink="">
      <xdr:nvSpPr>
        <xdr:cNvPr id="63" name="【図書館】&#10;有形固定資産減価償却率平均値テキスト"/>
        <xdr:cNvSpPr txBox="1"/>
      </xdr:nvSpPr>
      <xdr:spPr>
        <a:xfrm>
          <a:off x="4673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121739</xdr:rowOff>
    </xdr:from>
    <xdr:to>
      <xdr:col>15</xdr:col>
      <xdr:colOff>101600</xdr:colOff>
      <xdr:row>37</xdr:row>
      <xdr:rowOff>51889</xdr:rowOff>
    </xdr:to>
    <xdr:sp macro="" textlink="">
      <xdr:nvSpPr>
        <xdr:cNvPr id="66" name="フローチャート: 判断 65"/>
        <xdr:cNvSpPr/>
      </xdr:nvSpPr>
      <xdr:spPr>
        <a:xfrm>
          <a:off x="2857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139700</xdr:rowOff>
    </xdr:from>
    <xdr:to>
      <xdr:col>10</xdr:col>
      <xdr:colOff>165100</xdr:colOff>
      <xdr:row>37</xdr:row>
      <xdr:rowOff>69850</xdr:rowOff>
    </xdr:to>
    <xdr:sp macro="" textlink="">
      <xdr:nvSpPr>
        <xdr:cNvPr id="67" name="フローチャート: 判断 66"/>
        <xdr:cNvSpPr/>
      </xdr:nvSpPr>
      <xdr:spPr>
        <a:xfrm>
          <a:off x="196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154396</xdr:rowOff>
    </xdr:from>
    <xdr:to>
      <xdr:col>24</xdr:col>
      <xdr:colOff>114300</xdr:colOff>
      <xdr:row>37</xdr:row>
      <xdr:rowOff>84546</xdr:rowOff>
    </xdr:to>
    <xdr:sp macro="" textlink="">
      <xdr:nvSpPr>
        <xdr:cNvPr id="74" name="楕円 73"/>
        <xdr:cNvSpPr/>
      </xdr:nvSpPr>
      <xdr:spPr>
        <a:xfrm>
          <a:off x="4584700" y="63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5823</xdr:rowOff>
    </xdr:from>
    <xdr:ext cx="405111" cy="259045"/>
    <xdr:sp macro="" textlink="">
      <xdr:nvSpPr>
        <xdr:cNvPr id="75" name="【図書館】&#10;有形固定資産減価償却率該当値テキスト"/>
        <xdr:cNvSpPr txBox="1"/>
      </xdr:nvSpPr>
      <xdr:spPr>
        <a:xfrm>
          <a:off x="4673600" y="617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144599</xdr:rowOff>
    </xdr:from>
    <xdr:to>
      <xdr:col>20</xdr:col>
      <xdr:colOff>38100</xdr:colOff>
      <xdr:row>41</xdr:row>
      <xdr:rowOff>74749</xdr:rowOff>
    </xdr:to>
    <xdr:sp macro="" textlink="">
      <xdr:nvSpPr>
        <xdr:cNvPr id="76" name="楕円 75"/>
        <xdr:cNvSpPr/>
      </xdr:nvSpPr>
      <xdr:spPr>
        <a:xfrm>
          <a:off x="3746500" y="700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33746</xdr:rowOff>
    </xdr:from>
    <xdr:to>
      <xdr:col>24</xdr:col>
      <xdr:colOff>63500</xdr:colOff>
      <xdr:row>41</xdr:row>
      <xdr:rowOff>23949</xdr:rowOff>
    </xdr:to>
    <xdr:cxnSp macro="">
      <xdr:nvCxnSpPr>
        <xdr:cNvPr id="77" name="直線コネクタ 76"/>
        <xdr:cNvCxnSpPr/>
      </xdr:nvCxnSpPr>
      <xdr:spPr>
        <a:xfrm flipV="1">
          <a:off x="3797300" y="6377396"/>
          <a:ext cx="838200" cy="67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125004</xdr:rowOff>
    </xdr:from>
    <xdr:to>
      <xdr:col>15</xdr:col>
      <xdr:colOff>101600</xdr:colOff>
      <xdr:row>41</xdr:row>
      <xdr:rowOff>55154</xdr:rowOff>
    </xdr:to>
    <xdr:sp macro="" textlink="">
      <xdr:nvSpPr>
        <xdr:cNvPr id="78" name="楕円 77"/>
        <xdr:cNvSpPr/>
      </xdr:nvSpPr>
      <xdr:spPr>
        <a:xfrm>
          <a:off x="2857500" y="698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4354</xdr:rowOff>
    </xdr:from>
    <xdr:to>
      <xdr:col>19</xdr:col>
      <xdr:colOff>177800</xdr:colOff>
      <xdr:row>41</xdr:row>
      <xdr:rowOff>23949</xdr:rowOff>
    </xdr:to>
    <xdr:cxnSp macro="">
      <xdr:nvCxnSpPr>
        <xdr:cNvPr id="79" name="直線コネクタ 78"/>
        <xdr:cNvCxnSpPr/>
      </xdr:nvCxnSpPr>
      <xdr:spPr>
        <a:xfrm>
          <a:off x="2908300" y="703380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121738</xdr:rowOff>
    </xdr:from>
    <xdr:to>
      <xdr:col>10</xdr:col>
      <xdr:colOff>165100</xdr:colOff>
      <xdr:row>41</xdr:row>
      <xdr:rowOff>51888</xdr:rowOff>
    </xdr:to>
    <xdr:sp macro="" textlink="">
      <xdr:nvSpPr>
        <xdr:cNvPr id="80" name="楕円 79"/>
        <xdr:cNvSpPr/>
      </xdr:nvSpPr>
      <xdr:spPr>
        <a:xfrm>
          <a:off x="1968500" y="697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1088</xdr:rowOff>
    </xdr:from>
    <xdr:to>
      <xdr:col>15</xdr:col>
      <xdr:colOff>50800</xdr:colOff>
      <xdr:row>41</xdr:row>
      <xdr:rowOff>4354</xdr:rowOff>
    </xdr:to>
    <xdr:cxnSp macro="">
      <xdr:nvCxnSpPr>
        <xdr:cNvPr id="81" name="直線コネクタ 80"/>
        <xdr:cNvCxnSpPr/>
      </xdr:nvCxnSpPr>
      <xdr:spPr>
        <a:xfrm>
          <a:off x="2019300" y="703053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100512</xdr:rowOff>
    </xdr:from>
    <xdr:to>
      <xdr:col>6</xdr:col>
      <xdr:colOff>38100</xdr:colOff>
      <xdr:row>41</xdr:row>
      <xdr:rowOff>30662</xdr:rowOff>
    </xdr:to>
    <xdr:sp macro="" textlink="">
      <xdr:nvSpPr>
        <xdr:cNvPr id="82" name="楕円 81"/>
        <xdr:cNvSpPr/>
      </xdr:nvSpPr>
      <xdr:spPr>
        <a:xfrm>
          <a:off x="1079500" y="69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151312</xdr:rowOff>
    </xdr:from>
    <xdr:to>
      <xdr:col>10</xdr:col>
      <xdr:colOff>114300</xdr:colOff>
      <xdr:row>41</xdr:row>
      <xdr:rowOff>1088</xdr:rowOff>
    </xdr:to>
    <xdr:cxnSp macro="">
      <xdr:nvCxnSpPr>
        <xdr:cNvPr id="83" name="直線コネクタ 82"/>
        <xdr:cNvCxnSpPr/>
      </xdr:nvCxnSpPr>
      <xdr:spPr>
        <a:xfrm>
          <a:off x="1130300" y="7009312"/>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94541</xdr:rowOff>
    </xdr:from>
    <xdr:ext cx="405111" cy="259045"/>
    <xdr:sp macro="" textlink="">
      <xdr:nvSpPr>
        <xdr:cNvPr id="84" name="n_1aveValue【図書館】&#10;有形固定資産減価償却率"/>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68416</xdr:rowOff>
    </xdr:from>
    <xdr:ext cx="405111" cy="259045"/>
    <xdr:sp macro="" textlink="">
      <xdr:nvSpPr>
        <xdr:cNvPr id="85" name="n_2aveValue【図書館】&#10;有形固定資産減価償却率"/>
        <xdr:cNvSpPr txBox="1"/>
      </xdr:nvSpPr>
      <xdr:spPr>
        <a:xfrm>
          <a:off x="2705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86" name="n_3aveValue【図書館】&#10;有形固定資産減価償却率"/>
        <xdr:cNvSpPr txBox="1"/>
      </xdr:nvSpPr>
      <xdr:spPr>
        <a:xfrm>
          <a:off x="1816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7" name="n_4aveValue【図書館】&#10;有形固定資産減価償却率"/>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65876</xdr:rowOff>
    </xdr:from>
    <xdr:ext cx="405111" cy="259045"/>
    <xdr:sp macro="" textlink="">
      <xdr:nvSpPr>
        <xdr:cNvPr id="88" name="n_1mainValue【図書館】&#10;有形固定資産減価償却率"/>
        <xdr:cNvSpPr txBox="1"/>
      </xdr:nvSpPr>
      <xdr:spPr>
        <a:xfrm>
          <a:off x="3582044" y="709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46281</xdr:rowOff>
    </xdr:from>
    <xdr:ext cx="405111" cy="259045"/>
    <xdr:sp macro="" textlink="">
      <xdr:nvSpPr>
        <xdr:cNvPr id="89" name="n_2mainValue【図書館】&#10;有形固定資産減価償却率"/>
        <xdr:cNvSpPr txBox="1"/>
      </xdr:nvSpPr>
      <xdr:spPr>
        <a:xfrm>
          <a:off x="2705744" y="707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43015</xdr:rowOff>
    </xdr:from>
    <xdr:ext cx="405111" cy="259045"/>
    <xdr:sp macro="" textlink="">
      <xdr:nvSpPr>
        <xdr:cNvPr id="90" name="n_3mainValue【図書館】&#10;有形固定資産減価償却率"/>
        <xdr:cNvSpPr txBox="1"/>
      </xdr:nvSpPr>
      <xdr:spPr>
        <a:xfrm>
          <a:off x="1816744" y="707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21789</xdr:rowOff>
    </xdr:from>
    <xdr:ext cx="405111" cy="259045"/>
    <xdr:sp macro="" textlink="">
      <xdr:nvSpPr>
        <xdr:cNvPr id="91" name="n_4mainValue【図書館】&#10;有形固定資産減価償却率"/>
        <xdr:cNvSpPr txBox="1"/>
      </xdr:nvSpPr>
      <xdr:spPr>
        <a:xfrm>
          <a:off x="927744" y="705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3" name="直線コネクタ 112"/>
        <xdr:cNvCxnSpPr/>
      </xdr:nvCxnSpPr>
      <xdr:spPr>
        <a:xfrm flipV="1">
          <a:off x="10476865"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4"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5" name="直線コネクタ 114"/>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6"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7" name="直線コネクタ 116"/>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18"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9" name="フローチャート: 判断 118"/>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21" name="フローチャート: 判断 120"/>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48260</xdr:rowOff>
    </xdr:from>
    <xdr:to>
      <xdr:col>41</xdr:col>
      <xdr:colOff>101600</xdr:colOff>
      <xdr:row>38</xdr:row>
      <xdr:rowOff>149860</xdr:rowOff>
    </xdr:to>
    <xdr:sp macro="" textlink="">
      <xdr:nvSpPr>
        <xdr:cNvPr id="122" name="フローチャート: 判断 121"/>
        <xdr:cNvSpPr/>
      </xdr:nvSpPr>
      <xdr:spPr>
        <a:xfrm>
          <a:off x="781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3" name="フローチャート: 判断 122"/>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29" name="楕円 128"/>
        <xdr:cNvSpPr/>
      </xdr:nvSpPr>
      <xdr:spPr>
        <a:xfrm>
          <a:off x="10426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38117</xdr:rowOff>
    </xdr:from>
    <xdr:ext cx="469744" cy="259045"/>
    <xdr:sp macro="" textlink="">
      <xdr:nvSpPr>
        <xdr:cNvPr id="130" name="【図書館】&#10;一人当たり面積該当値テキスト"/>
        <xdr:cNvSpPr txBox="1"/>
      </xdr:nvSpPr>
      <xdr:spPr>
        <a:xfrm>
          <a:off x="10515600"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31" name="楕円 130"/>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110490</xdr:rowOff>
    </xdr:from>
    <xdr:to>
      <xdr:col>55</xdr:col>
      <xdr:colOff>0</xdr:colOff>
      <xdr:row>39</xdr:row>
      <xdr:rowOff>133350</xdr:rowOff>
    </xdr:to>
    <xdr:cxnSp macro="">
      <xdr:nvCxnSpPr>
        <xdr:cNvPr id="132" name="直線コネクタ 131"/>
        <xdr:cNvCxnSpPr/>
      </xdr:nvCxnSpPr>
      <xdr:spPr>
        <a:xfrm flipV="1">
          <a:off x="9639300" y="6797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33" name="楕円 132"/>
        <xdr:cNvSpPr/>
      </xdr:nvSpPr>
      <xdr:spPr>
        <a:xfrm>
          <a:off x="8699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133350</xdr:rowOff>
    </xdr:from>
    <xdr:to>
      <xdr:col>50</xdr:col>
      <xdr:colOff>114300</xdr:colOff>
      <xdr:row>39</xdr:row>
      <xdr:rowOff>133350</xdr:rowOff>
    </xdr:to>
    <xdr:cxnSp macro="">
      <xdr:nvCxnSpPr>
        <xdr:cNvPr id="134" name="直線コネクタ 133"/>
        <xdr:cNvCxnSpPr/>
      </xdr:nvCxnSpPr>
      <xdr:spPr>
        <a:xfrm>
          <a:off x="8750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139700</xdr:rowOff>
    </xdr:from>
    <xdr:to>
      <xdr:col>41</xdr:col>
      <xdr:colOff>101600</xdr:colOff>
      <xdr:row>39</xdr:row>
      <xdr:rowOff>69850</xdr:rowOff>
    </xdr:to>
    <xdr:sp macro="" textlink="">
      <xdr:nvSpPr>
        <xdr:cNvPr id="135" name="楕円 134"/>
        <xdr:cNvSpPr/>
      </xdr:nvSpPr>
      <xdr:spPr>
        <a:xfrm>
          <a:off x="781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133350</xdr:rowOff>
    </xdr:to>
    <xdr:cxnSp macro="">
      <xdr:nvCxnSpPr>
        <xdr:cNvPr id="136" name="直線コネクタ 135"/>
        <xdr:cNvCxnSpPr/>
      </xdr:nvCxnSpPr>
      <xdr:spPr>
        <a:xfrm>
          <a:off x="7861300" y="6705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37" name="楕円 136"/>
        <xdr:cNvSpPr/>
      </xdr:nvSpPr>
      <xdr:spPr>
        <a:xfrm>
          <a:off x="6921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19050</xdr:rowOff>
    </xdr:from>
    <xdr:to>
      <xdr:col>41</xdr:col>
      <xdr:colOff>50800</xdr:colOff>
      <xdr:row>39</xdr:row>
      <xdr:rowOff>41910</xdr:rowOff>
    </xdr:to>
    <xdr:cxnSp macro="">
      <xdr:nvCxnSpPr>
        <xdr:cNvPr id="138" name="直線コネクタ 137"/>
        <xdr:cNvCxnSpPr/>
      </xdr:nvCxnSpPr>
      <xdr:spPr>
        <a:xfrm flipV="1">
          <a:off x="6972300" y="6705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9" name="n_1ave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40" name="n_2aveValue【図書館】&#10;一人当たり面積"/>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166387</xdr:rowOff>
    </xdr:from>
    <xdr:ext cx="469744" cy="259045"/>
    <xdr:sp macro="" textlink="">
      <xdr:nvSpPr>
        <xdr:cNvPr id="141" name="n_3aveValue【図書館】&#10;一人当たり面積"/>
        <xdr:cNvSpPr txBox="1"/>
      </xdr:nvSpPr>
      <xdr:spPr>
        <a:xfrm>
          <a:off x="7626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42" name="n_4aveValue【図書館】&#10;一人当たり面積"/>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3827</xdr:rowOff>
    </xdr:from>
    <xdr:ext cx="469744" cy="259045"/>
    <xdr:sp macro="" textlink="">
      <xdr:nvSpPr>
        <xdr:cNvPr id="143" name="n_1mainValue【図書館】&#10;一人当たり面積"/>
        <xdr:cNvSpPr txBox="1"/>
      </xdr:nvSpPr>
      <xdr:spPr>
        <a:xfrm>
          <a:off x="9391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3827</xdr:rowOff>
    </xdr:from>
    <xdr:ext cx="469744" cy="259045"/>
    <xdr:sp macro="" textlink="">
      <xdr:nvSpPr>
        <xdr:cNvPr id="144" name="n_2mainValue【図書館】&#10;一人当たり面積"/>
        <xdr:cNvSpPr txBox="1"/>
      </xdr:nvSpPr>
      <xdr:spPr>
        <a:xfrm>
          <a:off x="8515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60977</xdr:rowOff>
    </xdr:from>
    <xdr:ext cx="469744" cy="259045"/>
    <xdr:sp macro="" textlink="">
      <xdr:nvSpPr>
        <xdr:cNvPr id="145" name="n_3mainValue【図書館】&#10;一人当たり面積"/>
        <xdr:cNvSpPr txBox="1"/>
      </xdr:nvSpPr>
      <xdr:spPr>
        <a:xfrm>
          <a:off x="7626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83837</xdr:rowOff>
    </xdr:from>
    <xdr:ext cx="469744" cy="259045"/>
    <xdr:sp macro="" textlink="">
      <xdr:nvSpPr>
        <xdr:cNvPr id="146" name="n_4mainValue【図書館】&#10;一人当たり面積"/>
        <xdr:cNvSpPr txBox="1"/>
      </xdr:nvSpPr>
      <xdr:spPr>
        <a:xfrm>
          <a:off x="6737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71" name="直線コネクタ 170"/>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72" name="【体育館・プール】&#10;有形固定資産減価償却率最小値テキスト"/>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73" name="直線コネクタ 172"/>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74" name="【体育館・プール】&#10;有形固定資産減価償却率最大値テキスト"/>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5" name="直線コネクタ 174"/>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162577</xdr:rowOff>
    </xdr:from>
    <xdr:ext cx="405111" cy="259045"/>
    <xdr:sp macro="" textlink="">
      <xdr:nvSpPr>
        <xdr:cNvPr id="176" name="【体育館・プール】&#10;有形固定資産減価償却率平均値テキスト"/>
        <xdr:cNvSpPr txBox="1"/>
      </xdr:nvSpPr>
      <xdr:spPr>
        <a:xfrm>
          <a:off x="4673600" y="993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7" name="フローチャート: 判断 176"/>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8" name="フローチャート: 判断 177"/>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101600</xdr:rowOff>
    </xdr:from>
    <xdr:to>
      <xdr:col>15</xdr:col>
      <xdr:colOff>101600</xdr:colOff>
      <xdr:row>59</xdr:row>
      <xdr:rowOff>31750</xdr:rowOff>
    </xdr:to>
    <xdr:sp macro="" textlink="">
      <xdr:nvSpPr>
        <xdr:cNvPr id="179" name="フローチャート: 判断 178"/>
        <xdr:cNvSpPr/>
      </xdr:nvSpPr>
      <xdr:spPr>
        <a:xfrm>
          <a:off x="2857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80" name="フローチャート: 判断 179"/>
        <xdr:cNvSpPr/>
      </xdr:nvSpPr>
      <xdr:spPr>
        <a:xfrm>
          <a:off x="1968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141605</xdr:rowOff>
    </xdr:from>
    <xdr:to>
      <xdr:col>6</xdr:col>
      <xdr:colOff>38100</xdr:colOff>
      <xdr:row>59</xdr:row>
      <xdr:rowOff>71755</xdr:rowOff>
    </xdr:to>
    <xdr:sp macro="" textlink="">
      <xdr:nvSpPr>
        <xdr:cNvPr id="181" name="フローチャート: 判断 180"/>
        <xdr:cNvSpPr/>
      </xdr:nvSpPr>
      <xdr:spPr>
        <a:xfrm>
          <a:off x="107950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27305</xdr:rowOff>
    </xdr:from>
    <xdr:to>
      <xdr:col>24</xdr:col>
      <xdr:colOff>114300</xdr:colOff>
      <xdr:row>61</xdr:row>
      <xdr:rowOff>128905</xdr:rowOff>
    </xdr:to>
    <xdr:sp macro="" textlink="">
      <xdr:nvSpPr>
        <xdr:cNvPr id="187" name="楕円 186"/>
        <xdr:cNvSpPr/>
      </xdr:nvSpPr>
      <xdr:spPr>
        <a:xfrm>
          <a:off x="45847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5732</xdr:rowOff>
    </xdr:from>
    <xdr:ext cx="405111" cy="259045"/>
    <xdr:sp macro="" textlink="">
      <xdr:nvSpPr>
        <xdr:cNvPr id="188" name="【体育館・プール】&#10;有形固定資産減価償却率該当値テキスト"/>
        <xdr:cNvSpPr txBox="1"/>
      </xdr:nvSpPr>
      <xdr:spPr>
        <a:xfrm>
          <a:off x="4673600"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154940</xdr:rowOff>
    </xdr:from>
    <xdr:to>
      <xdr:col>20</xdr:col>
      <xdr:colOff>38100</xdr:colOff>
      <xdr:row>61</xdr:row>
      <xdr:rowOff>85090</xdr:rowOff>
    </xdr:to>
    <xdr:sp macro="" textlink="">
      <xdr:nvSpPr>
        <xdr:cNvPr id="189" name="楕円 188"/>
        <xdr:cNvSpPr/>
      </xdr:nvSpPr>
      <xdr:spPr>
        <a:xfrm>
          <a:off x="3746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34290</xdr:rowOff>
    </xdr:from>
    <xdr:to>
      <xdr:col>24</xdr:col>
      <xdr:colOff>63500</xdr:colOff>
      <xdr:row>61</xdr:row>
      <xdr:rowOff>78105</xdr:rowOff>
    </xdr:to>
    <xdr:cxnSp macro="">
      <xdr:nvCxnSpPr>
        <xdr:cNvPr id="190" name="直線コネクタ 189"/>
        <xdr:cNvCxnSpPr/>
      </xdr:nvCxnSpPr>
      <xdr:spPr>
        <a:xfrm>
          <a:off x="3797300" y="1049274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59690</xdr:rowOff>
    </xdr:from>
    <xdr:to>
      <xdr:col>15</xdr:col>
      <xdr:colOff>101600</xdr:colOff>
      <xdr:row>61</xdr:row>
      <xdr:rowOff>161290</xdr:rowOff>
    </xdr:to>
    <xdr:sp macro="" textlink="">
      <xdr:nvSpPr>
        <xdr:cNvPr id="191" name="楕円 190"/>
        <xdr:cNvSpPr/>
      </xdr:nvSpPr>
      <xdr:spPr>
        <a:xfrm>
          <a:off x="2857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34290</xdr:rowOff>
    </xdr:from>
    <xdr:to>
      <xdr:col>19</xdr:col>
      <xdr:colOff>177800</xdr:colOff>
      <xdr:row>61</xdr:row>
      <xdr:rowOff>110490</xdr:rowOff>
    </xdr:to>
    <xdr:cxnSp macro="">
      <xdr:nvCxnSpPr>
        <xdr:cNvPr id="192" name="直線コネクタ 191"/>
        <xdr:cNvCxnSpPr/>
      </xdr:nvCxnSpPr>
      <xdr:spPr>
        <a:xfrm flipV="1">
          <a:off x="2908300" y="10492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25400</xdr:rowOff>
    </xdr:from>
    <xdr:to>
      <xdr:col>10</xdr:col>
      <xdr:colOff>165100</xdr:colOff>
      <xdr:row>64</xdr:row>
      <xdr:rowOff>127000</xdr:rowOff>
    </xdr:to>
    <xdr:sp macro="" textlink="">
      <xdr:nvSpPr>
        <xdr:cNvPr id="193" name="楕円 192"/>
        <xdr:cNvSpPr/>
      </xdr:nvSpPr>
      <xdr:spPr>
        <a:xfrm>
          <a:off x="1968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110490</xdr:rowOff>
    </xdr:from>
    <xdr:to>
      <xdr:col>15</xdr:col>
      <xdr:colOff>50800</xdr:colOff>
      <xdr:row>64</xdr:row>
      <xdr:rowOff>76200</xdr:rowOff>
    </xdr:to>
    <xdr:cxnSp macro="">
      <xdr:nvCxnSpPr>
        <xdr:cNvPr id="194" name="直線コネクタ 193"/>
        <xdr:cNvCxnSpPr/>
      </xdr:nvCxnSpPr>
      <xdr:spPr>
        <a:xfrm flipV="1">
          <a:off x="2019300" y="10568940"/>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158750</xdr:rowOff>
    </xdr:from>
    <xdr:to>
      <xdr:col>6</xdr:col>
      <xdr:colOff>38100</xdr:colOff>
      <xdr:row>62</xdr:row>
      <xdr:rowOff>88900</xdr:rowOff>
    </xdr:to>
    <xdr:sp macro="" textlink="">
      <xdr:nvSpPr>
        <xdr:cNvPr id="195" name="楕円 194"/>
        <xdr:cNvSpPr/>
      </xdr:nvSpPr>
      <xdr:spPr>
        <a:xfrm>
          <a:off x="1079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38100</xdr:rowOff>
    </xdr:from>
    <xdr:to>
      <xdr:col>10</xdr:col>
      <xdr:colOff>114300</xdr:colOff>
      <xdr:row>64</xdr:row>
      <xdr:rowOff>76200</xdr:rowOff>
    </xdr:to>
    <xdr:cxnSp macro="">
      <xdr:nvCxnSpPr>
        <xdr:cNvPr id="196" name="直線コネクタ 195"/>
        <xdr:cNvCxnSpPr/>
      </xdr:nvCxnSpPr>
      <xdr:spPr>
        <a:xfrm>
          <a:off x="1130300" y="106680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86377</xdr:rowOff>
    </xdr:from>
    <xdr:ext cx="405111" cy="259045"/>
    <xdr:sp macro="" textlink="">
      <xdr:nvSpPr>
        <xdr:cNvPr id="197" name="n_1aveValue【体育館・プール】&#10;有形固定資産減価償却率"/>
        <xdr:cNvSpPr txBox="1"/>
      </xdr:nvSpPr>
      <xdr:spPr>
        <a:xfrm>
          <a:off x="3582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48277</xdr:rowOff>
    </xdr:from>
    <xdr:ext cx="405111" cy="259045"/>
    <xdr:sp macro="" textlink="">
      <xdr:nvSpPr>
        <xdr:cNvPr id="198" name="n_2aveValue【体育館・プール】&#10;有形固定資産減価償却率"/>
        <xdr:cNvSpPr txBox="1"/>
      </xdr:nvSpPr>
      <xdr:spPr>
        <a:xfrm>
          <a:off x="2705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50182</xdr:rowOff>
    </xdr:from>
    <xdr:ext cx="405111" cy="259045"/>
    <xdr:sp macro="" textlink="">
      <xdr:nvSpPr>
        <xdr:cNvPr id="199" name="n_3aveValue【体育館・プール】&#10;有形固定資産減価償却率"/>
        <xdr:cNvSpPr txBox="1"/>
      </xdr:nvSpPr>
      <xdr:spPr>
        <a:xfrm>
          <a:off x="1816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88282</xdr:rowOff>
    </xdr:from>
    <xdr:ext cx="405111" cy="259045"/>
    <xdr:sp macro="" textlink="">
      <xdr:nvSpPr>
        <xdr:cNvPr id="200" name="n_4aveValue【体育館・プール】&#10;有形固定資産減価償却率"/>
        <xdr:cNvSpPr txBox="1"/>
      </xdr:nvSpPr>
      <xdr:spPr>
        <a:xfrm>
          <a:off x="927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76217</xdr:rowOff>
    </xdr:from>
    <xdr:ext cx="405111" cy="259045"/>
    <xdr:sp macro="" textlink="">
      <xdr:nvSpPr>
        <xdr:cNvPr id="201" name="n_1mainValue【体育館・プール】&#10;有形固定資産減価償却率"/>
        <xdr:cNvSpPr txBox="1"/>
      </xdr:nvSpPr>
      <xdr:spPr>
        <a:xfrm>
          <a:off x="3582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152417</xdr:rowOff>
    </xdr:from>
    <xdr:ext cx="405111" cy="259045"/>
    <xdr:sp macro="" textlink="">
      <xdr:nvSpPr>
        <xdr:cNvPr id="202" name="n_2mainValue【体育館・プール】&#10;有形固定資産減価償却率"/>
        <xdr:cNvSpPr txBox="1"/>
      </xdr:nvSpPr>
      <xdr:spPr>
        <a:xfrm>
          <a:off x="2705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64</xdr:row>
      <xdr:rowOff>118127</xdr:rowOff>
    </xdr:from>
    <xdr:ext cx="469744" cy="259045"/>
    <xdr:sp macro="" textlink="">
      <xdr:nvSpPr>
        <xdr:cNvPr id="203" name="n_3mainValue【体育館・プール】&#10;有形固定資産減価償却率"/>
        <xdr:cNvSpPr txBox="1"/>
      </xdr:nvSpPr>
      <xdr:spPr>
        <a:xfrm>
          <a:off x="1784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80027</xdr:rowOff>
    </xdr:from>
    <xdr:ext cx="405111" cy="259045"/>
    <xdr:sp macro="" textlink="">
      <xdr:nvSpPr>
        <xdr:cNvPr id="204" name="n_4mainValue【体育館・プール】&#10;有形固定資産減価償却率"/>
        <xdr:cNvSpPr txBox="1"/>
      </xdr:nvSpPr>
      <xdr:spPr>
        <a:xfrm>
          <a:off x="927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26" name="直線コネクタ 225"/>
        <xdr:cNvCxnSpPr/>
      </xdr:nvCxnSpPr>
      <xdr:spPr>
        <a:xfrm flipV="1">
          <a:off x="10476865"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7"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8" name="直線コネクタ 227"/>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9" name="【体育館・プール】&#10;一人当たり面積最大値テキスト"/>
        <xdr:cNvSpPr txBox="1"/>
      </xdr:nvSpPr>
      <xdr:spPr>
        <a:xfrm>
          <a:off x="105156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30" name="直線コネクタ 229"/>
        <xdr:cNvCxnSpPr/>
      </xdr:nvCxnSpPr>
      <xdr:spPr>
        <a:xfrm>
          <a:off x="10388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1" name="【体育館・プール】&#10;一人当たり面積平均値テキスト"/>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2" name="フローチャート: 判断 231"/>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3" name="フローチャート: 判断 232"/>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34" name="フローチャート: 判断 233"/>
        <xdr:cNvSpPr/>
      </xdr:nvSpPr>
      <xdr:spPr>
        <a:xfrm>
          <a:off x="8699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61214</xdr:rowOff>
    </xdr:from>
    <xdr:to>
      <xdr:col>41</xdr:col>
      <xdr:colOff>101600</xdr:colOff>
      <xdr:row>62</xdr:row>
      <xdr:rowOff>162814</xdr:rowOff>
    </xdr:to>
    <xdr:sp macro="" textlink="">
      <xdr:nvSpPr>
        <xdr:cNvPr id="235" name="フローチャート: 判断 234"/>
        <xdr:cNvSpPr/>
      </xdr:nvSpPr>
      <xdr:spPr>
        <a:xfrm>
          <a:off x="7810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36" name="フローチャート: 判断 235"/>
        <xdr:cNvSpPr/>
      </xdr:nvSpPr>
      <xdr:spPr>
        <a:xfrm>
          <a:off x="6921500" y="1072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38354</xdr:rowOff>
    </xdr:from>
    <xdr:to>
      <xdr:col>55</xdr:col>
      <xdr:colOff>50800</xdr:colOff>
      <xdr:row>63</xdr:row>
      <xdr:rowOff>139954</xdr:rowOff>
    </xdr:to>
    <xdr:sp macro="" textlink="">
      <xdr:nvSpPr>
        <xdr:cNvPr id="242" name="楕円 241"/>
        <xdr:cNvSpPr/>
      </xdr:nvSpPr>
      <xdr:spPr>
        <a:xfrm>
          <a:off x="104267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124731</xdr:rowOff>
    </xdr:from>
    <xdr:ext cx="469744" cy="259045"/>
    <xdr:sp macro="" textlink="">
      <xdr:nvSpPr>
        <xdr:cNvPr id="243" name="【体育館・プール】&#10;一人当たり面積該当値テキスト"/>
        <xdr:cNvSpPr txBox="1"/>
      </xdr:nvSpPr>
      <xdr:spPr>
        <a:xfrm>
          <a:off x="10515600" y="1075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38354</xdr:rowOff>
    </xdr:from>
    <xdr:to>
      <xdr:col>50</xdr:col>
      <xdr:colOff>165100</xdr:colOff>
      <xdr:row>63</xdr:row>
      <xdr:rowOff>139954</xdr:rowOff>
    </xdr:to>
    <xdr:sp macro="" textlink="">
      <xdr:nvSpPr>
        <xdr:cNvPr id="244" name="楕円 243"/>
        <xdr:cNvSpPr/>
      </xdr:nvSpPr>
      <xdr:spPr>
        <a:xfrm>
          <a:off x="9588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89154</xdr:rowOff>
    </xdr:from>
    <xdr:to>
      <xdr:col>55</xdr:col>
      <xdr:colOff>0</xdr:colOff>
      <xdr:row>63</xdr:row>
      <xdr:rowOff>89154</xdr:rowOff>
    </xdr:to>
    <xdr:cxnSp macro="">
      <xdr:nvCxnSpPr>
        <xdr:cNvPr id="245" name="直線コネクタ 244"/>
        <xdr:cNvCxnSpPr/>
      </xdr:nvCxnSpPr>
      <xdr:spPr>
        <a:xfrm>
          <a:off x="9639300" y="108905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38354</xdr:rowOff>
    </xdr:from>
    <xdr:to>
      <xdr:col>46</xdr:col>
      <xdr:colOff>38100</xdr:colOff>
      <xdr:row>63</xdr:row>
      <xdr:rowOff>139954</xdr:rowOff>
    </xdr:to>
    <xdr:sp macro="" textlink="">
      <xdr:nvSpPr>
        <xdr:cNvPr id="246" name="楕円 245"/>
        <xdr:cNvSpPr/>
      </xdr:nvSpPr>
      <xdr:spPr>
        <a:xfrm>
          <a:off x="8699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89154</xdr:rowOff>
    </xdr:from>
    <xdr:to>
      <xdr:col>50</xdr:col>
      <xdr:colOff>114300</xdr:colOff>
      <xdr:row>63</xdr:row>
      <xdr:rowOff>89154</xdr:rowOff>
    </xdr:to>
    <xdr:cxnSp macro="">
      <xdr:nvCxnSpPr>
        <xdr:cNvPr id="247" name="直線コネクタ 246"/>
        <xdr:cNvCxnSpPr/>
      </xdr:nvCxnSpPr>
      <xdr:spPr>
        <a:xfrm>
          <a:off x="8750300" y="1089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42926</xdr:rowOff>
    </xdr:from>
    <xdr:to>
      <xdr:col>41</xdr:col>
      <xdr:colOff>101600</xdr:colOff>
      <xdr:row>63</xdr:row>
      <xdr:rowOff>144526</xdr:rowOff>
    </xdr:to>
    <xdr:sp macro="" textlink="">
      <xdr:nvSpPr>
        <xdr:cNvPr id="248" name="楕円 247"/>
        <xdr:cNvSpPr/>
      </xdr:nvSpPr>
      <xdr:spPr>
        <a:xfrm>
          <a:off x="7810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89154</xdr:rowOff>
    </xdr:from>
    <xdr:to>
      <xdr:col>45</xdr:col>
      <xdr:colOff>177800</xdr:colOff>
      <xdr:row>63</xdr:row>
      <xdr:rowOff>93726</xdr:rowOff>
    </xdr:to>
    <xdr:cxnSp macro="">
      <xdr:nvCxnSpPr>
        <xdr:cNvPr id="249" name="直線コネクタ 248"/>
        <xdr:cNvCxnSpPr/>
      </xdr:nvCxnSpPr>
      <xdr:spPr>
        <a:xfrm flipV="1">
          <a:off x="7861300" y="10890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17780</xdr:rowOff>
    </xdr:from>
    <xdr:to>
      <xdr:col>36</xdr:col>
      <xdr:colOff>165100</xdr:colOff>
      <xdr:row>63</xdr:row>
      <xdr:rowOff>119380</xdr:rowOff>
    </xdr:to>
    <xdr:sp macro="" textlink="">
      <xdr:nvSpPr>
        <xdr:cNvPr id="250" name="楕円 249"/>
        <xdr:cNvSpPr/>
      </xdr:nvSpPr>
      <xdr:spPr>
        <a:xfrm>
          <a:off x="6921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68580</xdr:rowOff>
    </xdr:from>
    <xdr:to>
      <xdr:col>41</xdr:col>
      <xdr:colOff>50800</xdr:colOff>
      <xdr:row>63</xdr:row>
      <xdr:rowOff>93726</xdr:rowOff>
    </xdr:to>
    <xdr:cxnSp macro="">
      <xdr:nvCxnSpPr>
        <xdr:cNvPr id="251" name="直線コネクタ 250"/>
        <xdr:cNvCxnSpPr/>
      </xdr:nvCxnSpPr>
      <xdr:spPr>
        <a:xfrm>
          <a:off x="6972300" y="1086993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52" name="n_1aveValue【体育館・プール】&#10;一人当たり面積"/>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117619</xdr:rowOff>
    </xdr:from>
    <xdr:ext cx="469744" cy="259045"/>
    <xdr:sp macro="" textlink="">
      <xdr:nvSpPr>
        <xdr:cNvPr id="253" name="n_2aveValue【体育館・プール】&#10;一人当たり面積"/>
        <xdr:cNvSpPr txBox="1"/>
      </xdr:nvSpPr>
      <xdr:spPr>
        <a:xfrm>
          <a:off x="8515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7891</xdr:rowOff>
    </xdr:from>
    <xdr:ext cx="469744" cy="259045"/>
    <xdr:sp macro="" textlink="">
      <xdr:nvSpPr>
        <xdr:cNvPr id="254" name="n_3aveValue【体育館・プール】&#10;一人当たり面積"/>
        <xdr:cNvSpPr txBox="1"/>
      </xdr:nvSpPr>
      <xdr:spPr>
        <a:xfrm>
          <a:off x="7626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42181</xdr:rowOff>
    </xdr:from>
    <xdr:ext cx="469744" cy="259045"/>
    <xdr:sp macro="" textlink="">
      <xdr:nvSpPr>
        <xdr:cNvPr id="255" name="n_4aveValue【体育館・プール】&#10;一人当たり面積"/>
        <xdr:cNvSpPr txBox="1"/>
      </xdr:nvSpPr>
      <xdr:spPr>
        <a:xfrm>
          <a:off x="6737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131081</xdr:rowOff>
    </xdr:from>
    <xdr:ext cx="469744" cy="259045"/>
    <xdr:sp macro="" textlink="">
      <xdr:nvSpPr>
        <xdr:cNvPr id="256" name="n_1mainValue【体育館・プール】&#10;一人当たり面積"/>
        <xdr:cNvSpPr txBox="1"/>
      </xdr:nvSpPr>
      <xdr:spPr>
        <a:xfrm>
          <a:off x="93917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131081</xdr:rowOff>
    </xdr:from>
    <xdr:ext cx="469744" cy="259045"/>
    <xdr:sp macro="" textlink="">
      <xdr:nvSpPr>
        <xdr:cNvPr id="257" name="n_2mainValue【体育館・プール】&#10;一人当たり面積"/>
        <xdr:cNvSpPr txBox="1"/>
      </xdr:nvSpPr>
      <xdr:spPr>
        <a:xfrm>
          <a:off x="85154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135653</xdr:rowOff>
    </xdr:from>
    <xdr:ext cx="469744" cy="259045"/>
    <xdr:sp macro="" textlink="">
      <xdr:nvSpPr>
        <xdr:cNvPr id="258" name="n_3mainValue【体育館・プール】&#10;一人当たり面積"/>
        <xdr:cNvSpPr txBox="1"/>
      </xdr:nvSpPr>
      <xdr:spPr>
        <a:xfrm>
          <a:off x="7626427" y="1093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110507</xdr:rowOff>
    </xdr:from>
    <xdr:ext cx="469744" cy="259045"/>
    <xdr:sp macro="" textlink="">
      <xdr:nvSpPr>
        <xdr:cNvPr id="259" name="n_4mainValue【体育館・プール】&#10;一人当たり面積"/>
        <xdr:cNvSpPr txBox="1"/>
      </xdr:nvSpPr>
      <xdr:spPr>
        <a:xfrm>
          <a:off x="6737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82" name="直線コネクタ 281"/>
        <xdr:cNvCxnSpPr/>
      </xdr:nvCxnSpPr>
      <xdr:spPr>
        <a:xfrm flipV="1">
          <a:off x="4634865" y="1331747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83" name="【福祉施設】&#10;有形固定資産減価償却率最小値テキスト"/>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84" name="直線コネクタ 283"/>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85" name="【福祉施設】&#10;有形固定資産減価償却率最大値テキスト"/>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86" name="直線コネクタ 285"/>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133621</xdr:rowOff>
    </xdr:from>
    <xdr:ext cx="405111" cy="259045"/>
    <xdr:sp macro="" textlink="">
      <xdr:nvSpPr>
        <xdr:cNvPr id="287" name="【福祉施設】&#10;有形固定資産減価償却率平均値テキスト"/>
        <xdr:cNvSpPr txBox="1"/>
      </xdr:nvSpPr>
      <xdr:spPr>
        <a:xfrm>
          <a:off x="4673600" y="1350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88" name="フローチャート: 判断 287"/>
        <xdr:cNvSpPr/>
      </xdr:nvSpPr>
      <xdr:spPr>
        <a:xfrm>
          <a:off x="4584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89" name="フローチャート: 判断 288"/>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51308</xdr:rowOff>
    </xdr:from>
    <xdr:to>
      <xdr:col>15</xdr:col>
      <xdr:colOff>101600</xdr:colOff>
      <xdr:row>79</xdr:row>
      <xdr:rowOff>152908</xdr:rowOff>
    </xdr:to>
    <xdr:sp macro="" textlink="">
      <xdr:nvSpPr>
        <xdr:cNvPr id="290" name="フローチャート: 判断 289"/>
        <xdr:cNvSpPr/>
      </xdr:nvSpPr>
      <xdr:spPr>
        <a:xfrm>
          <a:off x="2857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49022</xdr:rowOff>
    </xdr:from>
    <xdr:to>
      <xdr:col>10</xdr:col>
      <xdr:colOff>165100</xdr:colOff>
      <xdr:row>79</xdr:row>
      <xdr:rowOff>150622</xdr:rowOff>
    </xdr:to>
    <xdr:sp macro="" textlink="">
      <xdr:nvSpPr>
        <xdr:cNvPr id="291" name="フローチャート: 判断 290"/>
        <xdr:cNvSpPr/>
      </xdr:nvSpPr>
      <xdr:spPr>
        <a:xfrm>
          <a:off x="1968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28448</xdr:rowOff>
    </xdr:from>
    <xdr:to>
      <xdr:col>6</xdr:col>
      <xdr:colOff>38100</xdr:colOff>
      <xdr:row>79</xdr:row>
      <xdr:rowOff>130048</xdr:rowOff>
    </xdr:to>
    <xdr:sp macro="" textlink="">
      <xdr:nvSpPr>
        <xdr:cNvPr id="292" name="フローチャート: 判断 291"/>
        <xdr:cNvSpPr/>
      </xdr:nvSpPr>
      <xdr:spPr>
        <a:xfrm>
          <a:off x="1079500" y="1357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xdr:rowOff>
    </xdr:from>
    <xdr:to>
      <xdr:col>24</xdr:col>
      <xdr:colOff>114300</xdr:colOff>
      <xdr:row>80</xdr:row>
      <xdr:rowOff>116332</xdr:rowOff>
    </xdr:to>
    <xdr:sp macro="" textlink="">
      <xdr:nvSpPr>
        <xdr:cNvPr id="298" name="楕円 297"/>
        <xdr:cNvSpPr/>
      </xdr:nvSpPr>
      <xdr:spPr>
        <a:xfrm>
          <a:off x="4584700" y="1373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164609</xdr:rowOff>
    </xdr:from>
    <xdr:ext cx="405111" cy="259045"/>
    <xdr:sp macro="" textlink="">
      <xdr:nvSpPr>
        <xdr:cNvPr id="299" name="【福祉施設】&#10;有形固定資産減価償却率該当値テキスト"/>
        <xdr:cNvSpPr txBox="1"/>
      </xdr:nvSpPr>
      <xdr:spPr>
        <a:xfrm>
          <a:off x="4673600" y="1370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62737</xdr:rowOff>
    </xdr:from>
    <xdr:to>
      <xdr:col>20</xdr:col>
      <xdr:colOff>38100</xdr:colOff>
      <xdr:row>81</xdr:row>
      <xdr:rowOff>164337</xdr:rowOff>
    </xdr:to>
    <xdr:sp macro="" textlink="">
      <xdr:nvSpPr>
        <xdr:cNvPr id="300" name="楕円 299"/>
        <xdr:cNvSpPr/>
      </xdr:nvSpPr>
      <xdr:spPr>
        <a:xfrm>
          <a:off x="3746500" y="1395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65532</xdr:rowOff>
    </xdr:from>
    <xdr:to>
      <xdr:col>24</xdr:col>
      <xdr:colOff>63500</xdr:colOff>
      <xdr:row>81</xdr:row>
      <xdr:rowOff>113537</xdr:rowOff>
    </xdr:to>
    <xdr:cxnSp macro="">
      <xdr:nvCxnSpPr>
        <xdr:cNvPr id="301" name="直線コネクタ 300"/>
        <xdr:cNvCxnSpPr/>
      </xdr:nvCxnSpPr>
      <xdr:spPr>
        <a:xfrm flipV="1">
          <a:off x="3797300" y="13781532"/>
          <a:ext cx="838200" cy="2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26163</xdr:rowOff>
    </xdr:from>
    <xdr:to>
      <xdr:col>15</xdr:col>
      <xdr:colOff>101600</xdr:colOff>
      <xdr:row>81</xdr:row>
      <xdr:rowOff>127763</xdr:rowOff>
    </xdr:to>
    <xdr:sp macro="" textlink="">
      <xdr:nvSpPr>
        <xdr:cNvPr id="302" name="楕円 301"/>
        <xdr:cNvSpPr/>
      </xdr:nvSpPr>
      <xdr:spPr>
        <a:xfrm>
          <a:off x="2857500" y="1391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76963</xdr:rowOff>
    </xdr:from>
    <xdr:to>
      <xdr:col>19</xdr:col>
      <xdr:colOff>177800</xdr:colOff>
      <xdr:row>81</xdr:row>
      <xdr:rowOff>113537</xdr:rowOff>
    </xdr:to>
    <xdr:cxnSp macro="">
      <xdr:nvCxnSpPr>
        <xdr:cNvPr id="303" name="直線コネクタ 302"/>
        <xdr:cNvCxnSpPr/>
      </xdr:nvCxnSpPr>
      <xdr:spPr>
        <a:xfrm>
          <a:off x="2908300" y="139644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35306</xdr:rowOff>
    </xdr:from>
    <xdr:to>
      <xdr:col>10</xdr:col>
      <xdr:colOff>165100</xdr:colOff>
      <xdr:row>81</xdr:row>
      <xdr:rowOff>136906</xdr:rowOff>
    </xdr:to>
    <xdr:sp macro="" textlink="">
      <xdr:nvSpPr>
        <xdr:cNvPr id="304" name="楕円 303"/>
        <xdr:cNvSpPr/>
      </xdr:nvSpPr>
      <xdr:spPr>
        <a:xfrm>
          <a:off x="1968500" y="1392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76963</xdr:rowOff>
    </xdr:from>
    <xdr:to>
      <xdr:col>15</xdr:col>
      <xdr:colOff>50800</xdr:colOff>
      <xdr:row>81</xdr:row>
      <xdr:rowOff>86106</xdr:rowOff>
    </xdr:to>
    <xdr:cxnSp macro="">
      <xdr:nvCxnSpPr>
        <xdr:cNvPr id="305" name="直線コネクタ 304"/>
        <xdr:cNvCxnSpPr/>
      </xdr:nvCxnSpPr>
      <xdr:spPr>
        <a:xfrm flipV="1">
          <a:off x="2019300" y="139644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21589</xdr:rowOff>
    </xdr:from>
    <xdr:to>
      <xdr:col>6</xdr:col>
      <xdr:colOff>38100</xdr:colOff>
      <xdr:row>81</xdr:row>
      <xdr:rowOff>123189</xdr:rowOff>
    </xdr:to>
    <xdr:sp macro="" textlink="">
      <xdr:nvSpPr>
        <xdr:cNvPr id="306" name="楕円 305"/>
        <xdr:cNvSpPr/>
      </xdr:nvSpPr>
      <xdr:spPr>
        <a:xfrm>
          <a:off x="1079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72389</xdr:rowOff>
    </xdr:from>
    <xdr:to>
      <xdr:col>10</xdr:col>
      <xdr:colOff>114300</xdr:colOff>
      <xdr:row>81</xdr:row>
      <xdr:rowOff>86106</xdr:rowOff>
    </xdr:to>
    <xdr:cxnSp macro="">
      <xdr:nvCxnSpPr>
        <xdr:cNvPr id="307" name="直線コネクタ 306"/>
        <xdr:cNvCxnSpPr/>
      </xdr:nvCxnSpPr>
      <xdr:spPr>
        <a:xfrm>
          <a:off x="1130300" y="139598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36847</xdr:rowOff>
    </xdr:from>
    <xdr:ext cx="405111" cy="259045"/>
    <xdr:sp macro="" textlink="">
      <xdr:nvSpPr>
        <xdr:cNvPr id="308" name="n_1aveValue【福祉施設】&#10;有形固定資産減価償却率"/>
        <xdr:cNvSpPr txBox="1"/>
      </xdr:nvSpPr>
      <xdr:spPr>
        <a:xfrm>
          <a:off x="35820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169435</xdr:rowOff>
    </xdr:from>
    <xdr:ext cx="405111" cy="259045"/>
    <xdr:sp macro="" textlink="">
      <xdr:nvSpPr>
        <xdr:cNvPr id="309" name="n_2aveValue【福祉施設】&#10;有形固定資産減価償却率"/>
        <xdr:cNvSpPr txBox="1"/>
      </xdr:nvSpPr>
      <xdr:spPr>
        <a:xfrm>
          <a:off x="2705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167149</xdr:rowOff>
    </xdr:from>
    <xdr:ext cx="405111" cy="259045"/>
    <xdr:sp macro="" textlink="">
      <xdr:nvSpPr>
        <xdr:cNvPr id="310" name="n_3aveValue【福祉施設】&#10;有形固定資産減価償却率"/>
        <xdr:cNvSpPr txBox="1"/>
      </xdr:nvSpPr>
      <xdr:spPr>
        <a:xfrm>
          <a:off x="1816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146575</xdr:rowOff>
    </xdr:from>
    <xdr:ext cx="405111" cy="259045"/>
    <xdr:sp macro="" textlink="">
      <xdr:nvSpPr>
        <xdr:cNvPr id="311" name="n_4aveValue【福祉施設】&#10;有形固定資産減価償却率"/>
        <xdr:cNvSpPr txBox="1"/>
      </xdr:nvSpPr>
      <xdr:spPr>
        <a:xfrm>
          <a:off x="927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155464</xdr:rowOff>
    </xdr:from>
    <xdr:ext cx="405111" cy="259045"/>
    <xdr:sp macro="" textlink="">
      <xdr:nvSpPr>
        <xdr:cNvPr id="312" name="n_1mainValue【福祉施設】&#10;有形固定資産減価償却率"/>
        <xdr:cNvSpPr txBox="1"/>
      </xdr:nvSpPr>
      <xdr:spPr>
        <a:xfrm>
          <a:off x="3582044" y="1404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118890</xdr:rowOff>
    </xdr:from>
    <xdr:ext cx="405111" cy="259045"/>
    <xdr:sp macro="" textlink="">
      <xdr:nvSpPr>
        <xdr:cNvPr id="313" name="n_2mainValue【福祉施設】&#10;有形固定資産減価償却率"/>
        <xdr:cNvSpPr txBox="1"/>
      </xdr:nvSpPr>
      <xdr:spPr>
        <a:xfrm>
          <a:off x="2705744" y="140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128033</xdr:rowOff>
    </xdr:from>
    <xdr:ext cx="405111" cy="259045"/>
    <xdr:sp macro="" textlink="">
      <xdr:nvSpPr>
        <xdr:cNvPr id="314" name="n_3mainValue【福祉施設】&#10;有形固定資産減価償却率"/>
        <xdr:cNvSpPr txBox="1"/>
      </xdr:nvSpPr>
      <xdr:spPr>
        <a:xfrm>
          <a:off x="1816744" y="1401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114316</xdr:rowOff>
    </xdr:from>
    <xdr:ext cx="405111" cy="259045"/>
    <xdr:sp macro="" textlink="">
      <xdr:nvSpPr>
        <xdr:cNvPr id="315" name="n_4mainValue【福祉施設】&#10;有形固定資産減価償却率"/>
        <xdr:cNvSpPr txBox="1"/>
      </xdr:nvSpPr>
      <xdr:spPr>
        <a:xfrm>
          <a:off x="927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6" name="直線コネクタ 32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7" name="テキスト ボックス 32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8" name="直線コネクタ 32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9" name="テキスト ボックス 32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0" name="直線コネクタ 32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1" name="テキスト ボックス 33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2" name="直線コネクタ 33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3" name="テキスト ボックス 33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4" name="直線コネクタ 33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5" name="テキスト ボックス 33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6" name="直線コネクタ 33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7" name="テキスト ボックス 33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41" name="直線コネクタ 340"/>
        <xdr:cNvCxnSpPr/>
      </xdr:nvCxnSpPr>
      <xdr:spPr>
        <a:xfrm flipV="1">
          <a:off x="10476865" y="13356771"/>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2"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3" name="直線コネクタ 342"/>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44" name="【福祉施設】&#10;一人当たり面積最大値テキスト"/>
        <xdr:cNvSpPr txBox="1"/>
      </xdr:nvSpPr>
      <xdr:spPr>
        <a:xfrm>
          <a:off x="10515600" y="131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45" name="直線コネクタ 344"/>
        <xdr:cNvCxnSpPr/>
      </xdr:nvCxnSpPr>
      <xdr:spPr>
        <a:xfrm>
          <a:off x="10388600" y="1335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46" name="【福祉施設】&#10;一人当たり面積平均値テキスト"/>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7" name="フローチャート: 判断 346"/>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8" name="フローチャート: 判断 347"/>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49" name="フローチャート: 判断 348"/>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98879</xdr:rowOff>
    </xdr:from>
    <xdr:to>
      <xdr:col>41</xdr:col>
      <xdr:colOff>101600</xdr:colOff>
      <xdr:row>84</xdr:row>
      <xdr:rowOff>29029</xdr:rowOff>
    </xdr:to>
    <xdr:sp macro="" textlink="">
      <xdr:nvSpPr>
        <xdr:cNvPr id="350" name="フローチャート: 判断 349"/>
        <xdr:cNvSpPr/>
      </xdr:nvSpPr>
      <xdr:spPr>
        <a:xfrm>
          <a:off x="7810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131536</xdr:rowOff>
    </xdr:from>
    <xdr:to>
      <xdr:col>36</xdr:col>
      <xdr:colOff>165100</xdr:colOff>
      <xdr:row>84</xdr:row>
      <xdr:rowOff>61686</xdr:rowOff>
    </xdr:to>
    <xdr:sp macro="" textlink="">
      <xdr:nvSpPr>
        <xdr:cNvPr id="351" name="フローチャート: 判断 350"/>
        <xdr:cNvSpPr/>
      </xdr:nvSpPr>
      <xdr:spPr>
        <a:xfrm>
          <a:off x="6921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156029</xdr:rowOff>
    </xdr:from>
    <xdr:to>
      <xdr:col>55</xdr:col>
      <xdr:colOff>50800</xdr:colOff>
      <xdr:row>85</xdr:row>
      <xdr:rowOff>86179</xdr:rowOff>
    </xdr:to>
    <xdr:sp macro="" textlink="">
      <xdr:nvSpPr>
        <xdr:cNvPr id="357" name="楕円 356"/>
        <xdr:cNvSpPr/>
      </xdr:nvSpPr>
      <xdr:spPr>
        <a:xfrm>
          <a:off x="10426700" y="145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134456</xdr:rowOff>
    </xdr:from>
    <xdr:ext cx="469744" cy="259045"/>
    <xdr:sp macro="" textlink="">
      <xdr:nvSpPr>
        <xdr:cNvPr id="358" name="【福祉施設】&#10;一人当たり面積該当値テキスト"/>
        <xdr:cNvSpPr txBox="1"/>
      </xdr:nvSpPr>
      <xdr:spPr>
        <a:xfrm>
          <a:off x="10515600" y="1453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104321</xdr:rowOff>
    </xdr:from>
    <xdr:to>
      <xdr:col>50</xdr:col>
      <xdr:colOff>165100</xdr:colOff>
      <xdr:row>86</xdr:row>
      <xdr:rowOff>34471</xdr:rowOff>
    </xdr:to>
    <xdr:sp macro="" textlink="">
      <xdr:nvSpPr>
        <xdr:cNvPr id="359" name="楕円 358"/>
        <xdr:cNvSpPr/>
      </xdr:nvSpPr>
      <xdr:spPr>
        <a:xfrm>
          <a:off x="9588500" y="146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35379</xdr:rowOff>
    </xdr:from>
    <xdr:to>
      <xdr:col>55</xdr:col>
      <xdr:colOff>0</xdr:colOff>
      <xdr:row>85</xdr:row>
      <xdr:rowOff>155121</xdr:rowOff>
    </xdr:to>
    <xdr:cxnSp macro="">
      <xdr:nvCxnSpPr>
        <xdr:cNvPr id="360" name="直線コネクタ 359"/>
        <xdr:cNvCxnSpPr/>
      </xdr:nvCxnSpPr>
      <xdr:spPr>
        <a:xfrm flipV="1">
          <a:off x="9639300" y="14608629"/>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104321</xdr:rowOff>
    </xdr:from>
    <xdr:to>
      <xdr:col>46</xdr:col>
      <xdr:colOff>38100</xdr:colOff>
      <xdr:row>86</xdr:row>
      <xdr:rowOff>34471</xdr:rowOff>
    </xdr:to>
    <xdr:sp macro="" textlink="">
      <xdr:nvSpPr>
        <xdr:cNvPr id="361" name="楕円 360"/>
        <xdr:cNvSpPr/>
      </xdr:nvSpPr>
      <xdr:spPr>
        <a:xfrm>
          <a:off x="8699500" y="146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155121</xdr:rowOff>
    </xdr:from>
    <xdr:to>
      <xdr:col>50</xdr:col>
      <xdr:colOff>114300</xdr:colOff>
      <xdr:row>85</xdr:row>
      <xdr:rowOff>155121</xdr:rowOff>
    </xdr:to>
    <xdr:cxnSp macro="">
      <xdr:nvCxnSpPr>
        <xdr:cNvPr id="362" name="直線コネクタ 361"/>
        <xdr:cNvCxnSpPr/>
      </xdr:nvCxnSpPr>
      <xdr:spPr>
        <a:xfrm>
          <a:off x="8750300" y="14728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166914</xdr:rowOff>
    </xdr:from>
    <xdr:to>
      <xdr:col>41</xdr:col>
      <xdr:colOff>101600</xdr:colOff>
      <xdr:row>85</xdr:row>
      <xdr:rowOff>97064</xdr:rowOff>
    </xdr:to>
    <xdr:sp macro="" textlink="">
      <xdr:nvSpPr>
        <xdr:cNvPr id="363" name="楕円 362"/>
        <xdr:cNvSpPr/>
      </xdr:nvSpPr>
      <xdr:spPr>
        <a:xfrm>
          <a:off x="7810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46264</xdr:rowOff>
    </xdr:from>
    <xdr:to>
      <xdr:col>45</xdr:col>
      <xdr:colOff>177800</xdr:colOff>
      <xdr:row>85</xdr:row>
      <xdr:rowOff>155121</xdr:rowOff>
    </xdr:to>
    <xdr:cxnSp macro="">
      <xdr:nvCxnSpPr>
        <xdr:cNvPr id="364" name="直線コネクタ 363"/>
        <xdr:cNvCxnSpPr/>
      </xdr:nvCxnSpPr>
      <xdr:spPr>
        <a:xfrm>
          <a:off x="7861300" y="14619514"/>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126093</xdr:rowOff>
    </xdr:from>
    <xdr:to>
      <xdr:col>36</xdr:col>
      <xdr:colOff>165100</xdr:colOff>
      <xdr:row>86</xdr:row>
      <xdr:rowOff>56243</xdr:rowOff>
    </xdr:to>
    <xdr:sp macro="" textlink="">
      <xdr:nvSpPr>
        <xdr:cNvPr id="365" name="楕円 364"/>
        <xdr:cNvSpPr/>
      </xdr:nvSpPr>
      <xdr:spPr>
        <a:xfrm>
          <a:off x="6921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46264</xdr:rowOff>
    </xdr:from>
    <xdr:to>
      <xdr:col>41</xdr:col>
      <xdr:colOff>50800</xdr:colOff>
      <xdr:row>86</xdr:row>
      <xdr:rowOff>5443</xdr:rowOff>
    </xdr:to>
    <xdr:cxnSp macro="">
      <xdr:nvCxnSpPr>
        <xdr:cNvPr id="366" name="直線コネクタ 365"/>
        <xdr:cNvCxnSpPr/>
      </xdr:nvCxnSpPr>
      <xdr:spPr>
        <a:xfrm flipV="1">
          <a:off x="6972300" y="146195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7" name="n_1aveValue【福祉施設】&#10;一人当たり面積"/>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68" name="n_2aveValue【福祉施設】&#10;一人当たり面積"/>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45556</xdr:rowOff>
    </xdr:from>
    <xdr:ext cx="469744" cy="259045"/>
    <xdr:sp macro="" textlink="">
      <xdr:nvSpPr>
        <xdr:cNvPr id="369" name="n_3aveValue【福祉施設】&#10;一人当たり面積"/>
        <xdr:cNvSpPr txBox="1"/>
      </xdr:nvSpPr>
      <xdr:spPr>
        <a:xfrm>
          <a:off x="7626427"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78213</xdr:rowOff>
    </xdr:from>
    <xdr:ext cx="469744" cy="259045"/>
    <xdr:sp macro="" textlink="">
      <xdr:nvSpPr>
        <xdr:cNvPr id="370" name="n_4aveValue【福祉施設】&#10;一人当たり面積"/>
        <xdr:cNvSpPr txBox="1"/>
      </xdr:nvSpPr>
      <xdr:spPr>
        <a:xfrm>
          <a:off x="6737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25598</xdr:rowOff>
    </xdr:from>
    <xdr:ext cx="469744" cy="259045"/>
    <xdr:sp macro="" textlink="">
      <xdr:nvSpPr>
        <xdr:cNvPr id="371" name="n_1mainValue【福祉施設】&#10;一人当たり面積"/>
        <xdr:cNvSpPr txBox="1"/>
      </xdr:nvSpPr>
      <xdr:spPr>
        <a:xfrm>
          <a:off x="9391727"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25598</xdr:rowOff>
    </xdr:from>
    <xdr:ext cx="469744" cy="259045"/>
    <xdr:sp macro="" textlink="">
      <xdr:nvSpPr>
        <xdr:cNvPr id="372" name="n_2mainValue【福祉施設】&#10;一人当たり面積"/>
        <xdr:cNvSpPr txBox="1"/>
      </xdr:nvSpPr>
      <xdr:spPr>
        <a:xfrm>
          <a:off x="8515427"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88191</xdr:rowOff>
    </xdr:from>
    <xdr:ext cx="469744" cy="259045"/>
    <xdr:sp macro="" textlink="">
      <xdr:nvSpPr>
        <xdr:cNvPr id="373" name="n_3mainValue【福祉施設】&#10;一人当たり面積"/>
        <xdr:cNvSpPr txBox="1"/>
      </xdr:nvSpPr>
      <xdr:spPr>
        <a:xfrm>
          <a:off x="76264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47370</xdr:rowOff>
    </xdr:from>
    <xdr:ext cx="469744" cy="259045"/>
    <xdr:sp macro="" textlink="">
      <xdr:nvSpPr>
        <xdr:cNvPr id="374" name="n_4mainValue【福祉施設】&#10;一人当たり面積"/>
        <xdr:cNvSpPr txBox="1"/>
      </xdr:nvSpPr>
      <xdr:spPr>
        <a:xfrm>
          <a:off x="6737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400" name="直線コネクタ 399"/>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1"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2" name="直線コネクタ 401"/>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403" name="【市民会館】&#10;有形固定資産減価償却率最大値テキスト"/>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404" name="直線コネクタ 403"/>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49909</xdr:rowOff>
    </xdr:from>
    <xdr:ext cx="405111" cy="259045"/>
    <xdr:sp macro="" textlink="">
      <xdr:nvSpPr>
        <xdr:cNvPr id="405" name="【市民会館】&#10;有形固定資産減価償却率平均値テキスト"/>
        <xdr:cNvSpPr txBox="1"/>
      </xdr:nvSpPr>
      <xdr:spPr>
        <a:xfrm>
          <a:off x="4673600" y="17709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406" name="フローチャート: 判断 405"/>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407" name="フローチャート: 判断 406"/>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27032</xdr:rowOff>
    </xdr:from>
    <xdr:to>
      <xdr:col>15</xdr:col>
      <xdr:colOff>101600</xdr:colOff>
      <xdr:row>104</xdr:row>
      <xdr:rowOff>128632</xdr:rowOff>
    </xdr:to>
    <xdr:sp macro="" textlink="">
      <xdr:nvSpPr>
        <xdr:cNvPr id="408" name="フローチャート: 判断 407"/>
        <xdr:cNvSpPr/>
      </xdr:nvSpPr>
      <xdr:spPr>
        <a:xfrm>
          <a:off x="28575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409" name="フローチャート: 判断 408"/>
        <xdr:cNvSpPr/>
      </xdr:nvSpPr>
      <xdr:spPr>
        <a:xfrm>
          <a:off x="1968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61323</xdr:rowOff>
    </xdr:from>
    <xdr:to>
      <xdr:col>6</xdr:col>
      <xdr:colOff>38100</xdr:colOff>
      <xdr:row>104</xdr:row>
      <xdr:rowOff>162923</xdr:rowOff>
    </xdr:to>
    <xdr:sp macro="" textlink="">
      <xdr:nvSpPr>
        <xdr:cNvPr id="410" name="フローチャート: 判断 409"/>
        <xdr:cNvSpPr/>
      </xdr:nvSpPr>
      <xdr:spPr>
        <a:xfrm>
          <a:off x="1079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53158</xdr:rowOff>
    </xdr:from>
    <xdr:to>
      <xdr:col>24</xdr:col>
      <xdr:colOff>114300</xdr:colOff>
      <xdr:row>107</xdr:row>
      <xdr:rowOff>154758</xdr:rowOff>
    </xdr:to>
    <xdr:sp macro="" textlink="">
      <xdr:nvSpPr>
        <xdr:cNvPr id="416" name="楕円 415"/>
        <xdr:cNvSpPr/>
      </xdr:nvSpPr>
      <xdr:spPr>
        <a:xfrm>
          <a:off x="45847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31585</xdr:rowOff>
    </xdr:from>
    <xdr:ext cx="405111" cy="259045"/>
    <xdr:sp macro="" textlink="">
      <xdr:nvSpPr>
        <xdr:cNvPr id="417" name="【市民会館】&#10;有形固定資産減価償却率該当値テキスト"/>
        <xdr:cNvSpPr txBox="1"/>
      </xdr:nvSpPr>
      <xdr:spPr>
        <a:xfrm>
          <a:off x="4673600"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20501</xdr:rowOff>
    </xdr:from>
    <xdr:to>
      <xdr:col>20</xdr:col>
      <xdr:colOff>38100</xdr:colOff>
      <xdr:row>107</xdr:row>
      <xdr:rowOff>122101</xdr:rowOff>
    </xdr:to>
    <xdr:sp macro="" textlink="">
      <xdr:nvSpPr>
        <xdr:cNvPr id="418" name="楕円 417"/>
        <xdr:cNvSpPr/>
      </xdr:nvSpPr>
      <xdr:spPr>
        <a:xfrm>
          <a:off x="3746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71301</xdr:rowOff>
    </xdr:from>
    <xdr:to>
      <xdr:col>24</xdr:col>
      <xdr:colOff>63500</xdr:colOff>
      <xdr:row>107</xdr:row>
      <xdr:rowOff>103958</xdr:rowOff>
    </xdr:to>
    <xdr:cxnSp macro="">
      <xdr:nvCxnSpPr>
        <xdr:cNvPr id="419" name="直線コネクタ 418"/>
        <xdr:cNvCxnSpPr/>
      </xdr:nvCxnSpPr>
      <xdr:spPr>
        <a:xfrm>
          <a:off x="3797300" y="1841645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160927</xdr:rowOff>
    </xdr:from>
    <xdr:to>
      <xdr:col>15</xdr:col>
      <xdr:colOff>101600</xdr:colOff>
      <xdr:row>107</xdr:row>
      <xdr:rowOff>91077</xdr:rowOff>
    </xdr:to>
    <xdr:sp macro="" textlink="">
      <xdr:nvSpPr>
        <xdr:cNvPr id="420" name="楕円 419"/>
        <xdr:cNvSpPr/>
      </xdr:nvSpPr>
      <xdr:spPr>
        <a:xfrm>
          <a:off x="28575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40277</xdr:rowOff>
    </xdr:from>
    <xdr:to>
      <xdr:col>19</xdr:col>
      <xdr:colOff>177800</xdr:colOff>
      <xdr:row>107</xdr:row>
      <xdr:rowOff>71301</xdr:rowOff>
    </xdr:to>
    <xdr:cxnSp macro="">
      <xdr:nvCxnSpPr>
        <xdr:cNvPr id="421" name="直線コネクタ 420"/>
        <xdr:cNvCxnSpPr/>
      </xdr:nvCxnSpPr>
      <xdr:spPr>
        <a:xfrm>
          <a:off x="2908300" y="1838542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36830</xdr:rowOff>
    </xdr:from>
    <xdr:to>
      <xdr:col>10</xdr:col>
      <xdr:colOff>165100</xdr:colOff>
      <xdr:row>106</xdr:row>
      <xdr:rowOff>138430</xdr:rowOff>
    </xdr:to>
    <xdr:sp macro="" textlink="">
      <xdr:nvSpPr>
        <xdr:cNvPr id="422" name="楕円 421"/>
        <xdr:cNvSpPr/>
      </xdr:nvSpPr>
      <xdr:spPr>
        <a:xfrm>
          <a:off x="1968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87630</xdr:rowOff>
    </xdr:from>
    <xdr:to>
      <xdr:col>15</xdr:col>
      <xdr:colOff>50800</xdr:colOff>
      <xdr:row>107</xdr:row>
      <xdr:rowOff>40277</xdr:rowOff>
    </xdr:to>
    <xdr:cxnSp macro="">
      <xdr:nvCxnSpPr>
        <xdr:cNvPr id="423" name="直線コネクタ 422"/>
        <xdr:cNvCxnSpPr/>
      </xdr:nvCxnSpPr>
      <xdr:spPr>
        <a:xfrm>
          <a:off x="2019300" y="1826133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167458</xdr:rowOff>
    </xdr:from>
    <xdr:to>
      <xdr:col>6</xdr:col>
      <xdr:colOff>38100</xdr:colOff>
      <xdr:row>106</xdr:row>
      <xdr:rowOff>97608</xdr:rowOff>
    </xdr:to>
    <xdr:sp macro="" textlink="">
      <xdr:nvSpPr>
        <xdr:cNvPr id="424" name="楕円 423"/>
        <xdr:cNvSpPr/>
      </xdr:nvSpPr>
      <xdr:spPr>
        <a:xfrm>
          <a:off x="1079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46808</xdr:rowOff>
    </xdr:from>
    <xdr:to>
      <xdr:col>10</xdr:col>
      <xdr:colOff>114300</xdr:colOff>
      <xdr:row>106</xdr:row>
      <xdr:rowOff>87630</xdr:rowOff>
    </xdr:to>
    <xdr:cxnSp macro="">
      <xdr:nvCxnSpPr>
        <xdr:cNvPr id="425" name="直線コネクタ 424"/>
        <xdr:cNvCxnSpPr/>
      </xdr:nvCxnSpPr>
      <xdr:spPr>
        <a:xfrm>
          <a:off x="1130300" y="1822050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11265</xdr:rowOff>
    </xdr:from>
    <xdr:ext cx="405111" cy="259045"/>
    <xdr:sp macro="" textlink="">
      <xdr:nvSpPr>
        <xdr:cNvPr id="426" name="n_1aveValue【市民会館】&#10;有形固定資産減価償却率"/>
        <xdr:cNvSpPr txBox="1"/>
      </xdr:nvSpPr>
      <xdr:spPr>
        <a:xfrm>
          <a:off x="3582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145159</xdr:rowOff>
    </xdr:from>
    <xdr:ext cx="405111" cy="259045"/>
    <xdr:sp macro="" textlink="">
      <xdr:nvSpPr>
        <xdr:cNvPr id="427" name="n_2aveValue【市民会館】&#10;有形固定資産減価償却率"/>
        <xdr:cNvSpPr txBox="1"/>
      </xdr:nvSpPr>
      <xdr:spPr>
        <a:xfrm>
          <a:off x="2705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114135</xdr:rowOff>
    </xdr:from>
    <xdr:ext cx="405111" cy="259045"/>
    <xdr:sp macro="" textlink="">
      <xdr:nvSpPr>
        <xdr:cNvPr id="428" name="n_3aveValue【市民会館】&#10;有形固定資産減価償却率"/>
        <xdr:cNvSpPr txBox="1"/>
      </xdr:nvSpPr>
      <xdr:spPr>
        <a:xfrm>
          <a:off x="1816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8000</xdr:rowOff>
    </xdr:from>
    <xdr:ext cx="405111" cy="259045"/>
    <xdr:sp macro="" textlink="">
      <xdr:nvSpPr>
        <xdr:cNvPr id="429" name="n_4aveValue【市民会館】&#10;有形固定資産減価償却率"/>
        <xdr:cNvSpPr txBox="1"/>
      </xdr:nvSpPr>
      <xdr:spPr>
        <a:xfrm>
          <a:off x="927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113228</xdr:rowOff>
    </xdr:from>
    <xdr:ext cx="405111" cy="259045"/>
    <xdr:sp macro="" textlink="">
      <xdr:nvSpPr>
        <xdr:cNvPr id="430" name="n_1mainValue【市民会館】&#10;有形固定資産減価償却率"/>
        <xdr:cNvSpPr txBox="1"/>
      </xdr:nvSpPr>
      <xdr:spPr>
        <a:xfrm>
          <a:off x="3582044" y="1845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82204</xdr:rowOff>
    </xdr:from>
    <xdr:ext cx="405111" cy="259045"/>
    <xdr:sp macro="" textlink="">
      <xdr:nvSpPr>
        <xdr:cNvPr id="431" name="n_2mainValue【市民会館】&#10;有形固定資産減価償却率"/>
        <xdr:cNvSpPr txBox="1"/>
      </xdr:nvSpPr>
      <xdr:spPr>
        <a:xfrm>
          <a:off x="2705744" y="1842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129557</xdr:rowOff>
    </xdr:from>
    <xdr:ext cx="405111" cy="259045"/>
    <xdr:sp macro="" textlink="">
      <xdr:nvSpPr>
        <xdr:cNvPr id="432" name="n_3mainValue【市民会館】&#10;有形固定資産減価償却率"/>
        <xdr:cNvSpPr txBox="1"/>
      </xdr:nvSpPr>
      <xdr:spPr>
        <a:xfrm>
          <a:off x="1816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88735</xdr:rowOff>
    </xdr:from>
    <xdr:ext cx="405111" cy="259045"/>
    <xdr:sp macro="" textlink="">
      <xdr:nvSpPr>
        <xdr:cNvPr id="433" name="n_4mainValue【市民会館】&#10;有形固定資産減価償却率"/>
        <xdr:cNvSpPr txBox="1"/>
      </xdr:nvSpPr>
      <xdr:spPr>
        <a:xfrm>
          <a:off x="9277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4" name="直線コネクタ 443"/>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5" name="テキスト ボックス 444"/>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8" name="直線コネクタ 447"/>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9" name="テキスト ボックス 448"/>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3" name="直線コネクタ 452"/>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4"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5" name="直線コネクタ 454"/>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6"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7" name="直線コネクタ 456"/>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58" name="【市民会館】&#10;一人当たり面積平均値テキスト"/>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59" name="フローチャート: 判断 458"/>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60" name="フローチャート: 判断 459"/>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61" name="フローチャート: 判断 460"/>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2" name="フローチャート: 判断 461"/>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19686</xdr:rowOff>
    </xdr:from>
    <xdr:to>
      <xdr:col>36</xdr:col>
      <xdr:colOff>165100</xdr:colOff>
      <xdr:row>105</xdr:row>
      <xdr:rowOff>121286</xdr:rowOff>
    </xdr:to>
    <xdr:sp macro="" textlink="">
      <xdr:nvSpPr>
        <xdr:cNvPr id="463" name="フローチャート: 判断 462"/>
        <xdr:cNvSpPr/>
      </xdr:nvSpPr>
      <xdr:spPr>
        <a:xfrm>
          <a:off x="6921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82550</xdr:rowOff>
    </xdr:from>
    <xdr:to>
      <xdr:col>55</xdr:col>
      <xdr:colOff>50800</xdr:colOff>
      <xdr:row>106</xdr:row>
      <xdr:rowOff>12700</xdr:rowOff>
    </xdr:to>
    <xdr:sp macro="" textlink="">
      <xdr:nvSpPr>
        <xdr:cNvPr id="469" name="楕円 468"/>
        <xdr:cNvSpPr/>
      </xdr:nvSpPr>
      <xdr:spPr>
        <a:xfrm>
          <a:off x="10426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60977</xdr:rowOff>
    </xdr:from>
    <xdr:ext cx="469744" cy="259045"/>
    <xdr:sp macro="" textlink="">
      <xdr:nvSpPr>
        <xdr:cNvPr id="470" name="【市民会館】&#10;一人当たり面積該当値テキスト"/>
        <xdr:cNvSpPr txBox="1"/>
      </xdr:nvSpPr>
      <xdr:spPr>
        <a:xfrm>
          <a:off x="10515600"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82550</xdr:rowOff>
    </xdr:from>
    <xdr:to>
      <xdr:col>50</xdr:col>
      <xdr:colOff>165100</xdr:colOff>
      <xdr:row>106</xdr:row>
      <xdr:rowOff>12700</xdr:rowOff>
    </xdr:to>
    <xdr:sp macro="" textlink="">
      <xdr:nvSpPr>
        <xdr:cNvPr id="471" name="楕円 470"/>
        <xdr:cNvSpPr/>
      </xdr:nvSpPr>
      <xdr:spPr>
        <a:xfrm>
          <a:off x="9588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133350</xdr:rowOff>
    </xdr:from>
    <xdr:to>
      <xdr:col>55</xdr:col>
      <xdr:colOff>0</xdr:colOff>
      <xdr:row>105</xdr:row>
      <xdr:rowOff>133350</xdr:rowOff>
    </xdr:to>
    <xdr:cxnSp macro="">
      <xdr:nvCxnSpPr>
        <xdr:cNvPr id="472" name="直線コネクタ 471"/>
        <xdr:cNvCxnSpPr/>
      </xdr:nvCxnSpPr>
      <xdr:spPr>
        <a:xfrm>
          <a:off x="9639300" y="1813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88264</xdr:rowOff>
    </xdr:from>
    <xdr:to>
      <xdr:col>46</xdr:col>
      <xdr:colOff>38100</xdr:colOff>
      <xdr:row>106</xdr:row>
      <xdr:rowOff>18414</xdr:rowOff>
    </xdr:to>
    <xdr:sp macro="" textlink="">
      <xdr:nvSpPr>
        <xdr:cNvPr id="473" name="楕円 472"/>
        <xdr:cNvSpPr/>
      </xdr:nvSpPr>
      <xdr:spPr>
        <a:xfrm>
          <a:off x="8699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133350</xdr:rowOff>
    </xdr:from>
    <xdr:to>
      <xdr:col>50</xdr:col>
      <xdr:colOff>114300</xdr:colOff>
      <xdr:row>105</xdr:row>
      <xdr:rowOff>139064</xdr:rowOff>
    </xdr:to>
    <xdr:cxnSp macro="">
      <xdr:nvCxnSpPr>
        <xdr:cNvPr id="474" name="直線コネクタ 473"/>
        <xdr:cNvCxnSpPr/>
      </xdr:nvCxnSpPr>
      <xdr:spPr>
        <a:xfrm flipV="1">
          <a:off x="8750300" y="181356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116839</xdr:rowOff>
    </xdr:from>
    <xdr:to>
      <xdr:col>41</xdr:col>
      <xdr:colOff>101600</xdr:colOff>
      <xdr:row>106</xdr:row>
      <xdr:rowOff>46989</xdr:rowOff>
    </xdr:to>
    <xdr:sp macro="" textlink="">
      <xdr:nvSpPr>
        <xdr:cNvPr id="475" name="楕円 474"/>
        <xdr:cNvSpPr/>
      </xdr:nvSpPr>
      <xdr:spPr>
        <a:xfrm>
          <a:off x="7810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139064</xdr:rowOff>
    </xdr:from>
    <xdr:to>
      <xdr:col>45</xdr:col>
      <xdr:colOff>177800</xdr:colOff>
      <xdr:row>105</xdr:row>
      <xdr:rowOff>167639</xdr:rowOff>
    </xdr:to>
    <xdr:cxnSp macro="">
      <xdr:nvCxnSpPr>
        <xdr:cNvPr id="476" name="直線コネクタ 475"/>
        <xdr:cNvCxnSpPr/>
      </xdr:nvCxnSpPr>
      <xdr:spPr>
        <a:xfrm flipV="1">
          <a:off x="7861300" y="1814131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116839</xdr:rowOff>
    </xdr:from>
    <xdr:to>
      <xdr:col>36</xdr:col>
      <xdr:colOff>165100</xdr:colOff>
      <xdr:row>106</xdr:row>
      <xdr:rowOff>46989</xdr:rowOff>
    </xdr:to>
    <xdr:sp macro="" textlink="">
      <xdr:nvSpPr>
        <xdr:cNvPr id="477" name="楕円 476"/>
        <xdr:cNvSpPr/>
      </xdr:nvSpPr>
      <xdr:spPr>
        <a:xfrm>
          <a:off x="6921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167639</xdr:rowOff>
    </xdr:from>
    <xdr:to>
      <xdr:col>41</xdr:col>
      <xdr:colOff>50800</xdr:colOff>
      <xdr:row>105</xdr:row>
      <xdr:rowOff>167639</xdr:rowOff>
    </xdr:to>
    <xdr:cxnSp macro="">
      <xdr:nvCxnSpPr>
        <xdr:cNvPr id="478" name="直線コネクタ 477"/>
        <xdr:cNvCxnSpPr/>
      </xdr:nvCxnSpPr>
      <xdr:spPr>
        <a:xfrm>
          <a:off x="6972300" y="18169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137813</xdr:rowOff>
    </xdr:from>
    <xdr:ext cx="469744" cy="259045"/>
    <xdr:sp macro="" textlink="">
      <xdr:nvSpPr>
        <xdr:cNvPr id="479" name="n_1aveValue【市民会館】&#10;一人当たり面積"/>
        <xdr:cNvSpPr txBox="1"/>
      </xdr:nvSpPr>
      <xdr:spPr>
        <a:xfrm>
          <a:off x="93917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480" name="n_2aveValue【市民会館】&#10;一人当たり面積"/>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81" name="n_3aveValue【市民会館】&#10;一人当たり面積"/>
        <xdr:cNvSpPr txBox="1"/>
      </xdr:nvSpPr>
      <xdr:spPr>
        <a:xfrm>
          <a:off x="7626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137813</xdr:rowOff>
    </xdr:from>
    <xdr:ext cx="469744" cy="259045"/>
    <xdr:sp macro="" textlink="">
      <xdr:nvSpPr>
        <xdr:cNvPr id="482" name="n_4aveValue【市民会館】&#10;一人当たり面積"/>
        <xdr:cNvSpPr txBox="1"/>
      </xdr:nvSpPr>
      <xdr:spPr>
        <a:xfrm>
          <a:off x="6737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3827</xdr:rowOff>
    </xdr:from>
    <xdr:ext cx="469744" cy="259045"/>
    <xdr:sp macro="" textlink="">
      <xdr:nvSpPr>
        <xdr:cNvPr id="483" name="n_1mainValue【市民会館】&#10;一人当たり面積"/>
        <xdr:cNvSpPr txBox="1"/>
      </xdr:nvSpPr>
      <xdr:spPr>
        <a:xfrm>
          <a:off x="9391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9541</xdr:rowOff>
    </xdr:from>
    <xdr:ext cx="469744" cy="259045"/>
    <xdr:sp macro="" textlink="">
      <xdr:nvSpPr>
        <xdr:cNvPr id="484" name="n_2mainValue【市民会館】&#10;一人当たり面積"/>
        <xdr:cNvSpPr txBox="1"/>
      </xdr:nvSpPr>
      <xdr:spPr>
        <a:xfrm>
          <a:off x="8515427" y="1818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38116</xdr:rowOff>
    </xdr:from>
    <xdr:ext cx="469744" cy="259045"/>
    <xdr:sp macro="" textlink="">
      <xdr:nvSpPr>
        <xdr:cNvPr id="485" name="n_3mainValue【市民会館】&#10;一人当たり面積"/>
        <xdr:cNvSpPr txBox="1"/>
      </xdr:nvSpPr>
      <xdr:spPr>
        <a:xfrm>
          <a:off x="7626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38116</xdr:rowOff>
    </xdr:from>
    <xdr:ext cx="469744" cy="259045"/>
    <xdr:sp macro="" textlink="">
      <xdr:nvSpPr>
        <xdr:cNvPr id="486" name="n_4mainValue【市民会館】&#10;一人当たり面積"/>
        <xdr:cNvSpPr txBox="1"/>
      </xdr:nvSpPr>
      <xdr:spPr>
        <a:xfrm>
          <a:off x="6737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8" name="直線コネクタ 49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9" name="テキスト ボックス 49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0" name="直線コネクタ 49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1" name="テキスト ボックス 50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2" name="直線コネクタ 50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3" name="テキスト ボックス 50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4" name="直線コネクタ 50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5" name="テキスト ボックス 50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6" name="直線コネクタ 50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7" name="テキスト ボックス 50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8" name="直線コネクタ 50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9" name="テキスト ボックス 50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512" name="直線コネクタ 511"/>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513" name="【一般廃棄物処理施設】&#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514" name="直線コネクタ 513"/>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515" name="【一般廃棄物処理施設】&#10;有形固定資産減価償却率最大値テキスト"/>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516" name="直線コネクタ 515"/>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517" name="【一般廃棄物処理施設】&#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518" name="フローチャート: 判断 517"/>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519" name="フローチャート: 判断 518"/>
        <xdr:cNvSpPr/>
      </xdr:nvSpPr>
      <xdr:spPr>
        <a:xfrm>
          <a:off x="15430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72753</xdr:rowOff>
    </xdr:from>
    <xdr:to>
      <xdr:col>76</xdr:col>
      <xdr:colOff>165100</xdr:colOff>
      <xdr:row>39</xdr:row>
      <xdr:rowOff>2903</xdr:rowOff>
    </xdr:to>
    <xdr:sp macro="" textlink="">
      <xdr:nvSpPr>
        <xdr:cNvPr id="520" name="フローチャート: 判断 519"/>
        <xdr:cNvSpPr/>
      </xdr:nvSpPr>
      <xdr:spPr>
        <a:xfrm>
          <a:off x="14541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5806</xdr:rowOff>
    </xdr:from>
    <xdr:to>
      <xdr:col>72</xdr:col>
      <xdr:colOff>38100</xdr:colOff>
      <xdr:row>38</xdr:row>
      <xdr:rowOff>107406</xdr:rowOff>
    </xdr:to>
    <xdr:sp macro="" textlink="">
      <xdr:nvSpPr>
        <xdr:cNvPr id="521" name="フローチャート: 判断 520"/>
        <xdr:cNvSpPr/>
      </xdr:nvSpPr>
      <xdr:spPr>
        <a:xfrm>
          <a:off x="13652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61323</xdr:rowOff>
    </xdr:from>
    <xdr:to>
      <xdr:col>67</xdr:col>
      <xdr:colOff>101600</xdr:colOff>
      <xdr:row>38</xdr:row>
      <xdr:rowOff>162923</xdr:rowOff>
    </xdr:to>
    <xdr:sp macro="" textlink="">
      <xdr:nvSpPr>
        <xdr:cNvPr id="522" name="フローチャート: 判断 521"/>
        <xdr:cNvSpPr/>
      </xdr:nvSpPr>
      <xdr:spPr>
        <a:xfrm>
          <a:off x="12763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40096</xdr:rowOff>
    </xdr:from>
    <xdr:to>
      <xdr:col>85</xdr:col>
      <xdr:colOff>177800</xdr:colOff>
      <xdr:row>39</xdr:row>
      <xdr:rowOff>141696</xdr:rowOff>
    </xdr:to>
    <xdr:sp macro="" textlink="">
      <xdr:nvSpPr>
        <xdr:cNvPr id="528" name="楕円 527"/>
        <xdr:cNvSpPr/>
      </xdr:nvSpPr>
      <xdr:spPr>
        <a:xfrm>
          <a:off x="162687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18523</xdr:rowOff>
    </xdr:from>
    <xdr:ext cx="405111" cy="259045"/>
    <xdr:sp macro="" textlink="">
      <xdr:nvSpPr>
        <xdr:cNvPr id="529" name="【一般廃棄物処理施設】&#10;有形固定資産減価償却率該当値テキスト"/>
        <xdr:cNvSpPr txBox="1"/>
      </xdr:nvSpPr>
      <xdr:spPr>
        <a:xfrm>
          <a:off x="16357600"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27033</xdr:rowOff>
    </xdr:from>
    <xdr:to>
      <xdr:col>81</xdr:col>
      <xdr:colOff>101600</xdr:colOff>
      <xdr:row>40</xdr:row>
      <xdr:rowOff>128633</xdr:rowOff>
    </xdr:to>
    <xdr:sp macro="" textlink="">
      <xdr:nvSpPr>
        <xdr:cNvPr id="530" name="楕円 529"/>
        <xdr:cNvSpPr/>
      </xdr:nvSpPr>
      <xdr:spPr>
        <a:xfrm>
          <a:off x="15430500" y="68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90896</xdr:rowOff>
    </xdr:from>
    <xdr:to>
      <xdr:col>85</xdr:col>
      <xdr:colOff>127000</xdr:colOff>
      <xdr:row>40</xdr:row>
      <xdr:rowOff>77833</xdr:rowOff>
    </xdr:to>
    <xdr:cxnSp macro="">
      <xdr:nvCxnSpPr>
        <xdr:cNvPr id="531" name="直線コネクタ 530"/>
        <xdr:cNvCxnSpPr/>
      </xdr:nvCxnSpPr>
      <xdr:spPr>
        <a:xfrm flipV="1">
          <a:off x="15481300" y="6777446"/>
          <a:ext cx="8382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5806</xdr:rowOff>
    </xdr:from>
    <xdr:to>
      <xdr:col>76</xdr:col>
      <xdr:colOff>165100</xdr:colOff>
      <xdr:row>40</xdr:row>
      <xdr:rowOff>107406</xdr:rowOff>
    </xdr:to>
    <xdr:sp macro="" textlink="">
      <xdr:nvSpPr>
        <xdr:cNvPr id="532" name="楕円 531"/>
        <xdr:cNvSpPr/>
      </xdr:nvSpPr>
      <xdr:spPr>
        <a:xfrm>
          <a:off x="14541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56606</xdr:rowOff>
    </xdr:from>
    <xdr:to>
      <xdr:col>81</xdr:col>
      <xdr:colOff>50800</xdr:colOff>
      <xdr:row>40</xdr:row>
      <xdr:rowOff>77833</xdr:rowOff>
    </xdr:to>
    <xdr:cxnSp macro="">
      <xdr:nvCxnSpPr>
        <xdr:cNvPr id="533" name="直線コネクタ 532"/>
        <xdr:cNvCxnSpPr/>
      </xdr:nvCxnSpPr>
      <xdr:spPr>
        <a:xfrm>
          <a:off x="14592300" y="691460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126637</xdr:rowOff>
    </xdr:from>
    <xdr:to>
      <xdr:col>72</xdr:col>
      <xdr:colOff>38100</xdr:colOff>
      <xdr:row>40</xdr:row>
      <xdr:rowOff>56787</xdr:rowOff>
    </xdr:to>
    <xdr:sp macro="" textlink="">
      <xdr:nvSpPr>
        <xdr:cNvPr id="534" name="楕円 533"/>
        <xdr:cNvSpPr/>
      </xdr:nvSpPr>
      <xdr:spPr>
        <a:xfrm>
          <a:off x="13652500" y="681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5987</xdr:rowOff>
    </xdr:from>
    <xdr:to>
      <xdr:col>76</xdr:col>
      <xdr:colOff>114300</xdr:colOff>
      <xdr:row>40</xdr:row>
      <xdr:rowOff>56606</xdr:rowOff>
    </xdr:to>
    <xdr:cxnSp macro="">
      <xdr:nvCxnSpPr>
        <xdr:cNvPr id="535" name="直線コネクタ 534"/>
        <xdr:cNvCxnSpPr/>
      </xdr:nvCxnSpPr>
      <xdr:spPr>
        <a:xfrm>
          <a:off x="13703300" y="686398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98878</xdr:rowOff>
    </xdr:from>
    <xdr:to>
      <xdr:col>67</xdr:col>
      <xdr:colOff>101600</xdr:colOff>
      <xdr:row>41</xdr:row>
      <xdr:rowOff>29028</xdr:rowOff>
    </xdr:to>
    <xdr:sp macro="" textlink="">
      <xdr:nvSpPr>
        <xdr:cNvPr id="536" name="楕円 535"/>
        <xdr:cNvSpPr/>
      </xdr:nvSpPr>
      <xdr:spPr>
        <a:xfrm>
          <a:off x="12763500" y="695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5987</xdr:rowOff>
    </xdr:from>
    <xdr:to>
      <xdr:col>71</xdr:col>
      <xdr:colOff>177800</xdr:colOff>
      <xdr:row>40</xdr:row>
      <xdr:rowOff>149678</xdr:rowOff>
    </xdr:to>
    <xdr:cxnSp macro="">
      <xdr:nvCxnSpPr>
        <xdr:cNvPr id="537" name="直線コネクタ 536"/>
        <xdr:cNvCxnSpPr/>
      </xdr:nvCxnSpPr>
      <xdr:spPr>
        <a:xfrm flipV="1">
          <a:off x="12814300" y="6863987"/>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171285</xdr:rowOff>
    </xdr:from>
    <xdr:ext cx="405111" cy="259045"/>
    <xdr:sp macro="" textlink="">
      <xdr:nvSpPr>
        <xdr:cNvPr id="538" name="n_1aveValue【一般廃棄物処理施設】&#10;有形固定資産減価償却率"/>
        <xdr:cNvSpPr txBox="1"/>
      </xdr:nvSpPr>
      <xdr:spPr>
        <a:xfrm>
          <a:off x="15266044" y="634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19430</xdr:rowOff>
    </xdr:from>
    <xdr:ext cx="405111" cy="259045"/>
    <xdr:sp macro="" textlink="">
      <xdr:nvSpPr>
        <xdr:cNvPr id="539" name="n_2aveValue【一般廃棄物処理施設】&#10;有形固定資産減価償却率"/>
        <xdr:cNvSpPr txBox="1"/>
      </xdr:nvSpPr>
      <xdr:spPr>
        <a:xfrm>
          <a:off x="14389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123933</xdr:rowOff>
    </xdr:from>
    <xdr:ext cx="405111" cy="259045"/>
    <xdr:sp macro="" textlink="">
      <xdr:nvSpPr>
        <xdr:cNvPr id="540" name="n_3aveValue【一般廃棄物処理施設】&#10;有形固定資産減価償却率"/>
        <xdr:cNvSpPr txBox="1"/>
      </xdr:nvSpPr>
      <xdr:spPr>
        <a:xfrm>
          <a:off x="13500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8000</xdr:rowOff>
    </xdr:from>
    <xdr:ext cx="405111" cy="259045"/>
    <xdr:sp macro="" textlink="">
      <xdr:nvSpPr>
        <xdr:cNvPr id="541" name="n_4aveValue【一般廃棄物処理施設】&#10;有形固定資産減価償却率"/>
        <xdr:cNvSpPr txBox="1"/>
      </xdr:nvSpPr>
      <xdr:spPr>
        <a:xfrm>
          <a:off x="12611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119760</xdr:rowOff>
    </xdr:from>
    <xdr:ext cx="405111" cy="259045"/>
    <xdr:sp macro="" textlink="">
      <xdr:nvSpPr>
        <xdr:cNvPr id="542" name="n_1mainValue【一般廃棄物処理施設】&#10;有形固定資産減価償却率"/>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98533</xdr:rowOff>
    </xdr:from>
    <xdr:ext cx="405111" cy="259045"/>
    <xdr:sp macro="" textlink="">
      <xdr:nvSpPr>
        <xdr:cNvPr id="543" name="n_2mainValue【一般廃棄物処理施設】&#10;有形固定資産減価償却率"/>
        <xdr:cNvSpPr txBox="1"/>
      </xdr:nvSpPr>
      <xdr:spPr>
        <a:xfrm>
          <a:off x="14389744" y="695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47914</xdr:rowOff>
    </xdr:from>
    <xdr:ext cx="405111" cy="259045"/>
    <xdr:sp macro="" textlink="">
      <xdr:nvSpPr>
        <xdr:cNvPr id="544" name="n_3mainValue【一般廃棄物処理施設】&#10;有形固定資産減価償却率"/>
        <xdr:cNvSpPr txBox="1"/>
      </xdr:nvSpPr>
      <xdr:spPr>
        <a:xfrm>
          <a:off x="13500744" y="690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20155</xdr:rowOff>
    </xdr:from>
    <xdr:ext cx="405111" cy="259045"/>
    <xdr:sp macro="" textlink="">
      <xdr:nvSpPr>
        <xdr:cNvPr id="545" name="n_4mainValue【一般廃棄物処理施設】&#10;有形固定資産減価償却率"/>
        <xdr:cNvSpPr txBox="1"/>
      </xdr:nvSpPr>
      <xdr:spPr>
        <a:xfrm>
          <a:off x="12611744" y="704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6" name="直線コネクタ 55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7" name="テキスト ボックス 55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8" name="直線コネクタ 55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9" name="テキスト ボックス 55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1" name="テキスト ボックス 56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2" name="直線コネクタ 56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3" name="テキスト ボックス 56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4" name="直線コネクタ 56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5" name="テキスト ボックス 56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69" name="直線コネクタ 568"/>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70" name="【一般廃棄物処理施設】&#10;一人当たり有形固定資産（償却資産）額最小値テキスト"/>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71" name="直線コネクタ 570"/>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72" name="【一般廃棄物処理施設】&#10;一人当たり有形固定資産（償却資産）額最大値テキスト"/>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73" name="直線コネクタ 572"/>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130662</xdr:rowOff>
    </xdr:from>
    <xdr:ext cx="534377" cy="259045"/>
    <xdr:sp macro="" textlink="">
      <xdr:nvSpPr>
        <xdr:cNvPr id="574" name="【一般廃棄物処理施設】&#10;一人当たり有形固定資産（償却資産）額平均値テキスト"/>
        <xdr:cNvSpPr txBox="1"/>
      </xdr:nvSpPr>
      <xdr:spPr>
        <a:xfrm>
          <a:off x="22199600" y="6645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75" name="フローチャート: 判断 574"/>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76" name="フローチャート: 判断 575"/>
        <xdr:cNvSpPr/>
      </xdr:nvSpPr>
      <xdr:spPr>
        <a:xfrm>
          <a:off x="21272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4056</xdr:rowOff>
    </xdr:from>
    <xdr:to>
      <xdr:col>107</xdr:col>
      <xdr:colOff>101600</xdr:colOff>
      <xdr:row>39</xdr:row>
      <xdr:rowOff>105656</xdr:rowOff>
    </xdr:to>
    <xdr:sp macro="" textlink="">
      <xdr:nvSpPr>
        <xdr:cNvPr id="577" name="フローチャート: 判断 576"/>
        <xdr:cNvSpPr/>
      </xdr:nvSpPr>
      <xdr:spPr>
        <a:xfrm>
          <a:off x="20383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43086</xdr:rowOff>
    </xdr:from>
    <xdr:to>
      <xdr:col>102</xdr:col>
      <xdr:colOff>165100</xdr:colOff>
      <xdr:row>39</xdr:row>
      <xdr:rowOff>144686</xdr:rowOff>
    </xdr:to>
    <xdr:sp macro="" textlink="">
      <xdr:nvSpPr>
        <xdr:cNvPr id="578" name="フローチャート: 判断 577"/>
        <xdr:cNvSpPr/>
      </xdr:nvSpPr>
      <xdr:spPr>
        <a:xfrm>
          <a:off x="19494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2228</xdr:rowOff>
    </xdr:from>
    <xdr:to>
      <xdr:col>98</xdr:col>
      <xdr:colOff>38100</xdr:colOff>
      <xdr:row>39</xdr:row>
      <xdr:rowOff>103828</xdr:rowOff>
    </xdr:to>
    <xdr:sp macro="" textlink="">
      <xdr:nvSpPr>
        <xdr:cNvPr id="579" name="フローチャート: 判断 578"/>
        <xdr:cNvSpPr/>
      </xdr:nvSpPr>
      <xdr:spPr>
        <a:xfrm>
          <a:off x="18605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115910</xdr:rowOff>
    </xdr:from>
    <xdr:to>
      <xdr:col>116</xdr:col>
      <xdr:colOff>114300</xdr:colOff>
      <xdr:row>37</xdr:row>
      <xdr:rowOff>46060</xdr:rowOff>
    </xdr:to>
    <xdr:sp macro="" textlink="">
      <xdr:nvSpPr>
        <xdr:cNvPr id="585" name="楕円 584"/>
        <xdr:cNvSpPr/>
      </xdr:nvSpPr>
      <xdr:spPr>
        <a:xfrm>
          <a:off x="22110700" y="628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138787</xdr:rowOff>
    </xdr:from>
    <xdr:ext cx="599010" cy="259045"/>
    <xdr:sp macro="" textlink="">
      <xdr:nvSpPr>
        <xdr:cNvPr id="586" name="【一般廃棄物処理施設】&#10;一人当たり有形固定資産（償却資産）額該当値テキスト"/>
        <xdr:cNvSpPr txBox="1"/>
      </xdr:nvSpPr>
      <xdr:spPr>
        <a:xfrm>
          <a:off x="22199600" y="6139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117472</xdr:rowOff>
    </xdr:from>
    <xdr:to>
      <xdr:col>112</xdr:col>
      <xdr:colOff>38100</xdr:colOff>
      <xdr:row>38</xdr:row>
      <xdr:rowOff>47622</xdr:rowOff>
    </xdr:to>
    <xdr:sp macro="" textlink="">
      <xdr:nvSpPr>
        <xdr:cNvPr id="587" name="楕円 586"/>
        <xdr:cNvSpPr/>
      </xdr:nvSpPr>
      <xdr:spPr>
        <a:xfrm>
          <a:off x="21272500" y="646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166710</xdr:rowOff>
    </xdr:from>
    <xdr:to>
      <xdr:col>116</xdr:col>
      <xdr:colOff>63500</xdr:colOff>
      <xdr:row>37</xdr:row>
      <xdr:rowOff>168273</xdr:rowOff>
    </xdr:to>
    <xdr:cxnSp macro="">
      <xdr:nvCxnSpPr>
        <xdr:cNvPr id="588" name="直線コネクタ 587"/>
        <xdr:cNvCxnSpPr/>
      </xdr:nvCxnSpPr>
      <xdr:spPr>
        <a:xfrm flipV="1">
          <a:off x="21323300" y="6338910"/>
          <a:ext cx="838200" cy="17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121793</xdr:rowOff>
    </xdr:from>
    <xdr:to>
      <xdr:col>107</xdr:col>
      <xdr:colOff>101600</xdr:colOff>
      <xdr:row>38</xdr:row>
      <xdr:rowOff>51943</xdr:rowOff>
    </xdr:to>
    <xdr:sp macro="" textlink="">
      <xdr:nvSpPr>
        <xdr:cNvPr id="589" name="楕円 588"/>
        <xdr:cNvSpPr/>
      </xdr:nvSpPr>
      <xdr:spPr>
        <a:xfrm>
          <a:off x="20383500" y="646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168273</xdr:rowOff>
    </xdr:from>
    <xdr:to>
      <xdr:col>111</xdr:col>
      <xdr:colOff>177800</xdr:colOff>
      <xdr:row>38</xdr:row>
      <xdr:rowOff>1143</xdr:rowOff>
    </xdr:to>
    <xdr:cxnSp macro="">
      <xdr:nvCxnSpPr>
        <xdr:cNvPr id="590" name="直線コネクタ 589"/>
        <xdr:cNvCxnSpPr/>
      </xdr:nvCxnSpPr>
      <xdr:spPr>
        <a:xfrm flipV="1">
          <a:off x="20434300" y="6511923"/>
          <a:ext cx="8890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57945</xdr:rowOff>
    </xdr:from>
    <xdr:to>
      <xdr:col>102</xdr:col>
      <xdr:colOff>165100</xdr:colOff>
      <xdr:row>37</xdr:row>
      <xdr:rowOff>159545</xdr:rowOff>
    </xdr:to>
    <xdr:sp macro="" textlink="">
      <xdr:nvSpPr>
        <xdr:cNvPr id="591" name="楕円 590"/>
        <xdr:cNvSpPr/>
      </xdr:nvSpPr>
      <xdr:spPr>
        <a:xfrm>
          <a:off x="19494500" y="640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108745</xdr:rowOff>
    </xdr:from>
    <xdr:to>
      <xdr:col>107</xdr:col>
      <xdr:colOff>50800</xdr:colOff>
      <xdr:row>38</xdr:row>
      <xdr:rowOff>1143</xdr:rowOff>
    </xdr:to>
    <xdr:cxnSp macro="">
      <xdr:nvCxnSpPr>
        <xdr:cNvPr id="592" name="直線コネクタ 591"/>
        <xdr:cNvCxnSpPr/>
      </xdr:nvCxnSpPr>
      <xdr:spPr>
        <a:xfrm>
          <a:off x="19545300" y="6452395"/>
          <a:ext cx="889000" cy="6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30513</xdr:rowOff>
    </xdr:from>
    <xdr:to>
      <xdr:col>98</xdr:col>
      <xdr:colOff>38100</xdr:colOff>
      <xdr:row>34</xdr:row>
      <xdr:rowOff>132113</xdr:rowOff>
    </xdr:to>
    <xdr:sp macro="" textlink="">
      <xdr:nvSpPr>
        <xdr:cNvPr id="593" name="楕円 592"/>
        <xdr:cNvSpPr/>
      </xdr:nvSpPr>
      <xdr:spPr>
        <a:xfrm>
          <a:off x="18605500" y="585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81313</xdr:rowOff>
    </xdr:from>
    <xdr:to>
      <xdr:col>102</xdr:col>
      <xdr:colOff>114300</xdr:colOff>
      <xdr:row>37</xdr:row>
      <xdr:rowOff>108745</xdr:rowOff>
    </xdr:to>
    <xdr:cxnSp macro="">
      <xdr:nvCxnSpPr>
        <xdr:cNvPr id="594" name="直線コネクタ 593"/>
        <xdr:cNvCxnSpPr/>
      </xdr:nvCxnSpPr>
      <xdr:spPr>
        <a:xfrm>
          <a:off x="18656300" y="5910613"/>
          <a:ext cx="889000" cy="54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100243</xdr:rowOff>
    </xdr:from>
    <xdr:ext cx="534377" cy="259045"/>
    <xdr:sp macro="" textlink="">
      <xdr:nvSpPr>
        <xdr:cNvPr id="595" name="n_1aveValue【一般廃棄物処理施設】&#10;一人当たり有形固定資産（償却資産）額"/>
        <xdr:cNvSpPr txBox="1"/>
      </xdr:nvSpPr>
      <xdr:spPr>
        <a:xfrm>
          <a:off x="21043411" y="678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96783</xdr:rowOff>
    </xdr:from>
    <xdr:ext cx="534377" cy="259045"/>
    <xdr:sp macro="" textlink="">
      <xdr:nvSpPr>
        <xdr:cNvPr id="596" name="n_2aveValue【一般廃棄物処理施設】&#10;一人当たり有形固定資産（償却資産）額"/>
        <xdr:cNvSpPr txBox="1"/>
      </xdr:nvSpPr>
      <xdr:spPr>
        <a:xfrm>
          <a:off x="20167111" y="67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135813</xdr:rowOff>
    </xdr:from>
    <xdr:ext cx="534377" cy="259045"/>
    <xdr:sp macro="" textlink="">
      <xdr:nvSpPr>
        <xdr:cNvPr id="597" name="n_3aveValue【一般廃棄物処理施設】&#10;一人当たり有形固定資産（償却資産）額"/>
        <xdr:cNvSpPr txBox="1"/>
      </xdr:nvSpPr>
      <xdr:spPr>
        <a:xfrm>
          <a:off x="19278111" y="682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94955</xdr:rowOff>
    </xdr:from>
    <xdr:ext cx="534377" cy="259045"/>
    <xdr:sp macro="" textlink="">
      <xdr:nvSpPr>
        <xdr:cNvPr id="598" name="n_4aveValue【一般廃棄物処理施設】&#10;一人当たり有形固定資産（償却資産）額"/>
        <xdr:cNvSpPr txBox="1"/>
      </xdr:nvSpPr>
      <xdr:spPr>
        <a:xfrm>
          <a:off x="18389111" y="67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64149</xdr:rowOff>
    </xdr:from>
    <xdr:ext cx="534377" cy="259045"/>
    <xdr:sp macro="" textlink="">
      <xdr:nvSpPr>
        <xdr:cNvPr id="599" name="n_1mainValue【一般廃棄物処理施設】&#10;一人当たり有形固定資産（償却資産）額"/>
        <xdr:cNvSpPr txBox="1"/>
      </xdr:nvSpPr>
      <xdr:spPr>
        <a:xfrm>
          <a:off x="21043411" y="623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68470</xdr:rowOff>
    </xdr:from>
    <xdr:ext cx="534377" cy="259045"/>
    <xdr:sp macro="" textlink="">
      <xdr:nvSpPr>
        <xdr:cNvPr id="600" name="n_2mainValue【一般廃棄物処理施設】&#10;一人当たり有形固定資産（償却資産）額"/>
        <xdr:cNvSpPr txBox="1"/>
      </xdr:nvSpPr>
      <xdr:spPr>
        <a:xfrm>
          <a:off x="20167111" y="624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4622</xdr:rowOff>
    </xdr:from>
    <xdr:ext cx="599010" cy="259045"/>
    <xdr:sp macro="" textlink="">
      <xdr:nvSpPr>
        <xdr:cNvPr id="601" name="n_3mainValue【一般廃棄物処理施設】&#10;一人当たり有形固定資産（償却資産）額"/>
        <xdr:cNvSpPr txBox="1"/>
      </xdr:nvSpPr>
      <xdr:spPr>
        <a:xfrm>
          <a:off x="19245795" y="6176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148640</xdr:rowOff>
    </xdr:from>
    <xdr:ext cx="599010" cy="259045"/>
    <xdr:sp macro="" textlink="">
      <xdr:nvSpPr>
        <xdr:cNvPr id="602" name="n_4mainValue【一般廃棄物処理施設】&#10;一人当たり有形固定資産（償却資産）額"/>
        <xdr:cNvSpPr txBox="1"/>
      </xdr:nvSpPr>
      <xdr:spPr>
        <a:xfrm>
          <a:off x="18356795" y="5635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4" name="直線コネクタ 61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5" name="テキスト ボックス 61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6" name="直線コネクタ 61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7" name="テキスト ボックス 61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8" name="直線コネクタ 61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9" name="テキスト ボックス 61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0" name="直線コネクタ 61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1" name="テキスト ボックス 62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3" name="テキスト ボックス 62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625" name="直線コネクタ 624"/>
        <xdr:cNvCxnSpPr/>
      </xdr:nvCxnSpPr>
      <xdr:spPr>
        <a:xfrm flipV="1">
          <a:off x="16318864" y="948918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626" name="【保健センター・保健所】&#10;有形固定資産減価償却率最小値テキスト"/>
        <xdr:cNvSpPr txBox="1"/>
      </xdr:nvSpPr>
      <xdr:spPr>
        <a:xfrm>
          <a:off x="16357600" y="1075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627" name="直線コネクタ 626"/>
        <xdr:cNvCxnSpPr/>
      </xdr:nvCxnSpPr>
      <xdr:spPr>
        <a:xfrm>
          <a:off x="16230600" y="1075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628" name="【保健センター・保健所】&#10;有形固定資産減価償却率最大値テキスト"/>
        <xdr:cNvSpPr txBox="1"/>
      </xdr:nvSpPr>
      <xdr:spPr>
        <a:xfrm>
          <a:off x="163576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629" name="直線コネクタ 628"/>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118381</xdr:rowOff>
    </xdr:from>
    <xdr:ext cx="405111" cy="259045"/>
    <xdr:sp macro="" textlink="">
      <xdr:nvSpPr>
        <xdr:cNvPr id="630" name="【保健センター・保健所】&#10;有形固定資産減価償却率平均値テキスト"/>
        <xdr:cNvSpPr txBox="1"/>
      </xdr:nvSpPr>
      <xdr:spPr>
        <a:xfrm>
          <a:off x="16357600" y="9891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31" name="フローチャート: 判断 630"/>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632" name="フローチャート: 判断 631"/>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33" name="フローチャート: 判断 632"/>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145796</xdr:rowOff>
    </xdr:from>
    <xdr:to>
      <xdr:col>72</xdr:col>
      <xdr:colOff>38100</xdr:colOff>
      <xdr:row>58</xdr:row>
      <xdr:rowOff>75946</xdr:rowOff>
    </xdr:to>
    <xdr:sp macro="" textlink="">
      <xdr:nvSpPr>
        <xdr:cNvPr id="634" name="フローチャート: 判断 633"/>
        <xdr:cNvSpPr/>
      </xdr:nvSpPr>
      <xdr:spPr>
        <a:xfrm>
          <a:off x="13652500" y="991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29210</xdr:rowOff>
    </xdr:from>
    <xdr:to>
      <xdr:col>67</xdr:col>
      <xdr:colOff>101600</xdr:colOff>
      <xdr:row>57</xdr:row>
      <xdr:rowOff>130810</xdr:rowOff>
    </xdr:to>
    <xdr:sp macro="" textlink="">
      <xdr:nvSpPr>
        <xdr:cNvPr id="635" name="フローチャート: 判断 634"/>
        <xdr:cNvSpPr/>
      </xdr:nvSpPr>
      <xdr:spPr>
        <a:xfrm>
          <a:off x="12763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6" name="テキスト ボックス 6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7" name="テキスト ボックス 6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8" name="テキスト ボックス 6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9" name="テキスト ボックス 6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0" name="テキスト ボックス 6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127508</xdr:rowOff>
    </xdr:from>
    <xdr:to>
      <xdr:col>85</xdr:col>
      <xdr:colOff>177800</xdr:colOff>
      <xdr:row>59</xdr:row>
      <xdr:rowOff>57658</xdr:rowOff>
    </xdr:to>
    <xdr:sp macro="" textlink="">
      <xdr:nvSpPr>
        <xdr:cNvPr id="641" name="楕円 640"/>
        <xdr:cNvSpPr/>
      </xdr:nvSpPr>
      <xdr:spPr>
        <a:xfrm>
          <a:off x="16268700" y="100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105935</xdr:rowOff>
    </xdr:from>
    <xdr:ext cx="405111" cy="259045"/>
    <xdr:sp macro="" textlink="">
      <xdr:nvSpPr>
        <xdr:cNvPr id="642" name="【保健センター・保健所】&#10;有形固定資産減価償却率該当値テキスト"/>
        <xdr:cNvSpPr txBox="1"/>
      </xdr:nvSpPr>
      <xdr:spPr>
        <a:xfrm>
          <a:off x="16357600" y="1005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81788</xdr:rowOff>
    </xdr:from>
    <xdr:to>
      <xdr:col>81</xdr:col>
      <xdr:colOff>101600</xdr:colOff>
      <xdr:row>59</xdr:row>
      <xdr:rowOff>11938</xdr:rowOff>
    </xdr:to>
    <xdr:sp macro="" textlink="">
      <xdr:nvSpPr>
        <xdr:cNvPr id="643" name="楕円 642"/>
        <xdr:cNvSpPr/>
      </xdr:nvSpPr>
      <xdr:spPr>
        <a:xfrm>
          <a:off x="15430500" y="100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132588</xdr:rowOff>
    </xdr:from>
    <xdr:to>
      <xdr:col>85</xdr:col>
      <xdr:colOff>127000</xdr:colOff>
      <xdr:row>59</xdr:row>
      <xdr:rowOff>6858</xdr:rowOff>
    </xdr:to>
    <xdr:cxnSp macro="">
      <xdr:nvCxnSpPr>
        <xdr:cNvPr id="644" name="直線コネクタ 643"/>
        <xdr:cNvCxnSpPr/>
      </xdr:nvCxnSpPr>
      <xdr:spPr>
        <a:xfrm>
          <a:off x="15481300" y="100766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65786</xdr:rowOff>
    </xdr:from>
    <xdr:to>
      <xdr:col>76</xdr:col>
      <xdr:colOff>165100</xdr:colOff>
      <xdr:row>58</xdr:row>
      <xdr:rowOff>167386</xdr:rowOff>
    </xdr:to>
    <xdr:sp macro="" textlink="">
      <xdr:nvSpPr>
        <xdr:cNvPr id="645" name="楕円 644"/>
        <xdr:cNvSpPr/>
      </xdr:nvSpPr>
      <xdr:spPr>
        <a:xfrm>
          <a:off x="14541500" y="100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116586</xdr:rowOff>
    </xdr:from>
    <xdr:to>
      <xdr:col>81</xdr:col>
      <xdr:colOff>50800</xdr:colOff>
      <xdr:row>58</xdr:row>
      <xdr:rowOff>132588</xdr:rowOff>
    </xdr:to>
    <xdr:cxnSp macro="">
      <xdr:nvCxnSpPr>
        <xdr:cNvPr id="646" name="直線コネクタ 645"/>
        <xdr:cNvCxnSpPr/>
      </xdr:nvCxnSpPr>
      <xdr:spPr>
        <a:xfrm>
          <a:off x="14592300" y="1006068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17780</xdr:rowOff>
    </xdr:from>
    <xdr:to>
      <xdr:col>72</xdr:col>
      <xdr:colOff>38100</xdr:colOff>
      <xdr:row>58</xdr:row>
      <xdr:rowOff>119380</xdr:rowOff>
    </xdr:to>
    <xdr:sp macro="" textlink="">
      <xdr:nvSpPr>
        <xdr:cNvPr id="647" name="楕円 646"/>
        <xdr:cNvSpPr/>
      </xdr:nvSpPr>
      <xdr:spPr>
        <a:xfrm>
          <a:off x="13652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68580</xdr:rowOff>
    </xdr:from>
    <xdr:to>
      <xdr:col>76</xdr:col>
      <xdr:colOff>114300</xdr:colOff>
      <xdr:row>58</xdr:row>
      <xdr:rowOff>116586</xdr:rowOff>
    </xdr:to>
    <xdr:cxnSp macro="">
      <xdr:nvCxnSpPr>
        <xdr:cNvPr id="648" name="直線コネクタ 647"/>
        <xdr:cNvCxnSpPr/>
      </xdr:nvCxnSpPr>
      <xdr:spPr>
        <a:xfrm>
          <a:off x="13703300" y="1001268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157226</xdr:rowOff>
    </xdr:from>
    <xdr:to>
      <xdr:col>67</xdr:col>
      <xdr:colOff>101600</xdr:colOff>
      <xdr:row>58</xdr:row>
      <xdr:rowOff>87376</xdr:rowOff>
    </xdr:to>
    <xdr:sp macro="" textlink="">
      <xdr:nvSpPr>
        <xdr:cNvPr id="649" name="楕円 648"/>
        <xdr:cNvSpPr/>
      </xdr:nvSpPr>
      <xdr:spPr>
        <a:xfrm>
          <a:off x="12763500" y="992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36576</xdr:rowOff>
    </xdr:from>
    <xdr:to>
      <xdr:col>71</xdr:col>
      <xdr:colOff>177800</xdr:colOff>
      <xdr:row>58</xdr:row>
      <xdr:rowOff>68580</xdr:rowOff>
    </xdr:to>
    <xdr:cxnSp macro="">
      <xdr:nvCxnSpPr>
        <xdr:cNvPr id="650" name="直線コネクタ 649"/>
        <xdr:cNvCxnSpPr/>
      </xdr:nvCxnSpPr>
      <xdr:spPr>
        <a:xfrm>
          <a:off x="12814300" y="99806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154195</xdr:rowOff>
    </xdr:from>
    <xdr:ext cx="405111" cy="259045"/>
    <xdr:sp macro="" textlink="">
      <xdr:nvSpPr>
        <xdr:cNvPr id="651" name="n_1aveValue【保健センター・保健所】&#10;有形固定資産減価償却率"/>
        <xdr:cNvSpPr txBox="1"/>
      </xdr:nvSpPr>
      <xdr:spPr>
        <a:xfrm>
          <a:off x="15266044" y="975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652" name="n_2aveValue【保健センター・保健所】&#10;有形固定資産減価償却率"/>
        <xdr:cNvSpPr txBox="1"/>
      </xdr:nvSpPr>
      <xdr:spPr>
        <a:xfrm>
          <a:off x="14389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92473</xdr:rowOff>
    </xdr:from>
    <xdr:ext cx="405111" cy="259045"/>
    <xdr:sp macro="" textlink="">
      <xdr:nvSpPr>
        <xdr:cNvPr id="653" name="n_3aveValue【保健センター・保健所】&#10;有形固定資産減価償却率"/>
        <xdr:cNvSpPr txBox="1"/>
      </xdr:nvSpPr>
      <xdr:spPr>
        <a:xfrm>
          <a:off x="13500744" y="969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147337</xdr:rowOff>
    </xdr:from>
    <xdr:ext cx="405111" cy="259045"/>
    <xdr:sp macro="" textlink="">
      <xdr:nvSpPr>
        <xdr:cNvPr id="654" name="n_4aveValue【保健センター・保健所】&#10;有形固定資産減価償却率"/>
        <xdr:cNvSpPr txBox="1"/>
      </xdr:nvSpPr>
      <xdr:spPr>
        <a:xfrm>
          <a:off x="12611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3065</xdr:rowOff>
    </xdr:from>
    <xdr:ext cx="405111" cy="259045"/>
    <xdr:sp macro="" textlink="">
      <xdr:nvSpPr>
        <xdr:cNvPr id="655" name="n_1mainValue【保健センター・保健所】&#10;有形固定資産減価償却率"/>
        <xdr:cNvSpPr txBox="1"/>
      </xdr:nvSpPr>
      <xdr:spPr>
        <a:xfrm>
          <a:off x="15266044" y="10118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158513</xdr:rowOff>
    </xdr:from>
    <xdr:ext cx="405111" cy="259045"/>
    <xdr:sp macro="" textlink="">
      <xdr:nvSpPr>
        <xdr:cNvPr id="656" name="n_2mainValue【保健センター・保健所】&#10;有形固定資産減価償却率"/>
        <xdr:cNvSpPr txBox="1"/>
      </xdr:nvSpPr>
      <xdr:spPr>
        <a:xfrm>
          <a:off x="14389744" y="1010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110507</xdr:rowOff>
    </xdr:from>
    <xdr:ext cx="405111" cy="259045"/>
    <xdr:sp macro="" textlink="">
      <xdr:nvSpPr>
        <xdr:cNvPr id="657" name="n_3mainValue【保健センター・保健所】&#10;有形固定資産減価償却率"/>
        <xdr:cNvSpPr txBox="1"/>
      </xdr:nvSpPr>
      <xdr:spPr>
        <a:xfrm>
          <a:off x="13500744" y="1005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78503</xdr:rowOff>
    </xdr:from>
    <xdr:ext cx="405111" cy="259045"/>
    <xdr:sp macro="" textlink="">
      <xdr:nvSpPr>
        <xdr:cNvPr id="658" name="n_4mainValue【保健センター・保健所】&#10;有形固定資産減価償却率"/>
        <xdr:cNvSpPr txBox="1"/>
      </xdr:nvSpPr>
      <xdr:spPr>
        <a:xfrm>
          <a:off x="12611744" y="10022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9" name="直線コネクタ 66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0" name="テキスト ボックス 66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1" name="直線コネクタ 67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2" name="テキスト ボックス 67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3" name="直線コネクタ 67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4" name="テキスト ボックス 67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5" name="直線コネクタ 67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6" name="テキスト ボックス 67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7" name="直線コネクタ 67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8" name="テキスト ボックス 67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82" name="直線コネクタ 681"/>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83"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84" name="直線コネクタ 683"/>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85"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86" name="直線コネクタ 685"/>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86377</xdr:rowOff>
    </xdr:from>
    <xdr:ext cx="469744" cy="259045"/>
    <xdr:sp macro="" textlink="">
      <xdr:nvSpPr>
        <xdr:cNvPr id="687" name="【保健センター・保健所】&#10;一人当たり面積平均値テキスト"/>
        <xdr:cNvSpPr txBox="1"/>
      </xdr:nvSpPr>
      <xdr:spPr>
        <a:xfrm>
          <a:off x="22199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88" name="フローチャート: 判断 687"/>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89" name="フローチャート: 判断 688"/>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90" name="フローチャート: 判断 689"/>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691" name="フローチャート: 判断 690"/>
        <xdr:cNvSpPr/>
      </xdr:nvSpPr>
      <xdr:spPr>
        <a:xfrm>
          <a:off x="19494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158750</xdr:rowOff>
    </xdr:from>
    <xdr:to>
      <xdr:col>98</xdr:col>
      <xdr:colOff>38100</xdr:colOff>
      <xdr:row>61</xdr:row>
      <xdr:rowOff>88900</xdr:rowOff>
    </xdr:to>
    <xdr:sp macro="" textlink="">
      <xdr:nvSpPr>
        <xdr:cNvPr id="692" name="フローチャート: 判断 691"/>
        <xdr:cNvSpPr/>
      </xdr:nvSpPr>
      <xdr:spPr>
        <a:xfrm>
          <a:off x="18605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98" name="楕円 697"/>
        <xdr:cNvSpPr/>
      </xdr:nvSpPr>
      <xdr:spPr>
        <a:xfrm>
          <a:off x="221107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137177</xdr:rowOff>
    </xdr:from>
    <xdr:ext cx="469744" cy="259045"/>
    <xdr:sp macro="" textlink="">
      <xdr:nvSpPr>
        <xdr:cNvPr id="699" name="【保健センター・保健所】&#10;一人当たり面積該当値テキスト"/>
        <xdr:cNvSpPr txBox="1"/>
      </xdr:nvSpPr>
      <xdr:spPr>
        <a:xfrm>
          <a:off x="22199600"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158750</xdr:rowOff>
    </xdr:from>
    <xdr:to>
      <xdr:col>112</xdr:col>
      <xdr:colOff>38100</xdr:colOff>
      <xdr:row>62</xdr:row>
      <xdr:rowOff>88900</xdr:rowOff>
    </xdr:to>
    <xdr:sp macro="" textlink="">
      <xdr:nvSpPr>
        <xdr:cNvPr id="700" name="楕円 699"/>
        <xdr:cNvSpPr/>
      </xdr:nvSpPr>
      <xdr:spPr>
        <a:xfrm>
          <a:off x="21272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38100</xdr:rowOff>
    </xdr:from>
    <xdr:to>
      <xdr:col>116</xdr:col>
      <xdr:colOff>63500</xdr:colOff>
      <xdr:row>62</xdr:row>
      <xdr:rowOff>38100</xdr:rowOff>
    </xdr:to>
    <xdr:cxnSp macro="">
      <xdr:nvCxnSpPr>
        <xdr:cNvPr id="701" name="直線コネクタ 700"/>
        <xdr:cNvCxnSpPr/>
      </xdr:nvCxnSpPr>
      <xdr:spPr>
        <a:xfrm>
          <a:off x="21323300" y="1066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120650</xdr:rowOff>
    </xdr:from>
    <xdr:to>
      <xdr:col>107</xdr:col>
      <xdr:colOff>101600</xdr:colOff>
      <xdr:row>62</xdr:row>
      <xdr:rowOff>50800</xdr:rowOff>
    </xdr:to>
    <xdr:sp macro="" textlink="">
      <xdr:nvSpPr>
        <xdr:cNvPr id="702" name="楕円 701"/>
        <xdr:cNvSpPr/>
      </xdr:nvSpPr>
      <xdr:spPr>
        <a:xfrm>
          <a:off x="2038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62</xdr:row>
      <xdr:rowOff>38100</xdr:rowOff>
    </xdr:to>
    <xdr:cxnSp macro="">
      <xdr:nvCxnSpPr>
        <xdr:cNvPr id="703" name="直線コネクタ 702"/>
        <xdr:cNvCxnSpPr/>
      </xdr:nvCxnSpPr>
      <xdr:spPr>
        <a:xfrm>
          <a:off x="20434300" y="1062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704" name="楕円 703"/>
        <xdr:cNvSpPr/>
      </xdr:nvSpPr>
      <xdr:spPr>
        <a:xfrm>
          <a:off x="19494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0</xdr:rowOff>
    </xdr:from>
    <xdr:to>
      <xdr:col>107</xdr:col>
      <xdr:colOff>50800</xdr:colOff>
      <xdr:row>62</xdr:row>
      <xdr:rowOff>0</xdr:rowOff>
    </xdr:to>
    <xdr:cxnSp macro="">
      <xdr:nvCxnSpPr>
        <xdr:cNvPr id="705" name="直線コネクタ 704"/>
        <xdr:cNvCxnSpPr/>
      </xdr:nvCxnSpPr>
      <xdr:spPr>
        <a:xfrm>
          <a:off x="19545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120650</xdr:rowOff>
    </xdr:from>
    <xdr:to>
      <xdr:col>98</xdr:col>
      <xdr:colOff>38100</xdr:colOff>
      <xdr:row>62</xdr:row>
      <xdr:rowOff>50800</xdr:rowOff>
    </xdr:to>
    <xdr:sp macro="" textlink="">
      <xdr:nvSpPr>
        <xdr:cNvPr id="706" name="楕円 705"/>
        <xdr:cNvSpPr/>
      </xdr:nvSpPr>
      <xdr:spPr>
        <a:xfrm>
          <a:off x="18605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0</xdr:rowOff>
    </xdr:from>
    <xdr:to>
      <xdr:col>102</xdr:col>
      <xdr:colOff>114300</xdr:colOff>
      <xdr:row>62</xdr:row>
      <xdr:rowOff>0</xdr:rowOff>
    </xdr:to>
    <xdr:cxnSp macro="">
      <xdr:nvCxnSpPr>
        <xdr:cNvPr id="707" name="直線コネクタ 706"/>
        <xdr:cNvCxnSpPr/>
      </xdr:nvCxnSpPr>
      <xdr:spPr>
        <a:xfrm>
          <a:off x="18656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708" name="n_1aveValue【保健センター・保健所】&#10;一人当たり面積"/>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709" name="n_2aveValue【保健センター・保健所】&#10;一人当たり面積"/>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29227</xdr:rowOff>
    </xdr:from>
    <xdr:ext cx="469744" cy="259045"/>
    <xdr:sp macro="" textlink="">
      <xdr:nvSpPr>
        <xdr:cNvPr id="710" name="n_3aveValue【保健センター・保健所】&#10;一人当たり面積"/>
        <xdr:cNvSpPr txBox="1"/>
      </xdr:nvSpPr>
      <xdr:spPr>
        <a:xfrm>
          <a:off x="19310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105427</xdr:rowOff>
    </xdr:from>
    <xdr:ext cx="469744" cy="259045"/>
    <xdr:sp macro="" textlink="">
      <xdr:nvSpPr>
        <xdr:cNvPr id="711" name="n_4aveValue【保健センター・保健所】&#10;一人当たり面積"/>
        <xdr:cNvSpPr txBox="1"/>
      </xdr:nvSpPr>
      <xdr:spPr>
        <a:xfrm>
          <a:off x="18421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80027</xdr:rowOff>
    </xdr:from>
    <xdr:ext cx="469744" cy="259045"/>
    <xdr:sp macro="" textlink="">
      <xdr:nvSpPr>
        <xdr:cNvPr id="712" name="n_1mainValue【保健センター・保健所】&#10;一人当たり面積"/>
        <xdr:cNvSpPr txBox="1"/>
      </xdr:nvSpPr>
      <xdr:spPr>
        <a:xfrm>
          <a:off x="210757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713" name="n_2mainValue【保健センター・保健所】&#10;一人当たり面積"/>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714" name="n_3mainValue【保健センター・保健所】&#10;一人当たり面積"/>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41927</xdr:rowOff>
    </xdr:from>
    <xdr:ext cx="469744" cy="259045"/>
    <xdr:sp macro="" textlink="">
      <xdr:nvSpPr>
        <xdr:cNvPr id="715" name="n_4mainValue【保健センター・保健所】&#10;一人当たり面積"/>
        <xdr:cNvSpPr txBox="1"/>
      </xdr:nvSpPr>
      <xdr:spPr>
        <a:xfrm>
          <a:off x="18421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7" name="直線コネクタ 72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8" name="テキスト ボックス 72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9" name="直線コネクタ 72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0" name="テキスト ボックス 72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1" name="直線コネクタ 73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2" name="テキスト ボックス 73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3" name="直線コネクタ 73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4" name="テキスト ボックス 73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5" name="直線コネクタ 73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6" name="テキスト ボックス 73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8" name="テキスト ボックス 73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40" name="直線コネクタ 739"/>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41" name="【消防施設】&#10;有形固定資産減価償却率最小値テキスト"/>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42" name="直線コネクタ 741"/>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43" name="【消防施設】&#10;有形固定資産減価償却率最大値テキスト"/>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44" name="直線コネクタ 743"/>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84472</xdr:rowOff>
    </xdr:from>
    <xdr:ext cx="405111" cy="259045"/>
    <xdr:sp macro="" textlink="">
      <xdr:nvSpPr>
        <xdr:cNvPr id="745" name="【消防施設】&#10;有形固定資産減価償却率平均値テキスト"/>
        <xdr:cNvSpPr txBox="1"/>
      </xdr:nvSpPr>
      <xdr:spPr>
        <a:xfrm>
          <a:off x="16357600" y="1380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46" name="フローチャート: 判断 745"/>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47" name="フローチャート: 判断 746"/>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23495</xdr:rowOff>
    </xdr:from>
    <xdr:to>
      <xdr:col>76</xdr:col>
      <xdr:colOff>165100</xdr:colOff>
      <xdr:row>81</xdr:row>
      <xdr:rowOff>125095</xdr:rowOff>
    </xdr:to>
    <xdr:sp macro="" textlink="">
      <xdr:nvSpPr>
        <xdr:cNvPr id="748" name="フローチャート: 判断 747"/>
        <xdr:cNvSpPr/>
      </xdr:nvSpPr>
      <xdr:spPr>
        <a:xfrm>
          <a:off x="14541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749" name="フローチャート: 判断 748"/>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750" name="フローチャート: 判断 749"/>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107314</xdr:rowOff>
    </xdr:from>
    <xdr:to>
      <xdr:col>85</xdr:col>
      <xdr:colOff>177800</xdr:colOff>
      <xdr:row>82</xdr:row>
      <xdr:rowOff>37464</xdr:rowOff>
    </xdr:to>
    <xdr:sp macro="" textlink="">
      <xdr:nvSpPr>
        <xdr:cNvPr id="756" name="楕円 755"/>
        <xdr:cNvSpPr/>
      </xdr:nvSpPr>
      <xdr:spPr>
        <a:xfrm>
          <a:off x="162687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85741</xdr:rowOff>
    </xdr:from>
    <xdr:ext cx="405111" cy="259045"/>
    <xdr:sp macro="" textlink="">
      <xdr:nvSpPr>
        <xdr:cNvPr id="757" name="【消防施設】&#10;有形固定資産減価償却率該当値テキスト"/>
        <xdr:cNvSpPr txBox="1"/>
      </xdr:nvSpPr>
      <xdr:spPr>
        <a:xfrm>
          <a:off x="16357600" y="1397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118745</xdr:rowOff>
    </xdr:from>
    <xdr:to>
      <xdr:col>81</xdr:col>
      <xdr:colOff>101600</xdr:colOff>
      <xdr:row>82</xdr:row>
      <xdr:rowOff>48895</xdr:rowOff>
    </xdr:to>
    <xdr:sp macro="" textlink="">
      <xdr:nvSpPr>
        <xdr:cNvPr id="758" name="楕円 757"/>
        <xdr:cNvSpPr/>
      </xdr:nvSpPr>
      <xdr:spPr>
        <a:xfrm>
          <a:off x="15430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158114</xdr:rowOff>
    </xdr:from>
    <xdr:to>
      <xdr:col>85</xdr:col>
      <xdr:colOff>127000</xdr:colOff>
      <xdr:row>81</xdr:row>
      <xdr:rowOff>169545</xdr:rowOff>
    </xdr:to>
    <xdr:cxnSp macro="">
      <xdr:nvCxnSpPr>
        <xdr:cNvPr id="759" name="直線コネクタ 758"/>
        <xdr:cNvCxnSpPr/>
      </xdr:nvCxnSpPr>
      <xdr:spPr>
        <a:xfrm flipV="1">
          <a:off x="15481300" y="14045564"/>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90170</xdr:rowOff>
    </xdr:from>
    <xdr:to>
      <xdr:col>76</xdr:col>
      <xdr:colOff>165100</xdr:colOff>
      <xdr:row>82</xdr:row>
      <xdr:rowOff>20320</xdr:rowOff>
    </xdr:to>
    <xdr:sp macro="" textlink="">
      <xdr:nvSpPr>
        <xdr:cNvPr id="760" name="楕円 759"/>
        <xdr:cNvSpPr/>
      </xdr:nvSpPr>
      <xdr:spPr>
        <a:xfrm>
          <a:off x="14541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140970</xdr:rowOff>
    </xdr:from>
    <xdr:to>
      <xdr:col>81</xdr:col>
      <xdr:colOff>50800</xdr:colOff>
      <xdr:row>81</xdr:row>
      <xdr:rowOff>169545</xdr:rowOff>
    </xdr:to>
    <xdr:cxnSp macro="">
      <xdr:nvCxnSpPr>
        <xdr:cNvPr id="761" name="直線コネクタ 760"/>
        <xdr:cNvCxnSpPr/>
      </xdr:nvCxnSpPr>
      <xdr:spPr>
        <a:xfrm>
          <a:off x="14592300" y="140284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109220</xdr:rowOff>
    </xdr:from>
    <xdr:to>
      <xdr:col>72</xdr:col>
      <xdr:colOff>38100</xdr:colOff>
      <xdr:row>83</xdr:row>
      <xdr:rowOff>39370</xdr:rowOff>
    </xdr:to>
    <xdr:sp macro="" textlink="">
      <xdr:nvSpPr>
        <xdr:cNvPr id="762" name="楕円 761"/>
        <xdr:cNvSpPr/>
      </xdr:nvSpPr>
      <xdr:spPr>
        <a:xfrm>
          <a:off x="13652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140970</xdr:rowOff>
    </xdr:from>
    <xdr:to>
      <xdr:col>76</xdr:col>
      <xdr:colOff>114300</xdr:colOff>
      <xdr:row>82</xdr:row>
      <xdr:rowOff>160020</xdr:rowOff>
    </xdr:to>
    <xdr:cxnSp macro="">
      <xdr:nvCxnSpPr>
        <xdr:cNvPr id="763" name="直線コネクタ 762"/>
        <xdr:cNvCxnSpPr/>
      </xdr:nvCxnSpPr>
      <xdr:spPr>
        <a:xfrm flipV="1">
          <a:off x="13703300" y="140284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6350</xdr:rowOff>
    </xdr:from>
    <xdr:to>
      <xdr:col>67</xdr:col>
      <xdr:colOff>101600</xdr:colOff>
      <xdr:row>79</xdr:row>
      <xdr:rowOff>107950</xdr:rowOff>
    </xdr:to>
    <xdr:sp macro="" textlink="">
      <xdr:nvSpPr>
        <xdr:cNvPr id="764" name="楕円 763"/>
        <xdr:cNvSpPr/>
      </xdr:nvSpPr>
      <xdr:spPr>
        <a:xfrm>
          <a:off x="12763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57150</xdr:rowOff>
    </xdr:from>
    <xdr:to>
      <xdr:col>71</xdr:col>
      <xdr:colOff>177800</xdr:colOff>
      <xdr:row>82</xdr:row>
      <xdr:rowOff>160020</xdr:rowOff>
    </xdr:to>
    <xdr:cxnSp macro="">
      <xdr:nvCxnSpPr>
        <xdr:cNvPr id="765" name="直線コネクタ 764"/>
        <xdr:cNvCxnSpPr/>
      </xdr:nvCxnSpPr>
      <xdr:spPr>
        <a:xfrm>
          <a:off x="12814300" y="13601700"/>
          <a:ext cx="889000" cy="6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766" name="n_1aveValue【消防施設】&#10;有形固定資産減価償却率"/>
        <xdr:cNvSpPr txBox="1"/>
      </xdr:nvSpPr>
      <xdr:spPr>
        <a:xfrm>
          <a:off x="15266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141622</xdr:rowOff>
    </xdr:from>
    <xdr:ext cx="405111" cy="259045"/>
    <xdr:sp macro="" textlink="">
      <xdr:nvSpPr>
        <xdr:cNvPr id="767" name="n_2aveValue【消防施設】&#10;有形固定資産減価償却率"/>
        <xdr:cNvSpPr txBox="1"/>
      </xdr:nvSpPr>
      <xdr:spPr>
        <a:xfrm>
          <a:off x="14389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124477</xdr:rowOff>
    </xdr:from>
    <xdr:ext cx="405111" cy="259045"/>
    <xdr:sp macro="" textlink="">
      <xdr:nvSpPr>
        <xdr:cNvPr id="768" name="n_3aveValue【消防施設】&#10;有形固定資産減価償却率"/>
        <xdr:cNvSpPr txBox="1"/>
      </xdr:nvSpPr>
      <xdr:spPr>
        <a:xfrm>
          <a:off x="13500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13352</xdr:rowOff>
    </xdr:from>
    <xdr:ext cx="405111" cy="259045"/>
    <xdr:sp macro="" textlink="">
      <xdr:nvSpPr>
        <xdr:cNvPr id="769" name="n_4aveValue【消防施設】&#10;有形固定資産減価償却率"/>
        <xdr:cNvSpPr txBox="1"/>
      </xdr:nvSpPr>
      <xdr:spPr>
        <a:xfrm>
          <a:off x="126117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40022</xdr:rowOff>
    </xdr:from>
    <xdr:ext cx="405111" cy="259045"/>
    <xdr:sp macro="" textlink="">
      <xdr:nvSpPr>
        <xdr:cNvPr id="770" name="n_1mainValue【消防施設】&#10;有形固定資産減価償却率"/>
        <xdr:cNvSpPr txBox="1"/>
      </xdr:nvSpPr>
      <xdr:spPr>
        <a:xfrm>
          <a:off x="15266044" y="1409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11447</xdr:rowOff>
    </xdr:from>
    <xdr:ext cx="405111" cy="259045"/>
    <xdr:sp macro="" textlink="">
      <xdr:nvSpPr>
        <xdr:cNvPr id="771" name="n_2mainValue【消防施設】&#10;有形固定資産減価償却率"/>
        <xdr:cNvSpPr txBox="1"/>
      </xdr:nvSpPr>
      <xdr:spPr>
        <a:xfrm>
          <a:off x="14389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30497</xdr:rowOff>
    </xdr:from>
    <xdr:ext cx="405111" cy="259045"/>
    <xdr:sp macro="" textlink="">
      <xdr:nvSpPr>
        <xdr:cNvPr id="772" name="n_3mainValue【消防施設】&#10;有形固定資産減価償却率"/>
        <xdr:cNvSpPr txBox="1"/>
      </xdr:nvSpPr>
      <xdr:spPr>
        <a:xfrm>
          <a:off x="13500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124477</xdr:rowOff>
    </xdr:from>
    <xdr:ext cx="405111" cy="259045"/>
    <xdr:sp macro="" textlink="">
      <xdr:nvSpPr>
        <xdr:cNvPr id="773" name="n_4mainValue【消防施設】&#10;有形固定資産減価償却率"/>
        <xdr:cNvSpPr txBox="1"/>
      </xdr:nvSpPr>
      <xdr:spPr>
        <a:xfrm>
          <a:off x="12611744" y="1332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4" name="直線コネクタ 78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5" name="テキスト ボックス 78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6" name="直線コネクタ 78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7" name="テキスト ボックス 78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8" name="直線コネクタ 78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9" name="テキスト ボックス 78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0" name="直線コネクタ 78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1" name="テキスト ボックス 79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2" name="直線コネクタ 79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3" name="テキスト ボックス 79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97" name="直線コネクタ 796"/>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8"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9" name="直線コネクタ 798"/>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00"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01" name="直線コネクタ 800"/>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802" name="【消防施設】&#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03" name="フローチャート: 判断 802"/>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804" name="フローチャート: 判断 803"/>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805" name="フローチャート: 判断 804"/>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806" name="フローチャート: 判断 805"/>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07" name="フローチャート: 判断 806"/>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44450</xdr:rowOff>
    </xdr:from>
    <xdr:to>
      <xdr:col>116</xdr:col>
      <xdr:colOff>114300</xdr:colOff>
      <xdr:row>79</xdr:row>
      <xdr:rowOff>146050</xdr:rowOff>
    </xdr:to>
    <xdr:sp macro="" textlink="">
      <xdr:nvSpPr>
        <xdr:cNvPr id="813" name="楕円 812"/>
        <xdr:cNvSpPr/>
      </xdr:nvSpPr>
      <xdr:spPr>
        <a:xfrm>
          <a:off x="221107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67327</xdr:rowOff>
    </xdr:from>
    <xdr:ext cx="469744" cy="259045"/>
    <xdr:sp macro="" textlink="">
      <xdr:nvSpPr>
        <xdr:cNvPr id="814" name="【消防施設】&#10;一人当たり面積該当値テキスト"/>
        <xdr:cNvSpPr txBox="1"/>
      </xdr:nvSpPr>
      <xdr:spPr>
        <a:xfrm>
          <a:off x="22199600"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82550</xdr:rowOff>
    </xdr:from>
    <xdr:to>
      <xdr:col>112</xdr:col>
      <xdr:colOff>38100</xdr:colOff>
      <xdr:row>84</xdr:row>
      <xdr:rowOff>12700</xdr:rowOff>
    </xdr:to>
    <xdr:sp macro="" textlink="">
      <xdr:nvSpPr>
        <xdr:cNvPr id="815" name="楕円 814"/>
        <xdr:cNvSpPr/>
      </xdr:nvSpPr>
      <xdr:spPr>
        <a:xfrm>
          <a:off x="21272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95250</xdr:rowOff>
    </xdr:from>
    <xdr:to>
      <xdr:col>116</xdr:col>
      <xdr:colOff>63500</xdr:colOff>
      <xdr:row>83</xdr:row>
      <xdr:rowOff>133350</xdr:rowOff>
    </xdr:to>
    <xdr:cxnSp macro="">
      <xdr:nvCxnSpPr>
        <xdr:cNvPr id="816" name="直線コネクタ 815"/>
        <xdr:cNvCxnSpPr/>
      </xdr:nvCxnSpPr>
      <xdr:spPr>
        <a:xfrm flipV="1">
          <a:off x="21323300" y="13639800"/>
          <a:ext cx="8382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82550</xdr:rowOff>
    </xdr:from>
    <xdr:to>
      <xdr:col>107</xdr:col>
      <xdr:colOff>101600</xdr:colOff>
      <xdr:row>84</xdr:row>
      <xdr:rowOff>12700</xdr:rowOff>
    </xdr:to>
    <xdr:sp macro="" textlink="">
      <xdr:nvSpPr>
        <xdr:cNvPr id="817" name="楕円 816"/>
        <xdr:cNvSpPr/>
      </xdr:nvSpPr>
      <xdr:spPr>
        <a:xfrm>
          <a:off x="20383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133350</xdr:rowOff>
    </xdr:from>
    <xdr:to>
      <xdr:col>111</xdr:col>
      <xdr:colOff>177800</xdr:colOff>
      <xdr:row>83</xdr:row>
      <xdr:rowOff>133350</xdr:rowOff>
    </xdr:to>
    <xdr:cxnSp macro="">
      <xdr:nvCxnSpPr>
        <xdr:cNvPr id="818" name="直線コネクタ 817"/>
        <xdr:cNvCxnSpPr/>
      </xdr:nvCxnSpPr>
      <xdr:spPr>
        <a:xfrm>
          <a:off x="204343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152400</xdr:rowOff>
    </xdr:from>
    <xdr:to>
      <xdr:col>102</xdr:col>
      <xdr:colOff>165100</xdr:colOff>
      <xdr:row>83</xdr:row>
      <xdr:rowOff>82550</xdr:rowOff>
    </xdr:to>
    <xdr:sp macro="" textlink="">
      <xdr:nvSpPr>
        <xdr:cNvPr id="819" name="楕円 818"/>
        <xdr:cNvSpPr/>
      </xdr:nvSpPr>
      <xdr:spPr>
        <a:xfrm>
          <a:off x="19494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31750</xdr:rowOff>
    </xdr:from>
    <xdr:to>
      <xdr:col>107</xdr:col>
      <xdr:colOff>50800</xdr:colOff>
      <xdr:row>83</xdr:row>
      <xdr:rowOff>133350</xdr:rowOff>
    </xdr:to>
    <xdr:cxnSp macro="">
      <xdr:nvCxnSpPr>
        <xdr:cNvPr id="820" name="直線コネクタ 819"/>
        <xdr:cNvCxnSpPr/>
      </xdr:nvCxnSpPr>
      <xdr:spPr>
        <a:xfrm>
          <a:off x="19545300" y="14262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133350</xdr:rowOff>
    </xdr:from>
    <xdr:to>
      <xdr:col>98</xdr:col>
      <xdr:colOff>38100</xdr:colOff>
      <xdr:row>84</xdr:row>
      <xdr:rowOff>63500</xdr:rowOff>
    </xdr:to>
    <xdr:sp macro="" textlink="">
      <xdr:nvSpPr>
        <xdr:cNvPr id="821" name="楕円 820"/>
        <xdr:cNvSpPr/>
      </xdr:nvSpPr>
      <xdr:spPr>
        <a:xfrm>
          <a:off x="18605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31750</xdr:rowOff>
    </xdr:from>
    <xdr:to>
      <xdr:col>102</xdr:col>
      <xdr:colOff>114300</xdr:colOff>
      <xdr:row>84</xdr:row>
      <xdr:rowOff>12700</xdr:rowOff>
    </xdr:to>
    <xdr:cxnSp macro="">
      <xdr:nvCxnSpPr>
        <xdr:cNvPr id="822" name="直線コネクタ 821"/>
        <xdr:cNvCxnSpPr/>
      </xdr:nvCxnSpPr>
      <xdr:spPr>
        <a:xfrm flipV="1">
          <a:off x="18656300" y="14262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823" name="n_1aveValue【消防施設】&#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824" name="n_2aveValue【消防施設】&#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825" name="n_3aveValue【消防施設】&#10;一人当たり面積"/>
        <xdr:cNvSpPr txBox="1"/>
      </xdr:nvSpPr>
      <xdr:spPr>
        <a:xfrm>
          <a:off x="19310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826" name="n_4aveValue【消防施設】&#10;一人当たり面積"/>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3827</xdr:rowOff>
    </xdr:from>
    <xdr:ext cx="469744" cy="259045"/>
    <xdr:sp macro="" textlink="">
      <xdr:nvSpPr>
        <xdr:cNvPr id="827" name="n_1mainValue【消防施設】&#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828" name="n_2mainValue【消防施設】&#10;一人当たり面積"/>
        <xdr:cNvSpPr txBox="1"/>
      </xdr:nvSpPr>
      <xdr:spPr>
        <a:xfrm>
          <a:off x="20199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99077</xdr:rowOff>
    </xdr:from>
    <xdr:ext cx="469744" cy="259045"/>
    <xdr:sp macro="" textlink="">
      <xdr:nvSpPr>
        <xdr:cNvPr id="829" name="n_3mainValue【消防施設】&#10;一人当たり面積"/>
        <xdr:cNvSpPr txBox="1"/>
      </xdr:nvSpPr>
      <xdr:spPr>
        <a:xfrm>
          <a:off x="19310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54627</xdr:rowOff>
    </xdr:from>
    <xdr:ext cx="469744" cy="259045"/>
    <xdr:sp macro="" textlink="">
      <xdr:nvSpPr>
        <xdr:cNvPr id="830" name="n_4mainValue【消防施設】&#10;一人当たり面積"/>
        <xdr:cNvSpPr txBox="1"/>
      </xdr:nvSpPr>
      <xdr:spPr>
        <a:xfrm>
          <a:off x="18421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2" name="直線コネクタ 8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3" name="テキスト ボックス 84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4" name="直線コネクタ 8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5" name="テキスト ボックス 8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6" name="直線コネクタ 8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7" name="テキスト ボックス 8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8" name="直線コネクタ 8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9" name="テキスト ボックス 8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0" name="直線コネクタ 8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1" name="テキスト ボックス 8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2" name="直線コネクタ 8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3" name="テキスト ボックス 85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56" name="直線コネクタ 855"/>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57" name="【庁舎】&#10;有形固定資産減価償却率最小値テキスト"/>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58" name="直線コネクタ 857"/>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59" name="【庁舎】&#10;有形固定資産減価償却率最大値テキスト"/>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60" name="直線コネクタ 859"/>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100528</xdr:rowOff>
    </xdr:from>
    <xdr:ext cx="405111" cy="259045"/>
    <xdr:sp macro="" textlink="">
      <xdr:nvSpPr>
        <xdr:cNvPr id="861" name="【庁舎】&#10;有形固定資産減価償却率平均値テキスト"/>
        <xdr:cNvSpPr txBox="1"/>
      </xdr:nvSpPr>
      <xdr:spPr>
        <a:xfrm>
          <a:off x="16357600" y="1775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62" name="フローチャート: 判断 861"/>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63" name="フローチャート: 判断 862"/>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64" name="フローチャート: 判断 863"/>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74386</xdr:rowOff>
    </xdr:from>
    <xdr:to>
      <xdr:col>72</xdr:col>
      <xdr:colOff>38100</xdr:colOff>
      <xdr:row>105</xdr:row>
      <xdr:rowOff>4536</xdr:rowOff>
    </xdr:to>
    <xdr:sp macro="" textlink="">
      <xdr:nvSpPr>
        <xdr:cNvPr id="865" name="フローチャート: 判断 864"/>
        <xdr:cNvSpPr/>
      </xdr:nvSpPr>
      <xdr:spPr>
        <a:xfrm>
          <a:off x="1365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66" name="フローチャート: 判断 865"/>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64588</xdr:rowOff>
    </xdr:from>
    <xdr:to>
      <xdr:col>85</xdr:col>
      <xdr:colOff>177800</xdr:colOff>
      <xdr:row>106</xdr:row>
      <xdr:rowOff>166188</xdr:rowOff>
    </xdr:to>
    <xdr:sp macro="" textlink="">
      <xdr:nvSpPr>
        <xdr:cNvPr id="872" name="楕円 871"/>
        <xdr:cNvSpPr/>
      </xdr:nvSpPr>
      <xdr:spPr>
        <a:xfrm>
          <a:off x="162687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43015</xdr:rowOff>
    </xdr:from>
    <xdr:ext cx="405111" cy="259045"/>
    <xdr:sp macro="" textlink="">
      <xdr:nvSpPr>
        <xdr:cNvPr id="873" name="【庁舎】&#10;有形固定資産減価償却率該当値テキスト"/>
        <xdr:cNvSpPr txBox="1"/>
      </xdr:nvSpPr>
      <xdr:spPr>
        <a:xfrm>
          <a:off x="16357600"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25400</xdr:rowOff>
    </xdr:from>
    <xdr:to>
      <xdr:col>81</xdr:col>
      <xdr:colOff>101600</xdr:colOff>
      <xdr:row>106</xdr:row>
      <xdr:rowOff>127000</xdr:rowOff>
    </xdr:to>
    <xdr:sp macro="" textlink="">
      <xdr:nvSpPr>
        <xdr:cNvPr id="874" name="楕円 873"/>
        <xdr:cNvSpPr/>
      </xdr:nvSpPr>
      <xdr:spPr>
        <a:xfrm>
          <a:off x="15430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76200</xdr:rowOff>
    </xdr:from>
    <xdr:to>
      <xdr:col>85</xdr:col>
      <xdr:colOff>127000</xdr:colOff>
      <xdr:row>106</xdr:row>
      <xdr:rowOff>115388</xdr:rowOff>
    </xdr:to>
    <xdr:cxnSp macro="">
      <xdr:nvCxnSpPr>
        <xdr:cNvPr id="875" name="直線コネクタ 874"/>
        <xdr:cNvCxnSpPr/>
      </xdr:nvCxnSpPr>
      <xdr:spPr>
        <a:xfrm>
          <a:off x="15481300" y="1824990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162561</xdr:rowOff>
    </xdr:from>
    <xdr:to>
      <xdr:col>76</xdr:col>
      <xdr:colOff>165100</xdr:colOff>
      <xdr:row>106</xdr:row>
      <xdr:rowOff>92711</xdr:rowOff>
    </xdr:to>
    <xdr:sp macro="" textlink="">
      <xdr:nvSpPr>
        <xdr:cNvPr id="876" name="楕円 875"/>
        <xdr:cNvSpPr/>
      </xdr:nvSpPr>
      <xdr:spPr>
        <a:xfrm>
          <a:off x="14541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41911</xdr:rowOff>
    </xdr:from>
    <xdr:to>
      <xdr:col>81</xdr:col>
      <xdr:colOff>50800</xdr:colOff>
      <xdr:row>106</xdr:row>
      <xdr:rowOff>76200</xdr:rowOff>
    </xdr:to>
    <xdr:cxnSp macro="">
      <xdr:nvCxnSpPr>
        <xdr:cNvPr id="877" name="直線コネクタ 876"/>
        <xdr:cNvCxnSpPr/>
      </xdr:nvCxnSpPr>
      <xdr:spPr>
        <a:xfrm>
          <a:off x="14592300" y="182156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22134</xdr:rowOff>
    </xdr:from>
    <xdr:to>
      <xdr:col>72</xdr:col>
      <xdr:colOff>38100</xdr:colOff>
      <xdr:row>106</xdr:row>
      <xdr:rowOff>123734</xdr:rowOff>
    </xdr:to>
    <xdr:sp macro="" textlink="">
      <xdr:nvSpPr>
        <xdr:cNvPr id="878" name="楕円 877"/>
        <xdr:cNvSpPr/>
      </xdr:nvSpPr>
      <xdr:spPr>
        <a:xfrm>
          <a:off x="13652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41911</xdr:rowOff>
    </xdr:from>
    <xdr:to>
      <xdr:col>76</xdr:col>
      <xdr:colOff>114300</xdr:colOff>
      <xdr:row>106</xdr:row>
      <xdr:rowOff>72934</xdr:rowOff>
    </xdr:to>
    <xdr:cxnSp macro="">
      <xdr:nvCxnSpPr>
        <xdr:cNvPr id="879" name="直線コネクタ 878"/>
        <xdr:cNvCxnSpPr/>
      </xdr:nvCxnSpPr>
      <xdr:spPr>
        <a:xfrm flipV="1">
          <a:off x="13703300" y="18215611"/>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154395</xdr:rowOff>
    </xdr:from>
    <xdr:to>
      <xdr:col>67</xdr:col>
      <xdr:colOff>101600</xdr:colOff>
      <xdr:row>105</xdr:row>
      <xdr:rowOff>84545</xdr:rowOff>
    </xdr:to>
    <xdr:sp macro="" textlink="">
      <xdr:nvSpPr>
        <xdr:cNvPr id="880" name="楕円 879"/>
        <xdr:cNvSpPr/>
      </xdr:nvSpPr>
      <xdr:spPr>
        <a:xfrm>
          <a:off x="127635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33745</xdr:rowOff>
    </xdr:from>
    <xdr:to>
      <xdr:col>71</xdr:col>
      <xdr:colOff>177800</xdr:colOff>
      <xdr:row>106</xdr:row>
      <xdr:rowOff>72934</xdr:rowOff>
    </xdr:to>
    <xdr:cxnSp macro="">
      <xdr:nvCxnSpPr>
        <xdr:cNvPr id="881" name="直線コネクタ 880"/>
        <xdr:cNvCxnSpPr/>
      </xdr:nvCxnSpPr>
      <xdr:spPr>
        <a:xfrm>
          <a:off x="12814300" y="18035995"/>
          <a:ext cx="889000" cy="21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882" name="n_1aveValue【庁舎】&#10;有形固定資産減価償却率"/>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883" name="n_2aveValue【庁舎】&#10;有形固定資産減価償却率"/>
        <xdr:cNvSpPr txBox="1"/>
      </xdr:nvSpPr>
      <xdr:spPr>
        <a:xfrm>
          <a:off x="14389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21063</xdr:rowOff>
    </xdr:from>
    <xdr:ext cx="405111" cy="259045"/>
    <xdr:sp macro="" textlink="">
      <xdr:nvSpPr>
        <xdr:cNvPr id="884" name="n_3aveValue【庁舎】&#10;有形固定資産減価償却率"/>
        <xdr:cNvSpPr txBox="1"/>
      </xdr:nvSpPr>
      <xdr:spPr>
        <a:xfrm>
          <a:off x="13500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85" name="n_4ave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118127</xdr:rowOff>
    </xdr:from>
    <xdr:ext cx="405111" cy="259045"/>
    <xdr:sp macro="" textlink="">
      <xdr:nvSpPr>
        <xdr:cNvPr id="886" name="n_1mainValue【庁舎】&#10;有形固定資産減価償却率"/>
        <xdr:cNvSpPr txBox="1"/>
      </xdr:nvSpPr>
      <xdr:spPr>
        <a:xfrm>
          <a:off x="152660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83838</xdr:rowOff>
    </xdr:from>
    <xdr:ext cx="405111" cy="259045"/>
    <xdr:sp macro="" textlink="">
      <xdr:nvSpPr>
        <xdr:cNvPr id="887" name="n_2mainValue【庁舎】&#10;有形固定資産減価償却率"/>
        <xdr:cNvSpPr txBox="1"/>
      </xdr:nvSpPr>
      <xdr:spPr>
        <a:xfrm>
          <a:off x="14389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114861</xdr:rowOff>
    </xdr:from>
    <xdr:ext cx="405111" cy="259045"/>
    <xdr:sp macro="" textlink="">
      <xdr:nvSpPr>
        <xdr:cNvPr id="888" name="n_3mainValue【庁舎】&#10;有形固定資産減価償却率"/>
        <xdr:cNvSpPr txBox="1"/>
      </xdr:nvSpPr>
      <xdr:spPr>
        <a:xfrm>
          <a:off x="13500744" y="1828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75672</xdr:rowOff>
    </xdr:from>
    <xdr:ext cx="405111" cy="259045"/>
    <xdr:sp macro="" textlink="">
      <xdr:nvSpPr>
        <xdr:cNvPr id="889" name="n_4mainValue【庁舎】&#10;有形固定資産減価償却率"/>
        <xdr:cNvSpPr txBox="1"/>
      </xdr:nvSpPr>
      <xdr:spPr>
        <a:xfrm>
          <a:off x="12611744"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0" name="直線コネクタ 89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1" name="テキスト ボックス 90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2" name="直線コネクタ 90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3" name="テキスト ボックス 90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4" name="直線コネクタ 90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5" name="テキスト ボックス 90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6" name="直線コネクタ 90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7" name="テキスト ボックス 90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8" name="直線コネクタ 9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9" name="テキスト ボックス 9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911" name="直線コネクタ 910"/>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912"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913" name="直線コネクタ 912"/>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914" name="【庁舎】&#10;一人当たり面積最大値テキスト"/>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915" name="直線コネクタ 914"/>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80281</xdr:rowOff>
    </xdr:from>
    <xdr:ext cx="469744" cy="259045"/>
    <xdr:sp macro="" textlink="">
      <xdr:nvSpPr>
        <xdr:cNvPr id="916" name="【庁舎】&#10;一人当たり面積平均値テキスト"/>
        <xdr:cNvSpPr txBox="1"/>
      </xdr:nvSpPr>
      <xdr:spPr>
        <a:xfrm>
          <a:off x="22199600" y="17739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917" name="フローチャート: 判断 916"/>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918" name="フローチャート: 判断 917"/>
        <xdr:cNvSpPr/>
      </xdr:nvSpPr>
      <xdr:spPr>
        <a:xfrm>
          <a:off x="21272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57404</xdr:rowOff>
    </xdr:from>
    <xdr:to>
      <xdr:col>107</xdr:col>
      <xdr:colOff>101600</xdr:colOff>
      <xdr:row>104</xdr:row>
      <xdr:rowOff>159004</xdr:rowOff>
    </xdr:to>
    <xdr:sp macro="" textlink="">
      <xdr:nvSpPr>
        <xdr:cNvPr id="919" name="フローチャート: 判断 918"/>
        <xdr:cNvSpPr/>
      </xdr:nvSpPr>
      <xdr:spPr>
        <a:xfrm>
          <a:off x="20383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920" name="フローチャート: 判断 919"/>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921" name="フローチャート: 判断 920"/>
        <xdr:cNvSpPr/>
      </xdr:nvSpPr>
      <xdr:spPr>
        <a:xfrm>
          <a:off x="18605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2" name="テキスト ボックス 9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3" name="テキスト ボックス 9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4" name="テキスト ボックス 9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5" name="テキスト ボックス 9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6" name="テキスト ボックス 9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75692</xdr:rowOff>
    </xdr:from>
    <xdr:to>
      <xdr:col>116</xdr:col>
      <xdr:colOff>114300</xdr:colOff>
      <xdr:row>105</xdr:row>
      <xdr:rowOff>5842</xdr:rowOff>
    </xdr:to>
    <xdr:sp macro="" textlink="">
      <xdr:nvSpPr>
        <xdr:cNvPr id="927" name="楕円 926"/>
        <xdr:cNvSpPr/>
      </xdr:nvSpPr>
      <xdr:spPr>
        <a:xfrm>
          <a:off x="22110700" y="179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54119</xdr:rowOff>
    </xdr:from>
    <xdr:ext cx="469744" cy="259045"/>
    <xdr:sp macro="" textlink="">
      <xdr:nvSpPr>
        <xdr:cNvPr id="928" name="【庁舎】&#10;一人当たり面積該当値テキスト"/>
        <xdr:cNvSpPr txBox="1"/>
      </xdr:nvSpPr>
      <xdr:spPr>
        <a:xfrm>
          <a:off x="22199600" y="1788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4826</xdr:rowOff>
    </xdr:from>
    <xdr:to>
      <xdr:col>112</xdr:col>
      <xdr:colOff>38100</xdr:colOff>
      <xdr:row>105</xdr:row>
      <xdr:rowOff>106426</xdr:rowOff>
    </xdr:to>
    <xdr:sp macro="" textlink="">
      <xdr:nvSpPr>
        <xdr:cNvPr id="929" name="楕円 928"/>
        <xdr:cNvSpPr/>
      </xdr:nvSpPr>
      <xdr:spPr>
        <a:xfrm>
          <a:off x="212725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126492</xdr:rowOff>
    </xdr:from>
    <xdr:to>
      <xdr:col>116</xdr:col>
      <xdr:colOff>63500</xdr:colOff>
      <xdr:row>105</xdr:row>
      <xdr:rowOff>55626</xdr:rowOff>
    </xdr:to>
    <xdr:cxnSp macro="">
      <xdr:nvCxnSpPr>
        <xdr:cNvPr id="930" name="直線コネクタ 929"/>
        <xdr:cNvCxnSpPr/>
      </xdr:nvCxnSpPr>
      <xdr:spPr>
        <a:xfrm flipV="1">
          <a:off x="21323300" y="1795729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4826</xdr:rowOff>
    </xdr:from>
    <xdr:to>
      <xdr:col>107</xdr:col>
      <xdr:colOff>101600</xdr:colOff>
      <xdr:row>105</xdr:row>
      <xdr:rowOff>106426</xdr:rowOff>
    </xdr:to>
    <xdr:sp macro="" textlink="">
      <xdr:nvSpPr>
        <xdr:cNvPr id="931" name="楕円 930"/>
        <xdr:cNvSpPr/>
      </xdr:nvSpPr>
      <xdr:spPr>
        <a:xfrm>
          <a:off x="203835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55626</xdr:rowOff>
    </xdr:from>
    <xdr:to>
      <xdr:col>111</xdr:col>
      <xdr:colOff>177800</xdr:colOff>
      <xdr:row>105</xdr:row>
      <xdr:rowOff>55626</xdr:rowOff>
    </xdr:to>
    <xdr:cxnSp macro="">
      <xdr:nvCxnSpPr>
        <xdr:cNvPr id="932" name="直線コネクタ 931"/>
        <xdr:cNvCxnSpPr/>
      </xdr:nvCxnSpPr>
      <xdr:spPr>
        <a:xfrm>
          <a:off x="20434300" y="180578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933" name="楕円 932"/>
        <xdr:cNvSpPr/>
      </xdr:nvSpPr>
      <xdr:spPr>
        <a:xfrm>
          <a:off x="19494500" y="179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135637</xdr:rowOff>
    </xdr:from>
    <xdr:to>
      <xdr:col>107</xdr:col>
      <xdr:colOff>50800</xdr:colOff>
      <xdr:row>105</xdr:row>
      <xdr:rowOff>55626</xdr:rowOff>
    </xdr:to>
    <xdr:cxnSp macro="">
      <xdr:nvCxnSpPr>
        <xdr:cNvPr id="934" name="直線コネクタ 933"/>
        <xdr:cNvCxnSpPr/>
      </xdr:nvCxnSpPr>
      <xdr:spPr>
        <a:xfrm>
          <a:off x="19545300" y="17966437"/>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55118</xdr:rowOff>
    </xdr:from>
    <xdr:to>
      <xdr:col>98</xdr:col>
      <xdr:colOff>38100</xdr:colOff>
      <xdr:row>103</xdr:row>
      <xdr:rowOff>156718</xdr:rowOff>
    </xdr:to>
    <xdr:sp macro="" textlink="">
      <xdr:nvSpPr>
        <xdr:cNvPr id="935" name="楕円 934"/>
        <xdr:cNvSpPr/>
      </xdr:nvSpPr>
      <xdr:spPr>
        <a:xfrm>
          <a:off x="18605500" y="177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105918</xdr:rowOff>
    </xdr:from>
    <xdr:to>
      <xdr:col>102</xdr:col>
      <xdr:colOff>114300</xdr:colOff>
      <xdr:row>104</xdr:row>
      <xdr:rowOff>135637</xdr:rowOff>
    </xdr:to>
    <xdr:cxnSp macro="">
      <xdr:nvCxnSpPr>
        <xdr:cNvPr id="936" name="直線コネクタ 935"/>
        <xdr:cNvCxnSpPr/>
      </xdr:nvCxnSpPr>
      <xdr:spPr>
        <a:xfrm>
          <a:off x="18656300" y="17765268"/>
          <a:ext cx="889000" cy="20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22369</xdr:rowOff>
    </xdr:from>
    <xdr:ext cx="469744" cy="259045"/>
    <xdr:sp macro="" textlink="">
      <xdr:nvSpPr>
        <xdr:cNvPr id="937" name="n_1aveValue【庁舎】&#10;一人当たり面積"/>
        <xdr:cNvSpPr txBox="1"/>
      </xdr:nvSpPr>
      <xdr:spPr>
        <a:xfrm>
          <a:off x="210757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4081</xdr:rowOff>
    </xdr:from>
    <xdr:ext cx="469744" cy="259045"/>
    <xdr:sp macro="" textlink="">
      <xdr:nvSpPr>
        <xdr:cNvPr id="938" name="n_2aveValue【庁舎】&#10;一人当たり面積"/>
        <xdr:cNvSpPr txBox="1"/>
      </xdr:nvSpPr>
      <xdr:spPr>
        <a:xfrm>
          <a:off x="201994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6114</xdr:rowOff>
    </xdr:from>
    <xdr:ext cx="469744" cy="259045"/>
    <xdr:sp macro="" textlink="">
      <xdr:nvSpPr>
        <xdr:cNvPr id="939" name="n_3aveValue【庁舎】&#10;一人当たり面積"/>
        <xdr:cNvSpPr txBox="1"/>
      </xdr:nvSpPr>
      <xdr:spPr>
        <a:xfrm>
          <a:off x="193104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33545</xdr:rowOff>
    </xdr:from>
    <xdr:ext cx="469744" cy="259045"/>
    <xdr:sp macro="" textlink="">
      <xdr:nvSpPr>
        <xdr:cNvPr id="940" name="n_4aveValue【庁舎】&#10;一人当たり面積"/>
        <xdr:cNvSpPr txBox="1"/>
      </xdr:nvSpPr>
      <xdr:spPr>
        <a:xfrm>
          <a:off x="18421427" y="1803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97553</xdr:rowOff>
    </xdr:from>
    <xdr:ext cx="469744" cy="259045"/>
    <xdr:sp macro="" textlink="">
      <xdr:nvSpPr>
        <xdr:cNvPr id="941" name="n_1mainValue【庁舎】&#10;一人当たり面積"/>
        <xdr:cNvSpPr txBox="1"/>
      </xdr:nvSpPr>
      <xdr:spPr>
        <a:xfrm>
          <a:off x="210757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97553</xdr:rowOff>
    </xdr:from>
    <xdr:ext cx="469744" cy="259045"/>
    <xdr:sp macro="" textlink="">
      <xdr:nvSpPr>
        <xdr:cNvPr id="942" name="n_2mainValue【庁舎】&#10;一人当たり面積"/>
        <xdr:cNvSpPr txBox="1"/>
      </xdr:nvSpPr>
      <xdr:spPr>
        <a:xfrm>
          <a:off x="20199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31514</xdr:rowOff>
    </xdr:from>
    <xdr:ext cx="469744" cy="259045"/>
    <xdr:sp macro="" textlink="">
      <xdr:nvSpPr>
        <xdr:cNvPr id="943" name="n_3mainValue【庁舎】&#10;一人当たり面積"/>
        <xdr:cNvSpPr txBox="1"/>
      </xdr:nvSpPr>
      <xdr:spPr>
        <a:xfrm>
          <a:off x="19310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1795</xdr:rowOff>
    </xdr:from>
    <xdr:ext cx="469744" cy="259045"/>
    <xdr:sp macro="" textlink="">
      <xdr:nvSpPr>
        <xdr:cNvPr id="944" name="n_4mainValue【庁舎】&#10;一人当たり面積"/>
        <xdr:cNvSpPr txBox="1"/>
      </xdr:nvSpPr>
      <xdr:spPr>
        <a:xfrm>
          <a:off x="18421427" y="1748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5" name="正方形/長方形 9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6" name="正方形/長方形 9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7" name="テキスト ボックス 9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新市民図書館が完成したことにより、図書館の有形固定資産減価償却率が大幅に減少している。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また、施設の集約化、複合化事業により、幼保連携型認定こども園に併設する児童福祉施設が完成したことにより、福祉施設の有形固定資産減価償却率が減少した。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有形固定資産減価償却率が非常高くなっている市民会館については、新市民会館が令和３年度に完成予定であり、今後有形固定資産減価償却率は大幅に減少すると考えられる。</a:t>
          </a:r>
        </a:p>
        <a:p>
          <a:r>
            <a:rPr kumimoji="1" lang="ja-JP" altLang="en-US" sz="1300">
              <a:latin typeface="ＭＳ Ｐゴシック" panose="020B0600070205080204" pitchFamily="50" charset="-128"/>
              <a:ea typeface="ＭＳ Ｐゴシック" panose="020B0600070205080204" pitchFamily="50" charset="-128"/>
            </a:rPr>
            <a:t>上記のように有形固定資産減価償却率が減少している施設もあるが、庁舎をはじめ、類似団体平均と比較して、高い水準となっている施設も多いためため、今後も、公共施設総合管理計画及び各施設の個別施設計画に基づき、施設の長寿命化、複合化、統廃合等を進め、公共施設の適切な管理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和歌山県和歌山市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366,923
363,277
208.85
160,348,563
159,542,372
352,987
80,043,035
182,557,544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0.82</a:t>
          </a:r>
          <a:r>
            <a:rPr kumimoji="1" lang="ja-JP" altLang="en-US" sz="1300">
              <a:latin typeface="ＭＳ Ｐゴシック" panose="020B0600070205080204" pitchFamily="50" charset="-128"/>
              <a:ea typeface="ＭＳ Ｐゴシック" panose="020B0600070205080204" pitchFamily="50" charset="-128"/>
            </a:rPr>
            <a:t>で推移しているが、その内容は異なる。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年度に比べ、基準財政収入額が基準財政需要額の伸びを上回ったため、単年度の指数は減少している。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令和元年度は、基準財政需要額の伸びが大きかったが、臨時財政対策債への振替額も大きかったため、単年度の指数は、平成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年度に比べ大きく下がっていない。そのため３か年平均の指数では、平成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年度と同様の</a:t>
          </a:r>
          <a:r>
            <a:rPr kumimoji="1" lang="en-US" altLang="ja-JP" sz="1300">
              <a:latin typeface="ＭＳ Ｐゴシック" panose="020B0600070205080204" pitchFamily="50" charset="-128"/>
              <a:ea typeface="ＭＳ Ｐゴシック" panose="020B0600070205080204" pitchFamily="50" charset="-128"/>
            </a:rPr>
            <a:t>0.82</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62795</xdr:rowOff>
    </xdr:to>
    <xdr:cxnSp macro="">
      <xdr:nvCxnSpPr>
        <xdr:cNvPr id="69" name="直線コネクタ 68"/>
        <xdr:cNvCxnSpPr/>
      </xdr:nvCxnSpPr>
      <xdr:spPr>
        <a:xfrm>
          <a:off x="4114800" y="70922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62795</xdr:rowOff>
    </xdr:from>
    <xdr:to>
      <xdr:col>19</xdr:col>
      <xdr:colOff>133350</xdr:colOff>
      <xdr:row>41</xdr:row>
      <xdr:rowOff>62795</xdr:rowOff>
    </xdr:to>
    <xdr:cxnSp macro="">
      <xdr:nvCxnSpPr>
        <xdr:cNvPr id="72" name="直線コネクタ 71"/>
        <xdr:cNvCxnSpPr/>
      </xdr:nvCxnSpPr>
      <xdr:spPr>
        <a:xfrm>
          <a:off x="3225800" y="709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62795</xdr:rowOff>
    </xdr:from>
    <xdr:to>
      <xdr:col>15</xdr:col>
      <xdr:colOff>82550</xdr:colOff>
      <xdr:row>41</xdr:row>
      <xdr:rowOff>76200</xdr:rowOff>
    </xdr:to>
    <xdr:cxnSp macro="">
      <xdr:nvCxnSpPr>
        <xdr:cNvPr id="75" name="直線コネクタ 74"/>
        <xdr:cNvCxnSpPr/>
      </xdr:nvCxnSpPr>
      <xdr:spPr>
        <a:xfrm flipV="1">
          <a:off x="2336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125182</xdr:rowOff>
    </xdr:from>
    <xdr:ext cx="762000" cy="259045"/>
    <xdr:sp macro="" textlink="">
      <xdr:nvSpPr>
        <xdr:cNvPr id="77" name="テキスト ボックス 76"/>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89605</xdr:rowOff>
    </xdr:to>
    <xdr:cxnSp macro="">
      <xdr:nvCxnSpPr>
        <xdr:cNvPr id="78" name="直線コネクタ 77"/>
        <xdr:cNvCxnSpPr/>
      </xdr:nvCxnSpPr>
      <xdr:spPr>
        <a:xfrm flipV="1">
          <a:off x="1447800" y="710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138588</xdr:rowOff>
    </xdr:from>
    <xdr:ext cx="762000" cy="259045"/>
    <xdr:sp macro="" textlink="">
      <xdr:nvSpPr>
        <xdr:cNvPr id="80" name="テキスト ボックス 79"/>
        <xdr:cNvSpPr txBox="1"/>
      </xdr:nvSpPr>
      <xdr:spPr>
        <a:xfrm>
          <a:off x="1955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9" name="財政力該当値テキスト"/>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11995</xdr:rowOff>
    </xdr:from>
    <xdr:to>
      <xdr:col>19</xdr:col>
      <xdr:colOff>184150</xdr:colOff>
      <xdr:row>41</xdr:row>
      <xdr:rowOff>113595</xdr:rowOff>
    </xdr:to>
    <xdr:sp macro="" textlink="">
      <xdr:nvSpPr>
        <xdr:cNvPr id="90" name="楕円 89"/>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123772</xdr:rowOff>
    </xdr:from>
    <xdr:ext cx="736600" cy="259045"/>
    <xdr:sp macro="" textlink="">
      <xdr:nvSpPr>
        <xdr:cNvPr id="91" name="テキスト ボックス 90"/>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11995</xdr:rowOff>
    </xdr:from>
    <xdr:to>
      <xdr:col>15</xdr:col>
      <xdr:colOff>133350</xdr:colOff>
      <xdr:row>41</xdr:row>
      <xdr:rowOff>113595</xdr:rowOff>
    </xdr:to>
    <xdr:sp macro="" textlink="">
      <xdr:nvSpPr>
        <xdr:cNvPr id="92" name="楕円 91"/>
        <xdr:cNvSpPr/>
      </xdr:nvSpPr>
      <xdr:spPr>
        <a:xfrm>
          <a:off x="3175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123772</xdr:rowOff>
    </xdr:from>
    <xdr:ext cx="762000" cy="259045"/>
    <xdr:sp macro="" textlink="">
      <xdr:nvSpPr>
        <xdr:cNvPr id="93" name="テキスト ボックス 92"/>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5" name="テキスト ボックス 94"/>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38805</xdr:rowOff>
    </xdr:from>
    <xdr:to>
      <xdr:col>7</xdr:col>
      <xdr:colOff>31750</xdr:colOff>
      <xdr:row>41</xdr:row>
      <xdr:rowOff>140405</xdr:rowOff>
    </xdr:to>
    <xdr:sp macro="" textlink="">
      <xdr:nvSpPr>
        <xdr:cNvPr id="96" name="楕円 95"/>
        <xdr:cNvSpPr/>
      </xdr:nvSpPr>
      <xdr:spPr>
        <a:xfrm>
          <a:off x="1397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150582</xdr:rowOff>
    </xdr:from>
    <xdr:ext cx="762000" cy="259045"/>
    <xdr:sp macro="" textlink="">
      <xdr:nvSpPr>
        <xdr:cNvPr id="97" name="テキスト ボックス 96"/>
        <xdr:cNvSpPr txBox="1"/>
      </xdr:nvSpPr>
      <xdr:spPr>
        <a:xfrm>
          <a:off x="1066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類似団体に比べ依然高い水準で推移している。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また、令和元年度は、平成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年度に比べて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ポイント上昇した。その理由は、定年退職者の増加による人件費の増、介護保険事業特別会計への繰出金の増、障害者福祉サービス等給付費などの増による扶助費の増加などが挙げられる。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150114</xdr:rowOff>
    </xdr:from>
    <xdr:to>
      <xdr:col>23</xdr:col>
      <xdr:colOff>133350</xdr:colOff>
      <xdr:row>67</xdr:row>
      <xdr:rowOff>2794</xdr:rowOff>
    </xdr:to>
    <xdr:cxnSp macro="">
      <xdr:nvCxnSpPr>
        <xdr:cNvPr id="130" name="直線コネクタ 129"/>
        <xdr:cNvCxnSpPr/>
      </xdr:nvCxnSpPr>
      <xdr:spPr>
        <a:xfrm>
          <a:off x="4114800" y="1146581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164355</xdr:rowOff>
    </xdr:from>
    <xdr:ext cx="762000" cy="259045"/>
    <xdr:sp macro="" textlink="">
      <xdr:nvSpPr>
        <xdr:cNvPr id="131" name="財政構造の弾力性平均値テキスト"/>
        <xdr:cNvSpPr txBox="1"/>
      </xdr:nvSpPr>
      <xdr:spPr>
        <a:xfrm>
          <a:off x="5041900" y="10965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150114</xdr:rowOff>
    </xdr:from>
    <xdr:to>
      <xdr:col>19</xdr:col>
      <xdr:colOff>133350</xdr:colOff>
      <xdr:row>66</xdr:row>
      <xdr:rowOff>150114</xdr:rowOff>
    </xdr:to>
    <xdr:cxnSp macro="">
      <xdr:nvCxnSpPr>
        <xdr:cNvPr id="133" name="直線コネクタ 132"/>
        <xdr:cNvCxnSpPr/>
      </xdr:nvCxnSpPr>
      <xdr:spPr>
        <a:xfrm>
          <a:off x="3225800" y="11465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162306</xdr:rowOff>
    </xdr:from>
    <xdr:to>
      <xdr:col>15</xdr:col>
      <xdr:colOff>82550</xdr:colOff>
      <xdr:row>66</xdr:row>
      <xdr:rowOff>150114</xdr:rowOff>
    </xdr:to>
    <xdr:cxnSp macro="">
      <xdr:nvCxnSpPr>
        <xdr:cNvPr id="136" name="直線コネクタ 135"/>
        <xdr:cNvCxnSpPr/>
      </xdr:nvCxnSpPr>
      <xdr:spPr>
        <a:xfrm>
          <a:off x="2336800" y="11306556"/>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59199</xdr:rowOff>
    </xdr:from>
    <xdr:ext cx="762000" cy="259045"/>
    <xdr:sp macro="" textlink="">
      <xdr:nvSpPr>
        <xdr:cNvPr id="138" name="テキスト ボックス 137"/>
        <xdr:cNvSpPr txBox="1"/>
      </xdr:nvSpPr>
      <xdr:spPr>
        <a:xfrm>
          <a:off x="2844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162306</xdr:rowOff>
    </xdr:from>
    <xdr:to>
      <xdr:col>11</xdr:col>
      <xdr:colOff>31750</xdr:colOff>
      <xdr:row>66</xdr:row>
      <xdr:rowOff>135636</xdr:rowOff>
    </xdr:to>
    <xdr:cxnSp macro="">
      <xdr:nvCxnSpPr>
        <xdr:cNvPr id="139" name="直線コネクタ 138"/>
        <xdr:cNvCxnSpPr/>
      </xdr:nvCxnSpPr>
      <xdr:spPr>
        <a:xfrm flipV="1">
          <a:off x="1447800" y="1130655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44721</xdr:rowOff>
    </xdr:from>
    <xdr:ext cx="762000" cy="259045"/>
    <xdr:sp macro="" textlink="">
      <xdr:nvSpPr>
        <xdr:cNvPr id="141" name="テキスト ボックス 140"/>
        <xdr:cNvSpPr txBox="1"/>
      </xdr:nvSpPr>
      <xdr:spPr>
        <a:xfrm>
          <a:off x="1955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43" name="テキスト ボックス 142"/>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123444</xdr:rowOff>
    </xdr:from>
    <xdr:to>
      <xdr:col>23</xdr:col>
      <xdr:colOff>184150</xdr:colOff>
      <xdr:row>67</xdr:row>
      <xdr:rowOff>53594</xdr:rowOff>
    </xdr:to>
    <xdr:sp macro="" textlink="">
      <xdr:nvSpPr>
        <xdr:cNvPr id="149" name="楕円 148"/>
        <xdr:cNvSpPr/>
      </xdr:nvSpPr>
      <xdr:spPr>
        <a:xfrm>
          <a:off x="4902200" y="114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95521</xdr:rowOff>
    </xdr:from>
    <xdr:ext cx="762000" cy="259045"/>
    <xdr:sp macro="" textlink="">
      <xdr:nvSpPr>
        <xdr:cNvPr id="150" name="財政構造の弾力性該当値テキスト"/>
        <xdr:cNvSpPr txBox="1"/>
      </xdr:nvSpPr>
      <xdr:spPr>
        <a:xfrm>
          <a:off x="5041900" y="114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99314</xdr:rowOff>
    </xdr:from>
    <xdr:to>
      <xdr:col>19</xdr:col>
      <xdr:colOff>184150</xdr:colOff>
      <xdr:row>67</xdr:row>
      <xdr:rowOff>29464</xdr:rowOff>
    </xdr:to>
    <xdr:sp macro="" textlink="">
      <xdr:nvSpPr>
        <xdr:cNvPr id="151" name="楕円 150"/>
        <xdr:cNvSpPr/>
      </xdr:nvSpPr>
      <xdr:spPr>
        <a:xfrm>
          <a:off x="4064000" y="114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14241</xdr:rowOff>
    </xdr:from>
    <xdr:ext cx="736600" cy="259045"/>
    <xdr:sp macro="" textlink="">
      <xdr:nvSpPr>
        <xdr:cNvPr id="152" name="テキスト ボックス 151"/>
        <xdr:cNvSpPr txBox="1"/>
      </xdr:nvSpPr>
      <xdr:spPr>
        <a:xfrm>
          <a:off x="3733800" y="11501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99314</xdr:rowOff>
    </xdr:from>
    <xdr:to>
      <xdr:col>15</xdr:col>
      <xdr:colOff>133350</xdr:colOff>
      <xdr:row>67</xdr:row>
      <xdr:rowOff>29464</xdr:rowOff>
    </xdr:to>
    <xdr:sp macro="" textlink="">
      <xdr:nvSpPr>
        <xdr:cNvPr id="153" name="楕円 152"/>
        <xdr:cNvSpPr/>
      </xdr:nvSpPr>
      <xdr:spPr>
        <a:xfrm>
          <a:off x="3175000" y="114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14241</xdr:rowOff>
    </xdr:from>
    <xdr:ext cx="762000" cy="259045"/>
    <xdr:sp macro="" textlink="">
      <xdr:nvSpPr>
        <xdr:cNvPr id="154" name="テキスト ボックス 153"/>
        <xdr:cNvSpPr txBox="1"/>
      </xdr:nvSpPr>
      <xdr:spPr>
        <a:xfrm>
          <a:off x="2844800" y="1150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111506</xdr:rowOff>
    </xdr:from>
    <xdr:to>
      <xdr:col>11</xdr:col>
      <xdr:colOff>82550</xdr:colOff>
      <xdr:row>66</xdr:row>
      <xdr:rowOff>41656</xdr:rowOff>
    </xdr:to>
    <xdr:sp macro="" textlink="">
      <xdr:nvSpPr>
        <xdr:cNvPr id="155" name="楕円 154"/>
        <xdr:cNvSpPr/>
      </xdr:nvSpPr>
      <xdr:spPr>
        <a:xfrm>
          <a:off x="2286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26433</xdr:rowOff>
    </xdr:from>
    <xdr:ext cx="762000" cy="259045"/>
    <xdr:sp macro="" textlink="">
      <xdr:nvSpPr>
        <xdr:cNvPr id="156" name="テキスト ボックス 155"/>
        <xdr:cNvSpPr txBox="1"/>
      </xdr:nvSpPr>
      <xdr:spPr>
        <a:xfrm>
          <a:off x="1955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84836</xdr:rowOff>
    </xdr:from>
    <xdr:to>
      <xdr:col>7</xdr:col>
      <xdr:colOff>31750</xdr:colOff>
      <xdr:row>67</xdr:row>
      <xdr:rowOff>14986</xdr:rowOff>
    </xdr:to>
    <xdr:sp macro="" textlink="">
      <xdr:nvSpPr>
        <xdr:cNvPr id="157" name="楕円 156"/>
        <xdr:cNvSpPr/>
      </xdr:nvSpPr>
      <xdr:spPr>
        <a:xfrm>
          <a:off x="1397000" y="114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171213</xdr:rowOff>
    </xdr:from>
    <xdr:ext cx="762000" cy="259045"/>
    <xdr:sp macro="" textlink="">
      <xdr:nvSpPr>
        <xdr:cNvPr id="158" name="テキスト ボックス 157"/>
        <xdr:cNvSpPr txBox="1"/>
      </xdr:nvSpPr>
      <xdr:spPr>
        <a:xfrm>
          <a:off x="1066800" y="1148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[106,281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年度に比べ、定年退職者の増加により、人件費が増加。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物件費は、プレミアム付商品券業務委託やシステム借上料などにより</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億円増加した。また、人口が減少傾向にあることから、人口１人当たりの人件費・物件費等決算額が増加した。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122256</xdr:rowOff>
    </xdr:from>
    <xdr:to>
      <xdr:col>23</xdr:col>
      <xdr:colOff>133350</xdr:colOff>
      <xdr:row>82</xdr:row>
      <xdr:rowOff>137286</xdr:rowOff>
    </xdr:to>
    <xdr:cxnSp macro="">
      <xdr:nvCxnSpPr>
        <xdr:cNvPr id="195" name="直線コネクタ 194"/>
        <xdr:cNvCxnSpPr/>
      </xdr:nvCxnSpPr>
      <xdr:spPr>
        <a:xfrm>
          <a:off x="4114800" y="14181156"/>
          <a:ext cx="838200" cy="1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144225</xdr:rowOff>
    </xdr:from>
    <xdr:ext cx="762000" cy="259045"/>
    <xdr:sp macro="" textlink="">
      <xdr:nvSpPr>
        <xdr:cNvPr id="196" name="人件費・物件費等の状況平均値テキスト"/>
        <xdr:cNvSpPr txBox="1"/>
      </xdr:nvSpPr>
      <xdr:spPr>
        <a:xfrm>
          <a:off x="5041900" y="1420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118413</xdr:rowOff>
    </xdr:from>
    <xdr:to>
      <xdr:col>19</xdr:col>
      <xdr:colOff>133350</xdr:colOff>
      <xdr:row>82</xdr:row>
      <xdr:rowOff>122256</xdr:rowOff>
    </xdr:to>
    <xdr:cxnSp macro="">
      <xdr:nvCxnSpPr>
        <xdr:cNvPr id="198" name="直線コネクタ 197"/>
        <xdr:cNvCxnSpPr/>
      </xdr:nvCxnSpPr>
      <xdr:spPr>
        <a:xfrm>
          <a:off x="3225800" y="14177313"/>
          <a:ext cx="889000" cy="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42761</xdr:rowOff>
    </xdr:from>
    <xdr:ext cx="736600" cy="259045"/>
    <xdr:sp macro="" textlink="">
      <xdr:nvSpPr>
        <xdr:cNvPr id="200" name="テキスト ボックス 199"/>
        <xdr:cNvSpPr txBox="1"/>
      </xdr:nvSpPr>
      <xdr:spPr>
        <a:xfrm>
          <a:off x="3733800" y="14273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95714</xdr:rowOff>
    </xdr:from>
    <xdr:to>
      <xdr:col>15</xdr:col>
      <xdr:colOff>82550</xdr:colOff>
      <xdr:row>82</xdr:row>
      <xdr:rowOff>118413</xdr:rowOff>
    </xdr:to>
    <xdr:cxnSp macro="">
      <xdr:nvCxnSpPr>
        <xdr:cNvPr id="201" name="直線コネクタ 200"/>
        <xdr:cNvCxnSpPr/>
      </xdr:nvCxnSpPr>
      <xdr:spPr>
        <a:xfrm>
          <a:off x="2336800" y="14154614"/>
          <a:ext cx="889000" cy="2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168451</xdr:rowOff>
    </xdr:from>
    <xdr:ext cx="762000" cy="259045"/>
    <xdr:sp macro="" textlink="">
      <xdr:nvSpPr>
        <xdr:cNvPr id="203" name="テキスト ボックス 202"/>
        <xdr:cNvSpPr txBox="1"/>
      </xdr:nvSpPr>
      <xdr:spPr>
        <a:xfrm>
          <a:off x="2844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95714</xdr:rowOff>
    </xdr:from>
    <xdr:to>
      <xdr:col>11</xdr:col>
      <xdr:colOff>31750</xdr:colOff>
      <xdr:row>82</xdr:row>
      <xdr:rowOff>106727</xdr:rowOff>
    </xdr:to>
    <xdr:cxnSp macro="">
      <xdr:nvCxnSpPr>
        <xdr:cNvPr id="204" name="直線コネクタ 203"/>
        <xdr:cNvCxnSpPr/>
      </xdr:nvCxnSpPr>
      <xdr:spPr>
        <a:xfrm flipV="1">
          <a:off x="1447800" y="14154614"/>
          <a:ext cx="889000" cy="1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5842</xdr:rowOff>
    </xdr:from>
    <xdr:ext cx="762000" cy="259045"/>
    <xdr:sp macro="" textlink="">
      <xdr:nvSpPr>
        <xdr:cNvPr id="206" name="テキスト ボックス 205"/>
        <xdr:cNvSpPr txBox="1"/>
      </xdr:nvSpPr>
      <xdr:spPr>
        <a:xfrm>
          <a:off x="1955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167245</xdr:rowOff>
    </xdr:from>
    <xdr:ext cx="762000" cy="259045"/>
    <xdr:sp macro="" textlink="">
      <xdr:nvSpPr>
        <xdr:cNvPr id="208" name="テキスト ボックス 207"/>
        <xdr:cNvSpPr txBox="1"/>
      </xdr:nvSpPr>
      <xdr:spPr>
        <a:xfrm>
          <a:off x="1066800" y="1422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86486</xdr:rowOff>
    </xdr:from>
    <xdr:to>
      <xdr:col>23</xdr:col>
      <xdr:colOff>184150</xdr:colOff>
      <xdr:row>83</xdr:row>
      <xdr:rowOff>16636</xdr:rowOff>
    </xdr:to>
    <xdr:sp macro="" textlink="">
      <xdr:nvSpPr>
        <xdr:cNvPr id="214" name="楕円 213"/>
        <xdr:cNvSpPr/>
      </xdr:nvSpPr>
      <xdr:spPr>
        <a:xfrm>
          <a:off x="4902200" y="1414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103013</xdr:rowOff>
    </xdr:from>
    <xdr:ext cx="762000" cy="259045"/>
    <xdr:sp macro="" textlink="">
      <xdr:nvSpPr>
        <xdr:cNvPr id="215" name="人件費・物件費等の状況該当値テキスト"/>
        <xdr:cNvSpPr txBox="1"/>
      </xdr:nvSpPr>
      <xdr:spPr>
        <a:xfrm>
          <a:off x="5041900" y="1399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71456</xdr:rowOff>
    </xdr:from>
    <xdr:to>
      <xdr:col>19</xdr:col>
      <xdr:colOff>184150</xdr:colOff>
      <xdr:row>83</xdr:row>
      <xdr:rowOff>1606</xdr:rowOff>
    </xdr:to>
    <xdr:sp macro="" textlink="">
      <xdr:nvSpPr>
        <xdr:cNvPr id="216" name="楕円 215"/>
        <xdr:cNvSpPr/>
      </xdr:nvSpPr>
      <xdr:spPr>
        <a:xfrm>
          <a:off x="4064000" y="1413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11783</xdr:rowOff>
    </xdr:from>
    <xdr:ext cx="736600" cy="259045"/>
    <xdr:sp macro="" textlink="">
      <xdr:nvSpPr>
        <xdr:cNvPr id="217" name="テキスト ボックス 216"/>
        <xdr:cNvSpPr txBox="1"/>
      </xdr:nvSpPr>
      <xdr:spPr>
        <a:xfrm>
          <a:off x="3733800" y="13899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67613</xdr:rowOff>
    </xdr:from>
    <xdr:to>
      <xdr:col>15</xdr:col>
      <xdr:colOff>133350</xdr:colOff>
      <xdr:row>82</xdr:row>
      <xdr:rowOff>169213</xdr:rowOff>
    </xdr:to>
    <xdr:sp macro="" textlink="">
      <xdr:nvSpPr>
        <xdr:cNvPr id="218" name="楕円 217"/>
        <xdr:cNvSpPr/>
      </xdr:nvSpPr>
      <xdr:spPr>
        <a:xfrm>
          <a:off x="3175000" y="1412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7940</xdr:rowOff>
    </xdr:from>
    <xdr:ext cx="762000" cy="259045"/>
    <xdr:sp macro="" textlink="">
      <xdr:nvSpPr>
        <xdr:cNvPr id="219" name="テキスト ボックス 218"/>
        <xdr:cNvSpPr txBox="1"/>
      </xdr:nvSpPr>
      <xdr:spPr>
        <a:xfrm>
          <a:off x="2844800" y="1389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44914</xdr:rowOff>
    </xdr:from>
    <xdr:to>
      <xdr:col>11</xdr:col>
      <xdr:colOff>82550</xdr:colOff>
      <xdr:row>82</xdr:row>
      <xdr:rowOff>146514</xdr:rowOff>
    </xdr:to>
    <xdr:sp macro="" textlink="">
      <xdr:nvSpPr>
        <xdr:cNvPr id="220" name="楕円 219"/>
        <xdr:cNvSpPr/>
      </xdr:nvSpPr>
      <xdr:spPr>
        <a:xfrm>
          <a:off x="2286000" y="141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156691</xdr:rowOff>
    </xdr:from>
    <xdr:ext cx="762000" cy="259045"/>
    <xdr:sp macro="" textlink="">
      <xdr:nvSpPr>
        <xdr:cNvPr id="221" name="テキスト ボックス 220"/>
        <xdr:cNvSpPr txBox="1"/>
      </xdr:nvSpPr>
      <xdr:spPr>
        <a:xfrm>
          <a:off x="1955800" y="1387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55927</xdr:rowOff>
    </xdr:from>
    <xdr:to>
      <xdr:col>7</xdr:col>
      <xdr:colOff>31750</xdr:colOff>
      <xdr:row>82</xdr:row>
      <xdr:rowOff>157527</xdr:rowOff>
    </xdr:to>
    <xdr:sp macro="" textlink="">
      <xdr:nvSpPr>
        <xdr:cNvPr id="222" name="楕円 221"/>
        <xdr:cNvSpPr/>
      </xdr:nvSpPr>
      <xdr:spPr>
        <a:xfrm>
          <a:off x="1397000" y="1411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167704</xdr:rowOff>
    </xdr:from>
    <xdr:ext cx="762000" cy="259045"/>
    <xdr:sp macro="" textlink="">
      <xdr:nvSpPr>
        <xdr:cNvPr id="223" name="テキスト ボックス 222"/>
        <xdr:cNvSpPr txBox="1"/>
      </xdr:nvSpPr>
      <xdr:spPr>
        <a:xfrm>
          <a:off x="1066800" y="13883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指標は、</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前後で推移している。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それでも令和元年度、平成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年度と２年連続で、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ポイント減少する結果となっており、勤続年数</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年以上の職員が減少傾向にあることが要因の一つに挙げられる。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102659</xdr:rowOff>
    </xdr:from>
    <xdr:to>
      <xdr:col>81</xdr:col>
      <xdr:colOff>44450</xdr:colOff>
      <xdr:row>85</xdr:row>
      <xdr:rowOff>11641</xdr:rowOff>
    </xdr:to>
    <xdr:cxnSp macro="">
      <xdr:nvCxnSpPr>
        <xdr:cNvPr id="257" name="直線コネクタ 256"/>
        <xdr:cNvCxnSpPr/>
      </xdr:nvCxnSpPr>
      <xdr:spPr>
        <a:xfrm flipV="1">
          <a:off x="16179800" y="14504459"/>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11641</xdr:rowOff>
    </xdr:from>
    <xdr:to>
      <xdr:col>77</xdr:col>
      <xdr:colOff>44450</xdr:colOff>
      <xdr:row>85</xdr:row>
      <xdr:rowOff>92075</xdr:rowOff>
    </xdr:to>
    <xdr:cxnSp macro="">
      <xdr:nvCxnSpPr>
        <xdr:cNvPr id="260" name="直線コネクタ 259"/>
        <xdr:cNvCxnSpPr/>
      </xdr:nvCxnSpPr>
      <xdr:spPr>
        <a:xfrm flipV="1">
          <a:off x="15290800" y="1458489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2" name="テキスト ボックス 261"/>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11641</xdr:rowOff>
    </xdr:from>
    <xdr:to>
      <xdr:col>72</xdr:col>
      <xdr:colOff>203200</xdr:colOff>
      <xdr:row>85</xdr:row>
      <xdr:rowOff>92075</xdr:rowOff>
    </xdr:to>
    <xdr:cxnSp macro="">
      <xdr:nvCxnSpPr>
        <xdr:cNvPr id="263" name="直線コネクタ 262"/>
        <xdr:cNvCxnSpPr/>
      </xdr:nvCxnSpPr>
      <xdr:spPr>
        <a:xfrm>
          <a:off x="14401800" y="1458489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5" name="テキスト ボックス 264"/>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11641</xdr:rowOff>
    </xdr:from>
    <xdr:to>
      <xdr:col>68</xdr:col>
      <xdr:colOff>152400</xdr:colOff>
      <xdr:row>85</xdr:row>
      <xdr:rowOff>112184</xdr:rowOff>
    </xdr:to>
    <xdr:cxnSp macro="">
      <xdr:nvCxnSpPr>
        <xdr:cNvPr id="266" name="直線コネクタ 265"/>
        <xdr:cNvCxnSpPr/>
      </xdr:nvCxnSpPr>
      <xdr:spPr>
        <a:xfrm flipV="1">
          <a:off x="13512800" y="14584891"/>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8" name="テキスト ボックス 267"/>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51859</xdr:rowOff>
    </xdr:from>
    <xdr:to>
      <xdr:col>81</xdr:col>
      <xdr:colOff>95250</xdr:colOff>
      <xdr:row>84</xdr:row>
      <xdr:rowOff>153459</xdr:rowOff>
    </xdr:to>
    <xdr:sp macro="" textlink="">
      <xdr:nvSpPr>
        <xdr:cNvPr id="276" name="楕円 275"/>
        <xdr:cNvSpPr/>
      </xdr:nvSpPr>
      <xdr:spPr>
        <a:xfrm>
          <a:off x="169672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68386</xdr:rowOff>
    </xdr:from>
    <xdr:ext cx="762000" cy="259045"/>
    <xdr:sp macro="" textlink="">
      <xdr:nvSpPr>
        <xdr:cNvPr id="277" name="給与水準   （国との比較）該当値テキスト"/>
        <xdr:cNvSpPr txBox="1"/>
      </xdr:nvSpPr>
      <xdr:spPr>
        <a:xfrm>
          <a:off x="17106900" y="1429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132291</xdr:rowOff>
    </xdr:from>
    <xdr:to>
      <xdr:col>77</xdr:col>
      <xdr:colOff>95250</xdr:colOff>
      <xdr:row>85</xdr:row>
      <xdr:rowOff>62441</xdr:rowOff>
    </xdr:to>
    <xdr:sp macro="" textlink="">
      <xdr:nvSpPr>
        <xdr:cNvPr id="278" name="楕円 277"/>
        <xdr:cNvSpPr/>
      </xdr:nvSpPr>
      <xdr:spPr>
        <a:xfrm>
          <a:off x="16129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79" name="テキスト ボックス 278"/>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41275</xdr:rowOff>
    </xdr:from>
    <xdr:to>
      <xdr:col>73</xdr:col>
      <xdr:colOff>44450</xdr:colOff>
      <xdr:row>85</xdr:row>
      <xdr:rowOff>142875</xdr:rowOff>
    </xdr:to>
    <xdr:sp macro="" textlink="">
      <xdr:nvSpPr>
        <xdr:cNvPr id="280" name="楕円 279"/>
        <xdr:cNvSpPr/>
      </xdr:nvSpPr>
      <xdr:spPr>
        <a:xfrm>
          <a:off x="15240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127652</xdr:rowOff>
    </xdr:from>
    <xdr:ext cx="762000" cy="259045"/>
    <xdr:sp macro="" textlink="">
      <xdr:nvSpPr>
        <xdr:cNvPr id="281" name="テキスト ボックス 280"/>
        <xdr:cNvSpPr txBox="1"/>
      </xdr:nvSpPr>
      <xdr:spPr>
        <a:xfrm>
          <a:off x="14909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132291</xdr:rowOff>
    </xdr:from>
    <xdr:to>
      <xdr:col>68</xdr:col>
      <xdr:colOff>203200</xdr:colOff>
      <xdr:row>85</xdr:row>
      <xdr:rowOff>62441</xdr:rowOff>
    </xdr:to>
    <xdr:sp macro="" textlink="">
      <xdr:nvSpPr>
        <xdr:cNvPr id="282" name="楕円 281"/>
        <xdr:cNvSpPr/>
      </xdr:nvSpPr>
      <xdr:spPr>
        <a:xfrm>
          <a:off x="14351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83" name="テキスト ボックス 282"/>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4" name="楕円 283"/>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85" name="テキスト ボックス 284"/>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令和元年度の職員数は</a:t>
          </a:r>
          <a:r>
            <a:rPr kumimoji="1" lang="en-US" altLang="ja-JP" sz="1300">
              <a:latin typeface="ＭＳ Ｐゴシック" panose="020B0600070205080204" pitchFamily="50" charset="-128"/>
              <a:ea typeface="ＭＳ Ｐゴシック" panose="020B0600070205080204" pitchFamily="50" charset="-128"/>
            </a:rPr>
            <a:t>2,539</a:t>
          </a:r>
          <a:r>
            <a:rPr kumimoji="1" lang="ja-JP" altLang="en-US" sz="1300">
              <a:latin typeface="ＭＳ Ｐゴシック" panose="020B0600070205080204" pitchFamily="50" charset="-128"/>
              <a:ea typeface="ＭＳ Ｐゴシック" panose="020B0600070205080204" pitchFamily="50" charset="-128"/>
            </a:rPr>
            <a:t>人、平成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2,525</a:t>
          </a:r>
          <a:r>
            <a:rPr kumimoji="1" lang="ja-JP" altLang="en-US" sz="1300">
              <a:latin typeface="ＭＳ Ｐゴシック" panose="020B0600070205080204" pitchFamily="50" charset="-128"/>
              <a:ea typeface="ＭＳ Ｐゴシック" panose="020B0600070205080204" pitchFamily="50" charset="-128"/>
            </a:rPr>
            <a:t>人と比べると微増となった。また、人口が減少していることもあり、</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104775</xdr:rowOff>
    </xdr:from>
    <xdr:to>
      <xdr:col>81</xdr:col>
      <xdr:colOff>44450</xdr:colOff>
      <xdr:row>62</xdr:row>
      <xdr:rowOff>132927</xdr:rowOff>
    </xdr:to>
    <xdr:cxnSp macro="">
      <xdr:nvCxnSpPr>
        <xdr:cNvPr id="320" name="直線コネクタ 319"/>
        <xdr:cNvCxnSpPr/>
      </xdr:nvCxnSpPr>
      <xdr:spPr>
        <a:xfrm>
          <a:off x="16179800" y="10734675"/>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28804</xdr:rowOff>
    </xdr:from>
    <xdr:ext cx="762000" cy="259045"/>
    <xdr:sp macro="" textlink="">
      <xdr:nvSpPr>
        <xdr:cNvPr id="321" name="定員管理の状況平均値テキスト"/>
        <xdr:cNvSpPr txBox="1"/>
      </xdr:nvSpPr>
      <xdr:spPr>
        <a:xfrm>
          <a:off x="17106900" y="10315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104775</xdr:rowOff>
    </xdr:from>
    <xdr:to>
      <xdr:col>77</xdr:col>
      <xdr:colOff>44450</xdr:colOff>
      <xdr:row>62</xdr:row>
      <xdr:rowOff>132927</xdr:rowOff>
    </xdr:to>
    <xdr:cxnSp macro="">
      <xdr:nvCxnSpPr>
        <xdr:cNvPr id="323" name="直線コネクタ 322"/>
        <xdr:cNvCxnSpPr/>
      </xdr:nvCxnSpPr>
      <xdr:spPr>
        <a:xfrm flipV="1">
          <a:off x="15290800" y="1073467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95902</xdr:rowOff>
    </xdr:from>
    <xdr:ext cx="736600" cy="259045"/>
    <xdr:sp macro="" textlink="">
      <xdr:nvSpPr>
        <xdr:cNvPr id="325" name="テキスト ボックス 324"/>
        <xdr:cNvSpPr txBox="1"/>
      </xdr:nvSpPr>
      <xdr:spPr>
        <a:xfrm>
          <a:off x="15798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108796</xdr:rowOff>
    </xdr:from>
    <xdr:to>
      <xdr:col>72</xdr:col>
      <xdr:colOff>203200</xdr:colOff>
      <xdr:row>62</xdr:row>
      <xdr:rowOff>132927</xdr:rowOff>
    </xdr:to>
    <xdr:cxnSp macro="">
      <xdr:nvCxnSpPr>
        <xdr:cNvPr id="326" name="直線コネクタ 325"/>
        <xdr:cNvCxnSpPr/>
      </xdr:nvCxnSpPr>
      <xdr:spPr>
        <a:xfrm>
          <a:off x="14401800" y="107386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7" name="フローチャート: 判断 326"/>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79815</xdr:rowOff>
    </xdr:from>
    <xdr:ext cx="762000" cy="259045"/>
    <xdr:sp macro="" textlink="">
      <xdr:nvSpPr>
        <xdr:cNvPr id="328" name="テキスト ボックス 327"/>
        <xdr:cNvSpPr txBox="1"/>
      </xdr:nvSpPr>
      <xdr:spPr>
        <a:xfrm>
          <a:off x="14909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108796</xdr:rowOff>
    </xdr:from>
    <xdr:to>
      <xdr:col>68</xdr:col>
      <xdr:colOff>152400</xdr:colOff>
      <xdr:row>62</xdr:row>
      <xdr:rowOff>140970</xdr:rowOff>
    </xdr:to>
    <xdr:cxnSp macro="">
      <xdr:nvCxnSpPr>
        <xdr:cNvPr id="329" name="直線コネクタ 328"/>
        <xdr:cNvCxnSpPr/>
      </xdr:nvCxnSpPr>
      <xdr:spPr>
        <a:xfrm flipV="1">
          <a:off x="13512800" y="107386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47642</xdr:rowOff>
    </xdr:from>
    <xdr:ext cx="762000" cy="259045"/>
    <xdr:sp macro="" textlink="">
      <xdr:nvSpPr>
        <xdr:cNvPr id="333" name="テキスト ボックス 332"/>
        <xdr:cNvSpPr txBox="1"/>
      </xdr:nvSpPr>
      <xdr:spPr>
        <a:xfrm>
          <a:off x="13131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82127</xdr:rowOff>
    </xdr:from>
    <xdr:to>
      <xdr:col>81</xdr:col>
      <xdr:colOff>95250</xdr:colOff>
      <xdr:row>63</xdr:row>
      <xdr:rowOff>12277</xdr:rowOff>
    </xdr:to>
    <xdr:sp macro="" textlink="">
      <xdr:nvSpPr>
        <xdr:cNvPr id="339" name="楕円 338"/>
        <xdr:cNvSpPr/>
      </xdr:nvSpPr>
      <xdr:spPr>
        <a:xfrm>
          <a:off x="16967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54204</xdr:rowOff>
    </xdr:from>
    <xdr:ext cx="762000" cy="259045"/>
    <xdr:sp macro="" textlink="">
      <xdr:nvSpPr>
        <xdr:cNvPr id="340" name="定員管理の状況該当値テキスト"/>
        <xdr:cNvSpPr txBox="1"/>
      </xdr:nvSpPr>
      <xdr:spPr>
        <a:xfrm>
          <a:off x="17106900" y="1068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53975</xdr:rowOff>
    </xdr:from>
    <xdr:to>
      <xdr:col>77</xdr:col>
      <xdr:colOff>95250</xdr:colOff>
      <xdr:row>62</xdr:row>
      <xdr:rowOff>155575</xdr:rowOff>
    </xdr:to>
    <xdr:sp macro="" textlink="">
      <xdr:nvSpPr>
        <xdr:cNvPr id="341" name="楕円 340"/>
        <xdr:cNvSpPr/>
      </xdr:nvSpPr>
      <xdr:spPr>
        <a:xfrm>
          <a:off x="16129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140352</xdr:rowOff>
    </xdr:from>
    <xdr:ext cx="736600" cy="259045"/>
    <xdr:sp macro="" textlink="">
      <xdr:nvSpPr>
        <xdr:cNvPr id="342" name="テキスト ボックス 341"/>
        <xdr:cNvSpPr txBox="1"/>
      </xdr:nvSpPr>
      <xdr:spPr>
        <a:xfrm>
          <a:off x="15798800" y="1077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82127</xdr:rowOff>
    </xdr:from>
    <xdr:to>
      <xdr:col>73</xdr:col>
      <xdr:colOff>44450</xdr:colOff>
      <xdr:row>63</xdr:row>
      <xdr:rowOff>12277</xdr:rowOff>
    </xdr:to>
    <xdr:sp macro="" textlink="">
      <xdr:nvSpPr>
        <xdr:cNvPr id="343" name="楕円 342"/>
        <xdr:cNvSpPr/>
      </xdr:nvSpPr>
      <xdr:spPr>
        <a:xfrm>
          <a:off x="15240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168504</xdr:rowOff>
    </xdr:from>
    <xdr:ext cx="762000" cy="259045"/>
    <xdr:sp macro="" textlink="">
      <xdr:nvSpPr>
        <xdr:cNvPr id="344" name="テキスト ボックス 343"/>
        <xdr:cNvSpPr txBox="1"/>
      </xdr:nvSpPr>
      <xdr:spPr>
        <a:xfrm>
          <a:off x="14909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57996</xdr:rowOff>
    </xdr:from>
    <xdr:to>
      <xdr:col>68</xdr:col>
      <xdr:colOff>203200</xdr:colOff>
      <xdr:row>62</xdr:row>
      <xdr:rowOff>159596</xdr:rowOff>
    </xdr:to>
    <xdr:sp macro="" textlink="">
      <xdr:nvSpPr>
        <xdr:cNvPr id="345" name="楕円 344"/>
        <xdr:cNvSpPr/>
      </xdr:nvSpPr>
      <xdr:spPr>
        <a:xfrm>
          <a:off x="14351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144373</xdr:rowOff>
    </xdr:from>
    <xdr:ext cx="762000" cy="259045"/>
    <xdr:sp macro="" textlink="">
      <xdr:nvSpPr>
        <xdr:cNvPr id="346" name="テキスト ボックス 345"/>
        <xdr:cNvSpPr txBox="1"/>
      </xdr:nvSpPr>
      <xdr:spPr>
        <a:xfrm>
          <a:off x="14020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90170</xdr:rowOff>
    </xdr:from>
    <xdr:to>
      <xdr:col>64</xdr:col>
      <xdr:colOff>152400</xdr:colOff>
      <xdr:row>63</xdr:row>
      <xdr:rowOff>20320</xdr:rowOff>
    </xdr:to>
    <xdr:sp macro="" textlink="">
      <xdr:nvSpPr>
        <xdr:cNvPr id="347" name="楕円 346"/>
        <xdr:cNvSpPr/>
      </xdr:nvSpPr>
      <xdr:spPr>
        <a:xfrm>
          <a:off x="13462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5097</xdr:rowOff>
    </xdr:from>
    <xdr:ext cx="762000" cy="259045"/>
    <xdr:sp macro="" textlink="">
      <xdr:nvSpPr>
        <xdr:cNvPr id="348" name="テキスト ボックス 347"/>
        <xdr:cNvSpPr txBox="1"/>
      </xdr:nvSpPr>
      <xdr:spPr>
        <a:xfrm>
          <a:off x="13131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市民税及び固定資産税の増により標準税収入額が増加し、標準財政規模が上昇したことや公共用地先行取得等債の償還額減により公債費が減少したことが要因として挙げられる。しかし、類似団体と比べると高い水準に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150876</xdr:rowOff>
    </xdr:from>
    <xdr:to>
      <xdr:col>81</xdr:col>
      <xdr:colOff>44450</xdr:colOff>
      <xdr:row>43</xdr:row>
      <xdr:rowOff>18034</xdr:rowOff>
    </xdr:to>
    <xdr:cxnSp macro="">
      <xdr:nvCxnSpPr>
        <xdr:cNvPr id="380" name="直線コネクタ 379"/>
        <xdr:cNvCxnSpPr/>
      </xdr:nvCxnSpPr>
      <xdr:spPr>
        <a:xfrm flipV="1">
          <a:off x="16179800" y="735177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90441</xdr:rowOff>
    </xdr:from>
    <xdr:ext cx="762000" cy="259045"/>
    <xdr:sp macro="" textlink="">
      <xdr:nvSpPr>
        <xdr:cNvPr id="381" name="公債費負担の状況平均値テキスト"/>
        <xdr:cNvSpPr txBox="1"/>
      </xdr:nvSpPr>
      <xdr:spPr>
        <a:xfrm>
          <a:off x="17106900" y="6605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18034</xdr:rowOff>
    </xdr:from>
    <xdr:to>
      <xdr:col>77</xdr:col>
      <xdr:colOff>44450</xdr:colOff>
      <xdr:row>43</xdr:row>
      <xdr:rowOff>18034</xdr:rowOff>
    </xdr:to>
    <xdr:cxnSp macro="">
      <xdr:nvCxnSpPr>
        <xdr:cNvPr id="383" name="直線コネクタ 382"/>
        <xdr:cNvCxnSpPr/>
      </xdr:nvCxnSpPr>
      <xdr:spPr>
        <a:xfrm>
          <a:off x="15290800" y="73903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33545</xdr:rowOff>
    </xdr:from>
    <xdr:ext cx="736600" cy="259045"/>
    <xdr:sp macro="" textlink="">
      <xdr:nvSpPr>
        <xdr:cNvPr id="385" name="テキスト ボックス 384"/>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8382</xdr:rowOff>
    </xdr:from>
    <xdr:to>
      <xdr:col>72</xdr:col>
      <xdr:colOff>203200</xdr:colOff>
      <xdr:row>43</xdr:row>
      <xdr:rowOff>18034</xdr:rowOff>
    </xdr:to>
    <xdr:cxnSp macro="">
      <xdr:nvCxnSpPr>
        <xdr:cNvPr id="386" name="直線コネクタ 385"/>
        <xdr:cNvCxnSpPr/>
      </xdr:nvCxnSpPr>
      <xdr:spPr>
        <a:xfrm>
          <a:off x="14401800" y="73807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7" name="フローチャート: 判断 386"/>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52849</xdr:rowOff>
    </xdr:from>
    <xdr:ext cx="762000" cy="259045"/>
    <xdr:sp macro="" textlink="">
      <xdr:nvSpPr>
        <xdr:cNvPr id="388" name="テキスト ボックス 387"/>
        <xdr:cNvSpPr txBox="1"/>
      </xdr:nvSpPr>
      <xdr:spPr>
        <a:xfrm>
          <a:off x="1490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170180</xdr:rowOff>
    </xdr:from>
    <xdr:to>
      <xdr:col>68</xdr:col>
      <xdr:colOff>152400</xdr:colOff>
      <xdr:row>43</xdr:row>
      <xdr:rowOff>8382</xdr:rowOff>
    </xdr:to>
    <xdr:cxnSp macro="">
      <xdr:nvCxnSpPr>
        <xdr:cNvPr id="389" name="直線コネクタ 388"/>
        <xdr:cNvCxnSpPr/>
      </xdr:nvCxnSpPr>
      <xdr:spPr>
        <a:xfrm>
          <a:off x="13512800" y="73710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0" name="フローチャート: 判断 389"/>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391" name="テキスト ボックス 390"/>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110761</xdr:rowOff>
    </xdr:from>
    <xdr:ext cx="762000" cy="259045"/>
    <xdr:sp macro="" textlink="">
      <xdr:nvSpPr>
        <xdr:cNvPr id="393" name="テキスト ボックス 392"/>
        <xdr:cNvSpPr txBox="1"/>
      </xdr:nvSpPr>
      <xdr:spPr>
        <a:xfrm>
          <a:off x="13131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100076</xdr:rowOff>
    </xdr:from>
    <xdr:to>
      <xdr:col>81</xdr:col>
      <xdr:colOff>95250</xdr:colOff>
      <xdr:row>43</xdr:row>
      <xdr:rowOff>30226</xdr:rowOff>
    </xdr:to>
    <xdr:sp macro="" textlink="">
      <xdr:nvSpPr>
        <xdr:cNvPr id="399" name="楕円 398"/>
        <xdr:cNvSpPr/>
      </xdr:nvSpPr>
      <xdr:spPr>
        <a:xfrm>
          <a:off x="169672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72153</xdr:rowOff>
    </xdr:from>
    <xdr:ext cx="762000" cy="259045"/>
    <xdr:sp macro="" textlink="">
      <xdr:nvSpPr>
        <xdr:cNvPr id="400" name="公債費負担の状況該当値テキスト"/>
        <xdr:cNvSpPr txBox="1"/>
      </xdr:nvSpPr>
      <xdr:spPr>
        <a:xfrm>
          <a:off x="17106900" y="727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138684</xdr:rowOff>
    </xdr:from>
    <xdr:to>
      <xdr:col>77</xdr:col>
      <xdr:colOff>95250</xdr:colOff>
      <xdr:row>43</xdr:row>
      <xdr:rowOff>68834</xdr:rowOff>
    </xdr:to>
    <xdr:sp macro="" textlink="">
      <xdr:nvSpPr>
        <xdr:cNvPr id="401" name="楕円 400"/>
        <xdr:cNvSpPr/>
      </xdr:nvSpPr>
      <xdr:spPr>
        <a:xfrm>
          <a:off x="16129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53611</xdr:rowOff>
    </xdr:from>
    <xdr:ext cx="736600" cy="259045"/>
    <xdr:sp macro="" textlink="">
      <xdr:nvSpPr>
        <xdr:cNvPr id="402" name="テキスト ボックス 401"/>
        <xdr:cNvSpPr txBox="1"/>
      </xdr:nvSpPr>
      <xdr:spPr>
        <a:xfrm>
          <a:off x="15798800" y="742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138684</xdr:rowOff>
    </xdr:from>
    <xdr:to>
      <xdr:col>73</xdr:col>
      <xdr:colOff>44450</xdr:colOff>
      <xdr:row>43</xdr:row>
      <xdr:rowOff>68834</xdr:rowOff>
    </xdr:to>
    <xdr:sp macro="" textlink="">
      <xdr:nvSpPr>
        <xdr:cNvPr id="403" name="楕円 402"/>
        <xdr:cNvSpPr/>
      </xdr:nvSpPr>
      <xdr:spPr>
        <a:xfrm>
          <a:off x="15240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53611</xdr:rowOff>
    </xdr:from>
    <xdr:ext cx="762000" cy="259045"/>
    <xdr:sp macro="" textlink="">
      <xdr:nvSpPr>
        <xdr:cNvPr id="404" name="テキスト ボックス 403"/>
        <xdr:cNvSpPr txBox="1"/>
      </xdr:nvSpPr>
      <xdr:spPr>
        <a:xfrm>
          <a:off x="14909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129032</xdr:rowOff>
    </xdr:from>
    <xdr:to>
      <xdr:col>68</xdr:col>
      <xdr:colOff>203200</xdr:colOff>
      <xdr:row>43</xdr:row>
      <xdr:rowOff>59182</xdr:rowOff>
    </xdr:to>
    <xdr:sp macro="" textlink="">
      <xdr:nvSpPr>
        <xdr:cNvPr id="405" name="楕円 404"/>
        <xdr:cNvSpPr/>
      </xdr:nvSpPr>
      <xdr:spPr>
        <a:xfrm>
          <a:off x="14351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43959</xdr:rowOff>
    </xdr:from>
    <xdr:ext cx="762000" cy="259045"/>
    <xdr:sp macro="" textlink="">
      <xdr:nvSpPr>
        <xdr:cNvPr id="406" name="テキスト ボックス 405"/>
        <xdr:cNvSpPr txBox="1"/>
      </xdr:nvSpPr>
      <xdr:spPr>
        <a:xfrm>
          <a:off x="14020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407" name="楕円 406"/>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408" name="テキスト ボックス 407"/>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ポイント悪化している。これは、地方債残高が</a:t>
          </a:r>
          <a:r>
            <a:rPr kumimoji="1" lang="en-US" altLang="ja-JP" sz="1300">
              <a:latin typeface="ＭＳ Ｐゴシック" panose="020B0600070205080204" pitchFamily="50" charset="-128"/>
              <a:ea typeface="ＭＳ Ｐゴシック" panose="020B0600070205080204" pitchFamily="50" charset="-128"/>
            </a:rPr>
            <a:t>53.7</a:t>
          </a:r>
          <a:r>
            <a:rPr kumimoji="1" lang="ja-JP" altLang="en-US" sz="1300">
              <a:latin typeface="ＭＳ Ｐゴシック" panose="020B0600070205080204" pitchFamily="50" charset="-128"/>
              <a:ea typeface="ＭＳ Ｐゴシック" panose="020B0600070205080204" pitchFamily="50" charset="-128"/>
            </a:rPr>
            <a:t>億円増加したことが大きく影響している。その理由には、学校教育施設等整備事業債等の新規発行や臨時財政対策債が挙げられる。また、財政調整基金の取崩しにより充当可能基金が</a:t>
          </a:r>
          <a:r>
            <a:rPr kumimoji="1" lang="en-US" altLang="ja-JP" sz="1300">
              <a:latin typeface="ＭＳ Ｐゴシック" panose="020B0600070205080204" pitchFamily="50" charset="-128"/>
              <a:ea typeface="ＭＳ Ｐゴシック" panose="020B0600070205080204" pitchFamily="50" charset="-128"/>
            </a:rPr>
            <a:t>25.8</a:t>
          </a:r>
          <a:r>
            <a:rPr kumimoji="1" lang="ja-JP" altLang="en-US" sz="1300">
              <a:latin typeface="ＭＳ Ｐゴシック" panose="020B0600070205080204" pitchFamily="50" charset="-128"/>
              <a:ea typeface="ＭＳ Ｐゴシック" panose="020B0600070205080204" pitchFamily="50" charset="-128"/>
            </a:rPr>
            <a:t>億円減少したことも影響している。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63839</xdr:rowOff>
    </xdr:from>
    <xdr:to>
      <xdr:col>81</xdr:col>
      <xdr:colOff>44450</xdr:colOff>
      <xdr:row>19</xdr:row>
      <xdr:rowOff>139446</xdr:rowOff>
    </xdr:to>
    <xdr:cxnSp macro="">
      <xdr:nvCxnSpPr>
        <xdr:cNvPr id="442" name="直線コネクタ 441"/>
        <xdr:cNvCxnSpPr/>
      </xdr:nvCxnSpPr>
      <xdr:spPr>
        <a:xfrm>
          <a:off x="16179800" y="3321389"/>
          <a:ext cx="838200" cy="7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37313</xdr:rowOff>
    </xdr:from>
    <xdr:ext cx="762000" cy="259045"/>
    <xdr:sp macro="" textlink="">
      <xdr:nvSpPr>
        <xdr:cNvPr id="443" name="将来負担の状況平均値テキスト"/>
        <xdr:cNvSpPr txBox="1"/>
      </xdr:nvSpPr>
      <xdr:spPr>
        <a:xfrm>
          <a:off x="17106900" y="2437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63839</xdr:rowOff>
    </xdr:from>
    <xdr:to>
      <xdr:col>77</xdr:col>
      <xdr:colOff>44450</xdr:colOff>
      <xdr:row>19</xdr:row>
      <xdr:rowOff>67860</xdr:rowOff>
    </xdr:to>
    <xdr:cxnSp macro="">
      <xdr:nvCxnSpPr>
        <xdr:cNvPr id="445" name="直線コネクタ 444"/>
        <xdr:cNvCxnSpPr/>
      </xdr:nvCxnSpPr>
      <xdr:spPr>
        <a:xfrm flipV="1">
          <a:off x="15290800" y="3321389"/>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7" name="テキスト ボックス 446"/>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156464</xdr:rowOff>
    </xdr:from>
    <xdr:to>
      <xdr:col>72</xdr:col>
      <xdr:colOff>203200</xdr:colOff>
      <xdr:row>19</xdr:row>
      <xdr:rowOff>67860</xdr:rowOff>
    </xdr:to>
    <xdr:cxnSp macro="">
      <xdr:nvCxnSpPr>
        <xdr:cNvPr id="448" name="直線コネクタ 447"/>
        <xdr:cNvCxnSpPr/>
      </xdr:nvCxnSpPr>
      <xdr:spPr>
        <a:xfrm>
          <a:off x="14401800" y="3242564"/>
          <a:ext cx="889000" cy="8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50546</xdr:rowOff>
    </xdr:from>
    <xdr:to>
      <xdr:col>73</xdr:col>
      <xdr:colOff>44450</xdr:colOff>
      <xdr:row>15</xdr:row>
      <xdr:rowOff>152146</xdr:rowOff>
    </xdr:to>
    <xdr:sp macro="" textlink="">
      <xdr:nvSpPr>
        <xdr:cNvPr id="449" name="フローチャート: 判断 448"/>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macro="" textlink="">
      <xdr:nvSpPr>
        <xdr:cNvPr id="450" name="テキスト ボックス 449"/>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156464</xdr:rowOff>
    </xdr:from>
    <xdr:to>
      <xdr:col>68</xdr:col>
      <xdr:colOff>152400</xdr:colOff>
      <xdr:row>19</xdr:row>
      <xdr:rowOff>96012</xdr:rowOff>
    </xdr:to>
    <xdr:cxnSp macro="">
      <xdr:nvCxnSpPr>
        <xdr:cNvPr id="451" name="直線コネクタ 450"/>
        <xdr:cNvCxnSpPr/>
      </xdr:nvCxnSpPr>
      <xdr:spPr>
        <a:xfrm flipV="1">
          <a:off x="13512800" y="324256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61002</xdr:rowOff>
    </xdr:from>
    <xdr:to>
      <xdr:col>68</xdr:col>
      <xdr:colOff>203200</xdr:colOff>
      <xdr:row>15</xdr:row>
      <xdr:rowOff>162602</xdr:rowOff>
    </xdr:to>
    <xdr:sp macro="" textlink="">
      <xdr:nvSpPr>
        <xdr:cNvPr id="452" name="フローチャート: 判断 451"/>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1329</xdr:rowOff>
    </xdr:from>
    <xdr:ext cx="762000" cy="259045"/>
    <xdr:sp macro="" textlink="">
      <xdr:nvSpPr>
        <xdr:cNvPr id="453" name="テキスト ボックス 452"/>
        <xdr:cNvSpPr txBox="1"/>
      </xdr:nvSpPr>
      <xdr:spPr>
        <a:xfrm>
          <a:off x="14020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4" name="フローチャート: 判断 453"/>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21438</xdr:rowOff>
    </xdr:from>
    <xdr:ext cx="762000" cy="259045"/>
    <xdr:sp macro="" textlink="">
      <xdr:nvSpPr>
        <xdr:cNvPr id="455" name="テキスト ボックス 454"/>
        <xdr:cNvSpPr txBox="1"/>
      </xdr:nvSpPr>
      <xdr:spPr>
        <a:xfrm>
          <a:off x="13131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88646</xdr:rowOff>
    </xdr:from>
    <xdr:to>
      <xdr:col>81</xdr:col>
      <xdr:colOff>95250</xdr:colOff>
      <xdr:row>20</xdr:row>
      <xdr:rowOff>18796</xdr:rowOff>
    </xdr:to>
    <xdr:sp macro="" textlink="">
      <xdr:nvSpPr>
        <xdr:cNvPr id="461" name="楕円 460"/>
        <xdr:cNvSpPr/>
      </xdr:nvSpPr>
      <xdr:spPr>
        <a:xfrm>
          <a:off x="16967200" y="33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60723</xdr:rowOff>
    </xdr:from>
    <xdr:ext cx="762000" cy="259045"/>
    <xdr:sp macro="" textlink="">
      <xdr:nvSpPr>
        <xdr:cNvPr id="462" name="将来負担の状況該当値テキスト"/>
        <xdr:cNvSpPr txBox="1"/>
      </xdr:nvSpPr>
      <xdr:spPr>
        <a:xfrm>
          <a:off x="17106900" y="331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13039</xdr:rowOff>
    </xdr:from>
    <xdr:to>
      <xdr:col>77</xdr:col>
      <xdr:colOff>95250</xdr:colOff>
      <xdr:row>19</xdr:row>
      <xdr:rowOff>114639</xdr:rowOff>
    </xdr:to>
    <xdr:sp macro="" textlink="">
      <xdr:nvSpPr>
        <xdr:cNvPr id="463" name="楕円 462"/>
        <xdr:cNvSpPr/>
      </xdr:nvSpPr>
      <xdr:spPr>
        <a:xfrm>
          <a:off x="16129000" y="327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99416</xdr:rowOff>
    </xdr:from>
    <xdr:ext cx="736600" cy="259045"/>
    <xdr:sp macro="" textlink="">
      <xdr:nvSpPr>
        <xdr:cNvPr id="464" name="テキスト ボックス 463"/>
        <xdr:cNvSpPr txBox="1"/>
      </xdr:nvSpPr>
      <xdr:spPr>
        <a:xfrm>
          <a:off x="15798800" y="3356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17060</xdr:rowOff>
    </xdr:from>
    <xdr:to>
      <xdr:col>73</xdr:col>
      <xdr:colOff>44450</xdr:colOff>
      <xdr:row>19</xdr:row>
      <xdr:rowOff>118660</xdr:rowOff>
    </xdr:to>
    <xdr:sp macro="" textlink="">
      <xdr:nvSpPr>
        <xdr:cNvPr id="465" name="楕円 464"/>
        <xdr:cNvSpPr/>
      </xdr:nvSpPr>
      <xdr:spPr>
        <a:xfrm>
          <a:off x="15240000" y="327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103437</xdr:rowOff>
    </xdr:from>
    <xdr:ext cx="762000" cy="259045"/>
    <xdr:sp macro="" textlink="">
      <xdr:nvSpPr>
        <xdr:cNvPr id="466" name="テキスト ボックス 465"/>
        <xdr:cNvSpPr txBox="1"/>
      </xdr:nvSpPr>
      <xdr:spPr>
        <a:xfrm>
          <a:off x="14909800" y="336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105664</xdr:rowOff>
    </xdr:from>
    <xdr:to>
      <xdr:col>68</xdr:col>
      <xdr:colOff>203200</xdr:colOff>
      <xdr:row>19</xdr:row>
      <xdr:rowOff>35814</xdr:rowOff>
    </xdr:to>
    <xdr:sp macro="" textlink="">
      <xdr:nvSpPr>
        <xdr:cNvPr id="467" name="楕円 466"/>
        <xdr:cNvSpPr/>
      </xdr:nvSpPr>
      <xdr:spPr>
        <a:xfrm>
          <a:off x="14351000" y="319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20591</xdr:rowOff>
    </xdr:from>
    <xdr:ext cx="762000" cy="259045"/>
    <xdr:sp macro="" textlink="">
      <xdr:nvSpPr>
        <xdr:cNvPr id="468" name="テキスト ボックス 467"/>
        <xdr:cNvSpPr txBox="1"/>
      </xdr:nvSpPr>
      <xdr:spPr>
        <a:xfrm>
          <a:off x="14020800" y="327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45212</xdr:rowOff>
    </xdr:from>
    <xdr:to>
      <xdr:col>64</xdr:col>
      <xdr:colOff>152400</xdr:colOff>
      <xdr:row>19</xdr:row>
      <xdr:rowOff>146812</xdr:rowOff>
    </xdr:to>
    <xdr:sp macro="" textlink="">
      <xdr:nvSpPr>
        <xdr:cNvPr id="469" name="楕円 468"/>
        <xdr:cNvSpPr/>
      </xdr:nvSpPr>
      <xdr:spPr>
        <a:xfrm>
          <a:off x="13462000" y="33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131589</xdr:rowOff>
    </xdr:from>
    <xdr:ext cx="762000" cy="259045"/>
    <xdr:sp macro="" textlink="">
      <xdr:nvSpPr>
        <xdr:cNvPr id="470" name="テキスト ボックス 469"/>
        <xdr:cNvSpPr txBox="1"/>
      </xdr:nvSpPr>
      <xdr:spPr>
        <a:xfrm>
          <a:off x="13131800" y="338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和歌山県和歌山市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366,923
363,277
208.85
160,348,563
159,542,372
352,987
80,043,035
182,557,544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直近</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年間は、類似団体の平均よりも高い値で推移している。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ポイント増加した。職員数の減により基本給や手当などの職員給は減少したが、定年退職者の増による退職金の増加がこれを上回ったことが要因である。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146050</xdr:rowOff>
    </xdr:from>
    <xdr:to>
      <xdr:col>24</xdr:col>
      <xdr:colOff>25400</xdr:colOff>
      <xdr:row>38</xdr:row>
      <xdr:rowOff>27940</xdr:rowOff>
    </xdr:to>
    <xdr:cxnSp macro="">
      <xdr:nvCxnSpPr>
        <xdr:cNvPr id="66" name="直線コネクタ 65"/>
        <xdr:cNvCxnSpPr/>
      </xdr:nvCxnSpPr>
      <xdr:spPr>
        <a:xfrm>
          <a:off x="3987800" y="64897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146050</xdr:rowOff>
    </xdr:from>
    <xdr:to>
      <xdr:col>19</xdr:col>
      <xdr:colOff>187325</xdr:colOff>
      <xdr:row>38</xdr:row>
      <xdr:rowOff>81280</xdr:rowOff>
    </xdr:to>
    <xdr:cxnSp macro="">
      <xdr:nvCxnSpPr>
        <xdr:cNvPr id="69" name="直線コネクタ 68"/>
        <xdr:cNvCxnSpPr/>
      </xdr:nvCxnSpPr>
      <xdr:spPr>
        <a:xfrm flipV="1">
          <a:off x="3098800" y="64897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xdr:rowOff>
    </xdr:from>
    <xdr:to>
      <xdr:col>15</xdr:col>
      <xdr:colOff>98425</xdr:colOff>
      <xdr:row>38</xdr:row>
      <xdr:rowOff>81280</xdr:rowOff>
    </xdr:to>
    <xdr:cxnSp macro="">
      <xdr:nvCxnSpPr>
        <xdr:cNvPr id="72" name="直線コネクタ 71"/>
        <xdr:cNvCxnSpPr/>
      </xdr:nvCxnSpPr>
      <xdr:spPr>
        <a:xfrm>
          <a:off x="2209800" y="6520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xdr:rowOff>
    </xdr:from>
    <xdr:to>
      <xdr:col>11</xdr:col>
      <xdr:colOff>9525</xdr:colOff>
      <xdr:row>38</xdr:row>
      <xdr:rowOff>50800</xdr:rowOff>
    </xdr:to>
    <xdr:cxnSp macro="">
      <xdr:nvCxnSpPr>
        <xdr:cNvPr id="75" name="直線コネクタ 74"/>
        <xdr:cNvCxnSpPr/>
      </xdr:nvCxnSpPr>
      <xdr:spPr>
        <a:xfrm flipV="1">
          <a:off x="1320800" y="6520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148590</xdr:rowOff>
    </xdr:from>
    <xdr:to>
      <xdr:col>24</xdr:col>
      <xdr:colOff>76200</xdr:colOff>
      <xdr:row>38</xdr:row>
      <xdr:rowOff>78740</xdr:rowOff>
    </xdr:to>
    <xdr:sp macro="" textlink="">
      <xdr:nvSpPr>
        <xdr:cNvPr id="85" name="楕円 84"/>
        <xdr:cNvSpPr/>
      </xdr:nvSpPr>
      <xdr:spPr>
        <a:xfrm>
          <a:off x="4775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120667</xdr:rowOff>
    </xdr:from>
    <xdr:ext cx="762000" cy="259045"/>
    <xdr:sp macro="" textlink="">
      <xdr:nvSpPr>
        <xdr:cNvPr id="86" name="人件費該当値テキスト"/>
        <xdr:cNvSpPr txBox="1"/>
      </xdr:nvSpPr>
      <xdr:spPr>
        <a:xfrm>
          <a:off x="4914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95250</xdr:rowOff>
    </xdr:from>
    <xdr:to>
      <xdr:col>20</xdr:col>
      <xdr:colOff>38100</xdr:colOff>
      <xdr:row>38</xdr:row>
      <xdr:rowOff>25400</xdr:rowOff>
    </xdr:to>
    <xdr:sp macro="" textlink="">
      <xdr:nvSpPr>
        <xdr:cNvPr id="87" name="楕円 86"/>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10177</xdr:rowOff>
    </xdr:from>
    <xdr:ext cx="736600" cy="259045"/>
    <xdr:sp macro="" textlink="">
      <xdr:nvSpPr>
        <xdr:cNvPr id="88" name="テキスト ボックス 87"/>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9" name="楕円 88"/>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90" name="テキスト ボックス 89"/>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125730</xdr:rowOff>
    </xdr:from>
    <xdr:to>
      <xdr:col>11</xdr:col>
      <xdr:colOff>60325</xdr:colOff>
      <xdr:row>38</xdr:row>
      <xdr:rowOff>55880</xdr:rowOff>
    </xdr:to>
    <xdr:sp macro="" textlink="">
      <xdr:nvSpPr>
        <xdr:cNvPr id="91" name="楕円 90"/>
        <xdr:cNvSpPr/>
      </xdr:nvSpPr>
      <xdr:spPr>
        <a:xfrm>
          <a:off x="2159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40657</xdr:rowOff>
    </xdr:from>
    <xdr:ext cx="762000" cy="259045"/>
    <xdr:sp macro="" textlink="">
      <xdr:nvSpPr>
        <xdr:cNvPr id="92" name="テキスト ボックス 91"/>
        <xdr:cNvSpPr txBox="1"/>
      </xdr:nvSpPr>
      <xdr:spPr>
        <a:xfrm>
          <a:off x="1828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93" name="楕円 92"/>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86377</xdr:rowOff>
    </xdr:from>
    <xdr:ext cx="762000" cy="259045"/>
    <xdr:sp macro="" textlink="">
      <xdr:nvSpPr>
        <xdr:cNvPr id="94" name="テキスト ボックス 93"/>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直近</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年間は、類似団体の平均よりも低い値で推移している。</a:t>
          </a:r>
        </a:p>
        <a:p>
          <a:r>
            <a:rPr kumimoji="1" lang="ja-JP" altLang="en-US" sz="1300">
              <a:latin typeface="ＭＳ Ｐゴシック" panose="020B0600070205080204" pitchFamily="50" charset="-128"/>
              <a:ea typeface="ＭＳ Ｐゴシック" panose="020B0600070205080204" pitchFamily="50" charset="-128"/>
            </a:rPr>
            <a:t>令和元年度は、平成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物件費の決算額は、</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億円の増となったが、充当する一般財源が減となったことが要因である。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39914</xdr:rowOff>
    </xdr:from>
    <xdr:to>
      <xdr:col>82</xdr:col>
      <xdr:colOff>107950</xdr:colOff>
      <xdr:row>14</xdr:row>
      <xdr:rowOff>61686</xdr:rowOff>
    </xdr:to>
    <xdr:cxnSp macro="">
      <xdr:nvCxnSpPr>
        <xdr:cNvPr id="129" name="直線コネクタ 128"/>
        <xdr:cNvCxnSpPr/>
      </xdr:nvCxnSpPr>
      <xdr:spPr>
        <a:xfrm flipV="1">
          <a:off x="15671800" y="24402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61686</xdr:rowOff>
    </xdr:from>
    <xdr:to>
      <xdr:col>78</xdr:col>
      <xdr:colOff>69850</xdr:colOff>
      <xdr:row>14</xdr:row>
      <xdr:rowOff>105229</xdr:rowOff>
    </xdr:to>
    <xdr:cxnSp macro="">
      <xdr:nvCxnSpPr>
        <xdr:cNvPr id="132" name="直線コネクタ 131"/>
        <xdr:cNvCxnSpPr/>
      </xdr:nvCxnSpPr>
      <xdr:spPr>
        <a:xfrm flipV="1">
          <a:off x="14782800" y="24619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156936</xdr:rowOff>
    </xdr:from>
    <xdr:to>
      <xdr:col>73</xdr:col>
      <xdr:colOff>180975</xdr:colOff>
      <xdr:row>14</xdr:row>
      <xdr:rowOff>105229</xdr:rowOff>
    </xdr:to>
    <xdr:cxnSp macro="">
      <xdr:nvCxnSpPr>
        <xdr:cNvPr id="135" name="直線コネクタ 134"/>
        <xdr:cNvCxnSpPr/>
      </xdr:nvCxnSpPr>
      <xdr:spPr>
        <a:xfrm>
          <a:off x="13893800" y="2385786"/>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102706</xdr:rowOff>
    </xdr:from>
    <xdr:ext cx="762000" cy="259045"/>
    <xdr:sp macro="" textlink="">
      <xdr:nvSpPr>
        <xdr:cNvPr id="137" name="テキスト ボックス 136"/>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156936</xdr:rowOff>
    </xdr:from>
    <xdr:to>
      <xdr:col>69</xdr:col>
      <xdr:colOff>92075</xdr:colOff>
      <xdr:row>14</xdr:row>
      <xdr:rowOff>29029</xdr:rowOff>
    </xdr:to>
    <xdr:cxnSp macro="">
      <xdr:nvCxnSpPr>
        <xdr:cNvPr id="138" name="直線コネクタ 137"/>
        <xdr:cNvCxnSpPr/>
      </xdr:nvCxnSpPr>
      <xdr:spPr>
        <a:xfrm flipV="1">
          <a:off x="13004800" y="23857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80934</xdr:rowOff>
    </xdr:from>
    <xdr:ext cx="762000" cy="259045"/>
    <xdr:sp macro="" textlink="">
      <xdr:nvSpPr>
        <xdr:cNvPr id="140" name="テキスト ボックス 139"/>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160564</xdr:rowOff>
    </xdr:from>
    <xdr:to>
      <xdr:col>82</xdr:col>
      <xdr:colOff>158750</xdr:colOff>
      <xdr:row>14</xdr:row>
      <xdr:rowOff>90714</xdr:rowOff>
    </xdr:to>
    <xdr:sp macro="" textlink="">
      <xdr:nvSpPr>
        <xdr:cNvPr id="148" name="楕円 147"/>
        <xdr:cNvSpPr/>
      </xdr:nvSpPr>
      <xdr:spPr>
        <a:xfrm>
          <a:off x="164592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69141</xdr:rowOff>
    </xdr:from>
    <xdr:ext cx="762000" cy="259045"/>
    <xdr:sp macro="" textlink="">
      <xdr:nvSpPr>
        <xdr:cNvPr id="149" name="物件費該当値テキスト"/>
        <xdr:cNvSpPr txBox="1"/>
      </xdr:nvSpPr>
      <xdr:spPr>
        <a:xfrm>
          <a:off x="16598900" y="22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10886</xdr:rowOff>
    </xdr:from>
    <xdr:to>
      <xdr:col>78</xdr:col>
      <xdr:colOff>120650</xdr:colOff>
      <xdr:row>14</xdr:row>
      <xdr:rowOff>112486</xdr:rowOff>
    </xdr:to>
    <xdr:sp macro="" textlink="">
      <xdr:nvSpPr>
        <xdr:cNvPr id="150" name="楕円 149"/>
        <xdr:cNvSpPr/>
      </xdr:nvSpPr>
      <xdr:spPr>
        <a:xfrm>
          <a:off x="15621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122663</xdr:rowOff>
    </xdr:from>
    <xdr:ext cx="736600" cy="259045"/>
    <xdr:sp macro="" textlink="">
      <xdr:nvSpPr>
        <xdr:cNvPr id="151" name="テキスト ボックス 150"/>
        <xdr:cNvSpPr txBox="1"/>
      </xdr:nvSpPr>
      <xdr:spPr>
        <a:xfrm>
          <a:off x="15290800" y="218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54429</xdr:rowOff>
    </xdr:from>
    <xdr:to>
      <xdr:col>74</xdr:col>
      <xdr:colOff>31750</xdr:colOff>
      <xdr:row>14</xdr:row>
      <xdr:rowOff>156029</xdr:rowOff>
    </xdr:to>
    <xdr:sp macro="" textlink="">
      <xdr:nvSpPr>
        <xdr:cNvPr id="152" name="楕円 151"/>
        <xdr:cNvSpPr/>
      </xdr:nvSpPr>
      <xdr:spPr>
        <a:xfrm>
          <a:off x="14732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166206</xdr:rowOff>
    </xdr:from>
    <xdr:ext cx="762000" cy="259045"/>
    <xdr:sp macro="" textlink="">
      <xdr:nvSpPr>
        <xdr:cNvPr id="153" name="テキスト ボックス 152"/>
        <xdr:cNvSpPr txBox="1"/>
      </xdr:nvSpPr>
      <xdr:spPr>
        <a:xfrm>
          <a:off x="14401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106136</xdr:rowOff>
    </xdr:from>
    <xdr:to>
      <xdr:col>69</xdr:col>
      <xdr:colOff>142875</xdr:colOff>
      <xdr:row>14</xdr:row>
      <xdr:rowOff>36286</xdr:rowOff>
    </xdr:to>
    <xdr:sp macro="" textlink="">
      <xdr:nvSpPr>
        <xdr:cNvPr id="154" name="楕円 153"/>
        <xdr:cNvSpPr/>
      </xdr:nvSpPr>
      <xdr:spPr>
        <a:xfrm>
          <a:off x="13843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46463</xdr:rowOff>
    </xdr:from>
    <xdr:ext cx="762000" cy="259045"/>
    <xdr:sp macro="" textlink="">
      <xdr:nvSpPr>
        <xdr:cNvPr id="155" name="テキスト ボックス 154"/>
        <xdr:cNvSpPr txBox="1"/>
      </xdr:nvSpPr>
      <xdr:spPr>
        <a:xfrm>
          <a:off x="13512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149679</xdr:rowOff>
    </xdr:from>
    <xdr:to>
      <xdr:col>65</xdr:col>
      <xdr:colOff>53975</xdr:colOff>
      <xdr:row>14</xdr:row>
      <xdr:rowOff>79829</xdr:rowOff>
    </xdr:to>
    <xdr:sp macro="" textlink="">
      <xdr:nvSpPr>
        <xdr:cNvPr id="156" name="楕円 155"/>
        <xdr:cNvSpPr/>
      </xdr:nvSpPr>
      <xdr:spPr>
        <a:xfrm>
          <a:off x="12954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90006</xdr:rowOff>
    </xdr:from>
    <xdr:ext cx="762000" cy="259045"/>
    <xdr:sp macro="" textlink="">
      <xdr:nvSpPr>
        <xdr:cNvPr id="157" name="テキスト ボックス 156"/>
        <xdr:cNvSpPr txBox="1"/>
      </xdr:nvSpPr>
      <xdr:spPr>
        <a:xfrm>
          <a:off x="12623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直近</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年間は、類似団体の平均と近い値で推移している。</a:t>
          </a:r>
        </a:p>
        <a:p>
          <a:r>
            <a:rPr kumimoji="1" lang="ja-JP" altLang="en-US" sz="1300">
              <a:latin typeface="ＭＳ Ｐゴシック" panose="020B0600070205080204" pitchFamily="50" charset="-128"/>
              <a:ea typeface="ＭＳ Ｐゴシック" panose="020B0600070205080204" pitchFamily="50" charset="-128"/>
            </a:rPr>
            <a:t>令和元年度は、平成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ポイント増加した。障害者福祉サービス等給付費や施設型給付等交付金の増加により、平成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年度に比べ、扶助費全体で</a:t>
          </a:r>
          <a:r>
            <a:rPr kumimoji="1" lang="en-US" altLang="ja-JP" sz="1300">
              <a:latin typeface="ＭＳ Ｐゴシック" panose="020B0600070205080204" pitchFamily="50" charset="-128"/>
              <a:ea typeface="ＭＳ Ｐゴシック" panose="020B0600070205080204" pitchFamily="50" charset="-128"/>
            </a:rPr>
            <a:t>19.3</a:t>
          </a:r>
          <a:r>
            <a:rPr kumimoji="1" lang="ja-JP" altLang="en-US" sz="1300">
              <a:latin typeface="ＭＳ Ｐゴシック" panose="020B0600070205080204" pitchFamily="50" charset="-128"/>
              <a:ea typeface="ＭＳ Ｐゴシック" panose="020B0600070205080204" pitchFamily="50" charset="-128"/>
            </a:rPr>
            <a:t>億円増加したことが要因である。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48078</xdr:rowOff>
    </xdr:from>
    <xdr:to>
      <xdr:col>24</xdr:col>
      <xdr:colOff>25400</xdr:colOff>
      <xdr:row>57</xdr:row>
      <xdr:rowOff>102507</xdr:rowOff>
    </xdr:to>
    <xdr:cxnSp macro="">
      <xdr:nvCxnSpPr>
        <xdr:cNvPr id="192" name="直線コネクタ 191"/>
        <xdr:cNvCxnSpPr/>
      </xdr:nvCxnSpPr>
      <xdr:spPr>
        <a:xfrm>
          <a:off x="3987800" y="98207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93"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45357</xdr:rowOff>
    </xdr:from>
    <xdr:to>
      <xdr:col>19</xdr:col>
      <xdr:colOff>187325</xdr:colOff>
      <xdr:row>57</xdr:row>
      <xdr:rowOff>48078</xdr:rowOff>
    </xdr:to>
    <xdr:cxnSp macro="">
      <xdr:nvCxnSpPr>
        <xdr:cNvPr id="195" name="直線コネクタ 194"/>
        <xdr:cNvCxnSpPr/>
      </xdr:nvCxnSpPr>
      <xdr:spPr>
        <a:xfrm>
          <a:off x="3098800" y="9646557"/>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160762</xdr:rowOff>
    </xdr:from>
    <xdr:ext cx="736600" cy="259045"/>
    <xdr:sp macro="" textlink="">
      <xdr:nvSpPr>
        <xdr:cNvPr id="197" name="テキスト ボックス 196"/>
        <xdr:cNvSpPr txBox="1"/>
      </xdr:nvSpPr>
      <xdr:spPr>
        <a:xfrm>
          <a:off x="3606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45357</xdr:rowOff>
    </xdr:to>
    <xdr:cxnSp macro="">
      <xdr:nvCxnSpPr>
        <xdr:cNvPr id="198" name="直線コネクタ 197"/>
        <xdr:cNvCxnSpPr/>
      </xdr:nvCxnSpPr>
      <xdr:spPr>
        <a:xfrm>
          <a:off x="2209800" y="961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200" name="テキスト ボックス 199"/>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67128</xdr:rowOff>
    </xdr:to>
    <xdr:cxnSp macro="">
      <xdr:nvCxnSpPr>
        <xdr:cNvPr id="201" name="直線コネクタ 200"/>
        <xdr:cNvCxnSpPr/>
      </xdr:nvCxnSpPr>
      <xdr:spPr>
        <a:xfrm flipV="1">
          <a:off x="1320800" y="96139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203" name="テキスト ボックス 202"/>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51707</xdr:rowOff>
    </xdr:from>
    <xdr:to>
      <xdr:col>24</xdr:col>
      <xdr:colOff>76200</xdr:colOff>
      <xdr:row>57</xdr:row>
      <xdr:rowOff>153307</xdr:rowOff>
    </xdr:to>
    <xdr:sp macro="" textlink="">
      <xdr:nvSpPr>
        <xdr:cNvPr id="211" name="楕円 210"/>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23784</xdr:rowOff>
    </xdr:from>
    <xdr:ext cx="762000" cy="259045"/>
    <xdr:sp macro="" textlink="">
      <xdr:nvSpPr>
        <xdr:cNvPr id="212" name="扶助費該当値テキスト"/>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168728</xdr:rowOff>
    </xdr:from>
    <xdr:to>
      <xdr:col>20</xdr:col>
      <xdr:colOff>38100</xdr:colOff>
      <xdr:row>57</xdr:row>
      <xdr:rowOff>98878</xdr:rowOff>
    </xdr:to>
    <xdr:sp macro="" textlink="">
      <xdr:nvSpPr>
        <xdr:cNvPr id="213" name="楕円 212"/>
        <xdr:cNvSpPr/>
      </xdr:nvSpPr>
      <xdr:spPr>
        <a:xfrm>
          <a:off x="3937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83655</xdr:rowOff>
    </xdr:from>
    <xdr:ext cx="736600" cy="259045"/>
    <xdr:sp macro="" textlink="">
      <xdr:nvSpPr>
        <xdr:cNvPr id="214" name="テキスト ボックス 213"/>
        <xdr:cNvSpPr txBox="1"/>
      </xdr:nvSpPr>
      <xdr:spPr>
        <a:xfrm>
          <a:off x="3606800" y="985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166007</xdr:rowOff>
    </xdr:from>
    <xdr:to>
      <xdr:col>15</xdr:col>
      <xdr:colOff>149225</xdr:colOff>
      <xdr:row>56</xdr:row>
      <xdr:rowOff>96157</xdr:rowOff>
    </xdr:to>
    <xdr:sp macro="" textlink="">
      <xdr:nvSpPr>
        <xdr:cNvPr id="215" name="楕円 214"/>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16" name="テキスト ボックス 215"/>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7" name="楕円 216"/>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8" name="テキスト ボックス 217"/>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16328</xdr:rowOff>
    </xdr:from>
    <xdr:to>
      <xdr:col>6</xdr:col>
      <xdr:colOff>171450</xdr:colOff>
      <xdr:row>56</xdr:row>
      <xdr:rowOff>117928</xdr:rowOff>
    </xdr:to>
    <xdr:sp macro="" textlink="">
      <xdr:nvSpPr>
        <xdr:cNvPr id="219" name="楕円 218"/>
        <xdr:cNvSpPr/>
      </xdr:nvSpPr>
      <xdr:spPr>
        <a:xfrm>
          <a:off x="1270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102705</xdr:rowOff>
    </xdr:from>
    <xdr:ext cx="762000" cy="259045"/>
    <xdr:sp macro="" textlink="">
      <xdr:nvSpPr>
        <xdr:cNvPr id="220" name="テキスト ボックス 219"/>
        <xdr:cNvSpPr txBox="1"/>
      </xdr:nvSpPr>
      <xdr:spPr>
        <a:xfrm>
          <a:off x="939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年度に比べ大きく減少したのは、下水事業会計が地方公営企業法を適用したことに伴い、繰出金としていたものが補助費等になったことによる。</a:t>
          </a:r>
        </a:p>
        <a:p>
          <a:r>
            <a:rPr kumimoji="1" lang="ja-JP" altLang="en-US" sz="1300">
              <a:latin typeface="ＭＳ Ｐゴシック" panose="020B0600070205080204" pitchFamily="50" charset="-128"/>
              <a:ea typeface="ＭＳ Ｐゴシック" panose="020B0600070205080204" pitchFamily="50" charset="-128"/>
            </a:rPr>
            <a:t>令和元年度は、平成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年度とほぼ同程度で推移した。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85090</xdr:rowOff>
    </xdr:from>
    <xdr:to>
      <xdr:col>82</xdr:col>
      <xdr:colOff>107950</xdr:colOff>
      <xdr:row>58</xdr:row>
      <xdr:rowOff>165100</xdr:rowOff>
    </xdr:to>
    <xdr:cxnSp macro="">
      <xdr:nvCxnSpPr>
        <xdr:cNvPr id="248" name="直線コネクタ 247"/>
        <xdr:cNvCxnSpPr/>
      </xdr:nvCxnSpPr>
      <xdr:spPr>
        <a:xfrm flipV="1">
          <a:off x="16510000" y="9171940"/>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137177</xdr:rowOff>
    </xdr:from>
    <xdr:ext cx="762000" cy="259045"/>
    <xdr:sp macro="" textlink="">
      <xdr:nvSpPr>
        <xdr:cNvPr id="249" name="その他最小値テキスト"/>
        <xdr:cNvSpPr txBox="1"/>
      </xdr:nvSpPr>
      <xdr:spPr>
        <a:xfrm>
          <a:off x="165989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165100</xdr:rowOff>
    </xdr:from>
    <xdr:to>
      <xdr:col>82</xdr:col>
      <xdr:colOff>196850</xdr:colOff>
      <xdr:row>58</xdr:row>
      <xdr:rowOff>165100</xdr:rowOff>
    </xdr:to>
    <xdr:cxnSp macro="">
      <xdr:nvCxnSpPr>
        <xdr:cNvPr id="250" name="直線コネクタ 249"/>
        <xdr:cNvCxnSpPr/>
      </xdr:nvCxnSpPr>
      <xdr:spPr>
        <a:xfrm>
          <a:off x="16421100" y="1010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xdr:rowOff>
    </xdr:from>
    <xdr:ext cx="762000" cy="259045"/>
    <xdr:sp macro="" textlink="">
      <xdr:nvSpPr>
        <xdr:cNvPr id="251"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85090</xdr:rowOff>
    </xdr:from>
    <xdr:to>
      <xdr:col>82</xdr:col>
      <xdr:colOff>196850</xdr:colOff>
      <xdr:row>53</xdr:row>
      <xdr:rowOff>85090</xdr:rowOff>
    </xdr:to>
    <xdr:cxnSp macro="">
      <xdr:nvCxnSpPr>
        <xdr:cNvPr id="252" name="直線コネクタ 251"/>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57</xdr:row>
      <xdr:rowOff>115570</xdr:rowOff>
    </xdr:to>
    <xdr:cxnSp macro="">
      <xdr:nvCxnSpPr>
        <xdr:cNvPr id="253" name="直線コネクタ 252"/>
        <xdr:cNvCxnSpPr/>
      </xdr:nvCxnSpPr>
      <xdr:spPr>
        <a:xfrm>
          <a:off x="15671800" y="9880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54"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5" name="フローチャート: 判断 254"/>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60</xdr:row>
      <xdr:rowOff>157480</xdr:rowOff>
    </xdr:to>
    <xdr:cxnSp macro="">
      <xdr:nvCxnSpPr>
        <xdr:cNvPr id="256" name="直線コネクタ 255"/>
        <xdr:cNvCxnSpPr/>
      </xdr:nvCxnSpPr>
      <xdr:spPr>
        <a:xfrm flipV="1">
          <a:off x="14782800" y="9880600"/>
          <a:ext cx="889000" cy="56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8" name="テキスト ボックス 257"/>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111760</xdr:rowOff>
    </xdr:from>
    <xdr:to>
      <xdr:col>73</xdr:col>
      <xdr:colOff>180975</xdr:colOff>
      <xdr:row>60</xdr:row>
      <xdr:rowOff>157480</xdr:rowOff>
    </xdr:to>
    <xdr:cxnSp macro="">
      <xdr:nvCxnSpPr>
        <xdr:cNvPr id="259" name="直線コネクタ 258"/>
        <xdr:cNvCxnSpPr/>
      </xdr:nvCxnSpPr>
      <xdr:spPr>
        <a:xfrm>
          <a:off x="13893800" y="10398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60" name="フローチャート: 判断 259"/>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61" name="テキスト ボックス 260"/>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104140</xdr:rowOff>
    </xdr:from>
    <xdr:to>
      <xdr:col>69</xdr:col>
      <xdr:colOff>92075</xdr:colOff>
      <xdr:row>60</xdr:row>
      <xdr:rowOff>111760</xdr:rowOff>
    </xdr:to>
    <xdr:cxnSp macro="">
      <xdr:nvCxnSpPr>
        <xdr:cNvPr id="262" name="直線コネクタ 261"/>
        <xdr:cNvCxnSpPr/>
      </xdr:nvCxnSpPr>
      <xdr:spPr>
        <a:xfrm>
          <a:off x="13004800" y="10391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45720</xdr:rowOff>
    </xdr:from>
    <xdr:to>
      <xdr:col>69</xdr:col>
      <xdr:colOff>142875</xdr:colOff>
      <xdr:row>56</xdr:row>
      <xdr:rowOff>147320</xdr:rowOff>
    </xdr:to>
    <xdr:sp macro="" textlink="">
      <xdr:nvSpPr>
        <xdr:cNvPr id="263" name="フローチャート: 判断 262"/>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157497</xdr:rowOff>
    </xdr:from>
    <xdr:ext cx="762000" cy="259045"/>
    <xdr:sp macro="" textlink="">
      <xdr:nvSpPr>
        <xdr:cNvPr id="264" name="テキスト ボックス 263"/>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xdr:rowOff>
    </xdr:from>
    <xdr:to>
      <xdr:col>65</xdr:col>
      <xdr:colOff>53975</xdr:colOff>
      <xdr:row>56</xdr:row>
      <xdr:rowOff>116840</xdr:rowOff>
    </xdr:to>
    <xdr:sp macro="" textlink="">
      <xdr:nvSpPr>
        <xdr:cNvPr id="265" name="フローチャート: 判断 264"/>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127017</xdr:rowOff>
    </xdr:from>
    <xdr:ext cx="762000" cy="259045"/>
    <xdr:sp macro="" textlink="">
      <xdr:nvSpPr>
        <xdr:cNvPr id="266" name="テキスト ボックス 265"/>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72" name="楕円 271"/>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36847</xdr:rowOff>
    </xdr:from>
    <xdr:ext cx="762000" cy="259045"/>
    <xdr:sp macro="" textlink="">
      <xdr:nvSpPr>
        <xdr:cNvPr id="273"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74" name="楕円 273"/>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143527</xdr:rowOff>
    </xdr:from>
    <xdr:ext cx="736600" cy="259045"/>
    <xdr:sp macro="" textlink="">
      <xdr:nvSpPr>
        <xdr:cNvPr id="275" name="テキスト ボックス 274"/>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106680</xdr:rowOff>
    </xdr:from>
    <xdr:to>
      <xdr:col>74</xdr:col>
      <xdr:colOff>31750</xdr:colOff>
      <xdr:row>61</xdr:row>
      <xdr:rowOff>36830</xdr:rowOff>
    </xdr:to>
    <xdr:sp macro="" textlink="">
      <xdr:nvSpPr>
        <xdr:cNvPr id="276" name="楕円 275"/>
        <xdr:cNvSpPr/>
      </xdr:nvSpPr>
      <xdr:spPr>
        <a:xfrm>
          <a:off x="14732000" y="103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21607</xdr:rowOff>
    </xdr:from>
    <xdr:ext cx="762000" cy="259045"/>
    <xdr:sp macro="" textlink="">
      <xdr:nvSpPr>
        <xdr:cNvPr id="277" name="テキスト ボックス 276"/>
        <xdr:cNvSpPr txBox="1"/>
      </xdr:nvSpPr>
      <xdr:spPr>
        <a:xfrm>
          <a:off x="14401800" y="1048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60960</xdr:rowOff>
    </xdr:from>
    <xdr:to>
      <xdr:col>69</xdr:col>
      <xdr:colOff>142875</xdr:colOff>
      <xdr:row>60</xdr:row>
      <xdr:rowOff>162560</xdr:rowOff>
    </xdr:to>
    <xdr:sp macro="" textlink="">
      <xdr:nvSpPr>
        <xdr:cNvPr id="278" name="楕円 277"/>
        <xdr:cNvSpPr/>
      </xdr:nvSpPr>
      <xdr:spPr>
        <a:xfrm>
          <a:off x="138430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147337</xdr:rowOff>
    </xdr:from>
    <xdr:ext cx="762000" cy="259045"/>
    <xdr:sp macro="" textlink="">
      <xdr:nvSpPr>
        <xdr:cNvPr id="279" name="テキスト ボックス 278"/>
        <xdr:cNvSpPr txBox="1"/>
      </xdr:nvSpPr>
      <xdr:spPr>
        <a:xfrm>
          <a:off x="13512800" y="1043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53340</xdr:rowOff>
    </xdr:from>
    <xdr:to>
      <xdr:col>65</xdr:col>
      <xdr:colOff>53975</xdr:colOff>
      <xdr:row>60</xdr:row>
      <xdr:rowOff>154940</xdr:rowOff>
    </xdr:to>
    <xdr:sp macro="" textlink="">
      <xdr:nvSpPr>
        <xdr:cNvPr id="280" name="楕円 279"/>
        <xdr:cNvSpPr/>
      </xdr:nvSpPr>
      <xdr:spPr>
        <a:xfrm>
          <a:off x="12954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139717</xdr:rowOff>
    </xdr:from>
    <xdr:ext cx="762000" cy="259045"/>
    <xdr:sp macro="" textlink="">
      <xdr:nvSpPr>
        <xdr:cNvPr id="281" name="テキスト ボックス 280"/>
        <xdr:cNvSpPr txBox="1"/>
      </xdr:nvSpPr>
      <xdr:spPr>
        <a:xfrm>
          <a:off x="12623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年度に比べ大きく増加したのは、下水事業会計が地方公営企業法を適用したことに伴い、繰出金としていたものが補助費等になったことによる。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年度に比べ減少したのは、その下水道事業への補助金が減少したこと、生活保護の国庫支出金返還金が減少したことが大きな要因である。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29028</xdr:rowOff>
    </xdr:from>
    <xdr:to>
      <xdr:col>82</xdr:col>
      <xdr:colOff>107950</xdr:colOff>
      <xdr:row>40</xdr:row>
      <xdr:rowOff>156391</xdr:rowOff>
    </xdr:to>
    <xdr:cxnSp macro="">
      <xdr:nvCxnSpPr>
        <xdr:cNvPr id="310" name="直線コネクタ 309"/>
        <xdr:cNvCxnSpPr/>
      </xdr:nvCxnSpPr>
      <xdr:spPr>
        <a:xfrm flipV="1">
          <a:off x="16510000" y="5858328"/>
          <a:ext cx="0" cy="115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128468</xdr:rowOff>
    </xdr:from>
    <xdr:ext cx="762000" cy="259045"/>
    <xdr:sp macro="" textlink="">
      <xdr:nvSpPr>
        <xdr:cNvPr id="311"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156391</xdr:rowOff>
    </xdr:from>
    <xdr:to>
      <xdr:col>82</xdr:col>
      <xdr:colOff>196850</xdr:colOff>
      <xdr:row>40</xdr:row>
      <xdr:rowOff>156391</xdr:rowOff>
    </xdr:to>
    <xdr:cxnSp macro="">
      <xdr:nvCxnSpPr>
        <xdr:cNvPr id="312" name="直線コネクタ 311"/>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115405</xdr:rowOff>
    </xdr:from>
    <xdr:ext cx="762000" cy="259045"/>
    <xdr:sp macro="" textlink="">
      <xdr:nvSpPr>
        <xdr:cNvPr id="313" name="補助費等最大値テキスト"/>
        <xdr:cNvSpPr txBox="1"/>
      </xdr:nvSpPr>
      <xdr:spPr>
        <a:xfrm>
          <a:off x="16598900" y="560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29028</xdr:rowOff>
    </xdr:from>
    <xdr:to>
      <xdr:col>82</xdr:col>
      <xdr:colOff>196850</xdr:colOff>
      <xdr:row>34</xdr:row>
      <xdr:rowOff>29028</xdr:rowOff>
    </xdr:to>
    <xdr:cxnSp macro="">
      <xdr:nvCxnSpPr>
        <xdr:cNvPr id="314" name="直線コネクタ 313"/>
        <xdr:cNvCxnSpPr/>
      </xdr:nvCxnSpPr>
      <xdr:spPr>
        <a:xfrm>
          <a:off x="16421100" y="585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97608</xdr:rowOff>
    </xdr:from>
    <xdr:to>
      <xdr:col>82</xdr:col>
      <xdr:colOff>107950</xdr:colOff>
      <xdr:row>36</xdr:row>
      <xdr:rowOff>143328</xdr:rowOff>
    </xdr:to>
    <xdr:cxnSp macro="">
      <xdr:nvCxnSpPr>
        <xdr:cNvPr id="315" name="直線コネクタ 314"/>
        <xdr:cNvCxnSpPr/>
      </xdr:nvCxnSpPr>
      <xdr:spPr>
        <a:xfrm flipV="1">
          <a:off x="15671800" y="62698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130283</xdr:rowOff>
    </xdr:from>
    <xdr:ext cx="762000" cy="259045"/>
    <xdr:sp macro="" textlink="">
      <xdr:nvSpPr>
        <xdr:cNvPr id="316" name="補助費等平均値テキスト"/>
        <xdr:cNvSpPr txBox="1"/>
      </xdr:nvSpPr>
      <xdr:spPr>
        <a:xfrm>
          <a:off x="16598900" y="5959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113756</xdr:rowOff>
    </xdr:from>
    <xdr:to>
      <xdr:col>82</xdr:col>
      <xdr:colOff>158750</xdr:colOff>
      <xdr:row>36</xdr:row>
      <xdr:rowOff>43906</xdr:rowOff>
    </xdr:to>
    <xdr:sp macro="" textlink="">
      <xdr:nvSpPr>
        <xdr:cNvPr id="317" name="フローチャート: 判断 316"/>
        <xdr:cNvSpPr/>
      </xdr:nvSpPr>
      <xdr:spPr>
        <a:xfrm>
          <a:off x="16459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141696</xdr:rowOff>
    </xdr:from>
    <xdr:to>
      <xdr:col>78</xdr:col>
      <xdr:colOff>69850</xdr:colOff>
      <xdr:row>36</xdr:row>
      <xdr:rowOff>143328</xdr:rowOff>
    </xdr:to>
    <xdr:cxnSp macro="">
      <xdr:nvCxnSpPr>
        <xdr:cNvPr id="318" name="直線コネクタ 317"/>
        <xdr:cNvCxnSpPr/>
      </xdr:nvCxnSpPr>
      <xdr:spPr>
        <a:xfrm>
          <a:off x="14782800" y="5799546"/>
          <a:ext cx="889000" cy="51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107224</xdr:rowOff>
    </xdr:from>
    <xdr:to>
      <xdr:col>78</xdr:col>
      <xdr:colOff>120650</xdr:colOff>
      <xdr:row>36</xdr:row>
      <xdr:rowOff>37374</xdr:rowOff>
    </xdr:to>
    <xdr:sp macro="" textlink="">
      <xdr:nvSpPr>
        <xdr:cNvPr id="319" name="フローチャート: 判断 318"/>
        <xdr:cNvSpPr/>
      </xdr:nvSpPr>
      <xdr:spPr>
        <a:xfrm>
          <a:off x="15621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47551</xdr:rowOff>
    </xdr:from>
    <xdr:ext cx="736600" cy="259045"/>
    <xdr:sp macro="" textlink="">
      <xdr:nvSpPr>
        <xdr:cNvPr id="320" name="テキスト ボックス 319"/>
        <xdr:cNvSpPr txBox="1"/>
      </xdr:nvSpPr>
      <xdr:spPr>
        <a:xfrm>
          <a:off x="15290800" y="5876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102507</xdr:rowOff>
    </xdr:from>
    <xdr:to>
      <xdr:col>73</xdr:col>
      <xdr:colOff>180975</xdr:colOff>
      <xdr:row>33</xdr:row>
      <xdr:rowOff>141696</xdr:rowOff>
    </xdr:to>
    <xdr:cxnSp macro="">
      <xdr:nvCxnSpPr>
        <xdr:cNvPr id="321" name="直線コネクタ 320"/>
        <xdr:cNvCxnSpPr/>
      </xdr:nvCxnSpPr>
      <xdr:spPr>
        <a:xfrm>
          <a:off x="13893800" y="576035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87630</xdr:rowOff>
    </xdr:from>
    <xdr:to>
      <xdr:col>74</xdr:col>
      <xdr:colOff>31750</xdr:colOff>
      <xdr:row>36</xdr:row>
      <xdr:rowOff>17780</xdr:rowOff>
    </xdr:to>
    <xdr:sp macro="" textlink="">
      <xdr:nvSpPr>
        <xdr:cNvPr id="322" name="フローチャート: 判断 321"/>
        <xdr:cNvSpPr/>
      </xdr:nvSpPr>
      <xdr:spPr>
        <a:xfrm>
          <a:off x="14732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2557</xdr:rowOff>
    </xdr:from>
    <xdr:ext cx="762000" cy="259045"/>
    <xdr:sp macro="" textlink="">
      <xdr:nvSpPr>
        <xdr:cNvPr id="323" name="テキスト ボックス 322"/>
        <xdr:cNvSpPr txBox="1"/>
      </xdr:nvSpPr>
      <xdr:spPr>
        <a:xfrm>
          <a:off x="14401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102507</xdr:rowOff>
    </xdr:from>
    <xdr:to>
      <xdr:col>69</xdr:col>
      <xdr:colOff>92075</xdr:colOff>
      <xdr:row>33</xdr:row>
      <xdr:rowOff>141696</xdr:rowOff>
    </xdr:to>
    <xdr:cxnSp macro="">
      <xdr:nvCxnSpPr>
        <xdr:cNvPr id="324" name="直線コネクタ 323"/>
        <xdr:cNvCxnSpPr/>
      </xdr:nvCxnSpPr>
      <xdr:spPr>
        <a:xfrm flipV="1">
          <a:off x="13004800" y="576035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100693</xdr:rowOff>
    </xdr:from>
    <xdr:to>
      <xdr:col>69</xdr:col>
      <xdr:colOff>142875</xdr:colOff>
      <xdr:row>36</xdr:row>
      <xdr:rowOff>30843</xdr:rowOff>
    </xdr:to>
    <xdr:sp macro="" textlink="">
      <xdr:nvSpPr>
        <xdr:cNvPr id="325" name="フローチャート: 判断 324"/>
        <xdr:cNvSpPr/>
      </xdr:nvSpPr>
      <xdr:spPr>
        <a:xfrm>
          <a:off x="13843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15620</xdr:rowOff>
    </xdr:from>
    <xdr:ext cx="762000" cy="259045"/>
    <xdr:sp macro="" textlink="">
      <xdr:nvSpPr>
        <xdr:cNvPr id="326" name="テキスト ボックス 325"/>
        <xdr:cNvSpPr txBox="1"/>
      </xdr:nvSpPr>
      <xdr:spPr>
        <a:xfrm>
          <a:off x="13512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81099</xdr:rowOff>
    </xdr:from>
    <xdr:to>
      <xdr:col>65</xdr:col>
      <xdr:colOff>53975</xdr:colOff>
      <xdr:row>36</xdr:row>
      <xdr:rowOff>11249</xdr:rowOff>
    </xdr:to>
    <xdr:sp macro="" textlink="">
      <xdr:nvSpPr>
        <xdr:cNvPr id="327" name="フローチャート: 判断 326"/>
        <xdr:cNvSpPr/>
      </xdr:nvSpPr>
      <xdr:spPr>
        <a:xfrm>
          <a:off x="12954000" y="6081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167476</xdr:rowOff>
    </xdr:from>
    <xdr:ext cx="762000" cy="259045"/>
    <xdr:sp macro="" textlink="">
      <xdr:nvSpPr>
        <xdr:cNvPr id="328" name="テキスト ボックス 327"/>
        <xdr:cNvSpPr txBox="1"/>
      </xdr:nvSpPr>
      <xdr:spPr>
        <a:xfrm>
          <a:off x="12623800" y="616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46808</xdr:rowOff>
    </xdr:from>
    <xdr:to>
      <xdr:col>82</xdr:col>
      <xdr:colOff>158750</xdr:colOff>
      <xdr:row>36</xdr:row>
      <xdr:rowOff>148408</xdr:rowOff>
    </xdr:to>
    <xdr:sp macro="" textlink="">
      <xdr:nvSpPr>
        <xdr:cNvPr id="334" name="楕円 333"/>
        <xdr:cNvSpPr/>
      </xdr:nvSpPr>
      <xdr:spPr>
        <a:xfrm>
          <a:off x="16459200" y="621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18885</xdr:rowOff>
    </xdr:from>
    <xdr:ext cx="762000" cy="259045"/>
    <xdr:sp macro="" textlink="">
      <xdr:nvSpPr>
        <xdr:cNvPr id="335" name="補助費等該当値テキスト"/>
        <xdr:cNvSpPr txBox="1"/>
      </xdr:nvSpPr>
      <xdr:spPr>
        <a:xfrm>
          <a:off x="16598900" y="619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92528</xdr:rowOff>
    </xdr:from>
    <xdr:to>
      <xdr:col>78</xdr:col>
      <xdr:colOff>120650</xdr:colOff>
      <xdr:row>37</xdr:row>
      <xdr:rowOff>22678</xdr:rowOff>
    </xdr:to>
    <xdr:sp macro="" textlink="">
      <xdr:nvSpPr>
        <xdr:cNvPr id="336" name="楕円 335"/>
        <xdr:cNvSpPr/>
      </xdr:nvSpPr>
      <xdr:spPr>
        <a:xfrm>
          <a:off x="15621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7455</xdr:rowOff>
    </xdr:from>
    <xdr:ext cx="736600" cy="259045"/>
    <xdr:sp macro="" textlink="">
      <xdr:nvSpPr>
        <xdr:cNvPr id="337" name="テキスト ボックス 336"/>
        <xdr:cNvSpPr txBox="1"/>
      </xdr:nvSpPr>
      <xdr:spPr>
        <a:xfrm>
          <a:off x="15290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90896</xdr:rowOff>
    </xdr:from>
    <xdr:to>
      <xdr:col>74</xdr:col>
      <xdr:colOff>31750</xdr:colOff>
      <xdr:row>34</xdr:row>
      <xdr:rowOff>21046</xdr:rowOff>
    </xdr:to>
    <xdr:sp macro="" textlink="">
      <xdr:nvSpPr>
        <xdr:cNvPr id="338" name="楕円 337"/>
        <xdr:cNvSpPr/>
      </xdr:nvSpPr>
      <xdr:spPr>
        <a:xfrm>
          <a:off x="14732000" y="574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31223</xdr:rowOff>
    </xdr:from>
    <xdr:ext cx="762000" cy="259045"/>
    <xdr:sp macro="" textlink="">
      <xdr:nvSpPr>
        <xdr:cNvPr id="339" name="テキスト ボックス 338"/>
        <xdr:cNvSpPr txBox="1"/>
      </xdr:nvSpPr>
      <xdr:spPr>
        <a:xfrm>
          <a:off x="14401800" y="551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51707</xdr:rowOff>
    </xdr:from>
    <xdr:to>
      <xdr:col>69</xdr:col>
      <xdr:colOff>142875</xdr:colOff>
      <xdr:row>33</xdr:row>
      <xdr:rowOff>153307</xdr:rowOff>
    </xdr:to>
    <xdr:sp macro="" textlink="">
      <xdr:nvSpPr>
        <xdr:cNvPr id="340" name="楕円 339"/>
        <xdr:cNvSpPr/>
      </xdr:nvSpPr>
      <xdr:spPr>
        <a:xfrm>
          <a:off x="13843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163484</xdr:rowOff>
    </xdr:from>
    <xdr:ext cx="762000" cy="259045"/>
    <xdr:sp macro="" textlink="">
      <xdr:nvSpPr>
        <xdr:cNvPr id="341" name="テキスト ボックス 340"/>
        <xdr:cNvSpPr txBox="1"/>
      </xdr:nvSpPr>
      <xdr:spPr>
        <a:xfrm>
          <a:off x="13512800" y="547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90896</xdr:rowOff>
    </xdr:from>
    <xdr:to>
      <xdr:col>65</xdr:col>
      <xdr:colOff>53975</xdr:colOff>
      <xdr:row>34</xdr:row>
      <xdr:rowOff>21046</xdr:rowOff>
    </xdr:to>
    <xdr:sp macro="" textlink="">
      <xdr:nvSpPr>
        <xdr:cNvPr id="342" name="楕円 341"/>
        <xdr:cNvSpPr/>
      </xdr:nvSpPr>
      <xdr:spPr>
        <a:xfrm>
          <a:off x="12954000" y="574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31223</xdr:rowOff>
    </xdr:from>
    <xdr:ext cx="762000" cy="259045"/>
    <xdr:sp macro="" textlink="">
      <xdr:nvSpPr>
        <xdr:cNvPr id="343" name="テキスト ボックス 342"/>
        <xdr:cNvSpPr txBox="1"/>
      </xdr:nvSpPr>
      <xdr:spPr>
        <a:xfrm>
          <a:off x="12623800" y="551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直近</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年間は、類似団体の平均よりも高い値で推移している。</a:t>
          </a:r>
        </a:p>
        <a:p>
          <a:r>
            <a:rPr kumimoji="1" lang="ja-JP" altLang="en-US" sz="1300">
              <a:latin typeface="ＭＳ Ｐゴシック" panose="020B0600070205080204" pitchFamily="50" charset="-128"/>
              <a:ea typeface="ＭＳ Ｐゴシック" panose="020B0600070205080204" pitchFamily="50" charset="-128"/>
            </a:rPr>
            <a:t>令和元年度は、平成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公債費の決算額は、街路用地先行取得事業債の減少などで</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億円の減となったが、充当する一般財源の減がこれを上回ったことが要因である。</a:t>
          </a: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8" name="直線コネクタ 35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9" name="テキスト ボックス 35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0" name="直線コネクタ 35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1" name="テキスト ボックス 36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2" name="直線コネクタ 36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3" name="テキスト ボックス 36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4" name="直線コネクタ 36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5" name="テキスト ボックス 36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6" name="直線コネクタ 36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7" name="テキスト ボックス 36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1" name="直線コネクタ 370"/>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2"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3" name="直線コネクタ 372"/>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4"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5" name="直線コネクタ 374"/>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157480</xdr:rowOff>
    </xdr:from>
    <xdr:to>
      <xdr:col>24</xdr:col>
      <xdr:colOff>25400</xdr:colOff>
      <xdr:row>78</xdr:row>
      <xdr:rowOff>165100</xdr:rowOff>
    </xdr:to>
    <xdr:cxnSp macro="">
      <xdr:nvCxnSpPr>
        <xdr:cNvPr id="376" name="直線コネクタ 375"/>
        <xdr:cNvCxnSpPr/>
      </xdr:nvCxnSpPr>
      <xdr:spPr>
        <a:xfrm>
          <a:off x="3987800" y="13530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7"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8" name="フローチャート: 判断 377"/>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157480</xdr:rowOff>
    </xdr:from>
    <xdr:to>
      <xdr:col>19</xdr:col>
      <xdr:colOff>187325</xdr:colOff>
      <xdr:row>79</xdr:row>
      <xdr:rowOff>8889</xdr:rowOff>
    </xdr:to>
    <xdr:cxnSp macro="">
      <xdr:nvCxnSpPr>
        <xdr:cNvPr id="379" name="直線コネクタ 378"/>
        <xdr:cNvCxnSpPr/>
      </xdr:nvCxnSpPr>
      <xdr:spPr>
        <a:xfrm flipV="1">
          <a:off x="3098800" y="135305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80" name="フローチャート: 判断 379"/>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50816</xdr:rowOff>
    </xdr:from>
    <xdr:ext cx="736600" cy="259045"/>
    <xdr:sp macro="" textlink="">
      <xdr:nvSpPr>
        <xdr:cNvPr id="381" name="テキスト ボックス 380"/>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8889</xdr:rowOff>
    </xdr:from>
    <xdr:to>
      <xdr:col>15</xdr:col>
      <xdr:colOff>98425</xdr:colOff>
      <xdr:row>79</xdr:row>
      <xdr:rowOff>31750</xdr:rowOff>
    </xdr:to>
    <xdr:cxnSp macro="">
      <xdr:nvCxnSpPr>
        <xdr:cNvPr id="382" name="直線コネクタ 381"/>
        <xdr:cNvCxnSpPr/>
      </xdr:nvCxnSpPr>
      <xdr:spPr>
        <a:xfrm flipV="1">
          <a:off x="2209800" y="135534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3" name="フローチャート: 判断 382"/>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81297</xdr:rowOff>
    </xdr:from>
    <xdr:ext cx="762000" cy="259045"/>
    <xdr:sp macro="" textlink="">
      <xdr:nvSpPr>
        <xdr:cNvPr id="384" name="テキスト ボックス 383"/>
        <xdr:cNvSpPr txBox="1"/>
      </xdr:nvSpPr>
      <xdr:spPr>
        <a:xfrm>
          <a:off x="2717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31750</xdr:rowOff>
    </xdr:from>
    <xdr:to>
      <xdr:col>11</xdr:col>
      <xdr:colOff>9525</xdr:colOff>
      <xdr:row>79</xdr:row>
      <xdr:rowOff>107950</xdr:rowOff>
    </xdr:to>
    <xdr:cxnSp macro="">
      <xdr:nvCxnSpPr>
        <xdr:cNvPr id="385" name="直線コネクタ 384"/>
        <xdr:cNvCxnSpPr/>
      </xdr:nvCxnSpPr>
      <xdr:spPr>
        <a:xfrm flipV="1">
          <a:off x="1320800" y="1357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6" name="フローチャート: 判断 385"/>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111777</xdr:rowOff>
    </xdr:from>
    <xdr:ext cx="762000" cy="259045"/>
    <xdr:sp macro="" textlink="">
      <xdr:nvSpPr>
        <xdr:cNvPr id="387" name="テキスト ボックス 386"/>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8" name="フローチャート: 判断 387"/>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88916</xdr:rowOff>
    </xdr:from>
    <xdr:ext cx="762000" cy="259045"/>
    <xdr:sp macro="" textlink="">
      <xdr:nvSpPr>
        <xdr:cNvPr id="389" name="テキスト ボックス 388"/>
        <xdr:cNvSpPr txBox="1"/>
      </xdr:nvSpPr>
      <xdr:spPr>
        <a:xfrm>
          <a:off x="939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114300</xdr:rowOff>
    </xdr:from>
    <xdr:to>
      <xdr:col>24</xdr:col>
      <xdr:colOff>76200</xdr:colOff>
      <xdr:row>79</xdr:row>
      <xdr:rowOff>44450</xdr:rowOff>
    </xdr:to>
    <xdr:sp macro="" textlink="">
      <xdr:nvSpPr>
        <xdr:cNvPr id="395" name="楕円 394"/>
        <xdr:cNvSpPr/>
      </xdr:nvSpPr>
      <xdr:spPr>
        <a:xfrm>
          <a:off x="4775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86377</xdr:rowOff>
    </xdr:from>
    <xdr:ext cx="762000" cy="259045"/>
    <xdr:sp macro="" textlink="">
      <xdr:nvSpPr>
        <xdr:cNvPr id="396" name="公債費該当値テキスト"/>
        <xdr:cNvSpPr txBox="1"/>
      </xdr:nvSpPr>
      <xdr:spPr>
        <a:xfrm>
          <a:off x="4914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106680</xdr:rowOff>
    </xdr:from>
    <xdr:to>
      <xdr:col>20</xdr:col>
      <xdr:colOff>38100</xdr:colOff>
      <xdr:row>79</xdr:row>
      <xdr:rowOff>36830</xdr:rowOff>
    </xdr:to>
    <xdr:sp macro="" textlink="">
      <xdr:nvSpPr>
        <xdr:cNvPr id="397" name="楕円 396"/>
        <xdr:cNvSpPr/>
      </xdr:nvSpPr>
      <xdr:spPr>
        <a:xfrm>
          <a:off x="3937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21607</xdr:rowOff>
    </xdr:from>
    <xdr:ext cx="736600" cy="259045"/>
    <xdr:sp macro="" textlink="">
      <xdr:nvSpPr>
        <xdr:cNvPr id="398" name="テキスト ボックス 397"/>
        <xdr:cNvSpPr txBox="1"/>
      </xdr:nvSpPr>
      <xdr:spPr>
        <a:xfrm>
          <a:off x="3606800" y="1356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129539</xdr:rowOff>
    </xdr:from>
    <xdr:to>
      <xdr:col>15</xdr:col>
      <xdr:colOff>149225</xdr:colOff>
      <xdr:row>79</xdr:row>
      <xdr:rowOff>59689</xdr:rowOff>
    </xdr:to>
    <xdr:sp macro="" textlink="">
      <xdr:nvSpPr>
        <xdr:cNvPr id="399" name="楕円 398"/>
        <xdr:cNvSpPr/>
      </xdr:nvSpPr>
      <xdr:spPr>
        <a:xfrm>
          <a:off x="3048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44466</xdr:rowOff>
    </xdr:from>
    <xdr:ext cx="762000" cy="259045"/>
    <xdr:sp macro="" textlink="">
      <xdr:nvSpPr>
        <xdr:cNvPr id="400" name="テキスト ボックス 399"/>
        <xdr:cNvSpPr txBox="1"/>
      </xdr:nvSpPr>
      <xdr:spPr>
        <a:xfrm>
          <a:off x="2717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152400</xdr:rowOff>
    </xdr:from>
    <xdr:to>
      <xdr:col>11</xdr:col>
      <xdr:colOff>60325</xdr:colOff>
      <xdr:row>79</xdr:row>
      <xdr:rowOff>82550</xdr:rowOff>
    </xdr:to>
    <xdr:sp macro="" textlink="">
      <xdr:nvSpPr>
        <xdr:cNvPr id="401" name="楕円 400"/>
        <xdr:cNvSpPr/>
      </xdr:nvSpPr>
      <xdr:spPr>
        <a:xfrm>
          <a:off x="2159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67327</xdr:rowOff>
    </xdr:from>
    <xdr:ext cx="762000" cy="259045"/>
    <xdr:sp macro="" textlink="">
      <xdr:nvSpPr>
        <xdr:cNvPr id="402" name="テキスト ボックス 401"/>
        <xdr:cNvSpPr txBox="1"/>
      </xdr:nvSpPr>
      <xdr:spPr>
        <a:xfrm>
          <a:off x="1828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57150</xdr:rowOff>
    </xdr:from>
    <xdr:to>
      <xdr:col>6</xdr:col>
      <xdr:colOff>171450</xdr:colOff>
      <xdr:row>79</xdr:row>
      <xdr:rowOff>158750</xdr:rowOff>
    </xdr:to>
    <xdr:sp macro="" textlink="">
      <xdr:nvSpPr>
        <xdr:cNvPr id="403" name="楕円 402"/>
        <xdr:cNvSpPr/>
      </xdr:nvSpPr>
      <xdr:spPr>
        <a:xfrm>
          <a:off x="1270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143527</xdr:rowOff>
    </xdr:from>
    <xdr:ext cx="762000" cy="259045"/>
    <xdr:sp macro="" textlink="">
      <xdr:nvSpPr>
        <xdr:cNvPr id="404" name="テキスト ボックス 403"/>
        <xdr:cNvSpPr txBox="1"/>
      </xdr:nvSpPr>
      <xdr:spPr>
        <a:xfrm>
          <a:off x="939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直近</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年間は、類似団体の平均よりも高い値で推移している。</a:t>
          </a:r>
        </a:p>
        <a:p>
          <a:r>
            <a:rPr kumimoji="1" lang="ja-JP" altLang="en-US" sz="1300">
              <a:latin typeface="ＭＳ Ｐゴシック" panose="020B0600070205080204" pitchFamily="50" charset="-128"/>
              <a:ea typeface="ＭＳ Ｐゴシック" panose="020B0600070205080204" pitchFamily="50" charset="-128"/>
            </a:rPr>
            <a:t>それは、人件費、扶助費、その他の費用が類似団体よりも高い割合であることが示している。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ポイント増加した。これは、人件費の割合が増加したことが大きな要因である。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30" name="直線コネクタ 429"/>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1"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2" name="直線コネクタ 431"/>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3"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4" name="直線コネクタ 433"/>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149861</xdr:rowOff>
    </xdr:from>
    <xdr:to>
      <xdr:col>82</xdr:col>
      <xdr:colOff>107950</xdr:colOff>
      <xdr:row>78</xdr:row>
      <xdr:rowOff>168148</xdr:rowOff>
    </xdr:to>
    <xdr:cxnSp macro="">
      <xdr:nvCxnSpPr>
        <xdr:cNvPr id="435" name="直線コネクタ 434"/>
        <xdr:cNvCxnSpPr/>
      </xdr:nvCxnSpPr>
      <xdr:spPr>
        <a:xfrm>
          <a:off x="15671800" y="13522961"/>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117873</xdr:rowOff>
    </xdr:from>
    <xdr:ext cx="762000" cy="259045"/>
    <xdr:sp macro="" textlink="">
      <xdr:nvSpPr>
        <xdr:cNvPr id="436" name="公債費以外平均値テキスト"/>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7" name="フローチャート: 判断 436"/>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136144</xdr:rowOff>
    </xdr:from>
    <xdr:to>
      <xdr:col>78</xdr:col>
      <xdr:colOff>69850</xdr:colOff>
      <xdr:row>78</xdr:row>
      <xdr:rowOff>149861</xdr:rowOff>
    </xdr:to>
    <xdr:cxnSp macro="">
      <xdr:nvCxnSpPr>
        <xdr:cNvPr id="438" name="直線コネクタ 437"/>
        <xdr:cNvCxnSpPr/>
      </xdr:nvCxnSpPr>
      <xdr:spPr>
        <a:xfrm>
          <a:off x="14782800" y="135092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9" name="フローチャート: 判断 438"/>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40" name="テキスト ボックス 439"/>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143002</xdr:rowOff>
    </xdr:from>
    <xdr:to>
      <xdr:col>73</xdr:col>
      <xdr:colOff>180975</xdr:colOff>
      <xdr:row>78</xdr:row>
      <xdr:rowOff>136144</xdr:rowOff>
    </xdr:to>
    <xdr:cxnSp macro="">
      <xdr:nvCxnSpPr>
        <xdr:cNvPr id="441" name="直線コネクタ 440"/>
        <xdr:cNvCxnSpPr/>
      </xdr:nvCxnSpPr>
      <xdr:spPr>
        <a:xfrm>
          <a:off x="13893800" y="1334465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2" name="フローチャート: 判断 441"/>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43" name="テキスト ボックス 442"/>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143002</xdr:rowOff>
    </xdr:from>
    <xdr:to>
      <xdr:col>69</xdr:col>
      <xdr:colOff>92075</xdr:colOff>
      <xdr:row>78</xdr:row>
      <xdr:rowOff>62992</xdr:rowOff>
    </xdr:to>
    <xdr:cxnSp macro="">
      <xdr:nvCxnSpPr>
        <xdr:cNvPr id="444" name="直線コネクタ 443"/>
        <xdr:cNvCxnSpPr/>
      </xdr:nvCxnSpPr>
      <xdr:spPr>
        <a:xfrm flipV="1">
          <a:off x="13004800" y="133446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5" name="フローチャート: 判断 444"/>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6" name="テキスト ボックス 445"/>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7" name="フローチャート: 判断 446"/>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48" name="テキスト ボックス 447"/>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117348</xdr:rowOff>
    </xdr:from>
    <xdr:to>
      <xdr:col>82</xdr:col>
      <xdr:colOff>158750</xdr:colOff>
      <xdr:row>79</xdr:row>
      <xdr:rowOff>47498</xdr:rowOff>
    </xdr:to>
    <xdr:sp macro="" textlink="">
      <xdr:nvSpPr>
        <xdr:cNvPr id="454" name="楕円 453"/>
        <xdr:cNvSpPr/>
      </xdr:nvSpPr>
      <xdr:spPr>
        <a:xfrm>
          <a:off x="164592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89425</xdr:rowOff>
    </xdr:from>
    <xdr:ext cx="762000" cy="259045"/>
    <xdr:sp macro="" textlink="">
      <xdr:nvSpPr>
        <xdr:cNvPr id="455" name="公債費以外該当値テキスト"/>
        <xdr:cNvSpPr txBox="1"/>
      </xdr:nvSpPr>
      <xdr:spPr>
        <a:xfrm>
          <a:off x="165989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56" name="楕円 455"/>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57" name="テキスト ボックス 456"/>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85344</xdr:rowOff>
    </xdr:from>
    <xdr:to>
      <xdr:col>74</xdr:col>
      <xdr:colOff>31750</xdr:colOff>
      <xdr:row>79</xdr:row>
      <xdr:rowOff>15494</xdr:rowOff>
    </xdr:to>
    <xdr:sp macro="" textlink="">
      <xdr:nvSpPr>
        <xdr:cNvPr id="458" name="楕円 457"/>
        <xdr:cNvSpPr/>
      </xdr:nvSpPr>
      <xdr:spPr>
        <a:xfrm>
          <a:off x="14732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271</xdr:rowOff>
    </xdr:from>
    <xdr:ext cx="762000" cy="259045"/>
    <xdr:sp macro="" textlink="">
      <xdr:nvSpPr>
        <xdr:cNvPr id="459" name="テキスト ボックス 458"/>
        <xdr:cNvSpPr txBox="1"/>
      </xdr:nvSpPr>
      <xdr:spPr>
        <a:xfrm>
          <a:off x="14401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60" name="楕円 459"/>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7129</xdr:rowOff>
    </xdr:from>
    <xdr:ext cx="762000" cy="259045"/>
    <xdr:sp macro="" textlink="">
      <xdr:nvSpPr>
        <xdr:cNvPr id="461" name="テキスト ボックス 460"/>
        <xdr:cNvSpPr txBox="1"/>
      </xdr:nvSpPr>
      <xdr:spPr>
        <a:xfrm>
          <a:off x="13512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xdr:rowOff>
    </xdr:from>
    <xdr:to>
      <xdr:col>65</xdr:col>
      <xdr:colOff>53975</xdr:colOff>
      <xdr:row>78</xdr:row>
      <xdr:rowOff>113792</xdr:rowOff>
    </xdr:to>
    <xdr:sp macro="" textlink="">
      <xdr:nvSpPr>
        <xdr:cNvPr id="462" name="楕円 461"/>
        <xdr:cNvSpPr/>
      </xdr:nvSpPr>
      <xdr:spPr>
        <a:xfrm>
          <a:off x="12954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98569</xdr:rowOff>
    </xdr:from>
    <xdr:ext cx="762000" cy="259045"/>
    <xdr:sp macro="" textlink="">
      <xdr:nvSpPr>
        <xdr:cNvPr id="463" name="テキスト ボックス 462"/>
        <xdr:cNvSpPr txBox="1"/>
      </xdr:nvSpPr>
      <xdr:spPr>
        <a:xfrm>
          <a:off x="12623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和歌山県和歌山市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86843</xdr:rowOff>
    </xdr:from>
    <xdr:to>
      <xdr:col>29</xdr:col>
      <xdr:colOff>127000</xdr:colOff>
      <xdr:row>15</xdr:row>
      <xdr:rowOff>105268</xdr:rowOff>
    </xdr:to>
    <xdr:cxnSp macro="">
      <xdr:nvCxnSpPr>
        <xdr:cNvPr id="48" name="直線コネクタ 47"/>
        <xdr:cNvCxnSpPr/>
      </xdr:nvCxnSpPr>
      <xdr:spPr bwMode="auto">
        <a:xfrm>
          <a:off x="5003800" y="2706218"/>
          <a:ext cx="647700" cy="18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32534</xdr:rowOff>
    </xdr:from>
    <xdr:ext cx="762000" cy="259045"/>
    <xdr:sp macro="" textlink="">
      <xdr:nvSpPr>
        <xdr:cNvPr id="49" name="人口1人当たり決算額の推移平均値テキスト130"/>
        <xdr:cNvSpPr txBox="1"/>
      </xdr:nvSpPr>
      <xdr:spPr>
        <a:xfrm>
          <a:off x="5740400" y="282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80167</xdr:rowOff>
    </xdr:from>
    <xdr:to>
      <xdr:col>26</xdr:col>
      <xdr:colOff>50800</xdr:colOff>
      <xdr:row>15</xdr:row>
      <xdr:rowOff>86843</xdr:rowOff>
    </xdr:to>
    <xdr:cxnSp macro="">
      <xdr:nvCxnSpPr>
        <xdr:cNvPr id="51" name="直線コネクタ 50"/>
        <xdr:cNvCxnSpPr/>
      </xdr:nvCxnSpPr>
      <xdr:spPr bwMode="auto">
        <a:xfrm>
          <a:off x="4305300" y="2699542"/>
          <a:ext cx="698500" cy="6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22430</xdr:rowOff>
    </xdr:from>
    <xdr:ext cx="736600" cy="259045"/>
    <xdr:sp macro="" textlink="">
      <xdr:nvSpPr>
        <xdr:cNvPr id="53" name="テキスト ボックス 52"/>
        <xdr:cNvSpPr txBox="1"/>
      </xdr:nvSpPr>
      <xdr:spPr>
        <a:xfrm>
          <a:off x="4622800" y="298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80167</xdr:rowOff>
    </xdr:from>
    <xdr:to>
      <xdr:col>22</xdr:col>
      <xdr:colOff>114300</xdr:colOff>
      <xdr:row>15</xdr:row>
      <xdr:rowOff>98730</xdr:rowOff>
    </xdr:to>
    <xdr:cxnSp macro="">
      <xdr:nvCxnSpPr>
        <xdr:cNvPr id="54" name="直線コネクタ 53"/>
        <xdr:cNvCxnSpPr/>
      </xdr:nvCxnSpPr>
      <xdr:spPr bwMode="auto">
        <a:xfrm flipV="1">
          <a:off x="3606800" y="2699542"/>
          <a:ext cx="698500" cy="18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41724</xdr:rowOff>
    </xdr:from>
    <xdr:ext cx="762000" cy="259045"/>
    <xdr:sp macro="" textlink="">
      <xdr:nvSpPr>
        <xdr:cNvPr id="56" name="テキスト ボックス 55"/>
        <xdr:cNvSpPr txBox="1"/>
      </xdr:nvSpPr>
      <xdr:spPr>
        <a:xfrm>
          <a:off x="3924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71161</xdr:rowOff>
    </xdr:from>
    <xdr:to>
      <xdr:col>18</xdr:col>
      <xdr:colOff>177800</xdr:colOff>
      <xdr:row>15</xdr:row>
      <xdr:rowOff>98730</xdr:rowOff>
    </xdr:to>
    <xdr:cxnSp macro="">
      <xdr:nvCxnSpPr>
        <xdr:cNvPr id="57" name="直線コネクタ 56"/>
        <xdr:cNvCxnSpPr/>
      </xdr:nvCxnSpPr>
      <xdr:spPr bwMode="auto">
        <a:xfrm>
          <a:off x="2908300" y="2690536"/>
          <a:ext cx="698500" cy="27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63715</xdr:rowOff>
    </xdr:from>
    <xdr:ext cx="762000" cy="259045"/>
    <xdr:sp macro="" textlink="">
      <xdr:nvSpPr>
        <xdr:cNvPr id="59" name="テキスト ボックス 58"/>
        <xdr:cNvSpPr txBox="1"/>
      </xdr:nvSpPr>
      <xdr:spPr>
        <a:xfrm>
          <a:off x="32258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60926</xdr:rowOff>
    </xdr:from>
    <xdr:ext cx="762000" cy="259045"/>
    <xdr:sp macro="" textlink="">
      <xdr:nvSpPr>
        <xdr:cNvPr id="61" name="テキスト ボックス 60"/>
        <xdr:cNvSpPr txBox="1"/>
      </xdr:nvSpPr>
      <xdr:spPr>
        <a:xfrm>
          <a:off x="2527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54468</xdr:rowOff>
    </xdr:from>
    <xdr:to>
      <xdr:col>29</xdr:col>
      <xdr:colOff>177800</xdr:colOff>
      <xdr:row>15</xdr:row>
      <xdr:rowOff>156068</xdr:rowOff>
    </xdr:to>
    <xdr:sp macro="" textlink="">
      <xdr:nvSpPr>
        <xdr:cNvPr id="67" name="楕円 66"/>
        <xdr:cNvSpPr/>
      </xdr:nvSpPr>
      <xdr:spPr bwMode="auto">
        <a:xfrm>
          <a:off x="5600700" y="2673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70995</xdr:rowOff>
    </xdr:from>
    <xdr:ext cx="762000" cy="259045"/>
    <xdr:sp macro="" textlink="">
      <xdr:nvSpPr>
        <xdr:cNvPr id="68" name="人口1人当たり決算額の推移該当値テキスト130"/>
        <xdr:cNvSpPr txBox="1"/>
      </xdr:nvSpPr>
      <xdr:spPr>
        <a:xfrm>
          <a:off x="5740400" y="251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36043</xdr:rowOff>
    </xdr:from>
    <xdr:to>
      <xdr:col>26</xdr:col>
      <xdr:colOff>101600</xdr:colOff>
      <xdr:row>15</xdr:row>
      <xdr:rowOff>137643</xdr:rowOff>
    </xdr:to>
    <xdr:sp macro="" textlink="">
      <xdr:nvSpPr>
        <xdr:cNvPr id="69" name="楕円 68"/>
        <xdr:cNvSpPr/>
      </xdr:nvSpPr>
      <xdr:spPr bwMode="auto">
        <a:xfrm>
          <a:off x="4953000" y="2655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147820</xdr:rowOff>
    </xdr:from>
    <xdr:ext cx="736600" cy="259045"/>
    <xdr:sp macro="" textlink="">
      <xdr:nvSpPr>
        <xdr:cNvPr id="70" name="テキスト ボックス 69"/>
        <xdr:cNvSpPr txBox="1"/>
      </xdr:nvSpPr>
      <xdr:spPr>
        <a:xfrm>
          <a:off x="4622800" y="2424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29367</xdr:rowOff>
    </xdr:from>
    <xdr:to>
      <xdr:col>22</xdr:col>
      <xdr:colOff>165100</xdr:colOff>
      <xdr:row>15</xdr:row>
      <xdr:rowOff>130967</xdr:rowOff>
    </xdr:to>
    <xdr:sp macro="" textlink="">
      <xdr:nvSpPr>
        <xdr:cNvPr id="71" name="楕円 70"/>
        <xdr:cNvSpPr/>
      </xdr:nvSpPr>
      <xdr:spPr bwMode="auto">
        <a:xfrm>
          <a:off x="4254500" y="2648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141144</xdr:rowOff>
    </xdr:from>
    <xdr:ext cx="762000" cy="259045"/>
    <xdr:sp macro="" textlink="">
      <xdr:nvSpPr>
        <xdr:cNvPr id="72" name="テキスト ボックス 71"/>
        <xdr:cNvSpPr txBox="1"/>
      </xdr:nvSpPr>
      <xdr:spPr>
        <a:xfrm>
          <a:off x="3924300" y="241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47930</xdr:rowOff>
    </xdr:from>
    <xdr:to>
      <xdr:col>19</xdr:col>
      <xdr:colOff>38100</xdr:colOff>
      <xdr:row>15</xdr:row>
      <xdr:rowOff>149530</xdr:rowOff>
    </xdr:to>
    <xdr:sp macro="" textlink="">
      <xdr:nvSpPr>
        <xdr:cNvPr id="73" name="楕円 72"/>
        <xdr:cNvSpPr/>
      </xdr:nvSpPr>
      <xdr:spPr bwMode="auto">
        <a:xfrm>
          <a:off x="3556000" y="2667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159707</xdr:rowOff>
    </xdr:from>
    <xdr:ext cx="762000" cy="259045"/>
    <xdr:sp macro="" textlink="">
      <xdr:nvSpPr>
        <xdr:cNvPr id="74" name="テキスト ボックス 73"/>
        <xdr:cNvSpPr txBox="1"/>
      </xdr:nvSpPr>
      <xdr:spPr>
        <a:xfrm>
          <a:off x="3225800" y="243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20361</xdr:rowOff>
    </xdr:from>
    <xdr:to>
      <xdr:col>15</xdr:col>
      <xdr:colOff>101600</xdr:colOff>
      <xdr:row>15</xdr:row>
      <xdr:rowOff>121961</xdr:rowOff>
    </xdr:to>
    <xdr:sp macro="" textlink="">
      <xdr:nvSpPr>
        <xdr:cNvPr id="75" name="楕円 74"/>
        <xdr:cNvSpPr/>
      </xdr:nvSpPr>
      <xdr:spPr bwMode="auto">
        <a:xfrm>
          <a:off x="2857500" y="2639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132138</xdr:rowOff>
    </xdr:from>
    <xdr:ext cx="762000" cy="259045"/>
    <xdr:sp macro="" textlink="">
      <xdr:nvSpPr>
        <xdr:cNvPr id="76" name="テキスト ボックス 75"/>
        <xdr:cNvSpPr txBox="1"/>
      </xdr:nvSpPr>
      <xdr:spPr>
        <a:xfrm>
          <a:off x="2527300" y="240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218577</xdr:rowOff>
    </xdr:from>
    <xdr:to>
      <xdr:col>29</xdr:col>
      <xdr:colOff>127000</xdr:colOff>
      <xdr:row>34</xdr:row>
      <xdr:rowOff>323459</xdr:rowOff>
    </xdr:to>
    <xdr:cxnSp macro="">
      <xdr:nvCxnSpPr>
        <xdr:cNvPr id="108" name="直線コネクタ 107"/>
        <xdr:cNvCxnSpPr/>
      </xdr:nvCxnSpPr>
      <xdr:spPr bwMode="auto">
        <a:xfrm>
          <a:off x="5003800" y="6486027"/>
          <a:ext cx="647700" cy="104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315099</xdr:rowOff>
    </xdr:from>
    <xdr:ext cx="762000" cy="259045"/>
    <xdr:sp macro="" textlink="">
      <xdr:nvSpPr>
        <xdr:cNvPr id="109" name="人口1人当たり決算額の推移平均値テキスト445"/>
        <xdr:cNvSpPr txBox="1"/>
      </xdr:nvSpPr>
      <xdr:spPr>
        <a:xfrm>
          <a:off x="5740400" y="692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218577</xdr:rowOff>
    </xdr:from>
    <xdr:to>
      <xdr:col>26</xdr:col>
      <xdr:colOff>50800</xdr:colOff>
      <xdr:row>34</xdr:row>
      <xdr:rowOff>225252</xdr:rowOff>
    </xdr:to>
    <xdr:cxnSp macro="">
      <xdr:nvCxnSpPr>
        <xdr:cNvPr id="111" name="直線コネクタ 110"/>
        <xdr:cNvCxnSpPr/>
      </xdr:nvCxnSpPr>
      <xdr:spPr bwMode="auto">
        <a:xfrm flipV="1">
          <a:off x="4305300" y="6486027"/>
          <a:ext cx="698500" cy="6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81012</xdr:rowOff>
    </xdr:from>
    <xdr:ext cx="736600" cy="259045"/>
    <xdr:sp macro="" textlink="">
      <xdr:nvSpPr>
        <xdr:cNvPr id="113" name="テキスト ボックス 112"/>
        <xdr:cNvSpPr txBox="1"/>
      </xdr:nvSpPr>
      <xdr:spPr>
        <a:xfrm>
          <a:off x="4622800" y="703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225252</xdr:rowOff>
    </xdr:from>
    <xdr:to>
      <xdr:col>22</xdr:col>
      <xdr:colOff>114300</xdr:colOff>
      <xdr:row>34</xdr:row>
      <xdr:rowOff>261325</xdr:rowOff>
    </xdr:to>
    <xdr:cxnSp macro="">
      <xdr:nvCxnSpPr>
        <xdr:cNvPr id="114" name="直線コネクタ 113"/>
        <xdr:cNvCxnSpPr/>
      </xdr:nvCxnSpPr>
      <xdr:spPr bwMode="auto">
        <a:xfrm flipV="1">
          <a:off x="3606800" y="6492702"/>
          <a:ext cx="698500" cy="36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74978</xdr:rowOff>
    </xdr:from>
    <xdr:ext cx="762000" cy="259045"/>
    <xdr:sp macro="" textlink="">
      <xdr:nvSpPr>
        <xdr:cNvPr id="116" name="テキスト ボックス 115"/>
        <xdr:cNvSpPr txBox="1"/>
      </xdr:nvSpPr>
      <xdr:spPr>
        <a:xfrm>
          <a:off x="3924300" y="702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240705</xdr:rowOff>
    </xdr:from>
    <xdr:to>
      <xdr:col>18</xdr:col>
      <xdr:colOff>177800</xdr:colOff>
      <xdr:row>34</xdr:row>
      <xdr:rowOff>261325</xdr:rowOff>
    </xdr:to>
    <xdr:cxnSp macro="">
      <xdr:nvCxnSpPr>
        <xdr:cNvPr id="117" name="直線コネクタ 116"/>
        <xdr:cNvCxnSpPr/>
      </xdr:nvCxnSpPr>
      <xdr:spPr bwMode="auto">
        <a:xfrm>
          <a:off x="2908300" y="6508155"/>
          <a:ext cx="698500" cy="20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37624</xdr:rowOff>
    </xdr:from>
    <xdr:ext cx="762000" cy="259045"/>
    <xdr:sp macro="" textlink="">
      <xdr:nvSpPr>
        <xdr:cNvPr id="119" name="テキスト ボックス 118"/>
        <xdr:cNvSpPr txBox="1"/>
      </xdr:nvSpPr>
      <xdr:spPr>
        <a:xfrm>
          <a:off x="3225800" y="699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xdr:cNvSpPr/>
      </xdr:nvSpPr>
      <xdr:spPr bwMode="auto">
        <a:xfrm>
          <a:off x="28575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15267</xdr:rowOff>
    </xdr:from>
    <xdr:ext cx="762000" cy="259045"/>
    <xdr:sp macro="" textlink="">
      <xdr:nvSpPr>
        <xdr:cNvPr id="121" name="テキスト ボックス 120"/>
        <xdr:cNvSpPr txBox="1"/>
      </xdr:nvSpPr>
      <xdr:spPr>
        <a:xfrm>
          <a:off x="2527300" y="696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272659</xdr:rowOff>
    </xdr:from>
    <xdr:to>
      <xdr:col>29</xdr:col>
      <xdr:colOff>177800</xdr:colOff>
      <xdr:row>35</xdr:row>
      <xdr:rowOff>31359</xdr:rowOff>
    </xdr:to>
    <xdr:sp macro="" textlink="">
      <xdr:nvSpPr>
        <xdr:cNvPr id="127" name="楕円 126"/>
        <xdr:cNvSpPr/>
      </xdr:nvSpPr>
      <xdr:spPr bwMode="auto">
        <a:xfrm>
          <a:off x="5600700" y="6540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117736</xdr:rowOff>
    </xdr:from>
    <xdr:ext cx="762000" cy="259045"/>
    <xdr:sp macro="" textlink="">
      <xdr:nvSpPr>
        <xdr:cNvPr id="128" name="人口1人当たり決算額の推移該当値テキスト445"/>
        <xdr:cNvSpPr txBox="1"/>
      </xdr:nvSpPr>
      <xdr:spPr>
        <a:xfrm>
          <a:off x="5740400" y="638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167777</xdr:rowOff>
    </xdr:from>
    <xdr:to>
      <xdr:col>26</xdr:col>
      <xdr:colOff>101600</xdr:colOff>
      <xdr:row>34</xdr:row>
      <xdr:rowOff>269377</xdr:rowOff>
    </xdr:to>
    <xdr:sp macro="" textlink="">
      <xdr:nvSpPr>
        <xdr:cNvPr id="129" name="楕円 128"/>
        <xdr:cNvSpPr/>
      </xdr:nvSpPr>
      <xdr:spPr bwMode="auto">
        <a:xfrm>
          <a:off x="4953000" y="6435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279554</xdr:rowOff>
    </xdr:from>
    <xdr:ext cx="736600" cy="259045"/>
    <xdr:sp macro="" textlink="">
      <xdr:nvSpPr>
        <xdr:cNvPr id="130" name="テキスト ボックス 129"/>
        <xdr:cNvSpPr txBox="1"/>
      </xdr:nvSpPr>
      <xdr:spPr>
        <a:xfrm>
          <a:off x="4622800" y="6204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174452</xdr:rowOff>
    </xdr:from>
    <xdr:to>
      <xdr:col>22</xdr:col>
      <xdr:colOff>165100</xdr:colOff>
      <xdr:row>34</xdr:row>
      <xdr:rowOff>276052</xdr:rowOff>
    </xdr:to>
    <xdr:sp macro="" textlink="">
      <xdr:nvSpPr>
        <xdr:cNvPr id="131" name="楕円 130"/>
        <xdr:cNvSpPr/>
      </xdr:nvSpPr>
      <xdr:spPr bwMode="auto">
        <a:xfrm>
          <a:off x="4254500" y="6441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286229</xdr:rowOff>
    </xdr:from>
    <xdr:ext cx="762000" cy="259045"/>
    <xdr:sp macro="" textlink="">
      <xdr:nvSpPr>
        <xdr:cNvPr id="132" name="テキスト ボックス 131"/>
        <xdr:cNvSpPr txBox="1"/>
      </xdr:nvSpPr>
      <xdr:spPr>
        <a:xfrm>
          <a:off x="3924300" y="621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210526</xdr:rowOff>
    </xdr:from>
    <xdr:to>
      <xdr:col>19</xdr:col>
      <xdr:colOff>38100</xdr:colOff>
      <xdr:row>34</xdr:row>
      <xdr:rowOff>312125</xdr:rowOff>
    </xdr:to>
    <xdr:sp macro="" textlink="">
      <xdr:nvSpPr>
        <xdr:cNvPr id="133" name="楕円 132"/>
        <xdr:cNvSpPr/>
      </xdr:nvSpPr>
      <xdr:spPr bwMode="auto">
        <a:xfrm>
          <a:off x="3556000" y="647797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322303</xdr:rowOff>
    </xdr:from>
    <xdr:ext cx="762000" cy="259045"/>
    <xdr:sp macro="" textlink="">
      <xdr:nvSpPr>
        <xdr:cNvPr id="134" name="テキスト ボックス 133"/>
        <xdr:cNvSpPr txBox="1"/>
      </xdr:nvSpPr>
      <xdr:spPr>
        <a:xfrm>
          <a:off x="3225800" y="6246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189905</xdr:rowOff>
    </xdr:from>
    <xdr:to>
      <xdr:col>15</xdr:col>
      <xdr:colOff>101600</xdr:colOff>
      <xdr:row>34</xdr:row>
      <xdr:rowOff>291505</xdr:rowOff>
    </xdr:to>
    <xdr:sp macro="" textlink="">
      <xdr:nvSpPr>
        <xdr:cNvPr id="135" name="楕円 134"/>
        <xdr:cNvSpPr/>
      </xdr:nvSpPr>
      <xdr:spPr bwMode="auto">
        <a:xfrm>
          <a:off x="2857500" y="6457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301682</xdr:rowOff>
    </xdr:from>
    <xdr:ext cx="762000" cy="259045"/>
    <xdr:sp macro="" textlink="">
      <xdr:nvSpPr>
        <xdr:cNvPr id="136" name="テキスト ボックス 135"/>
        <xdr:cNvSpPr txBox="1"/>
      </xdr:nvSpPr>
      <xdr:spPr>
        <a:xfrm>
          <a:off x="2527300" y="622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和歌山県和歌山市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366,923
363,277
208.85
160,348,563
159,542,372
352,987
80,043,035
182,557,544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14275</xdr:rowOff>
    </xdr:from>
    <xdr:to>
      <xdr:col>24</xdr:col>
      <xdr:colOff>63500</xdr:colOff>
      <xdr:row>33</xdr:row>
      <xdr:rowOff>41440</xdr:rowOff>
    </xdr:to>
    <xdr:cxnSp macro="">
      <xdr:nvCxnSpPr>
        <xdr:cNvPr id="61" name="直線コネクタ 60"/>
        <xdr:cNvCxnSpPr/>
      </xdr:nvCxnSpPr>
      <xdr:spPr>
        <a:xfrm flipV="1">
          <a:off x="3797300" y="5672125"/>
          <a:ext cx="838200" cy="2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140746</xdr:rowOff>
    </xdr:from>
    <xdr:ext cx="534377" cy="259045"/>
    <xdr:sp macro="" textlink="">
      <xdr:nvSpPr>
        <xdr:cNvPr id="62" name="人件費平均値テキスト"/>
        <xdr:cNvSpPr txBox="1"/>
      </xdr:nvSpPr>
      <xdr:spPr>
        <a:xfrm>
          <a:off x="4686300" y="597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6121</xdr:rowOff>
    </xdr:from>
    <xdr:to>
      <xdr:col>19</xdr:col>
      <xdr:colOff>177800</xdr:colOff>
      <xdr:row>33</xdr:row>
      <xdr:rowOff>41440</xdr:rowOff>
    </xdr:to>
    <xdr:cxnSp macro="">
      <xdr:nvCxnSpPr>
        <xdr:cNvPr id="64" name="直線コネクタ 63"/>
        <xdr:cNvCxnSpPr/>
      </xdr:nvCxnSpPr>
      <xdr:spPr>
        <a:xfrm>
          <a:off x="2908300" y="5663971"/>
          <a:ext cx="8890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89311</xdr:rowOff>
    </xdr:from>
    <xdr:ext cx="534377" cy="259045"/>
    <xdr:sp macro="" textlink="">
      <xdr:nvSpPr>
        <xdr:cNvPr id="66" name="テキスト ボックス 65"/>
        <xdr:cNvSpPr txBox="1"/>
      </xdr:nvSpPr>
      <xdr:spPr>
        <a:xfrm>
          <a:off x="3530111" y="609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156045</xdr:rowOff>
    </xdr:from>
    <xdr:to>
      <xdr:col>15</xdr:col>
      <xdr:colOff>50800</xdr:colOff>
      <xdr:row>33</xdr:row>
      <xdr:rowOff>6121</xdr:rowOff>
    </xdr:to>
    <xdr:cxnSp macro="">
      <xdr:nvCxnSpPr>
        <xdr:cNvPr id="67" name="直線コネクタ 66"/>
        <xdr:cNvCxnSpPr/>
      </xdr:nvCxnSpPr>
      <xdr:spPr>
        <a:xfrm>
          <a:off x="2019300" y="5642445"/>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93997</xdr:rowOff>
    </xdr:from>
    <xdr:ext cx="534377" cy="259045"/>
    <xdr:sp macro="" textlink="">
      <xdr:nvSpPr>
        <xdr:cNvPr id="69" name="テキスト ボックス 68"/>
        <xdr:cNvSpPr txBox="1"/>
      </xdr:nvSpPr>
      <xdr:spPr>
        <a:xfrm>
          <a:off x="2641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155740</xdr:rowOff>
    </xdr:from>
    <xdr:to>
      <xdr:col>10</xdr:col>
      <xdr:colOff>114300</xdr:colOff>
      <xdr:row>32</xdr:row>
      <xdr:rowOff>156045</xdr:rowOff>
    </xdr:to>
    <xdr:cxnSp macro="">
      <xdr:nvCxnSpPr>
        <xdr:cNvPr id="70" name="直線コネクタ 69"/>
        <xdr:cNvCxnSpPr/>
      </xdr:nvCxnSpPr>
      <xdr:spPr>
        <a:xfrm>
          <a:off x="1130300" y="5642140"/>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101388</xdr:rowOff>
    </xdr:from>
    <xdr:ext cx="534377" cy="259045"/>
    <xdr:sp macro="" textlink="">
      <xdr:nvSpPr>
        <xdr:cNvPr id="72" name="テキスト ボックス 71"/>
        <xdr:cNvSpPr txBox="1"/>
      </xdr:nvSpPr>
      <xdr:spPr>
        <a:xfrm>
          <a:off x="1752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88511</xdr:rowOff>
    </xdr:from>
    <xdr:ext cx="534377" cy="259045"/>
    <xdr:sp macro="" textlink="">
      <xdr:nvSpPr>
        <xdr:cNvPr id="74" name="テキスト ボックス 73"/>
        <xdr:cNvSpPr txBox="1"/>
      </xdr:nvSpPr>
      <xdr:spPr>
        <a:xfrm>
          <a:off x="863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134925</xdr:rowOff>
    </xdr:from>
    <xdr:to>
      <xdr:col>24</xdr:col>
      <xdr:colOff>114300</xdr:colOff>
      <xdr:row>33</xdr:row>
      <xdr:rowOff>65075</xdr:rowOff>
    </xdr:to>
    <xdr:sp macro="" textlink="">
      <xdr:nvSpPr>
        <xdr:cNvPr id="80" name="楕円 79"/>
        <xdr:cNvSpPr/>
      </xdr:nvSpPr>
      <xdr:spPr>
        <a:xfrm>
          <a:off x="4584700" y="562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157802</xdr:rowOff>
    </xdr:from>
    <xdr:ext cx="534377" cy="259045"/>
    <xdr:sp macro="" textlink="">
      <xdr:nvSpPr>
        <xdr:cNvPr id="81" name="人件費該当値テキスト"/>
        <xdr:cNvSpPr txBox="1"/>
      </xdr:nvSpPr>
      <xdr:spPr>
        <a:xfrm>
          <a:off x="4686300" y="547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162090</xdr:rowOff>
    </xdr:from>
    <xdr:to>
      <xdr:col>20</xdr:col>
      <xdr:colOff>38100</xdr:colOff>
      <xdr:row>33</xdr:row>
      <xdr:rowOff>92240</xdr:rowOff>
    </xdr:to>
    <xdr:sp macro="" textlink="">
      <xdr:nvSpPr>
        <xdr:cNvPr id="82" name="楕円 81"/>
        <xdr:cNvSpPr/>
      </xdr:nvSpPr>
      <xdr:spPr>
        <a:xfrm>
          <a:off x="3746500" y="564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108767</xdr:rowOff>
    </xdr:from>
    <xdr:ext cx="534377" cy="259045"/>
    <xdr:sp macro="" textlink="">
      <xdr:nvSpPr>
        <xdr:cNvPr id="83" name="テキスト ボックス 82"/>
        <xdr:cNvSpPr txBox="1"/>
      </xdr:nvSpPr>
      <xdr:spPr>
        <a:xfrm>
          <a:off x="3530111" y="542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126771</xdr:rowOff>
    </xdr:from>
    <xdr:to>
      <xdr:col>15</xdr:col>
      <xdr:colOff>101600</xdr:colOff>
      <xdr:row>33</xdr:row>
      <xdr:rowOff>56921</xdr:rowOff>
    </xdr:to>
    <xdr:sp macro="" textlink="">
      <xdr:nvSpPr>
        <xdr:cNvPr id="84" name="楕円 83"/>
        <xdr:cNvSpPr/>
      </xdr:nvSpPr>
      <xdr:spPr>
        <a:xfrm>
          <a:off x="2857500" y="561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73448</xdr:rowOff>
    </xdr:from>
    <xdr:ext cx="534377" cy="259045"/>
    <xdr:sp macro="" textlink="">
      <xdr:nvSpPr>
        <xdr:cNvPr id="85" name="テキスト ボックス 84"/>
        <xdr:cNvSpPr txBox="1"/>
      </xdr:nvSpPr>
      <xdr:spPr>
        <a:xfrm>
          <a:off x="2641111" y="538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105245</xdr:rowOff>
    </xdr:from>
    <xdr:to>
      <xdr:col>10</xdr:col>
      <xdr:colOff>165100</xdr:colOff>
      <xdr:row>33</xdr:row>
      <xdr:rowOff>35395</xdr:rowOff>
    </xdr:to>
    <xdr:sp macro="" textlink="">
      <xdr:nvSpPr>
        <xdr:cNvPr id="86" name="楕円 85"/>
        <xdr:cNvSpPr/>
      </xdr:nvSpPr>
      <xdr:spPr>
        <a:xfrm>
          <a:off x="1968500" y="559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51922</xdr:rowOff>
    </xdr:from>
    <xdr:ext cx="534377" cy="259045"/>
    <xdr:sp macro="" textlink="">
      <xdr:nvSpPr>
        <xdr:cNvPr id="87" name="テキスト ボックス 86"/>
        <xdr:cNvSpPr txBox="1"/>
      </xdr:nvSpPr>
      <xdr:spPr>
        <a:xfrm>
          <a:off x="1752111" y="536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104940</xdr:rowOff>
    </xdr:from>
    <xdr:to>
      <xdr:col>6</xdr:col>
      <xdr:colOff>38100</xdr:colOff>
      <xdr:row>33</xdr:row>
      <xdr:rowOff>35090</xdr:rowOff>
    </xdr:to>
    <xdr:sp macro="" textlink="">
      <xdr:nvSpPr>
        <xdr:cNvPr id="88" name="楕円 87"/>
        <xdr:cNvSpPr/>
      </xdr:nvSpPr>
      <xdr:spPr>
        <a:xfrm>
          <a:off x="1079500" y="559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51617</xdr:rowOff>
    </xdr:from>
    <xdr:ext cx="534377" cy="259045"/>
    <xdr:sp macro="" textlink="">
      <xdr:nvSpPr>
        <xdr:cNvPr id="89" name="テキスト ボックス 88"/>
        <xdr:cNvSpPr txBox="1"/>
      </xdr:nvSpPr>
      <xdr:spPr>
        <a:xfrm>
          <a:off x="863111" y="536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17437</xdr:rowOff>
    </xdr:from>
    <xdr:to>
      <xdr:col>24</xdr:col>
      <xdr:colOff>63500</xdr:colOff>
      <xdr:row>57</xdr:row>
      <xdr:rowOff>52565</xdr:rowOff>
    </xdr:to>
    <xdr:cxnSp macro="">
      <xdr:nvCxnSpPr>
        <xdr:cNvPr id="119" name="直線コネクタ 118"/>
        <xdr:cNvCxnSpPr/>
      </xdr:nvCxnSpPr>
      <xdr:spPr>
        <a:xfrm flipV="1">
          <a:off x="3797300" y="9790087"/>
          <a:ext cx="838200" cy="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100080</xdr:rowOff>
    </xdr:from>
    <xdr:ext cx="534377" cy="259045"/>
    <xdr:sp macro="" textlink="">
      <xdr:nvSpPr>
        <xdr:cNvPr id="120" name="物件費平均値テキスト"/>
        <xdr:cNvSpPr txBox="1"/>
      </xdr:nvSpPr>
      <xdr:spPr>
        <a:xfrm>
          <a:off x="4686300" y="93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52565</xdr:rowOff>
    </xdr:from>
    <xdr:to>
      <xdr:col>19</xdr:col>
      <xdr:colOff>177800</xdr:colOff>
      <xdr:row>57</xdr:row>
      <xdr:rowOff>56185</xdr:rowOff>
    </xdr:to>
    <xdr:cxnSp macro="">
      <xdr:nvCxnSpPr>
        <xdr:cNvPr id="122" name="直線コネクタ 121"/>
        <xdr:cNvCxnSpPr/>
      </xdr:nvCxnSpPr>
      <xdr:spPr>
        <a:xfrm flipV="1">
          <a:off x="2908300" y="9825215"/>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65047</xdr:rowOff>
    </xdr:from>
    <xdr:ext cx="534377" cy="259045"/>
    <xdr:sp macro="" textlink="">
      <xdr:nvSpPr>
        <xdr:cNvPr id="124" name="テキスト ボックス 123"/>
        <xdr:cNvSpPr txBox="1"/>
      </xdr:nvSpPr>
      <xdr:spPr>
        <a:xfrm>
          <a:off x="3530111" y="93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56185</xdr:rowOff>
    </xdr:from>
    <xdr:to>
      <xdr:col>15</xdr:col>
      <xdr:colOff>50800</xdr:colOff>
      <xdr:row>57</xdr:row>
      <xdr:rowOff>87103</xdr:rowOff>
    </xdr:to>
    <xdr:cxnSp macro="">
      <xdr:nvCxnSpPr>
        <xdr:cNvPr id="125" name="直線コネクタ 124"/>
        <xdr:cNvCxnSpPr/>
      </xdr:nvCxnSpPr>
      <xdr:spPr>
        <a:xfrm flipV="1">
          <a:off x="2019300" y="9828835"/>
          <a:ext cx="889000" cy="3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108824</xdr:rowOff>
    </xdr:from>
    <xdr:ext cx="534377" cy="259045"/>
    <xdr:sp macro="" textlink="">
      <xdr:nvSpPr>
        <xdr:cNvPr id="127" name="テキスト ボックス 126"/>
        <xdr:cNvSpPr txBox="1"/>
      </xdr:nvSpPr>
      <xdr:spPr>
        <a:xfrm>
          <a:off x="2641111" y="936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82950</xdr:rowOff>
    </xdr:from>
    <xdr:to>
      <xdr:col>10</xdr:col>
      <xdr:colOff>114300</xdr:colOff>
      <xdr:row>57</xdr:row>
      <xdr:rowOff>87103</xdr:rowOff>
    </xdr:to>
    <xdr:cxnSp macro="">
      <xdr:nvCxnSpPr>
        <xdr:cNvPr id="128" name="直線コネクタ 127"/>
        <xdr:cNvCxnSpPr/>
      </xdr:nvCxnSpPr>
      <xdr:spPr>
        <a:xfrm>
          <a:off x="1130300" y="9855600"/>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86917</xdr:rowOff>
    </xdr:from>
    <xdr:ext cx="534377" cy="259045"/>
    <xdr:sp macro="" textlink="">
      <xdr:nvSpPr>
        <xdr:cNvPr id="130" name="テキスト ボックス 129"/>
        <xdr:cNvSpPr txBox="1"/>
      </xdr:nvSpPr>
      <xdr:spPr>
        <a:xfrm>
          <a:off x="1752111" y="93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101052</xdr:rowOff>
    </xdr:from>
    <xdr:ext cx="534377" cy="259045"/>
    <xdr:sp macro="" textlink="">
      <xdr:nvSpPr>
        <xdr:cNvPr id="132" name="テキスト ボックス 131"/>
        <xdr:cNvSpPr txBox="1"/>
      </xdr:nvSpPr>
      <xdr:spPr>
        <a:xfrm>
          <a:off x="863111" y="935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138087</xdr:rowOff>
    </xdr:from>
    <xdr:to>
      <xdr:col>24</xdr:col>
      <xdr:colOff>114300</xdr:colOff>
      <xdr:row>57</xdr:row>
      <xdr:rowOff>68237</xdr:rowOff>
    </xdr:to>
    <xdr:sp macro="" textlink="">
      <xdr:nvSpPr>
        <xdr:cNvPr id="138" name="楕円 137"/>
        <xdr:cNvSpPr/>
      </xdr:nvSpPr>
      <xdr:spPr>
        <a:xfrm>
          <a:off x="4584700" y="973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116514</xdr:rowOff>
    </xdr:from>
    <xdr:ext cx="534377" cy="259045"/>
    <xdr:sp macro="" textlink="">
      <xdr:nvSpPr>
        <xdr:cNvPr id="139" name="物件費該当値テキスト"/>
        <xdr:cNvSpPr txBox="1"/>
      </xdr:nvSpPr>
      <xdr:spPr>
        <a:xfrm>
          <a:off x="4686300" y="971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1765</xdr:rowOff>
    </xdr:from>
    <xdr:to>
      <xdr:col>20</xdr:col>
      <xdr:colOff>38100</xdr:colOff>
      <xdr:row>57</xdr:row>
      <xdr:rowOff>103365</xdr:rowOff>
    </xdr:to>
    <xdr:sp macro="" textlink="">
      <xdr:nvSpPr>
        <xdr:cNvPr id="140" name="楕円 139"/>
        <xdr:cNvSpPr/>
      </xdr:nvSpPr>
      <xdr:spPr>
        <a:xfrm>
          <a:off x="3746500" y="977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94492</xdr:rowOff>
    </xdr:from>
    <xdr:ext cx="534377" cy="259045"/>
    <xdr:sp macro="" textlink="">
      <xdr:nvSpPr>
        <xdr:cNvPr id="141" name="テキスト ボックス 140"/>
        <xdr:cNvSpPr txBox="1"/>
      </xdr:nvSpPr>
      <xdr:spPr>
        <a:xfrm>
          <a:off x="3530111" y="986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5385</xdr:rowOff>
    </xdr:from>
    <xdr:to>
      <xdr:col>15</xdr:col>
      <xdr:colOff>101600</xdr:colOff>
      <xdr:row>57</xdr:row>
      <xdr:rowOff>106985</xdr:rowOff>
    </xdr:to>
    <xdr:sp macro="" textlink="">
      <xdr:nvSpPr>
        <xdr:cNvPr id="142" name="楕円 141"/>
        <xdr:cNvSpPr/>
      </xdr:nvSpPr>
      <xdr:spPr>
        <a:xfrm>
          <a:off x="2857500" y="97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98112</xdr:rowOff>
    </xdr:from>
    <xdr:ext cx="534377" cy="259045"/>
    <xdr:sp macro="" textlink="">
      <xdr:nvSpPr>
        <xdr:cNvPr id="143" name="テキスト ボックス 142"/>
        <xdr:cNvSpPr txBox="1"/>
      </xdr:nvSpPr>
      <xdr:spPr>
        <a:xfrm>
          <a:off x="2641111" y="987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36303</xdr:rowOff>
    </xdr:from>
    <xdr:to>
      <xdr:col>10</xdr:col>
      <xdr:colOff>165100</xdr:colOff>
      <xdr:row>57</xdr:row>
      <xdr:rowOff>137903</xdr:rowOff>
    </xdr:to>
    <xdr:sp macro="" textlink="">
      <xdr:nvSpPr>
        <xdr:cNvPr id="144" name="楕円 143"/>
        <xdr:cNvSpPr/>
      </xdr:nvSpPr>
      <xdr:spPr>
        <a:xfrm>
          <a:off x="1968500" y="980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129030</xdr:rowOff>
    </xdr:from>
    <xdr:ext cx="534377" cy="259045"/>
    <xdr:sp macro="" textlink="">
      <xdr:nvSpPr>
        <xdr:cNvPr id="145" name="テキスト ボックス 144"/>
        <xdr:cNvSpPr txBox="1"/>
      </xdr:nvSpPr>
      <xdr:spPr>
        <a:xfrm>
          <a:off x="1752111" y="990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32150</xdr:rowOff>
    </xdr:from>
    <xdr:to>
      <xdr:col>6</xdr:col>
      <xdr:colOff>38100</xdr:colOff>
      <xdr:row>57</xdr:row>
      <xdr:rowOff>133750</xdr:rowOff>
    </xdr:to>
    <xdr:sp macro="" textlink="">
      <xdr:nvSpPr>
        <xdr:cNvPr id="146" name="楕円 145"/>
        <xdr:cNvSpPr/>
      </xdr:nvSpPr>
      <xdr:spPr>
        <a:xfrm>
          <a:off x="1079500" y="980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124877</xdr:rowOff>
    </xdr:from>
    <xdr:ext cx="534377" cy="259045"/>
    <xdr:sp macro="" textlink="">
      <xdr:nvSpPr>
        <xdr:cNvPr id="147" name="テキスト ボックス 146"/>
        <xdr:cNvSpPr txBox="1"/>
      </xdr:nvSpPr>
      <xdr:spPr>
        <a:xfrm>
          <a:off x="863111" y="989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132080</xdr:rowOff>
    </xdr:from>
    <xdr:to>
      <xdr:col>24</xdr:col>
      <xdr:colOff>63500</xdr:colOff>
      <xdr:row>76</xdr:row>
      <xdr:rowOff>8510</xdr:rowOff>
    </xdr:to>
    <xdr:cxnSp macro="">
      <xdr:nvCxnSpPr>
        <xdr:cNvPr id="176" name="直線コネクタ 175"/>
        <xdr:cNvCxnSpPr/>
      </xdr:nvCxnSpPr>
      <xdr:spPr>
        <a:xfrm>
          <a:off x="3797300" y="12990830"/>
          <a:ext cx="838200" cy="4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137304</xdr:rowOff>
    </xdr:from>
    <xdr:ext cx="469744" cy="259045"/>
    <xdr:sp macro="" textlink="">
      <xdr:nvSpPr>
        <xdr:cNvPr id="177" name="維持補修費平均値テキスト"/>
        <xdr:cNvSpPr txBox="1"/>
      </xdr:nvSpPr>
      <xdr:spPr>
        <a:xfrm>
          <a:off x="4686300" y="12996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125730</xdr:rowOff>
    </xdr:from>
    <xdr:to>
      <xdr:col>19</xdr:col>
      <xdr:colOff>177800</xdr:colOff>
      <xdr:row>75</xdr:row>
      <xdr:rowOff>132080</xdr:rowOff>
    </xdr:to>
    <xdr:cxnSp macro="">
      <xdr:nvCxnSpPr>
        <xdr:cNvPr id="179" name="直線コネクタ 178"/>
        <xdr:cNvCxnSpPr/>
      </xdr:nvCxnSpPr>
      <xdr:spPr>
        <a:xfrm>
          <a:off x="2908300" y="1298448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53484</xdr:rowOff>
    </xdr:from>
    <xdr:ext cx="469744" cy="259045"/>
    <xdr:sp macro="" textlink="">
      <xdr:nvSpPr>
        <xdr:cNvPr id="181" name="テキスト ボックス 180"/>
        <xdr:cNvSpPr txBox="1"/>
      </xdr:nvSpPr>
      <xdr:spPr>
        <a:xfrm>
          <a:off x="3562428" y="1308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48768</xdr:rowOff>
    </xdr:from>
    <xdr:to>
      <xdr:col>15</xdr:col>
      <xdr:colOff>50800</xdr:colOff>
      <xdr:row>75</xdr:row>
      <xdr:rowOff>125730</xdr:rowOff>
    </xdr:to>
    <xdr:cxnSp macro="">
      <xdr:nvCxnSpPr>
        <xdr:cNvPr id="182" name="直線コネクタ 181"/>
        <xdr:cNvCxnSpPr/>
      </xdr:nvCxnSpPr>
      <xdr:spPr>
        <a:xfrm>
          <a:off x="2019300" y="12907518"/>
          <a:ext cx="8890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64025</xdr:rowOff>
    </xdr:from>
    <xdr:ext cx="469744" cy="259045"/>
    <xdr:sp macro="" textlink="">
      <xdr:nvSpPr>
        <xdr:cNvPr id="184" name="テキスト ボックス 183"/>
        <xdr:cNvSpPr txBox="1"/>
      </xdr:nvSpPr>
      <xdr:spPr>
        <a:xfrm>
          <a:off x="2673428" y="1309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48768</xdr:rowOff>
    </xdr:from>
    <xdr:to>
      <xdr:col>10</xdr:col>
      <xdr:colOff>114300</xdr:colOff>
      <xdr:row>75</xdr:row>
      <xdr:rowOff>81407</xdr:rowOff>
    </xdr:to>
    <xdr:cxnSp macro="">
      <xdr:nvCxnSpPr>
        <xdr:cNvPr id="185" name="直線コネクタ 184"/>
        <xdr:cNvCxnSpPr/>
      </xdr:nvCxnSpPr>
      <xdr:spPr>
        <a:xfrm flipV="1">
          <a:off x="1130300" y="12907518"/>
          <a:ext cx="889000" cy="3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78122</xdr:rowOff>
    </xdr:from>
    <xdr:ext cx="469744" cy="259045"/>
    <xdr:sp macro="" textlink="">
      <xdr:nvSpPr>
        <xdr:cNvPr id="187" name="テキスト ボックス 186"/>
        <xdr:cNvSpPr txBox="1"/>
      </xdr:nvSpPr>
      <xdr:spPr>
        <a:xfrm>
          <a:off x="1784428"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165227</xdr:rowOff>
    </xdr:from>
    <xdr:to>
      <xdr:col>6</xdr:col>
      <xdr:colOff>38100</xdr:colOff>
      <xdr:row>76</xdr:row>
      <xdr:rowOff>95377</xdr:rowOff>
    </xdr:to>
    <xdr:sp macro="" textlink="">
      <xdr:nvSpPr>
        <xdr:cNvPr id="188" name="フローチャート: 判断 187"/>
        <xdr:cNvSpPr/>
      </xdr:nvSpPr>
      <xdr:spPr>
        <a:xfrm>
          <a:off x="1079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86504</xdr:rowOff>
    </xdr:from>
    <xdr:ext cx="469744" cy="259045"/>
    <xdr:sp macro="" textlink="">
      <xdr:nvSpPr>
        <xdr:cNvPr id="189" name="テキスト ボックス 188"/>
        <xdr:cNvSpPr txBox="1"/>
      </xdr:nvSpPr>
      <xdr:spPr>
        <a:xfrm>
          <a:off x="895428" y="1311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129159</xdr:rowOff>
    </xdr:from>
    <xdr:to>
      <xdr:col>24</xdr:col>
      <xdr:colOff>114300</xdr:colOff>
      <xdr:row>76</xdr:row>
      <xdr:rowOff>59308</xdr:rowOff>
    </xdr:to>
    <xdr:sp macro="" textlink="">
      <xdr:nvSpPr>
        <xdr:cNvPr id="195" name="楕円 194"/>
        <xdr:cNvSpPr/>
      </xdr:nvSpPr>
      <xdr:spPr>
        <a:xfrm>
          <a:off x="4584700" y="129879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152036</xdr:rowOff>
    </xdr:from>
    <xdr:ext cx="469744" cy="259045"/>
    <xdr:sp macro="" textlink="">
      <xdr:nvSpPr>
        <xdr:cNvPr id="196" name="維持補修費該当値テキスト"/>
        <xdr:cNvSpPr txBox="1"/>
      </xdr:nvSpPr>
      <xdr:spPr>
        <a:xfrm>
          <a:off x="4686300" y="1283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81280</xdr:rowOff>
    </xdr:from>
    <xdr:to>
      <xdr:col>20</xdr:col>
      <xdr:colOff>38100</xdr:colOff>
      <xdr:row>76</xdr:row>
      <xdr:rowOff>11430</xdr:rowOff>
    </xdr:to>
    <xdr:sp macro="" textlink="">
      <xdr:nvSpPr>
        <xdr:cNvPr id="197" name="楕円 196"/>
        <xdr:cNvSpPr/>
      </xdr:nvSpPr>
      <xdr:spPr>
        <a:xfrm>
          <a:off x="3746500" y="1294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27957</xdr:rowOff>
    </xdr:from>
    <xdr:ext cx="469744" cy="259045"/>
    <xdr:sp macro="" textlink="">
      <xdr:nvSpPr>
        <xdr:cNvPr id="198" name="テキスト ボックス 197"/>
        <xdr:cNvSpPr txBox="1"/>
      </xdr:nvSpPr>
      <xdr:spPr>
        <a:xfrm>
          <a:off x="3562428" y="1271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74930</xdr:rowOff>
    </xdr:from>
    <xdr:to>
      <xdr:col>15</xdr:col>
      <xdr:colOff>101600</xdr:colOff>
      <xdr:row>76</xdr:row>
      <xdr:rowOff>5080</xdr:rowOff>
    </xdr:to>
    <xdr:sp macro="" textlink="">
      <xdr:nvSpPr>
        <xdr:cNvPr id="199" name="楕円 198"/>
        <xdr:cNvSpPr/>
      </xdr:nvSpPr>
      <xdr:spPr>
        <a:xfrm>
          <a:off x="2857500" y="1293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21607</xdr:rowOff>
    </xdr:from>
    <xdr:ext cx="469744" cy="259045"/>
    <xdr:sp macro="" textlink="">
      <xdr:nvSpPr>
        <xdr:cNvPr id="200" name="テキスト ボックス 199"/>
        <xdr:cNvSpPr txBox="1"/>
      </xdr:nvSpPr>
      <xdr:spPr>
        <a:xfrm>
          <a:off x="2673428" y="1270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169418</xdr:rowOff>
    </xdr:from>
    <xdr:to>
      <xdr:col>10</xdr:col>
      <xdr:colOff>165100</xdr:colOff>
      <xdr:row>75</xdr:row>
      <xdr:rowOff>99568</xdr:rowOff>
    </xdr:to>
    <xdr:sp macro="" textlink="">
      <xdr:nvSpPr>
        <xdr:cNvPr id="201" name="楕円 200"/>
        <xdr:cNvSpPr/>
      </xdr:nvSpPr>
      <xdr:spPr>
        <a:xfrm>
          <a:off x="1968500" y="1285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116095</xdr:rowOff>
    </xdr:from>
    <xdr:ext cx="469744" cy="259045"/>
    <xdr:sp macro="" textlink="">
      <xdr:nvSpPr>
        <xdr:cNvPr id="202" name="テキスト ボックス 201"/>
        <xdr:cNvSpPr txBox="1"/>
      </xdr:nvSpPr>
      <xdr:spPr>
        <a:xfrm>
          <a:off x="1784428" y="1263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30607</xdr:rowOff>
    </xdr:from>
    <xdr:to>
      <xdr:col>6</xdr:col>
      <xdr:colOff>38100</xdr:colOff>
      <xdr:row>75</xdr:row>
      <xdr:rowOff>132207</xdr:rowOff>
    </xdr:to>
    <xdr:sp macro="" textlink="">
      <xdr:nvSpPr>
        <xdr:cNvPr id="203" name="楕円 202"/>
        <xdr:cNvSpPr/>
      </xdr:nvSpPr>
      <xdr:spPr>
        <a:xfrm>
          <a:off x="1079500" y="1288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148734</xdr:rowOff>
    </xdr:from>
    <xdr:ext cx="469744" cy="259045"/>
    <xdr:sp macro="" textlink="">
      <xdr:nvSpPr>
        <xdr:cNvPr id="204" name="テキスト ボックス 203"/>
        <xdr:cNvSpPr txBox="1"/>
      </xdr:nvSpPr>
      <xdr:spPr>
        <a:xfrm>
          <a:off x="895428" y="1266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53760</xdr:rowOff>
    </xdr:from>
    <xdr:to>
      <xdr:col>24</xdr:col>
      <xdr:colOff>63500</xdr:colOff>
      <xdr:row>94</xdr:row>
      <xdr:rowOff>128702</xdr:rowOff>
    </xdr:to>
    <xdr:cxnSp macro="">
      <xdr:nvCxnSpPr>
        <xdr:cNvPr id="234" name="直線コネクタ 233"/>
        <xdr:cNvCxnSpPr/>
      </xdr:nvCxnSpPr>
      <xdr:spPr>
        <a:xfrm flipV="1">
          <a:off x="3797300" y="16170060"/>
          <a:ext cx="838200" cy="7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146066</xdr:rowOff>
    </xdr:from>
    <xdr:ext cx="599010" cy="259045"/>
    <xdr:sp macro="" textlink="">
      <xdr:nvSpPr>
        <xdr:cNvPr id="235" name="扶助費平均値テキスト"/>
        <xdr:cNvSpPr txBox="1"/>
      </xdr:nvSpPr>
      <xdr:spPr>
        <a:xfrm>
          <a:off x="4686300" y="16262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107645</xdr:rowOff>
    </xdr:from>
    <xdr:to>
      <xdr:col>19</xdr:col>
      <xdr:colOff>177800</xdr:colOff>
      <xdr:row>94</xdr:row>
      <xdr:rowOff>128702</xdr:rowOff>
    </xdr:to>
    <xdr:cxnSp macro="">
      <xdr:nvCxnSpPr>
        <xdr:cNvPr id="237" name="直線コネクタ 236"/>
        <xdr:cNvCxnSpPr/>
      </xdr:nvCxnSpPr>
      <xdr:spPr>
        <a:xfrm>
          <a:off x="2908300" y="16223945"/>
          <a:ext cx="889000" cy="2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151922</xdr:rowOff>
    </xdr:from>
    <xdr:ext cx="599010" cy="259045"/>
    <xdr:sp macro="" textlink="">
      <xdr:nvSpPr>
        <xdr:cNvPr id="239" name="テキスト ボックス 238"/>
        <xdr:cNvSpPr txBox="1"/>
      </xdr:nvSpPr>
      <xdr:spPr>
        <a:xfrm>
          <a:off x="3497795" y="1643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107645</xdr:rowOff>
    </xdr:from>
    <xdr:to>
      <xdr:col>15</xdr:col>
      <xdr:colOff>50800</xdr:colOff>
      <xdr:row>94</xdr:row>
      <xdr:rowOff>148044</xdr:rowOff>
    </xdr:to>
    <xdr:cxnSp macro="">
      <xdr:nvCxnSpPr>
        <xdr:cNvPr id="240" name="直線コネクタ 239"/>
        <xdr:cNvCxnSpPr/>
      </xdr:nvCxnSpPr>
      <xdr:spPr>
        <a:xfrm flipV="1">
          <a:off x="2019300" y="16223945"/>
          <a:ext cx="889000" cy="4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143312</xdr:rowOff>
    </xdr:from>
    <xdr:ext cx="599010" cy="259045"/>
    <xdr:sp macro="" textlink="">
      <xdr:nvSpPr>
        <xdr:cNvPr id="242" name="テキスト ボックス 241"/>
        <xdr:cNvSpPr txBox="1"/>
      </xdr:nvSpPr>
      <xdr:spPr>
        <a:xfrm>
          <a:off x="2608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148044</xdr:rowOff>
    </xdr:from>
    <xdr:to>
      <xdr:col>10</xdr:col>
      <xdr:colOff>114300</xdr:colOff>
      <xdr:row>95</xdr:row>
      <xdr:rowOff>40030</xdr:rowOff>
    </xdr:to>
    <xdr:cxnSp macro="">
      <xdr:nvCxnSpPr>
        <xdr:cNvPr id="243" name="直線コネクタ 242"/>
        <xdr:cNvCxnSpPr/>
      </xdr:nvCxnSpPr>
      <xdr:spPr>
        <a:xfrm flipV="1">
          <a:off x="1130300" y="16264344"/>
          <a:ext cx="889000" cy="6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168927</xdr:rowOff>
    </xdr:from>
    <xdr:ext cx="599010" cy="259045"/>
    <xdr:sp macro="" textlink="">
      <xdr:nvSpPr>
        <xdr:cNvPr id="245" name="テキスト ボックス 244"/>
        <xdr:cNvSpPr txBox="1"/>
      </xdr:nvSpPr>
      <xdr:spPr>
        <a:xfrm>
          <a:off x="1719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6" name="フローチャート: 判断 245"/>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63009</xdr:rowOff>
    </xdr:from>
    <xdr:ext cx="599010" cy="259045"/>
    <xdr:sp macro="" textlink="">
      <xdr:nvSpPr>
        <xdr:cNvPr id="247" name="テキスト ボックス 246"/>
        <xdr:cNvSpPr txBox="1"/>
      </xdr:nvSpPr>
      <xdr:spPr>
        <a:xfrm>
          <a:off x="830795"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2960</xdr:rowOff>
    </xdr:from>
    <xdr:to>
      <xdr:col>24</xdr:col>
      <xdr:colOff>114300</xdr:colOff>
      <xdr:row>94</xdr:row>
      <xdr:rowOff>104560</xdr:rowOff>
    </xdr:to>
    <xdr:sp macro="" textlink="">
      <xdr:nvSpPr>
        <xdr:cNvPr id="253" name="楕円 252"/>
        <xdr:cNvSpPr/>
      </xdr:nvSpPr>
      <xdr:spPr>
        <a:xfrm>
          <a:off x="4584700" y="161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25837</xdr:rowOff>
    </xdr:from>
    <xdr:ext cx="599010" cy="259045"/>
    <xdr:sp macro="" textlink="">
      <xdr:nvSpPr>
        <xdr:cNvPr id="254" name="扶助費該当値テキスト"/>
        <xdr:cNvSpPr txBox="1"/>
      </xdr:nvSpPr>
      <xdr:spPr>
        <a:xfrm>
          <a:off x="4686300" y="15970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77902</xdr:rowOff>
    </xdr:from>
    <xdr:to>
      <xdr:col>20</xdr:col>
      <xdr:colOff>38100</xdr:colOff>
      <xdr:row>95</xdr:row>
      <xdr:rowOff>8052</xdr:rowOff>
    </xdr:to>
    <xdr:sp macro="" textlink="">
      <xdr:nvSpPr>
        <xdr:cNvPr id="255" name="楕円 254"/>
        <xdr:cNvSpPr/>
      </xdr:nvSpPr>
      <xdr:spPr>
        <a:xfrm>
          <a:off x="3746500" y="1619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24579</xdr:rowOff>
    </xdr:from>
    <xdr:ext cx="599010" cy="259045"/>
    <xdr:sp macro="" textlink="">
      <xdr:nvSpPr>
        <xdr:cNvPr id="256" name="テキスト ボックス 255"/>
        <xdr:cNvSpPr txBox="1"/>
      </xdr:nvSpPr>
      <xdr:spPr>
        <a:xfrm>
          <a:off x="3497795" y="1596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56845</xdr:rowOff>
    </xdr:from>
    <xdr:to>
      <xdr:col>15</xdr:col>
      <xdr:colOff>101600</xdr:colOff>
      <xdr:row>94</xdr:row>
      <xdr:rowOff>158445</xdr:rowOff>
    </xdr:to>
    <xdr:sp macro="" textlink="">
      <xdr:nvSpPr>
        <xdr:cNvPr id="257" name="楕円 256"/>
        <xdr:cNvSpPr/>
      </xdr:nvSpPr>
      <xdr:spPr>
        <a:xfrm>
          <a:off x="2857500" y="1617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3522</xdr:rowOff>
    </xdr:from>
    <xdr:ext cx="599010" cy="259045"/>
    <xdr:sp macro="" textlink="">
      <xdr:nvSpPr>
        <xdr:cNvPr id="258" name="テキスト ボックス 257"/>
        <xdr:cNvSpPr txBox="1"/>
      </xdr:nvSpPr>
      <xdr:spPr>
        <a:xfrm>
          <a:off x="2608795" y="15948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97244</xdr:rowOff>
    </xdr:from>
    <xdr:to>
      <xdr:col>10</xdr:col>
      <xdr:colOff>165100</xdr:colOff>
      <xdr:row>95</xdr:row>
      <xdr:rowOff>27394</xdr:rowOff>
    </xdr:to>
    <xdr:sp macro="" textlink="">
      <xdr:nvSpPr>
        <xdr:cNvPr id="259" name="楕円 258"/>
        <xdr:cNvSpPr/>
      </xdr:nvSpPr>
      <xdr:spPr>
        <a:xfrm>
          <a:off x="1968500" y="1621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43921</xdr:rowOff>
    </xdr:from>
    <xdr:ext cx="599010" cy="259045"/>
    <xdr:sp macro="" textlink="">
      <xdr:nvSpPr>
        <xdr:cNvPr id="260" name="テキスト ボックス 259"/>
        <xdr:cNvSpPr txBox="1"/>
      </xdr:nvSpPr>
      <xdr:spPr>
        <a:xfrm>
          <a:off x="1719795" y="1598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160680</xdr:rowOff>
    </xdr:from>
    <xdr:to>
      <xdr:col>6</xdr:col>
      <xdr:colOff>38100</xdr:colOff>
      <xdr:row>95</xdr:row>
      <xdr:rowOff>90830</xdr:rowOff>
    </xdr:to>
    <xdr:sp macro="" textlink="">
      <xdr:nvSpPr>
        <xdr:cNvPr id="261" name="楕円 260"/>
        <xdr:cNvSpPr/>
      </xdr:nvSpPr>
      <xdr:spPr>
        <a:xfrm>
          <a:off x="1079500" y="1627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107357</xdr:rowOff>
    </xdr:from>
    <xdr:ext cx="599010" cy="259045"/>
    <xdr:sp macro="" textlink="">
      <xdr:nvSpPr>
        <xdr:cNvPr id="262" name="テキスト ボックス 261"/>
        <xdr:cNvSpPr txBox="1"/>
      </xdr:nvSpPr>
      <xdr:spPr>
        <a:xfrm>
          <a:off x="830795" y="1605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53289</xdr:rowOff>
    </xdr:from>
    <xdr:to>
      <xdr:col>54</xdr:col>
      <xdr:colOff>189865</xdr:colOff>
      <xdr:row>37</xdr:row>
      <xdr:rowOff>81921</xdr:rowOff>
    </xdr:to>
    <xdr:cxnSp macro="">
      <xdr:nvCxnSpPr>
        <xdr:cNvPr id="286" name="直線コネクタ 285"/>
        <xdr:cNvCxnSpPr/>
      </xdr:nvCxnSpPr>
      <xdr:spPr>
        <a:xfrm flipV="1">
          <a:off x="10475595" y="5196789"/>
          <a:ext cx="1270" cy="122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85748</xdr:rowOff>
    </xdr:from>
    <xdr:ext cx="534377" cy="259045"/>
    <xdr:sp macro="" textlink="">
      <xdr:nvSpPr>
        <xdr:cNvPr id="287" name="補助費等最小値テキスト"/>
        <xdr:cNvSpPr txBox="1"/>
      </xdr:nvSpPr>
      <xdr:spPr>
        <a:xfrm>
          <a:off x="10528300" y="642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81921</xdr:rowOff>
    </xdr:from>
    <xdr:to>
      <xdr:col>55</xdr:col>
      <xdr:colOff>88900</xdr:colOff>
      <xdr:row>37</xdr:row>
      <xdr:rowOff>81921</xdr:rowOff>
    </xdr:to>
    <xdr:cxnSp macro="">
      <xdr:nvCxnSpPr>
        <xdr:cNvPr id="288" name="直線コネクタ 287"/>
        <xdr:cNvCxnSpPr/>
      </xdr:nvCxnSpPr>
      <xdr:spPr>
        <a:xfrm>
          <a:off x="10388600" y="642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171416</xdr:rowOff>
    </xdr:from>
    <xdr:ext cx="534377" cy="259045"/>
    <xdr:sp macro="" textlink="">
      <xdr:nvSpPr>
        <xdr:cNvPr id="289" name="補助費等最大値テキスト"/>
        <xdr:cNvSpPr txBox="1"/>
      </xdr:nvSpPr>
      <xdr:spPr>
        <a:xfrm>
          <a:off x="10528300" y="497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53289</xdr:rowOff>
    </xdr:from>
    <xdr:to>
      <xdr:col>55</xdr:col>
      <xdr:colOff>88900</xdr:colOff>
      <xdr:row>30</xdr:row>
      <xdr:rowOff>53289</xdr:rowOff>
    </xdr:to>
    <xdr:cxnSp macro="">
      <xdr:nvCxnSpPr>
        <xdr:cNvPr id="290" name="直線コネクタ 289"/>
        <xdr:cNvCxnSpPr/>
      </xdr:nvCxnSpPr>
      <xdr:spPr>
        <a:xfrm>
          <a:off x="10388600" y="5196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112554</xdr:rowOff>
    </xdr:from>
    <xdr:to>
      <xdr:col>55</xdr:col>
      <xdr:colOff>0</xdr:colOff>
      <xdr:row>35</xdr:row>
      <xdr:rowOff>118821</xdr:rowOff>
    </xdr:to>
    <xdr:cxnSp macro="">
      <xdr:nvCxnSpPr>
        <xdr:cNvPr id="291" name="直線コネクタ 290"/>
        <xdr:cNvCxnSpPr/>
      </xdr:nvCxnSpPr>
      <xdr:spPr>
        <a:xfrm>
          <a:off x="9639300" y="6113304"/>
          <a:ext cx="838200" cy="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57573</xdr:rowOff>
    </xdr:from>
    <xdr:ext cx="534377" cy="259045"/>
    <xdr:sp macro="" textlink="">
      <xdr:nvSpPr>
        <xdr:cNvPr id="292" name="補助費等平均値テキスト"/>
        <xdr:cNvSpPr txBox="1"/>
      </xdr:nvSpPr>
      <xdr:spPr>
        <a:xfrm>
          <a:off x="10528300" y="6058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79146</xdr:rowOff>
    </xdr:from>
    <xdr:to>
      <xdr:col>55</xdr:col>
      <xdr:colOff>50800</xdr:colOff>
      <xdr:row>36</xdr:row>
      <xdr:rowOff>9296</xdr:rowOff>
    </xdr:to>
    <xdr:sp macro="" textlink="">
      <xdr:nvSpPr>
        <xdr:cNvPr id="293" name="フローチャート: 判断 292"/>
        <xdr:cNvSpPr/>
      </xdr:nvSpPr>
      <xdr:spPr>
        <a:xfrm>
          <a:off x="10426700" y="60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112554</xdr:rowOff>
    </xdr:from>
    <xdr:to>
      <xdr:col>50</xdr:col>
      <xdr:colOff>114300</xdr:colOff>
      <xdr:row>38</xdr:row>
      <xdr:rowOff>25705</xdr:rowOff>
    </xdr:to>
    <xdr:cxnSp macro="">
      <xdr:nvCxnSpPr>
        <xdr:cNvPr id="294" name="直線コネクタ 293"/>
        <xdr:cNvCxnSpPr/>
      </xdr:nvCxnSpPr>
      <xdr:spPr>
        <a:xfrm flipV="1">
          <a:off x="8750300" y="6113304"/>
          <a:ext cx="889000" cy="42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111341</xdr:rowOff>
    </xdr:from>
    <xdr:to>
      <xdr:col>50</xdr:col>
      <xdr:colOff>165100</xdr:colOff>
      <xdr:row>36</xdr:row>
      <xdr:rowOff>41491</xdr:rowOff>
    </xdr:to>
    <xdr:sp macro="" textlink="">
      <xdr:nvSpPr>
        <xdr:cNvPr id="295" name="フローチャート: 判断 294"/>
        <xdr:cNvSpPr/>
      </xdr:nvSpPr>
      <xdr:spPr>
        <a:xfrm>
          <a:off x="95885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32618</xdr:rowOff>
    </xdr:from>
    <xdr:ext cx="534377" cy="259045"/>
    <xdr:sp macro="" textlink="">
      <xdr:nvSpPr>
        <xdr:cNvPr id="296" name="テキスト ボックス 295"/>
        <xdr:cNvSpPr txBox="1"/>
      </xdr:nvSpPr>
      <xdr:spPr>
        <a:xfrm>
          <a:off x="9372111" y="620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25705</xdr:rowOff>
    </xdr:from>
    <xdr:to>
      <xdr:col>45</xdr:col>
      <xdr:colOff>177800</xdr:colOff>
      <xdr:row>38</xdr:row>
      <xdr:rowOff>52298</xdr:rowOff>
    </xdr:to>
    <xdr:cxnSp macro="">
      <xdr:nvCxnSpPr>
        <xdr:cNvPr id="297" name="直線コネクタ 296"/>
        <xdr:cNvCxnSpPr/>
      </xdr:nvCxnSpPr>
      <xdr:spPr>
        <a:xfrm flipV="1">
          <a:off x="7861300" y="6540805"/>
          <a:ext cx="889000" cy="2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145707</xdr:rowOff>
    </xdr:from>
    <xdr:to>
      <xdr:col>46</xdr:col>
      <xdr:colOff>38100</xdr:colOff>
      <xdr:row>36</xdr:row>
      <xdr:rowOff>75857</xdr:rowOff>
    </xdr:to>
    <xdr:sp macro="" textlink="">
      <xdr:nvSpPr>
        <xdr:cNvPr id="298" name="フローチャート: 判断 297"/>
        <xdr:cNvSpPr/>
      </xdr:nvSpPr>
      <xdr:spPr>
        <a:xfrm>
          <a:off x="8699500" y="61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92384</xdr:rowOff>
    </xdr:from>
    <xdr:ext cx="534377" cy="259045"/>
    <xdr:sp macro="" textlink="">
      <xdr:nvSpPr>
        <xdr:cNvPr id="299" name="テキスト ボックス 298"/>
        <xdr:cNvSpPr txBox="1"/>
      </xdr:nvSpPr>
      <xdr:spPr>
        <a:xfrm>
          <a:off x="8483111" y="592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110401</xdr:rowOff>
    </xdr:from>
    <xdr:to>
      <xdr:col>41</xdr:col>
      <xdr:colOff>50800</xdr:colOff>
      <xdr:row>38</xdr:row>
      <xdr:rowOff>52298</xdr:rowOff>
    </xdr:to>
    <xdr:cxnSp macro="">
      <xdr:nvCxnSpPr>
        <xdr:cNvPr id="300" name="直線コネクタ 299"/>
        <xdr:cNvCxnSpPr/>
      </xdr:nvCxnSpPr>
      <xdr:spPr>
        <a:xfrm>
          <a:off x="6972300" y="6454051"/>
          <a:ext cx="889000" cy="11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131210</xdr:rowOff>
    </xdr:from>
    <xdr:to>
      <xdr:col>41</xdr:col>
      <xdr:colOff>101600</xdr:colOff>
      <xdr:row>36</xdr:row>
      <xdr:rowOff>61360</xdr:rowOff>
    </xdr:to>
    <xdr:sp macro="" textlink="">
      <xdr:nvSpPr>
        <xdr:cNvPr id="301" name="フローチャート: 判断 300"/>
        <xdr:cNvSpPr/>
      </xdr:nvSpPr>
      <xdr:spPr>
        <a:xfrm>
          <a:off x="7810500" y="61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77887</xdr:rowOff>
    </xdr:from>
    <xdr:ext cx="534377" cy="259045"/>
    <xdr:sp macro="" textlink="">
      <xdr:nvSpPr>
        <xdr:cNvPr id="302" name="テキスト ボックス 301"/>
        <xdr:cNvSpPr txBox="1"/>
      </xdr:nvSpPr>
      <xdr:spPr>
        <a:xfrm>
          <a:off x="7594111" y="590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131229</xdr:rowOff>
    </xdr:from>
    <xdr:to>
      <xdr:col>36</xdr:col>
      <xdr:colOff>165100</xdr:colOff>
      <xdr:row>36</xdr:row>
      <xdr:rowOff>61379</xdr:rowOff>
    </xdr:to>
    <xdr:sp macro="" textlink="">
      <xdr:nvSpPr>
        <xdr:cNvPr id="303" name="フローチャート: 判断 302"/>
        <xdr:cNvSpPr/>
      </xdr:nvSpPr>
      <xdr:spPr>
        <a:xfrm>
          <a:off x="6921500" y="61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77906</xdr:rowOff>
    </xdr:from>
    <xdr:ext cx="534377" cy="259045"/>
    <xdr:sp macro="" textlink="">
      <xdr:nvSpPr>
        <xdr:cNvPr id="304" name="テキスト ボックス 303"/>
        <xdr:cNvSpPr txBox="1"/>
      </xdr:nvSpPr>
      <xdr:spPr>
        <a:xfrm>
          <a:off x="6705111" y="590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68021</xdr:rowOff>
    </xdr:from>
    <xdr:to>
      <xdr:col>55</xdr:col>
      <xdr:colOff>50800</xdr:colOff>
      <xdr:row>35</xdr:row>
      <xdr:rowOff>169621</xdr:rowOff>
    </xdr:to>
    <xdr:sp macro="" textlink="">
      <xdr:nvSpPr>
        <xdr:cNvPr id="310" name="楕円 309"/>
        <xdr:cNvSpPr/>
      </xdr:nvSpPr>
      <xdr:spPr>
        <a:xfrm>
          <a:off x="10426700" y="606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90898</xdr:rowOff>
    </xdr:from>
    <xdr:ext cx="534377" cy="259045"/>
    <xdr:sp macro="" textlink="">
      <xdr:nvSpPr>
        <xdr:cNvPr id="311" name="補助費等該当値テキスト"/>
        <xdr:cNvSpPr txBox="1"/>
      </xdr:nvSpPr>
      <xdr:spPr>
        <a:xfrm>
          <a:off x="10528300" y="592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61754</xdr:rowOff>
    </xdr:from>
    <xdr:to>
      <xdr:col>50</xdr:col>
      <xdr:colOff>165100</xdr:colOff>
      <xdr:row>35</xdr:row>
      <xdr:rowOff>163354</xdr:rowOff>
    </xdr:to>
    <xdr:sp macro="" textlink="">
      <xdr:nvSpPr>
        <xdr:cNvPr id="312" name="楕円 311"/>
        <xdr:cNvSpPr/>
      </xdr:nvSpPr>
      <xdr:spPr>
        <a:xfrm>
          <a:off x="9588500" y="606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8431</xdr:rowOff>
    </xdr:from>
    <xdr:ext cx="534377" cy="259045"/>
    <xdr:sp macro="" textlink="">
      <xdr:nvSpPr>
        <xdr:cNvPr id="313" name="テキスト ボックス 312"/>
        <xdr:cNvSpPr txBox="1"/>
      </xdr:nvSpPr>
      <xdr:spPr>
        <a:xfrm>
          <a:off x="9372111" y="583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146355</xdr:rowOff>
    </xdr:from>
    <xdr:to>
      <xdr:col>46</xdr:col>
      <xdr:colOff>38100</xdr:colOff>
      <xdr:row>38</xdr:row>
      <xdr:rowOff>76505</xdr:rowOff>
    </xdr:to>
    <xdr:sp macro="" textlink="">
      <xdr:nvSpPr>
        <xdr:cNvPr id="314" name="楕円 313"/>
        <xdr:cNvSpPr/>
      </xdr:nvSpPr>
      <xdr:spPr>
        <a:xfrm>
          <a:off x="8699500" y="64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67632</xdr:rowOff>
    </xdr:from>
    <xdr:ext cx="469744" cy="259045"/>
    <xdr:sp macro="" textlink="">
      <xdr:nvSpPr>
        <xdr:cNvPr id="315" name="テキスト ボックス 314"/>
        <xdr:cNvSpPr txBox="1"/>
      </xdr:nvSpPr>
      <xdr:spPr>
        <a:xfrm>
          <a:off x="8515428" y="658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1498</xdr:rowOff>
    </xdr:from>
    <xdr:to>
      <xdr:col>41</xdr:col>
      <xdr:colOff>101600</xdr:colOff>
      <xdr:row>38</xdr:row>
      <xdr:rowOff>103098</xdr:rowOff>
    </xdr:to>
    <xdr:sp macro="" textlink="">
      <xdr:nvSpPr>
        <xdr:cNvPr id="316" name="楕円 315"/>
        <xdr:cNvSpPr/>
      </xdr:nvSpPr>
      <xdr:spPr>
        <a:xfrm>
          <a:off x="7810500" y="651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94225</xdr:rowOff>
    </xdr:from>
    <xdr:ext cx="469744" cy="259045"/>
    <xdr:sp macro="" textlink="">
      <xdr:nvSpPr>
        <xdr:cNvPr id="317" name="テキスト ボックス 316"/>
        <xdr:cNvSpPr txBox="1"/>
      </xdr:nvSpPr>
      <xdr:spPr>
        <a:xfrm>
          <a:off x="7626428" y="660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59601</xdr:rowOff>
    </xdr:from>
    <xdr:to>
      <xdr:col>36</xdr:col>
      <xdr:colOff>165100</xdr:colOff>
      <xdr:row>37</xdr:row>
      <xdr:rowOff>161201</xdr:rowOff>
    </xdr:to>
    <xdr:sp macro="" textlink="">
      <xdr:nvSpPr>
        <xdr:cNvPr id="318" name="楕円 317"/>
        <xdr:cNvSpPr/>
      </xdr:nvSpPr>
      <xdr:spPr>
        <a:xfrm>
          <a:off x="6921500" y="640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152328</xdr:rowOff>
    </xdr:from>
    <xdr:ext cx="534377" cy="259045"/>
    <xdr:sp macro="" textlink="">
      <xdr:nvSpPr>
        <xdr:cNvPr id="319" name="テキスト ボックス 318"/>
        <xdr:cNvSpPr txBox="1"/>
      </xdr:nvSpPr>
      <xdr:spPr>
        <a:xfrm>
          <a:off x="6705111" y="649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6" name="直線コネクタ 345"/>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7" name="普通建設事業費最小値テキスト"/>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8" name="直線コネクタ 347"/>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9" name="普通建設事業費最大値テキスト"/>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50" name="直線コネクタ 349"/>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98062</xdr:rowOff>
    </xdr:from>
    <xdr:to>
      <xdr:col>55</xdr:col>
      <xdr:colOff>0</xdr:colOff>
      <xdr:row>56</xdr:row>
      <xdr:rowOff>149530</xdr:rowOff>
    </xdr:to>
    <xdr:cxnSp macro="">
      <xdr:nvCxnSpPr>
        <xdr:cNvPr id="351" name="直線コネクタ 350"/>
        <xdr:cNvCxnSpPr/>
      </xdr:nvCxnSpPr>
      <xdr:spPr>
        <a:xfrm flipV="1">
          <a:off x="9639300" y="9356362"/>
          <a:ext cx="838200" cy="39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20807</xdr:rowOff>
    </xdr:from>
    <xdr:ext cx="534377" cy="259045"/>
    <xdr:sp macro="" textlink="">
      <xdr:nvSpPr>
        <xdr:cNvPr id="352" name="普通建設事業費平均値テキスト"/>
        <xdr:cNvSpPr txBox="1"/>
      </xdr:nvSpPr>
      <xdr:spPr>
        <a:xfrm>
          <a:off x="10528300" y="962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3" name="フローチャート: 判断 352"/>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105280</xdr:rowOff>
    </xdr:from>
    <xdr:to>
      <xdr:col>50</xdr:col>
      <xdr:colOff>114300</xdr:colOff>
      <xdr:row>56</xdr:row>
      <xdr:rowOff>149530</xdr:rowOff>
    </xdr:to>
    <xdr:cxnSp macro="">
      <xdr:nvCxnSpPr>
        <xdr:cNvPr id="354" name="直線コネクタ 353"/>
        <xdr:cNvCxnSpPr/>
      </xdr:nvCxnSpPr>
      <xdr:spPr>
        <a:xfrm>
          <a:off x="8750300" y="9706480"/>
          <a:ext cx="889000" cy="4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5" name="フローチャート: 判断 354"/>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51701</xdr:rowOff>
    </xdr:from>
    <xdr:ext cx="534377" cy="259045"/>
    <xdr:sp macro="" textlink="">
      <xdr:nvSpPr>
        <xdr:cNvPr id="356" name="テキスト ボックス 355"/>
        <xdr:cNvSpPr txBox="1"/>
      </xdr:nvSpPr>
      <xdr:spPr>
        <a:xfrm>
          <a:off x="9372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105280</xdr:rowOff>
    </xdr:from>
    <xdr:to>
      <xdr:col>45</xdr:col>
      <xdr:colOff>177800</xdr:colOff>
      <xdr:row>57</xdr:row>
      <xdr:rowOff>69307</xdr:rowOff>
    </xdr:to>
    <xdr:cxnSp macro="">
      <xdr:nvCxnSpPr>
        <xdr:cNvPr id="357" name="直線コネクタ 356"/>
        <xdr:cNvCxnSpPr/>
      </xdr:nvCxnSpPr>
      <xdr:spPr>
        <a:xfrm flipV="1">
          <a:off x="7861300" y="9706480"/>
          <a:ext cx="889000" cy="13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8" name="フローチャート: 判断 357"/>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25068</xdr:rowOff>
    </xdr:from>
    <xdr:ext cx="534377" cy="259045"/>
    <xdr:sp macro="" textlink="">
      <xdr:nvSpPr>
        <xdr:cNvPr id="359" name="テキスト ボックス 358"/>
        <xdr:cNvSpPr txBox="1"/>
      </xdr:nvSpPr>
      <xdr:spPr>
        <a:xfrm>
          <a:off x="8483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64115</xdr:rowOff>
    </xdr:from>
    <xdr:to>
      <xdr:col>41</xdr:col>
      <xdr:colOff>50800</xdr:colOff>
      <xdr:row>57</xdr:row>
      <xdr:rowOff>69307</xdr:rowOff>
    </xdr:to>
    <xdr:cxnSp macro="">
      <xdr:nvCxnSpPr>
        <xdr:cNvPr id="360" name="直線コネクタ 359"/>
        <xdr:cNvCxnSpPr/>
      </xdr:nvCxnSpPr>
      <xdr:spPr>
        <a:xfrm>
          <a:off x="6972300" y="9836765"/>
          <a:ext cx="8890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1" name="フローチャート: 判断 360"/>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78113</xdr:rowOff>
    </xdr:from>
    <xdr:ext cx="534377" cy="259045"/>
    <xdr:sp macro="" textlink="">
      <xdr:nvSpPr>
        <xdr:cNvPr id="362" name="テキスト ボックス 361"/>
        <xdr:cNvSpPr txBox="1"/>
      </xdr:nvSpPr>
      <xdr:spPr>
        <a:xfrm>
          <a:off x="7594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3" name="フローチャート: 判断 362"/>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4880</xdr:rowOff>
    </xdr:from>
    <xdr:ext cx="534377" cy="259045"/>
    <xdr:sp macro="" textlink="">
      <xdr:nvSpPr>
        <xdr:cNvPr id="364" name="テキスト ボックス 363"/>
        <xdr:cNvSpPr txBox="1"/>
      </xdr:nvSpPr>
      <xdr:spPr>
        <a:xfrm>
          <a:off x="6705111" y="94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47262</xdr:rowOff>
    </xdr:from>
    <xdr:to>
      <xdr:col>55</xdr:col>
      <xdr:colOff>50800</xdr:colOff>
      <xdr:row>54</xdr:row>
      <xdr:rowOff>148862</xdr:rowOff>
    </xdr:to>
    <xdr:sp macro="" textlink="">
      <xdr:nvSpPr>
        <xdr:cNvPr id="370" name="楕円 369"/>
        <xdr:cNvSpPr/>
      </xdr:nvSpPr>
      <xdr:spPr>
        <a:xfrm>
          <a:off x="10426700" y="930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70139</xdr:rowOff>
    </xdr:from>
    <xdr:ext cx="534377" cy="259045"/>
    <xdr:sp macro="" textlink="">
      <xdr:nvSpPr>
        <xdr:cNvPr id="371" name="普通建設事業費該当値テキスト"/>
        <xdr:cNvSpPr txBox="1"/>
      </xdr:nvSpPr>
      <xdr:spPr>
        <a:xfrm>
          <a:off x="10528300" y="915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98730</xdr:rowOff>
    </xdr:from>
    <xdr:to>
      <xdr:col>50</xdr:col>
      <xdr:colOff>165100</xdr:colOff>
      <xdr:row>57</xdr:row>
      <xdr:rowOff>28880</xdr:rowOff>
    </xdr:to>
    <xdr:sp macro="" textlink="">
      <xdr:nvSpPr>
        <xdr:cNvPr id="372" name="楕円 371"/>
        <xdr:cNvSpPr/>
      </xdr:nvSpPr>
      <xdr:spPr>
        <a:xfrm>
          <a:off x="9588500" y="96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45407</xdr:rowOff>
    </xdr:from>
    <xdr:ext cx="534377" cy="259045"/>
    <xdr:sp macro="" textlink="">
      <xdr:nvSpPr>
        <xdr:cNvPr id="373" name="テキスト ボックス 372"/>
        <xdr:cNvSpPr txBox="1"/>
      </xdr:nvSpPr>
      <xdr:spPr>
        <a:xfrm>
          <a:off x="9372111" y="947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54480</xdr:rowOff>
    </xdr:from>
    <xdr:to>
      <xdr:col>46</xdr:col>
      <xdr:colOff>38100</xdr:colOff>
      <xdr:row>56</xdr:row>
      <xdr:rowOff>156080</xdr:rowOff>
    </xdr:to>
    <xdr:sp macro="" textlink="">
      <xdr:nvSpPr>
        <xdr:cNvPr id="374" name="楕円 373"/>
        <xdr:cNvSpPr/>
      </xdr:nvSpPr>
      <xdr:spPr>
        <a:xfrm>
          <a:off x="8699500" y="965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1157</xdr:rowOff>
    </xdr:from>
    <xdr:ext cx="534377" cy="259045"/>
    <xdr:sp macro="" textlink="">
      <xdr:nvSpPr>
        <xdr:cNvPr id="375" name="テキスト ボックス 374"/>
        <xdr:cNvSpPr txBox="1"/>
      </xdr:nvSpPr>
      <xdr:spPr>
        <a:xfrm>
          <a:off x="8483111" y="943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18507</xdr:rowOff>
    </xdr:from>
    <xdr:to>
      <xdr:col>41</xdr:col>
      <xdr:colOff>101600</xdr:colOff>
      <xdr:row>57</xdr:row>
      <xdr:rowOff>120107</xdr:rowOff>
    </xdr:to>
    <xdr:sp macro="" textlink="">
      <xdr:nvSpPr>
        <xdr:cNvPr id="376" name="楕円 375"/>
        <xdr:cNvSpPr/>
      </xdr:nvSpPr>
      <xdr:spPr>
        <a:xfrm>
          <a:off x="7810500" y="979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111234</xdr:rowOff>
    </xdr:from>
    <xdr:ext cx="534377" cy="259045"/>
    <xdr:sp macro="" textlink="">
      <xdr:nvSpPr>
        <xdr:cNvPr id="377" name="テキスト ボックス 376"/>
        <xdr:cNvSpPr txBox="1"/>
      </xdr:nvSpPr>
      <xdr:spPr>
        <a:xfrm>
          <a:off x="7594111" y="988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13315</xdr:rowOff>
    </xdr:from>
    <xdr:to>
      <xdr:col>36</xdr:col>
      <xdr:colOff>165100</xdr:colOff>
      <xdr:row>57</xdr:row>
      <xdr:rowOff>114915</xdr:rowOff>
    </xdr:to>
    <xdr:sp macro="" textlink="">
      <xdr:nvSpPr>
        <xdr:cNvPr id="378" name="楕円 377"/>
        <xdr:cNvSpPr/>
      </xdr:nvSpPr>
      <xdr:spPr>
        <a:xfrm>
          <a:off x="6921500" y="978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106042</xdr:rowOff>
    </xdr:from>
    <xdr:ext cx="534377" cy="259045"/>
    <xdr:sp macro="" textlink="">
      <xdr:nvSpPr>
        <xdr:cNvPr id="379" name="テキスト ボックス 378"/>
        <xdr:cNvSpPr txBox="1"/>
      </xdr:nvSpPr>
      <xdr:spPr>
        <a:xfrm>
          <a:off x="6705111" y="98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5" name="直線コネクタ 404"/>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6" name="普通建設事業費 （ うち新規整備　）最小値テキスト"/>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7" name="直線コネクタ 406"/>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8" name="普通建設事業費 （ うち新規整備　）最大値テキスト"/>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9" name="直線コネクタ 408"/>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117787</xdr:rowOff>
    </xdr:from>
    <xdr:to>
      <xdr:col>55</xdr:col>
      <xdr:colOff>0</xdr:colOff>
      <xdr:row>77</xdr:row>
      <xdr:rowOff>148583</xdr:rowOff>
    </xdr:to>
    <xdr:cxnSp macro="">
      <xdr:nvCxnSpPr>
        <xdr:cNvPr id="410" name="直線コネクタ 409"/>
        <xdr:cNvCxnSpPr/>
      </xdr:nvCxnSpPr>
      <xdr:spPr>
        <a:xfrm flipV="1">
          <a:off x="9639300" y="13147987"/>
          <a:ext cx="838200" cy="20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128331</xdr:rowOff>
    </xdr:from>
    <xdr:ext cx="534377" cy="259045"/>
    <xdr:sp macro="" textlink="">
      <xdr:nvSpPr>
        <xdr:cNvPr id="411" name="普通建設事業費 （ うち新規整備　）平均値テキスト"/>
        <xdr:cNvSpPr txBox="1"/>
      </xdr:nvSpPr>
      <xdr:spPr>
        <a:xfrm>
          <a:off x="10528300" y="13158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2" name="フローチャート: 判断 411"/>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114292</xdr:rowOff>
    </xdr:from>
    <xdr:to>
      <xdr:col>50</xdr:col>
      <xdr:colOff>114300</xdr:colOff>
      <xdr:row>77</xdr:row>
      <xdr:rowOff>148583</xdr:rowOff>
    </xdr:to>
    <xdr:cxnSp macro="">
      <xdr:nvCxnSpPr>
        <xdr:cNvPr id="413" name="直線コネクタ 412"/>
        <xdr:cNvCxnSpPr/>
      </xdr:nvCxnSpPr>
      <xdr:spPr>
        <a:xfrm>
          <a:off x="8750300" y="1331594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4" name="フローチャート: 判断 413"/>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8014</xdr:rowOff>
    </xdr:from>
    <xdr:ext cx="534377" cy="259045"/>
    <xdr:sp macro="" textlink="">
      <xdr:nvSpPr>
        <xdr:cNvPr id="415" name="テキスト ボックス 414"/>
        <xdr:cNvSpPr txBox="1"/>
      </xdr:nvSpPr>
      <xdr:spPr>
        <a:xfrm>
          <a:off x="9372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114292</xdr:rowOff>
    </xdr:from>
    <xdr:to>
      <xdr:col>45</xdr:col>
      <xdr:colOff>177800</xdr:colOff>
      <xdr:row>77</xdr:row>
      <xdr:rowOff>150216</xdr:rowOff>
    </xdr:to>
    <xdr:cxnSp macro="">
      <xdr:nvCxnSpPr>
        <xdr:cNvPr id="416" name="直線コネクタ 415"/>
        <xdr:cNvCxnSpPr/>
      </xdr:nvCxnSpPr>
      <xdr:spPr>
        <a:xfrm flipV="1">
          <a:off x="7861300" y="1331594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7" name="フローチャート: 判断 416"/>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140146</xdr:rowOff>
    </xdr:from>
    <xdr:ext cx="534377" cy="259045"/>
    <xdr:sp macro="" textlink="">
      <xdr:nvSpPr>
        <xdr:cNvPr id="418" name="テキスト ボックス 417"/>
        <xdr:cNvSpPr txBox="1"/>
      </xdr:nvSpPr>
      <xdr:spPr>
        <a:xfrm>
          <a:off x="8483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137643</xdr:rowOff>
    </xdr:from>
    <xdr:to>
      <xdr:col>41</xdr:col>
      <xdr:colOff>50800</xdr:colOff>
      <xdr:row>77</xdr:row>
      <xdr:rowOff>150216</xdr:rowOff>
    </xdr:to>
    <xdr:cxnSp macro="">
      <xdr:nvCxnSpPr>
        <xdr:cNvPr id="419" name="直線コネクタ 418"/>
        <xdr:cNvCxnSpPr/>
      </xdr:nvCxnSpPr>
      <xdr:spPr>
        <a:xfrm>
          <a:off x="6972300" y="13167843"/>
          <a:ext cx="889000" cy="1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20" name="フローチャート: 判断 419"/>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88840</xdr:rowOff>
    </xdr:from>
    <xdr:ext cx="534377" cy="259045"/>
    <xdr:sp macro="" textlink="">
      <xdr:nvSpPr>
        <xdr:cNvPr id="421" name="テキスト ボックス 420"/>
        <xdr:cNvSpPr txBox="1"/>
      </xdr:nvSpPr>
      <xdr:spPr>
        <a:xfrm>
          <a:off x="7594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22" name="フローチャート: 判断 421"/>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90605</xdr:rowOff>
    </xdr:from>
    <xdr:ext cx="534377" cy="259045"/>
    <xdr:sp macro="" textlink="">
      <xdr:nvSpPr>
        <xdr:cNvPr id="423" name="テキスト ボックス 422"/>
        <xdr:cNvSpPr txBox="1"/>
      </xdr:nvSpPr>
      <xdr:spPr>
        <a:xfrm>
          <a:off x="6705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66987</xdr:rowOff>
    </xdr:from>
    <xdr:to>
      <xdr:col>55</xdr:col>
      <xdr:colOff>50800</xdr:colOff>
      <xdr:row>76</xdr:row>
      <xdr:rowOff>168587</xdr:rowOff>
    </xdr:to>
    <xdr:sp macro="" textlink="">
      <xdr:nvSpPr>
        <xdr:cNvPr id="429" name="楕円 428"/>
        <xdr:cNvSpPr/>
      </xdr:nvSpPr>
      <xdr:spPr>
        <a:xfrm>
          <a:off x="10426700" y="1309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89864</xdr:rowOff>
    </xdr:from>
    <xdr:ext cx="534377" cy="259045"/>
    <xdr:sp macro="" textlink="">
      <xdr:nvSpPr>
        <xdr:cNvPr id="430" name="普通建設事業費 （ うち新規整備　）該当値テキスト"/>
        <xdr:cNvSpPr txBox="1"/>
      </xdr:nvSpPr>
      <xdr:spPr>
        <a:xfrm>
          <a:off x="10528300" y="1294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97783</xdr:rowOff>
    </xdr:from>
    <xdr:to>
      <xdr:col>50</xdr:col>
      <xdr:colOff>165100</xdr:colOff>
      <xdr:row>78</xdr:row>
      <xdr:rowOff>27933</xdr:rowOff>
    </xdr:to>
    <xdr:sp macro="" textlink="">
      <xdr:nvSpPr>
        <xdr:cNvPr id="431" name="楕円 430"/>
        <xdr:cNvSpPr/>
      </xdr:nvSpPr>
      <xdr:spPr>
        <a:xfrm>
          <a:off x="9588500" y="1329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19060</xdr:rowOff>
    </xdr:from>
    <xdr:ext cx="469744" cy="259045"/>
    <xdr:sp macro="" textlink="">
      <xdr:nvSpPr>
        <xdr:cNvPr id="432" name="テキスト ボックス 431"/>
        <xdr:cNvSpPr txBox="1"/>
      </xdr:nvSpPr>
      <xdr:spPr>
        <a:xfrm>
          <a:off x="9404428" y="1339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63492</xdr:rowOff>
    </xdr:from>
    <xdr:to>
      <xdr:col>46</xdr:col>
      <xdr:colOff>38100</xdr:colOff>
      <xdr:row>77</xdr:row>
      <xdr:rowOff>165092</xdr:rowOff>
    </xdr:to>
    <xdr:sp macro="" textlink="">
      <xdr:nvSpPr>
        <xdr:cNvPr id="433" name="楕円 432"/>
        <xdr:cNvSpPr/>
      </xdr:nvSpPr>
      <xdr:spPr>
        <a:xfrm>
          <a:off x="8699500" y="1326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156219</xdr:rowOff>
    </xdr:from>
    <xdr:ext cx="534377" cy="259045"/>
    <xdr:sp macro="" textlink="">
      <xdr:nvSpPr>
        <xdr:cNvPr id="434" name="テキスト ボックス 433"/>
        <xdr:cNvSpPr txBox="1"/>
      </xdr:nvSpPr>
      <xdr:spPr>
        <a:xfrm>
          <a:off x="8483111" y="1335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99416</xdr:rowOff>
    </xdr:from>
    <xdr:to>
      <xdr:col>41</xdr:col>
      <xdr:colOff>101600</xdr:colOff>
      <xdr:row>78</xdr:row>
      <xdr:rowOff>29566</xdr:rowOff>
    </xdr:to>
    <xdr:sp macro="" textlink="">
      <xdr:nvSpPr>
        <xdr:cNvPr id="435" name="楕円 434"/>
        <xdr:cNvSpPr/>
      </xdr:nvSpPr>
      <xdr:spPr>
        <a:xfrm>
          <a:off x="7810500" y="1330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20693</xdr:rowOff>
    </xdr:from>
    <xdr:ext cx="469744" cy="259045"/>
    <xdr:sp macro="" textlink="">
      <xdr:nvSpPr>
        <xdr:cNvPr id="436" name="テキスト ボックス 435"/>
        <xdr:cNvSpPr txBox="1"/>
      </xdr:nvSpPr>
      <xdr:spPr>
        <a:xfrm>
          <a:off x="7626428" y="1339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86843</xdr:rowOff>
    </xdr:from>
    <xdr:to>
      <xdr:col>36</xdr:col>
      <xdr:colOff>165100</xdr:colOff>
      <xdr:row>77</xdr:row>
      <xdr:rowOff>16993</xdr:rowOff>
    </xdr:to>
    <xdr:sp macro="" textlink="">
      <xdr:nvSpPr>
        <xdr:cNvPr id="437" name="楕円 436"/>
        <xdr:cNvSpPr/>
      </xdr:nvSpPr>
      <xdr:spPr>
        <a:xfrm>
          <a:off x="6921500" y="1311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8120</xdr:rowOff>
    </xdr:from>
    <xdr:ext cx="534377" cy="259045"/>
    <xdr:sp macro="" textlink="">
      <xdr:nvSpPr>
        <xdr:cNvPr id="438" name="テキスト ボックス 437"/>
        <xdr:cNvSpPr txBox="1"/>
      </xdr:nvSpPr>
      <xdr:spPr>
        <a:xfrm>
          <a:off x="6705111" y="132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2" name="直線コネクタ 461"/>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3" name="普通建設事業費 （ うち更新整備　）最小値テキスト"/>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4" name="直線コネクタ 463"/>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5" name="普通建設事業費 （ うち更新整備　）最大値テキスト"/>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6" name="直線コネクタ 465"/>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124498</xdr:rowOff>
    </xdr:from>
    <xdr:to>
      <xdr:col>55</xdr:col>
      <xdr:colOff>0</xdr:colOff>
      <xdr:row>96</xdr:row>
      <xdr:rowOff>141433</xdr:rowOff>
    </xdr:to>
    <xdr:cxnSp macro="">
      <xdr:nvCxnSpPr>
        <xdr:cNvPr id="467" name="直線コネクタ 466"/>
        <xdr:cNvCxnSpPr/>
      </xdr:nvCxnSpPr>
      <xdr:spPr>
        <a:xfrm flipV="1">
          <a:off x="9639300" y="16412248"/>
          <a:ext cx="838200" cy="18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114552</xdr:rowOff>
    </xdr:from>
    <xdr:ext cx="534377" cy="259045"/>
    <xdr:sp macro="" textlink="">
      <xdr:nvSpPr>
        <xdr:cNvPr id="468" name="普通建設事業費 （ うち更新整備　）平均値テキスト"/>
        <xdr:cNvSpPr txBox="1"/>
      </xdr:nvSpPr>
      <xdr:spPr>
        <a:xfrm>
          <a:off x="10528300" y="1640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9" name="フローチャート: 判断 468"/>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56890</xdr:rowOff>
    </xdr:from>
    <xdr:to>
      <xdr:col>50</xdr:col>
      <xdr:colOff>114300</xdr:colOff>
      <xdr:row>96</xdr:row>
      <xdr:rowOff>141433</xdr:rowOff>
    </xdr:to>
    <xdr:cxnSp macro="">
      <xdr:nvCxnSpPr>
        <xdr:cNvPr id="470" name="直線コネクタ 469"/>
        <xdr:cNvCxnSpPr/>
      </xdr:nvCxnSpPr>
      <xdr:spPr>
        <a:xfrm>
          <a:off x="8750300" y="16516090"/>
          <a:ext cx="889000" cy="8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1" name="フローチャート: 判断 470"/>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131208</xdr:rowOff>
    </xdr:from>
    <xdr:ext cx="534377" cy="259045"/>
    <xdr:sp macro="" textlink="">
      <xdr:nvSpPr>
        <xdr:cNvPr id="472" name="テキスト ボックス 471"/>
        <xdr:cNvSpPr txBox="1"/>
      </xdr:nvSpPr>
      <xdr:spPr>
        <a:xfrm>
          <a:off x="9372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56890</xdr:rowOff>
    </xdr:from>
    <xdr:to>
      <xdr:col>45</xdr:col>
      <xdr:colOff>177800</xdr:colOff>
      <xdr:row>96</xdr:row>
      <xdr:rowOff>136176</xdr:rowOff>
    </xdr:to>
    <xdr:cxnSp macro="">
      <xdr:nvCxnSpPr>
        <xdr:cNvPr id="473" name="直線コネクタ 472"/>
        <xdr:cNvCxnSpPr/>
      </xdr:nvCxnSpPr>
      <xdr:spPr>
        <a:xfrm flipV="1">
          <a:off x="7861300" y="16516090"/>
          <a:ext cx="889000" cy="7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4" name="フローチャート: 判断 473"/>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125220</xdr:rowOff>
    </xdr:from>
    <xdr:ext cx="534377" cy="259045"/>
    <xdr:sp macro="" textlink="">
      <xdr:nvSpPr>
        <xdr:cNvPr id="475" name="テキスト ボックス 474"/>
        <xdr:cNvSpPr txBox="1"/>
      </xdr:nvSpPr>
      <xdr:spPr>
        <a:xfrm>
          <a:off x="8483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94190</xdr:rowOff>
    </xdr:from>
    <xdr:to>
      <xdr:col>41</xdr:col>
      <xdr:colOff>50800</xdr:colOff>
      <xdr:row>96</xdr:row>
      <xdr:rowOff>136176</xdr:rowOff>
    </xdr:to>
    <xdr:cxnSp macro="">
      <xdr:nvCxnSpPr>
        <xdr:cNvPr id="476" name="直線コネクタ 475"/>
        <xdr:cNvCxnSpPr/>
      </xdr:nvCxnSpPr>
      <xdr:spPr>
        <a:xfrm>
          <a:off x="6972300" y="16553390"/>
          <a:ext cx="889000" cy="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7" name="フローチャート: 判断 476"/>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15918</xdr:rowOff>
    </xdr:from>
    <xdr:ext cx="534377" cy="259045"/>
    <xdr:sp macro="" textlink="">
      <xdr:nvSpPr>
        <xdr:cNvPr id="478" name="テキスト ボックス 477"/>
        <xdr:cNvSpPr txBox="1"/>
      </xdr:nvSpPr>
      <xdr:spPr>
        <a:xfrm>
          <a:off x="7594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9" name="フローチャート: 判断 478"/>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168902</xdr:rowOff>
    </xdr:from>
    <xdr:ext cx="534377" cy="259045"/>
    <xdr:sp macro="" textlink="">
      <xdr:nvSpPr>
        <xdr:cNvPr id="480" name="テキスト ボックス 479"/>
        <xdr:cNvSpPr txBox="1"/>
      </xdr:nvSpPr>
      <xdr:spPr>
        <a:xfrm>
          <a:off x="6705111" y="166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73698</xdr:rowOff>
    </xdr:from>
    <xdr:to>
      <xdr:col>55</xdr:col>
      <xdr:colOff>50800</xdr:colOff>
      <xdr:row>96</xdr:row>
      <xdr:rowOff>3848</xdr:rowOff>
    </xdr:to>
    <xdr:sp macro="" textlink="">
      <xdr:nvSpPr>
        <xdr:cNvPr id="486" name="楕円 485"/>
        <xdr:cNvSpPr/>
      </xdr:nvSpPr>
      <xdr:spPr>
        <a:xfrm>
          <a:off x="10426700" y="163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96575</xdr:rowOff>
    </xdr:from>
    <xdr:ext cx="534377" cy="259045"/>
    <xdr:sp macro="" textlink="">
      <xdr:nvSpPr>
        <xdr:cNvPr id="487" name="普通建設事業費 （ うち更新整備　）該当値テキスト"/>
        <xdr:cNvSpPr txBox="1"/>
      </xdr:nvSpPr>
      <xdr:spPr>
        <a:xfrm>
          <a:off x="10528300" y="1621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90633</xdr:rowOff>
    </xdr:from>
    <xdr:to>
      <xdr:col>50</xdr:col>
      <xdr:colOff>165100</xdr:colOff>
      <xdr:row>97</xdr:row>
      <xdr:rowOff>20783</xdr:rowOff>
    </xdr:to>
    <xdr:sp macro="" textlink="">
      <xdr:nvSpPr>
        <xdr:cNvPr id="488" name="楕円 487"/>
        <xdr:cNvSpPr/>
      </xdr:nvSpPr>
      <xdr:spPr>
        <a:xfrm>
          <a:off x="9588500" y="1654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11910</xdr:rowOff>
    </xdr:from>
    <xdr:ext cx="534377" cy="259045"/>
    <xdr:sp macro="" textlink="">
      <xdr:nvSpPr>
        <xdr:cNvPr id="489" name="テキスト ボックス 488"/>
        <xdr:cNvSpPr txBox="1"/>
      </xdr:nvSpPr>
      <xdr:spPr>
        <a:xfrm>
          <a:off x="9372111" y="166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6090</xdr:rowOff>
    </xdr:from>
    <xdr:to>
      <xdr:col>46</xdr:col>
      <xdr:colOff>38100</xdr:colOff>
      <xdr:row>96</xdr:row>
      <xdr:rowOff>107690</xdr:rowOff>
    </xdr:to>
    <xdr:sp macro="" textlink="">
      <xdr:nvSpPr>
        <xdr:cNvPr id="490" name="楕円 489"/>
        <xdr:cNvSpPr/>
      </xdr:nvSpPr>
      <xdr:spPr>
        <a:xfrm>
          <a:off x="8699500" y="164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124217</xdr:rowOff>
    </xdr:from>
    <xdr:ext cx="534377" cy="259045"/>
    <xdr:sp macro="" textlink="">
      <xdr:nvSpPr>
        <xdr:cNvPr id="491" name="テキスト ボックス 490"/>
        <xdr:cNvSpPr txBox="1"/>
      </xdr:nvSpPr>
      <xdr:spPr>
        <a:xfrm>
          <a:off x="8483111" y="1624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85376</xdr:rowOff>
    </xdr:from>
    <xdr:to>
      <xdr:col>41</xdr:col>
      <xdr:colOff>101600</xdr:colOff>
      <xdr:row>97</xdr:row>
      <xdr:rowOff>15526</xdr:rowOff>
    </xdr:to>
    <xdr:sp macro="" textlink="">
      <xdr:nvSpPr>
        <xdr:cNvPr id="492" name="楕円 491"/>
        <xdr:cNvSpPr/>
      </xdr:nvSpPr>
      <xdr:spPr>
        <a:xfrm>
          <a:off x="7810500" y="1654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6653</xdr:rowOff>
    </xdr:from>
    <xdr:ext cx="534377" cy="259045"/>
    <xdr:sp macro="" textlink="">
      <xdr:nvSpPr>
        <xdr:cNvPr id="493" name="テキスト ボックス 492"/>
        <xdr:cNvSpPr txBox="1"/>
      </xdr:nvSpPr>
      <xdr:spPr>
        <a:xfrm>
          <a:off x="7594111" y="1663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43390</xdr:rowOff>
    </xdr:from>
    <xdr:to>
      <xdr:col>36</xdr:col>
      <xdr:colOff>165100</xdr:colOff>
      <xdr:row>96</xdr:row>
      <xdr:rowOff>144990</xdr:rowOff>
    </xdr:to>
    <xdr:sp macro="" textlink="">
      <xdr:nvSpPr>
        <xdr:cNvPr id="494" name="楕円 493"/>
        <xdr:cNvSpPr/>
      </xdr:nvSpPr>
      <xdr:spPr>
        <a:xfrm>
          <a:off x="6921500" y="1650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161517</xdr:rowOff>
    </xdr:from>
    <xdr:ext cx="534377" cy="259045"/>
    <xdr:sp macro="" textlink="">
      <xdr:nvSpPr>
        <xdr:cNvPr id="495" name="テキスト ボックス 494"/>
        <xdr:cNvSpPr txBox="1"/>
      </xdr:nvSpPr>
      <xdr:spPr>
        <a:xfrm>
          <a:off x="6705111" y="1627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1" name="直線コネクタ 520"/>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4" name="災害復旧事業費最大値テキスト"/>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5" name="直線コネクタ 524"/>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32225</xdr:rowOff>
    </xdr:from>
    <xdr:to>
      <xdr:col>85</xdr:col>
      <xdr:colOff>127000</xdr:colOff>
      <xdr:row>39</xdr:row>
      <xdr:rowOff>58384</xdr:rowOff>
    </xdr:to>
    <xdr:cxnSp macro="">
      <xdr:nvCxnSpPr>
        <xdr:cNvPr id="526" name="直線コネクタ 525"/>
        <xdr:cNvCxnSpPr/>
      </xdr:nvCxnSpPr>
      <xdr:spPr>
        <a:xfrm flipV="1">
          <a:off x="15481300" y="6718775"/>
          <a:ext cx="838200" cy="2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7" name="災害復旧事業費平均値テキスト"/>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8" name="フローチャート: 判断 527"/>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58384</xdr:rowOff>
    </xdr:from>
    <xdr:to>
      <xdr:col>81</xdr:col>
      <xdr:colOff>50800</xdr:colOff>
      <xdr:row>39</xdr:row>
      <xdr:rowOff>98258</xdr:rowOff>
    </xdr:to>
    <xdr:cxnSp macro="">
      <xdr:nvCxnSpPr>
        <xdr:cNvPr id="529" name="直線コネクタ 528"/>
        <xdr:cNvCxnSpPr/>
      </xdr:nvCxnSpPr>
      <xdr:spPr>
        <a:xfrm flipV="1">
          <a:off x="14592300" y="6744934"/>
          <a:ext cx="889000" cy="3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30" name="フローチャート: 判断 529"/>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31" name="テキスト ボックス 530"/>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98258</xdr:rowOff>
    </xdr:from>
    <xdr:to>
      <xdr:col>76</xdr:col>
      <xdr:colOff>114300</xdr:colOff>
      <xdr:row>39</xdr:row>
      <xdr:rowOff>98878</xdr:rowOff>
    </xdr:to>
    <xdr:cxnSp macro="">
      <xdr:nvCxnSpPr>
        <xdr:cNvPr id="532" name="直線コネクタ 531"/>
        <xdr:cNvCxnSpPr/>
      </xdr:nvCxnSpPr>
      <xdr:spPr>
        <a:xfrm flipV="1">
          <a:off x="13703300" y="6784808"/>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3" name="フローチャート: 判断 532"/>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121171</xdr:rowOff>
    </xdr:from>
    <xdr:ext cx="469744" cy="259045"/>
    <xdr:sp macro="" textlink="">
      <xdr:nvSpPr>
        <xdr:cNvPr id="534" name="テキスト ボックス 533"/>
        <xdr:cNvSpPr txBox="1"/>
      </xdr:nvSpPr>
      <xdr:spPr>
        <a:xfrm>
          <a:off x="14357428"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98095</xdr:rowOff>
    </xdr:from>
    <xdr:to>
      <xdr:col>71</xdr:col>
      <xdr:colOff>177800</xdr:colOff>
      <xdr:row>39</xdr:row>
      <xdr:rowOff>98878</xdr:rowOff>
    </xdr:to>
    <xdr:cxnSp macro="">
      <xdr:nvCxnSpPr>
        <xdr:cNvPr id="535" name="直線コネクタ 534"/>
        <xdr:cNvCxnSpPr/>
      </xdr:nvCxnSpPr>
      <xdr:spPr>
        <a:xfrm>
          <a:off x="12814300" y="6784645"/>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6" name="フローチャート: 判断 535"/>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121563</xdr:rowOff>
    </xdr:from>
    <xdr:ext cx="469744" cy="259045"/>
    <xdr:sp macro="" textlink="">
      <xdr:nvSpPr>
        <xdr:cNvPr id="537" name="テキスト ボックス 536"/>
        <xdr:cNvSpPr txBox="1"/>
      </xdr:nvSpPr>
      <xdr:spPr>
        <a:xfrm>
          <a:off x="13468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8" name="フローチャート: 判断 537"/>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132634</xdr:rowOff>
    </xdr:from>
    <xdr:ext cx="469744" cy="259045"/>
    <xdr:sp macro="" textlink="">
      <xdr:nvSpPr>
        <xdr:cNvPr id="539" name="テキスト ボックス 538"/>
        <xdr:cNvSpPr txBox="1"/>
      </xdr:nvSpPr>
      <xdr:spPr>
        <a:xfrm>
          <a:off x="12579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152875</xdr:rowOff>
    </xdr:from>
    <xdr:to>
      <xdr:col>85</xdr:col>
      <xdr:colOff>177800</xdr:colOff>
      <xdr:row>39</xdr:row>
      <xdr:rowOff>83025</xdr:rowOff>
    </xdr:to>
    <xdr:sp macro="" textlink="">
      <xdr:nvSpPr>
        <xdr:cNvPr id="545" name="楕円 544"/>
        <xdr:cNvSpPr/>
      </xdr:nvSpPr>
      <xdr:spPr>
        <a:xfrm>
          <a:off x="16268700" y="666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113732</xdr:rowOff>
    </xdr:from>
    <xdr:ext cx="469744" cy="259045"/>
    <xdr:sp macro="" textlink="">
      <xdr:nvSpPr>
        <xdr:cNvPr id="546" name="災害復旧事業費該当値テキスト"/>
        <xdr:cNvSpPr txBox="1"/>
      </xdr:nvSpPr>
      <xdr:spPr>
        <a:xfrm>
          <a:off x="16370300" y="662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7584</xdr:rowOff>
    </xdr:from>
    <xdr:to>
      <xdr:col>81</xdr:col>
      <xdr:colOff>101600</xdr:colOff>
      <xdr:row>39</xdr:row>
      <xdr:rowOff>109184</xdr:rowOff>
    </xdr:to>
    <xdr:sp macro="" textlink="">
      <xdr:nvSpPr>
        <xdr:cNvPr id="547" name="楕円 546"/>
        <xdr:cNvSpPr/>
      </xdr:nvSpPr>
      <xdr:spPr>
        <a:xfrm>
          <a:off x="15430500" y="669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100311</xdr:rowOff>
    </xdr:from>
    <xdr:ext cx="469744" cy="259045"/>
    <xdr:sp macro="" textlink="">
      <xdr:nvSpPr>
        <xdr:cNvPr id="548" name="テキスト ボックス 547"/>
        <xdr:cNvSpPr txBox="1"/>
      </xdr:nvSpPr>
      <xdr:spPr>
        <a:xfrm>
          <a:off x="15246428" y="678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47458</xdr:rowOff>
    </xdr:from>
    <xdr:to>
      <xdr:col>76</xdr:col>
      <xdr:colOff>165100</xdr:colOff>
      <xdr:row>39</xdr:row>
      <xdr:rowOff>149058</xdr:rowOff>
    </xdr:to>
    <xdr:sp macro="" textlink="">
      <xdr:nvSpPr>
        <xdr:cNvPr id="549" name="楕円 548"/>
        <xdr:cNvSpPr/>
      </xdr:nvSpPr>
      <xdr:spPr>
        <a:xfrm>
          <a:off x="14541500" y="673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140185</xdr:rowOff>
    </xdr:from>
    <xdr:ext cx="313932" cy="259045"/>
    <xdr:sp macro="" textlink="">
      <xdr:nvSpPr>
        <xdr:cNvPr id="550" name="テキスト ボックス 549"/>
        <xdr:cNvSpPr txBox="1"/>
      </xdr:nvSpPr>
      <xdr:spPr>
        <a:xfrm>
          <a:off x="14435333" y="6826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1" name="楕円 550"/>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2" name="テキスト ボックス 551"/>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47295</xdr:rowOff>
    </xdr:from>
    <xdr:to>
      <xdr:col>67</xdr:col>
      <xdr:colOff>101600</xdr:colOff>
      <xdr:row>39</xdr:row>
      <xdr:rowOff>148895</xdr:rowOff>
    </xdr:to>
    <xdr:sp macro="" textlink="">
      <xdr:nvSpPr>
        <xdr:cNvPr id="553" name="楕円 552"/>
        <xdr:cNvSpPr/>
      </xdr:nvSpPr>
      <xdr:spPr>
        <a:xfrm>
          <a:off x="12763500" y="67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140022</xdr:rowOff>
    </xdr:from>
    <xdr:ext cx="313932" cy="259045"/>
    <xdr:sp macro="" textlink="">
      <xdr:nvSpPr>
        <xdr:cNvPr id="554" name="テキスト ボックス 553"/>
        <xdr:cNvSpPr txBox="1"/>
      </xdr:nvSpPr>
      <xdr:spPr>
        <a:xfrm>
          <a:off x="12657333" y="6826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4" name="テキスト ボックス 61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5" name="直線コネクタ 614"/>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6" name="テキスト ボックス 615"/>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7" name="直線コネクタ 61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8" name="テキスト ボックス 617"/>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9" name="直線コネクタ 618"/>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20" name="テキスト ボックス 619"/>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3" name="直線コネクタ 622"/>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4" name="テキスト ボックス 623"/>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6" name="テキスト ボックス 625"/>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7" name="直線コネクタ 626"/>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8" name="テキスト ボックス 627"/>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2" name="直線コネクタ 631"/>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3" name="公債費最小値テキスト"/>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4" name="直線コネクタ 633"/>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5" name="公債費最大値テキスト"/>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6" name="直線コネクタ 635"/>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32430</xdr:rowOff>
    </xdr:from>
    <xdr:to>
      <xdr:col>85</xdr:col>
      <xdr:colOff>127000</xdr:colOff>
      <xdr:row>74</xdr:row>
      <xdr:rowOff>70320</xdr:rowOff>
    </xdr:to>
    <xdr:cxnSp macro="">
      <xdr:nvCxnSpPr>
        <xdr:cNvPr id="637" name="直線コネクタ 636"/>
        <xdr:cNvCxnSpPr/>
      </xdr:nvCxnSpPr>
      <xdr:spPr>
        <a:xfrm>
          <a:off x="15481300" y="12719730"/>
          <a:ext cx="838200" cy="3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141308</xdr:rowOff>
    </xdr:from>
    <xdr:ext cx="534377" cy="259045"/>
    <xdr:sp macro="" textlink="">
      <xdr:nvSpPr>
        <xdr:cNvPr id="638" name="公債費平均値テキスト"/>
        <xdr:cNvSpPr txBox="1"/>
      </xdr:nvSpPr>
      <xdr:spPr>
        <a:xfrm>
          <a:off x="16370300" y="12828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9" name="フローチャート: 判断 638"/>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87922</xdr:rowOff>
    </xdr:from>
    <xdr:to>
      <xdr:col>81</xdr:col>
      <xdr:colOff>50800</xdr:colOff>
      <xdr:row>74</xdr:row>
      <xdr:rowOff>32430</xdr:rowOff>
    </xdr:to>
    <xdr:cxnSp macro="">
      <xdr:nvCxnSpPr>
        <xdr:cNvPr id="640" name="直線コネクタ 639"/>
        <xdr:cNvCxnSpPr/>
      </xdr:nvCxnSpPr>
      <xdr:spPr>
        <a:xfrm>
          <a:off x="14592300" y="12603772"/>
          <a:ext cx="889000" cy="11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1" name="フローチャート: 判断 640"/>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67241</xdr:rowOff>
    </xdr:from>
    <xdr:ext cx="534377" cy="259045"/>
    <xdr:sp macro="" textlink="">
      <xdr:nvSpPr>
        <xdr:cNvPr id="642" name="テキスト ボックス 641"/>
        <xdr:cNvSpPr txBox="1"/>
      </xdr:nvSpPr>
      <xdr:spPr>
        <a:xfrm>
          <a:off x="15214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87922</xdr:rowOff>
    </xdr:from>
    <xdr:to>
      <xdr:col>76</xdr:col>
      <xdr:colOff>114300</xdr:colOff>
      <xdr:row>74</xdr:row>
      <xdr:rowOff>60376</xdr:rowOff>
    </xdr:to>
    <xdr:cxnSp macro="">
      <xdr:nvCxnSpPr>
        <xdr:cNvPr id="643" name="直線コネクタ 642"/>
        <xdr:cNvCxnSpPr/>
      </xdr:nvCxnSpPr>
      <xdr:spPr>
        <a:xfrm flipV="1">
          <a:off x="13703300" y="12603772"/>
          <a:ext cx="889000" cy="14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4" name="フローチャート: 判断 643"/>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66070</xdr:rowOff>
    </xdr:from>
    <xdr:ext cx="534377" cy="259045"/>
    <xdr:sp macro="" textlink="">
      <xdr:nvSpPr>
        <xdr:cNvPr id="645" name="テキスト ボックス 644"/>
        <xdr:cNvSpPr txBox="1"/>
      </xdr:nvSpPr>
      <xdr:spPr>
        <a:xfrm>
          <a:off x="14325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37430</xdr:rowOff>
    </xdr:from>
    <xdr:to>
      <xdr:col>71</xdr:col>
      <xdr:colOff>177800</xdr:colOff>
      <xdr:row>74</xdr:row>
      <xdr:rowOff>60376</xdr:rowOff>
    </xdr:to>
    <xdr:cxnSp macro="">
      <xdr:nvCxnSpPr>
        <xdr:cNvPr id="646" name="直線コネクタ 645"/>
        <xdr:cNvCxnSpPr/>
      </xdr:nvCxnSpPr>
      <xdr:spPr>
        <a:xfrm>
          <a:off x="12814300" y="12724730"/>
          <a:ext cx="889000" cy="2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7" name="フローチャート: 判断 646"/>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55325</xdr:rowOff>
    </xdr:from>
    <xdr:ext cx="534377" cy="259045"/>
    <xdr:sp macro="" textlink="">
      <xdr:nvSpPr>
        <xdr:cNvPr id="648" name="テキスト ボックス 647"/>
        <xdr:cNvSpPr txBox="1"/>
      </xdr:nvSpPr>
      <xdr:spPr>
        <a:xfrm>
          <a:off x="13436111" y="129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9" name="フローチャート: 判断 648"/>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50439</xdr:rowOff>
    </xdr:from>
    <xdr:ext cx="534377" cy="259045"/>
    <xdr:sp macro="" textlink="">
      <xdr:nvSpPr>
        <xdr:cNvPr id="650" name="テキスト ボックス 649"/>
        <xdr:cNvSpPr txBox="1"/>
      </xdr:nvSpPr>
      <xdr:spPr>
        <a:xfrm>
          <a:off x="12547111" y="129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19520</xdr:rowOff>
    </xdr:from>
    <xdr:to>
      <xdr:col>85</xdr:col>
      <xdr:colOff>177800</xdr:colOff>
      <xdr:row>74</xdr:row>
      <xdr:rowOff>121120</xdr:rowOff>
    </xdr:to>
    <xdr:sp macro="" textlink="">
      <xdr:nvSpPr>
        <xdr:cNvPr id="656" name="楕円 655"/>
        <xdr:cNvSpPr/>
      </xdr:nvSpPr>
      <xdr:spPr>
        <a:xfrm>
          <a:off x="16268700" y="127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42397</xdr:rowOff>
    </xdr:from>
    <xdr:ext cx="534377" cy="259045"/>
    <xdr:sp macro="" textlink="">
      <xdr:nvSpPr>
        <xdr:cNvPr id="657" name="公債費該当値テキスト"/>
        <xdr:cNvSpPr txBox="1"/>
      </xdr:nvSpPr>
      <xdr:spPr>
        <a:xfrm>
          <a:off x="16370300" y="1255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153080</xdr:rowOff>
    </xdr:from>
    <xdr:to>
      <xdr:col>81</xdr:col>
      <xdr:colOff>101600</xdr:colOff>
      <xdr:row>74</xdr:row>
      <xdr:rowOff>83230</xdr:rowOff>
    </xdr:to>
    <xdr:sp macro="" textlink="">
      <xdr:nvSpPr>
        <xdr:cNvPr id="658" name="楕円 657"/>
        <xdr:cNvSpPr/>
      </xdr:nvSpPr>
      <xdr:spPr>
        <a:xfrm>
          <a:off x="15430500" y="126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99757</xdr:rowOff>
    </xdr:from>
    <xdr:ext cx="534377" cy="259045"/>
    <xdr:sp macro="" textlink="">
      <xdr:nvSpPr>
        <xdr:cNvPr id="659" name="テキスト ボックス 658"/>
        <xdr:cNvSpPr txBox="1"/>
      </xdr:nvSpPr>
      <xdr:spPr>
        <a:xfrm>
          <a:off x="15214111" y="1244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37122</xdr:rowOff>
    </xdr:from>
    <xdr:to>
      <xdr:col>76</xdr:col>
      <xdr:colOff>165100</xdr:colOff>
      <xdr:row>73</xdr:row>
      <xdr:rowOff>138722</xdr:rowOff>
    </xdr:to>
    <xdr:sp macro="" textlink="">
      <xdr:nvSpPr>
        <xdr:cNvPr id="660" name="楕円 659"/>
        <xdr:cNvSpPr/>
      </xdr:nvSpPr>
      <xdr:spPr>
        <a:xfrm>
          <a:off x="14541500" y="125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155249</xdr:rowOff>
    </xdr:from>
    <xdr:ext cx="534377" cy="259045"/>
    <xdr:sp macro="" textlink="">
      <xdr:nvSpPr>
        <xdr:cNvPr id="661" name="テキスト ボックス 660"/>
        <xdr:cNvSpPr txBox="1"/>
      </xdr:nvSpPr>
      <xdr:spPr>
        <a:xfrm>
          <a:off x="14325111" y="1232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9576</xdr:rowOff>
    </xdr:from>
    <xdr:to>
      <xdr:col>72</xdr:col>
      <xdr:colOff>38100</xdr:colOff>
      <xdr:row>74</xdr:row>
      <xdr:rowOff>111176</xdr:rowOff>
    </xdr:to>
    <xdr:sp macro="" textlink="">
      <xdr:nvSpPr>
        <xdr:cNvPr id="662" name="楕円 661"/>
        <xdr:cNvSpPr/>
      </xdr:nvSpPr>
      <xdr:spPr>
        <a:xfrm>
          <a:off x="13652500" y="1269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127703</xdr:rowOff>
    </xdr:from>
    <xdr:ext cx="534377" cy="259045"/>
    <xdr:sp macro="" textlink="">
      <xdr:nvSpPr>
        <xdr:cNvPr id="663" name="テキスト ボックス 662"/>
        <xdr:cNvSpPr txBox="1"/>
      </xdr:nvSpPr>
      <xdr:spPr>
        <a:xfrm>
          <a:off x="13436111" y="1247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158080</xdr:rowOff>
    </xdr:from>
    <xdr:to>
      <xdr:col>67</xdr:col>
      <xdr:colOff>101600</xdr:colOff>
      <xdr:row>74</xdr:row>
      <xdr:rowOff>88230</xdr:rowOff>
    </xdr:to>
    <xdr:sp macro="" textlink="">
      <xdr:nvSpPr>
        <xdr:cNvPr id="664" name="楕円 663"/>
        <xdr:cNvSpPr/>
      </xdr:nvSpPr>
      <xdr:spPr>
        <a:xfrm>
          <a:off x="12763500" y="1267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104757</xdr:rowOff>
    </xdr:from>
    <xdr:ext cx="534377" cy="259045"/>
    <xdr:sp macro="" textlink="">
      <xdr:nvSpPr>
        <xdr:cNvPr id="665" name="テキスト ボックス 664"/>
        <xdr:cNvSpPr txBox="1"/>
      </xdr:nvSpPr>
      <xdr:spPr>
        <a:xfrm>
          <a:off x="12547111" y="1244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7" name="テキスト ボックス 67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7" name="直線コネクタ 686"/>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8" name="積立金最小値テキスト"/>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9" name="直線コネクタ 688"/>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90" name="積立金最大値テキスト"/>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1" name="直線コネクタ 690"/>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35961</xdr:rowOff>
    </xdr:from>
    <xdr:to>
      <xdr:col>85</xdr:col>
      <xdr:colOff>127000</xdr:colOff>
      <xdr:row>98</xdr:row>
      <xdr:rowOff>48718</xdr:rowOff>
    </xdr:to>
    <xdr:cxnSp macro="">
      <xdr:nvCxnSpPr>
        <xdr:cNvPr id="692" name="直線コネクタ 691"/>
        <xdr:cNvCxnSpPr/>
      </xdr:nvCxnSpPr>
      <xdr:spPr>
        <a:xfrm flipV="1">
          <a:off x="15481300" y="16838061"/>
          <a:ext cx="838200" cy="1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5797</xdr:rowOff>
    </xdr:from>
    <xdr:ext cx="469744" cy="259045"/>
    <xdr:sp macro="" textlink="">
      <xdr:nvSpPr>
        <xdr:cNvPr id="693" name="積立金平均値テキスト"/>
        <xdr:cNvSpPr txBox="1"/>
      </xdr:nvSpPr>
      <xdr:spPr>
        <a:xfrm>
          <a:off x="16370300" y="1646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4" name="フローチャート: 判断 693"/>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41036</xdr:rowOff>
    </xdr:from>
    <xdr:to>
      <xdr:col>81</xdr:col>
      <xdr:colOff>50800</xdr:colOff>
      <xdr:row>98</xdr:row>
      <xdr:rowOff>48718</xdr:rowOff>
    </xdr:to>
    <xdr:cxnSp macro="">
      <xdr:nvCxnSpPr>
        <xdr:cNvPr id="695" name="直線コネクタ 694"/>
        <xdr:cNvCxnSpPr/>
      </xdr:nvCxnSpPr>
      <xdr:spPr>
        <a:xfrm>
          <a:off x="14592300" y="16843136"/>
          <a:ext cx="889000" cy="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6" name="フローチャート: 判断 695"/>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108089</xdr:rowOff>
    </xdr:from>
    <xdr:ext cx="469744" cy="259045"/>
    <xdr:sp macro="" textlink="">
      <xdr:nvSpPr>
        <xdr:cNvPr id="697" name="テキスト ボックス 696"/>
        <xdr:cNvSpPr txBox="1"/>
      </xdr:nvSpPr>
      <xdr:spPr>
        <a:xfrm>
          <a:off x="15246428" y="1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86939</xdr:rowOff>
    </xdr:from>
    <xdr:to>
      <xdr:col>76</xdr:col>
      <xdr:colOff>114300</xdr:colOff>
      <xdr:row>98</xdr:row>
      <xdr:rowOff>41036</xdr:rowOff>
    </xdr:to>
    <xdr:cxnSp macro="">
      <xdr:nvCxnSpPr>
        <xdr:cNvPr id="698" name="直線コネクタ 697"/>
        <xdr:cNvCxnSpPr/>
      </xdr:nvCxnSpPr>
      <xdr:spPr>
        <a:xfrm>
          <a:off x="13703300" y="16203239"/>
          <a:ext cx="889000" cy="63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9" name="フローチャート: 判断 698"/>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120800</xdr:rowOff>
    </xdr:from>
    <xdr:ext cx="469744" cy="259045"/>
    <xdr:sp macro="" textlink="">
      <xdr:nvSpPr>
        <xdr:cNvPr id="700" name="テキスト ボックス 699"/>
        <xdr:cNvSpPr txBox="1"/>
      </xdr:nvSpPr>
      <xdr:spPr>
        <a:xfrm>
          <a:off x="14357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86939</xdr:rowOff>
    </xdr:from>
    <xdr:to>
      <xdr:col>71</xdr:col>
      <xdr:colOff>177800</xdr:colOff>
      <xdr:row>98</xdr:row>
      <xdr:rowOff>33995</xdr:rowOff>
    </xdr:to>
    <xdr:cxnSp macro="">
      <xdr:nvCxnSpPr>
        <xdr:cNvPr id="701" name="直線コネクタ 700"/>
        <xdr:cNvCxnSpPr/>
      </xdr:nvCxnSpPr>
      <xdr:spPr>
        <a:xfrm flipV="1">
          <a:off x="12814300" y="16203239"/>
          <a:ext cx="889000" cy="63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702" name="フローチャート: 判断 701"/>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61017</xdr:rowOff>
    </xdr:from>
    <xdr:ext cx="469744" cy="259045"/>
    <xdr:sp macro="" textlink="">
      <xdr:nvSpPr>
        <xdr:cNvPr id="703" name="テキスト ボックス 702"/>
        <xdr:cNvSpPr txBox="1"/>
      </xdr:nvSpPr>
      <xdr:spPr>
        <a:xfrm>
          <a:off x="13468428" y="166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704" name="フローチャート: 判断 703"/>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68039</xdr:rowOff>
    </xdr:from>
    <xdr:ext cx="469744" cy="259045"/>
    <xdr:sp macro="" textlink="">
      <xdr:nvSpPr>
        <xdr:cNvPr id="705" name="テキスト ボックス 704"/>
        <xdr:cNvSpPr txBox="1"/>
      </xdr:nvSpPr>
      <xdr:spPr>
        <a:xfrm>
          <a:off x="12579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156611</xdr:rowOff>
    </xdr:from>
    <xdr:to>
      <xdr:col>85</xdr:col>
      <xdr:colOff>177800</xdr:colOff>
      <xdr:row>98</xdr:row>
      <xdr:rowOff>86761</xdr:rowOff>
    </xdr:to>
    <xdr:sp macro="" textlink="">
      <xdr:nvSpPr>
        <xdr:cNvPr id="711" name="楕円 710"/>
        <xdr:cNvSpPr/>
      </xdr:nvSpPr>
      <xdr:spPr>
        <a:xfrm>
          <a:off x="16268700" y="1678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71538</xdr:rowOff>
    </xdr:from>
    <xdr:ext cx="469744" cy="259045"/>
    <xdr:sp macro="" textlink="">
      <xdr:nvSpPr>
        <xdr:cNvPr id="712" name="積立金該当値テキスト"/>
        <xdr:cNvSpPr txBox="1"/>
      </xdr:nvSpPr>
      <xdr:spPr>
        <a:xfrm>
          <a:off x="16370300" y="1670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169368</xdr:rowOff>
    </xdr:from>
    <xdr:to>
      <xdr:col>81</xdr:col>
      <xdr:colOff>101600</xdr:colOff>
      <xdr:row>98</xdr:row>
      <xdr:rowOff>99518</xdr:rowOff>
    </xdr:to>
    <xdr:sp macro="" textlink="">
      <xdr:nvSpPr>
        <xdr:cNvPr id="713" name="楕円 712"/>
        <xdr:cNvSpPr/>
      </xdr:nvSpPr>
      <xdr:spPr>
        <a:xfrm>
          <a:off x="15430500" y="1680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90645</xdr:rowOff>
    </xdr:from>
    <xdr:ext cx="469744" cy="259045"/>
    <xdr:sp macro="" textlink="">
      <xdr:nvSpPr>
        <xdr:cNvPr id="714" name="テキスト ボックス 713"/>
        <xdr:cNvSpPr txBox="1"/>
      </xdr:nvSpPr>
      <xdr:spPr>
        <a:xfrm>
          <a:off x="15246428" y="1689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161686</xdr:rowOff>
    </xdr:from>
    <xdr:to>
      <xdr:col>76</xdr:col>
      <xdr:colOff>165100</xdr:colOff>
      <xdr:row>98</xdr:row>
      <xdr:rowOff>91836</xdr:rowOff>
    </xdr:to>
    <xdr:sp macro="" textlink="">
      <xdr:nvSpPr>
        <xdr:cNvPr id="715" name="楕円 714"/>
        <xdr:cNvSpPr/>
      </xdr:nvSpPr>
      <xdr:spPr>
        <a:xfrm>
          <a:off x="14541500" y="1679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82963</xdr:rowOff>
    </xdr:from>
    <xdr:ext cx="469744" cy="259045"/>
    <xdr:sp macro="" textlink="">
      <xdr:nvSpPr>
        <xdr:cNvPr id="716" name="テキスト ボックス 715"/>
        <xdr:cNvSpPr txBox="1"/>
      </xdr:nvSpPr>
      <xdr:spPr>
        <a:xfrm>
          <a:off x="14357428" y="1688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36139</xdr:rowOff>
    </xdr:from>
    <xdr:to>
      <xdr:col>72</xdr:col>
      <xdr:colOff>38100</xdr:colOff>
      <xdr:row>94</xdr:row>
      <xdr:rowOff>137739</xdr:rowOff>
    </xdr:to>
    <xdr:sp macro="" textlink="">
      <xdr:nvSpPr>
        <xdr:cNvPr id="717" name="楕円 716"/>
        <xdr:cNvSpPr/>
      </xdr:nvSpPr>
      <xdr:spPr>
        <a:xfrm>
          <a:off x="13652500" y="161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154266</xdr:rowOff>
    </xdr:from>
    <xdr:ext cx="534377" cy="259045"/>
    <xdr:sp macro="" textlink="">
      <xdr:nvSpPr>
        <xdr:cNvPr id="718" name="テキスト ボックス 717"/>
        <xdr:cNvSpPr txBox="1"/>
      </xdr:nvSpPr>
      <xdr:spPr>
        <a:xfrm>
          <a:off x="13436111" y="159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154645</xdr:rowOff>
    </xdr:from>
    <xdr:to>
      <xdr:col>67</xdr:col>
      <xdr:colOff>101600</xdr:colOff>
      <xdr:row>98</xdr:row>
      <xdr:rowOff>84795</xdr:rowOff>
    </xdr:to>
    <xdr:sp macro="" textlink="">
      <xdr:nvSpPr>
        <xdr:cNvPr id="719" name="楕円 718"/>
        <xdr:cNvSpPr/>
      </xdr:nvSpPr>
      <xdr:spPr>
        <a:xfrm>
          <a:off x="12763500" y="1678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75922</xdr:rowOff>
    </xdr:from>
    <xdr:ext cx="469744" cy="259045"/>
    <xdr:sp macro="" textlink="">
      <xdr:nvSpPr>
        <xdr:cNvPr id="720" name="テキスト ボックス 719"/>
        <xdr:cNvSpPr txBox="1"/>
      </xdr:nvSpPr>
      <xdr:spPr>
        <a:xfrm>
          <a:off x="12579428" y="1687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4" name="直線コネクタ 743"/>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7" name="投資及び出資金最大値テキスト"/>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8" name="直線コネクタ 747"/>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139700</xdr:rowOff>
    </xdr:from>
    <xdr:to>
      <xdr:col>116</xdr:col>
      <xdr:colOff>63500</xdr:colOff>
      <xdr:row>38</xdr:row>
      <xdr:rowOff>104521</xdr:rowOff>
    </xdr:to>
    <xdr:cxnSp macro="">
      <xdr:nvCxnSpPr>
        <xdr:cNvPr id="749" name="直線コネクタ 748"/>
        <xdr:cNvCxnSpPr/>
      </xdr:nvCxnSpPr>
      <xdr:spPr>
        <a:xfrm>
          <a:off x="21323300" y="6483350"/>
          <a:ext cx="838200" cy="13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98950</xdr:rowOff>
    </xdr:from>
    <xdr:ext cx="469744" cy="259045"/>
    <xdr:sp macro="" textlink="">
      <xdr:nvSpPr>
        <xdr:cNvPr id="750" name="投資及び出資金平均値テキスト"/>
        <xdr:cNvSpPr txBox="1"/>
      </xdr:nvSpPr>
      <xdr:spPr>
        <a:xfrm>
          <a:off x="22212300" y="6271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1" name="フローチャート: 判断 750"/>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139700</xdr:rowOff>
    </xdr:from>
    <xdr:to>
      <xdr:col>111</xdr:col>
      <xdr:colOff>177800</xdr:colOff>
      <xdr:row>38</xdr:row>
      <xdr:rowOff>102616</xdr:rowOff>
    </xdr:to>
    <xdr:cxnSp macro="">
      <xdr:nvCxnSpPr>
        <xdr:cNvPr id="752" name="直線コネクタ 751"/>
        <xdr:cNvCxnSpPr/>
      </xdr:nvCxnSpPr>
      <xdr:spPr>
        <a:xfrm flipV="1">
          <a:off x="20434300" y="6483350"/>
          <a:ext cx="889000" cy="13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3" name="フローチャート: 判断 752"/>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18940</xdr:rowOff>
    </xdr:from>
    <xdr:ext cx="469744" cy="259045"/>
    <xdr:sp macro="" textlink="">
      <xdr:nvSpPr>
        <xdr:cNvPr id="754" name="テキスト ボックス 753"/>
        <xdr:cNvSpPr txBox="1"/>
      </xdr:nvSpPr>
      <xdr:spPr>
        <a:xfrm>
          <a:off x="21088428" y="619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102616</xdr:rowOff>
    </xdr:from>
    <xdr:to>
      <xdr:col>107</xdr:col>
      <xdr:colOff>50800</xdr:colOff>
      <xdr:row>38</xdr:row>
      <xdr:rowOff>109093</xdr:rowOff>
    </xdr:to>
    <xdr:cxnSp macro="">
      <xdr:nvCxnSpPr>
        <xdr:cNvPr id="755" name="直線コネクタ 754"/>
        <xdr:cNvCxnSpPr/>
      </xdr:nvCxnSpPr>
      <xdr:spPr>
        <a:xfrm flipV="1">
          <a:off x="19545300" y="6617716"/>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6" name="フローチャート: 判断 755"/>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37101</xdr:rowOff>
    </xdr:from>
    <xdr:ext cx="469744" cy="259045"/>
    <xdr:sp macro="" textlink="">
      <xdr:nvSpPr>
        <xdr:cNvPr id="757" name="テキスト ボックス 756"/>
        <xdr:cNvSpPr txBox="1"/>
      </xdr:nvSpPr>
      <xdr:spPr>
        <a:xfrm>
          <a:off x="20199428" y="620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109093</xdr:rowOff>
    </xdr:from>
    <xdr:to>
      <xdr:col>102</xdr:col>
      <xdr:colOff>114300</xdr:colOff>
      <xdr:row>38</xdr:row>
      <xdr:rowOff>116840</xdr:rowOff>
    </xdr:to>
    <xdr:cxnSp macro="">
      <xdr:nvCxnSpPr>
        <xdr:cNvPr id="758" name="直線コネクタ 757"/>
        <xdr:cNvCxnSpPr/>
      </xdr:nvCxnSpPr>
      <xdr:spPr>
        <a:xfrm flipV="1">
          <a:off x="18656300" y="6624193"/>
          <a:ext cx="8890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9" name="フローチャート: 判断 758"/>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40784</xdr:rowOff>
    </xdr:from>
    <xdr:ext cx="469744" cy="259045"/>
    <xdr:sp macro="" textlink="">
      <xdr:nvSpPr>
        <xdr:cNvPr id="760" name="テキスト ボックス 759"/>
        <xdr:cNvSpPr txBox="1"/>
      </xdr:nvSpPr>
      <xdr:spPr>
        <a:xfrm>
          <a:off x="19310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61" name="フローチャート: 判断 760"/>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50055</xdr:rowOff>
    </xdr:from>
    <xdr:ext cx="469744" cy="259045"/>
    <xdr:sp macro="" textlink="">
      <xdr:nvSpPr>
        <xdr:cNvPr id="762" name="テキスト ボックス 761"/>
        <xdr:cNvSpPr txBox="1"/>
      </xdr:nvSpPr>
      <xdr:spPr>
        <a:xfrm>
          <a:off x="18421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53721</xdr:rowOff>
    </xdr:from>
    <xdr:to>
      <xdr:col>116</xdr:col>
      <xdr:colOff>114300</xdr:colOff>
      <xdr:row>38</xdr:row>
      <xdr:rowOff>155321</xdr:rowOff>
    </xdr:to>
    <xdr:sp macro="" textlink="">
      <xdr:nvSpPr>
        <xdr:cNvPr id="768" name="楕円 767"/>
        <xdr:cNvSpPr/>
      </xdr:nvSpPr>
      <xdr:spPr>
        <a:xfrm>
          <a:off x="22110700" y="656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140098</xdr:rowOff>
    </xdr:from>
    <xdr:ext cx="378565" cy="259045"/>
    <xdr:sp macro="" textlink="">
      <xdr:nvSpPr>
        <xdr:cNvPr id="769" name="投資及び出資金該当値テキスト"/>
        <xdr:cNvSpPr txBox="1"/>
      </xdr:nvSpPr>
      <xdr:spPr>
        <a:xfrm>
          <a:off x="22212300" y="6483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88900</xdr:rowOff>
    </xdr:from>
    <xdr:to>
      <xdr:col>112</xdr:col>
      <xdr:colOff>38100</xdr:colOff>
      <xdr:row>38</xdr:row>
      <xdr:rowOff>19050</xdr:rowOff>
    </xdr:to>
    <xdr:sp macro="" textlink="">
      <xdr:nvSpPr>
        <xdr:cNvPr id="770" name="楕円 769"/>
        <xdr:cNvSpPr/>
      </xdr:nvSpPr>
      <xdr:spPr>
        <a:xfrm>
          <a:off x="212725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10177</xdr:rowOff>
    </xdr:from>
    <xdr:ext cx="469744" cy="259045"/>
    <xdr:sp macro="" textlink="">
      <xdr:nvSpPr>
        <xdr:cNvPr id="771" name="テキスト ボックス 770"/>
        <xdr:cNvSpPr txBox="1"/>
      </xdr:nvSpPr>
      <xdr:spPr>
        <a:xfrm>
          <a:off x="21088428"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51816</xdr:rowOff>
    </xdr:from>
    <xdr:to>
      <xdr:col>107</xdr:col>
      <xdr:colOff>101600</xdr:colOff>
      <xdr:row>38</xdr:row>
      <xdr:rowOff>153416</xdr:rowOff>
    </xdr:to>
    <xdr:sp macro="" textlink="">
      <xdr:nvSpPr>
        <xdr:cNvPr id="772" name="楕円 771"/>
        <xdr:cNvSpPr/>
      </xdr:nvSpPr>
      <xdr:spPr>
        <a:xfrm>
          <a:off x="20383500" y="65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144543</xdr:rowOff>
    </xdr:from>
    <xdr:ext cx="378565" cy="259045"/>
    <xdr:sp macro="" textlink="">
      <xdr:nvSpPr>
        <xdr:cNvPr id="773" name="テキスト ボックス 772"/>
        <xdr:cNvSpPr txBox="1"/>
      </xdr:nvSpPr>
      <xdr:spPr>
        <a:xfrm>
          <a:off x="20245017" y="6659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58293</xdr:rowOff>
    </xdr:from>
    <xdr:to>
      <xdr:col>102</xdr:col>
      <xdr:colOff>165100</xdr:colOff>
      <xdr:row>38</xdr:row>
      <xdr:rowOff>159893</xdr:rowOff>
    </xdr:to>
    <xdr:sp macro="" textlink="">
      <xdr:nvSpPr>
        <xdr:cNvPr id="774" name="楕円 773"/>
        <xdr:cNvSpPr/>
      </xdr:nvSpPr>
      <xdr:spPr>
        <a:xfrm>
          <a:off x="19494500" y="65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151020</xdr:rowOff>
    </xdr:from>
    <xdr:ext cx="378565" cy="259045"/>
    <xdr:sp macro="" textlink="">
      <xdr:nvSpPr>
        <xdr:cNvPr id="775" name="テキスト ボックス 774"/>
        <xdr:cNvSpPr txBox="1"/>
      </xdr:nvSpPr>
      <xdr:spPr>
        <a:xfrm>
          <a:off x="19356017" y="6666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76" name="楕円 775"/>
        <xdr:cNvSpPr/>
      </xdr:nvSpPr>
      <xdr:spPr>
        <a:xfrm>
          <a:off x="18605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158767</xdr:rowOff>
    </xdr:from>
    <xdr:ext cx="378565" cy="259045"/>
    <xdr:sp macro="" textlink="">
      <xdr:nvSpPr>
        <xdr:cNvPr id="777" name="テキスト ボックス 776"/>
        <xdr:cNvSpPr txBox="1"/>
      </xdr:nvSpPr>
      <xdr:spPr>
        <a:xfrm>
          <a:off x="18467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1" name="テキスト ボックス 79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3" name="テキスト ボックス 79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5" name="テキスト ボックス 79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1" name="直線コネクタ 800"/>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2" name="貸付金最小値テキスト"/>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3" name="直線コネクタ 802"/>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4" name="貸付金最大値テキスト"/>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5" name="直線コネクタ 804"/>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113868</xdr:rowOff>
    </xdr:from>
    <xdr:to>
      <xdr:col>116</xdr:col>
      <xdr:colOff>63500</xdr:colOff>
      <xdr:row>58</xdr:row>
      <xdr:rowOff>121107</xdr:rowOff>
    </xdr:to>
    <xdr:cxnSp macro="">
      <xdr:nvCxnSpPr>
        <xdr:cNvPr id="806" name="直線コネクタ 805"/>
        <xdr:cNvCxnSpPr/>
      </xdr:nvCxnSpPr>
      <xdr:spPr>
        <a:xfrm>
          <a:off x="21323300" y="10057968"/>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117797</xdr:rowOff>
    </xdr:from>
    <xdr:ext cx="469744" cy="259045"/>
    <xdr:sp macro="" textlink="">
      <xdr:nvSpPr>
        <xdr:cNvPr id="807" name="貸付金平均値テキスト"/>
        <xdr:cNvSpPr txBox="1"/>
      </xdr:nvSpPr>
      <xdr:spPr>
        <a:xfrm>
          <a:off x="22212300" y="971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8" name="フローチャート: 判断 807"/>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113868</xdr:rowOff>
    </xdr:from>
    <xdr:to>
      <xdr:col>111</xdr:col>
      <xdr:colOff>177800</xdr:colOff>
      <xdr:row>58</xdr:row>
      <xdr:rowOff>114706</xdr:rowOff>
    </xdr:to>
    <xdr:cxnSp macro="">
      <xdr:nvCxnSpPr>
        <xdr:cNvPr id="809" name="直線コネクタ 808"/>
        <xdr:cNvCxnSpPr/>
      </xdr:nvCxnSpPr>
      <xdr:spPr>
        <a:xfrm flipV="1">
          <a:off x="20434300" y="10057968"/>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10" name="フローチャート: 判断 809"/>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28147</xdr:rowOff>
    </xdr:from>
    <xdr:ext cx="469744" cy="259045"/>
    <xdr:sp macro="" textlink="">
      <xdr:nvSpPr>
        <xdr:cNvPr id="811" name="テキスト ボックス 810"/>
        <xdr:cNvSpPr txBox="1"/>
      </xdr:nvSpPr>
      <xdr:spPr>
        <a:xfrm>
          <a:off x="21088428" y="96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111849</xdr:rowOff>
    </xdr:from>
    <xdr:to>
      <xdr:col>107</xdr:col>
      <xdr:colOff>50800</xdr:colOff>
      <xdr:row>58</xdr:row>
      <xdr:rowOff>114706</xdr:rowOff>
    </xdr:to>
    <xdr:cxnSp macro="">
      <xdr:nvCxnSpPr>
        <xdr:cNvPr id="812" name="直線コネクタ 811"/>
        <xdr:cNvCxnSpPr/>
      </xdr:nvCxnSpPr>
      <xdr:spPr>
        <a:xfrm>
          <a:off x="19545300" y="10055949"/>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13" name="フローチャート: 判断 812"/>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12222</xdr:rowOff>
    </xdr:from>
    <xdr:ext cx="469744" cy="259045"/>
    <xdr:sp macro="" textlink="">
      <xdr:nvSpPr>
        <xdr:cNvPr id="814" name="テキスト ボックス 813"/>
        <xdr:cNvSpPr txBox="1"/>
      </xdr:nvSpPr>
      <xdr:spPr>
        <a:xfrm>
          <a:off x="20199428" y="961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105563</xdr:rowOff>
    </xdr:from>
    <xdr:to>
      <xdr:col>102</xdr:col>
      <xdr:colOff>114300</xdr:colOff>
      <xdr:row>58</xdr:row>
      <xdr:rowOff>111849</xdr:rowOff>
    </xdr:to>
    <xdr:cxnSp macro="">
      <xdr:nvCxnSpPr>
        <xdr:cNvPr id="815" name="直線コネクタ 814"/>
        <xdr:cNvCxnSpPr/>
      </xdr:nvCxnSpPr>
      <xdr:spPr>
        <a:xfrm>
          <a:off x="18656300" y="10049663"/>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6" name="フローチャート: 判断 815"/>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154373</xdr:rowOff>
    </xdr:from>
    <xdr:ext cx="469744" cy="259045"/>
    <xdr:sp macro="" textlink="">
      <xdr:nvSpPr>
        <xdr:cNvPr id="817" name="テキスト ボックス 816"/>
        <xdr:cNvSpPr txBox="1"/>
      </xdr:nvSpPr>
      <xdr:spPr>
        <a:xfrm>
          <a:off x="19310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8" name="フローチャート: 判断 817"/>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152201</xdr:rowOff>
    </xdr:from>
    <xdr:ext cx="469744" cy="259045"/>
    <xdr:sp macro="" textlink="">
      <xdr:nvSpPr>
        <xdr:cNvPr id="819" name="テキスト ボックス 818"/>
        <xdr:cNvSpPr txBox="1"/>
      </xdr:nvSpPr>
      <xdr:spPr>
        <a:xfrm>
          <a:off x="18421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70307</xdr:rowOff>
    </xdr:from>
    <xdr:to>
      <xdr:col>116</xdr:col>
      <xdr:colOff>114300</xdr:colOff>
      <xdr:row>59</xdr:row>
      <xdr:rowOff>457</xdr:rowOff>
    </xdr:to>
    <xdr:sp macro="" textlink="">
      <xdr:nvSpPr>
        <xdr:cNvPr id="825" name="楕円 824"/>
        <xdr:cNvSpPr/>
      </xdr:nvSpPr>
      <xdr:spPr>
        <a:xfrm>
          <a:off x="22110700" y="1001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156684</xdr:rowOff>
    </xdr:from>
    <xdr:ext cx="469744" cy="259045"/>
    <xdr:sp macro="" textlink="">
      <xdr:nvSpPr>
        <xdr:cNvPr id="826" name="貸付金該当値テキスト"/>
        <xdr:cNvSpPr txBox="1"/>
      </xdr:nvSpPr>
      <xdr:spPr>
        <a:xfrm>
          <a:off x="22212300" y="992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63068</xdr:rowOff>
    </xdr:from>
    <xdr:to>
      <xdr:col>112</xdr:col>
      <xdr:colOff>38100</xdr:colOff>
      <xdr:row>58</xdr:row>
      <xdr:rowOff>164668</xdr:rowOff>
    </xdr:to>
    <xdr:sp macro="" textlink="">
      <xdr:nvSpPr>
        <xdr:cNvPr id="827" name="楕円 826"/>
        <xdr:cNvSpPr/>
      </xdr:nvSpPr>
      <xdr:spPr>
        <a:xfrm>
          <a:off x="21272500" y="100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155795</xdr:rowOff>
    </xdr:from>
    <xdr:ext cx="469744" cy="259045"/>
    <xdr:sp macro="" textlink="">
      <xdr:nvSpPr>
        <xdr:cNvPr id="828" name="テキスト ボックス 827"/>
        <xdr:cNvSpPr txBox="1"/>
      </xdr:nvSpPr>
      <xdr:spPr>
        <a:xfrm>
          <a:off x="21088428" y="1009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63906</xdr:rowOff>
    </xdr:from>
    <xdr:to>
      <xdr:col>107</xdr:col>
      <xdr:colOff>101600</xdr:colOff>
      <xdr:row>58</xdr:row>
      <xdr:rowOff>165506</xdr:rowOff>
    </xdr:to>
    <xdr:sp macro="" textlink="">
      <xdr:nvSpPr>
        <xdr:cNvPr id="829" name="楕円 828"/>
        <xdr:cNvSpPr/>
      </xdr:nvSpPr>
      <xdr:spPr>
        <a:xfrm>
          <a:off x="20383500" y="100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156633</xdr:rowOff>
    </xdr:from>
    <xdr:ext cx="469744" cy="259045"/>
    <xdr:sp macro="" textlink="">
      <xdr:nvSpPr>
        <xdr:cNvPr id="830" name="テキスト ボックス 829"/>
        <xdr:cNvSpPr txBox="1"/>
      </xdr:nvSpPr>
      <xdr:spPr>
        <a:xfrm>
          <a:off x="20199428" y="1010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61049</xdr:rowOff>
    </xdr:from>
    <xdr:to>
      <xdr:col>102</xdr:col>
      <xdr:colOff>165100</xdr:colOff>
      <xdr:row>58</xdr:row>
      <xdr:rowOff>162649</xdr:rowOff>
    </xdr:to>
    <xdr:sp macro="" textlink="">
      <xdr:nvSpPr>
        <xdr:cNvPr id="831" name="楕円 830"/>
        <xdr:cNvSpPr/>
      </xdr:nvSpPr>
      <xdr:spPr>
        <a:xfrm>
          <a:off x="19494500" y="1000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153776</xdr:rowOff>
    </xdr:from>
    <xdr:ext cx="469744" cy="259045"/>
    <xdr:sp macro="" textlink="">
      <xdr:nvSpPr>
        <xdr:cNvPr id="832" name="テキスト ボックス 831"/>
        <xdr:cNvSpPr txBox="1"/>
      </xdr:nvSpPr>
      <xdr:spPr>
        <a:xfrm>
          <a:off x="19310428" y="1009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54763</xdr:rowOff>
    </xdr:from>
    <xdr:to>
      <xdr:col>98</xdr:col>
      <xdr:colOff>38100</xdr:colOff>
      <xdr:row>58</xdr:row>
      <xdr:rowOff>156363</xdr:rowOff>
    </xdr:to>
    <xdr:sp macro="" textlink="">
      <xdr:nvSpPr>
        <xdr:cNvPr id="833" name="楕円 832"/>
        <xdr:cNvSpPr/>
      </xdr:nvSpPr>
      <xdr:spPr>
        <a:xfrm>
          <a:off x="18605500" y="999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147490</xdr:rowOff>
    </xdr:from>
    <xdr:ext cx="469744" cy="259045"/>
    <xdr:sp macro="" textlink="">
      <xdr:nvSpPr>
        <xdr:cNvPr id="834" name="テキスト ボックス 833"/>
        <xdr:cNvSpPr txBox="1"/>
      </xdr:nvSpPr>
      <xdr:spPr>
        <a:xfrm>
          <a:off x="18421428" y="1009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6" name="直線コネクタ 84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7" name="テキスト ボックス 84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8" name="直線コネクタ 84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9" name="テキスト ボックス 84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0" name="直線コネクタ 84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1" name="テキスト ボックス 85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2" name="直線コネクタ 85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3" name="テキスト ボックス 85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4" name="直線コネクタ 85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5" name="テキスト ボックス 854"/>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6" name="直線コネクタ 85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7" name="テキスト ボックス 856"/>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78370</xdr:rowOff>
    </xdr:from>
    <xdr:to>
      <xdr:col>116</xdr:col>
      <xdr:colOff>62864</xdr:colOff>
      <xdr:row>79</xdr:row>
      <xdr:rowOff>35426</xdr:rowOff>
    </xdr:to>
    <xdr:cxnSp macro="">
      <xdr:nvCxnSpPr>
        <xdr:cNvPr id="861" name="直線コネクタ 860"/>
        <xdr:cNvCxnSpPr/>
      </xdr:nvCxnSpPr>
      <xdr:spPr>
        <a:xfrm flipV="1">
          <a:off x="22159595" y="12594220"/>
          <a:ext cx="1269" cy="98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39253</xdr:rowOff>
    </xdr:from>
    <xdr:ext cx="534377" cy="259045"/>
    <xdr:sp macro="" textlink="">
      <xdr:nvSpPr>
        <xdr:cNvPr id="862" name="繰出金最小値テキスト"/>
        <xdr:cNvSpPr txBox="1"/>
      </xdr:nvSpPr>
      <xdr:spPr>
        <a:xfrm>
          <a:off x="22212300" y="1358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35426</xdr:rowOff>
    </xdr:from>
    <xdr:to>
      <xdr:col>116</xdr:col>
      <xdr:colOff>152400</xdr:colOff>
      <xdr:row>79</xdr:row>
      <xdr:rowOff>35426</xdr:rowOff>
    </xdr:to>
    <xdr:cxnSp macro="">
      <xdr:nvCxnSpPr>
        <xdr:cNvPr id="863" name="直線コネクタ 862"/>
        <xdr:cNvCxnSpPr/>
      </xdr:nvCxnSpPr>
      <xdr:spPr>
        <a:xfrm>
          <a:off x="22072600" y="13579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25047</xdr:rowOff>
    </xdr:from>
    <xdr:ext cx="534377" cy="259045"/>
    <xdr:sp macro="" textlink="">
      <xdr:nvSpPr>
        <xdr:cNvPr id="864" name="繰出金最大値テキスト"/>
        <xdr:cNvSpPr txBox="1"/>
      </xdr:nvSpPr>
      <xdr:spPr>
        <a:xfrm>
          <a:off x="22212300" y="123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78370</xdr:rowOff>
    </xdr:from>
    <xdr:to>
      <xdr:col>116</xdr:col>
      <xdr:colOff>152400</xdr:colOff>
      <xdr:row>73</xdr:row>
      <xdr:rowOff>78370</xdr:rowOff>
    </xdr:to>
    <xdr:cxnSp macro="">
      <xdr:nvCxnSpPr>
        <xdr:cNvPr id="865" name="直線コネクタ 864"/>
        <xdr:cNvCxnSpPr/>
      </xdr:nvCxnSpPr>
      <xdr:spPr>
        <a:xfrm>
          <a:off x="22072600" y="125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9104</xdr:rowOff>
    </xdr:from>
    <xdr:to>
      <xdr:col>116</xdr:col>
      <xdr:colOff>63500</xdr:colOff>
      <xdr:row>75</xdr:row>
      <xdr:rowOff>74320</xdr:rowOff>
    </xdr:to>
    <xdr:cxnSp macro="">
      <xdr:nvCxnSpPr>
        <xdr:cNvPr id="866" name="直線コネクタ 865"/>
        <xdr:cNvCxnSpPr/>
      </xdr:nvCxnSpPr>
      <xdr:spPr>
        <a:xfrm>
          <a:off x="21323300" y="12867854"/>
          <a:ext cx="838200" cy="6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17656</xdr:rowOff>
    </xdr:from>
    <xdr:ext cx="534377" cy="259045"/>
    <xdr:sp macro="" textlink="">
      <xdr:nvSpPr>
        <xdr:cNvPr id="867" name="繰出金平均値テキスト"/>
        <xdr:cNvSpPr txBox="1"/>
      </xdr:nvSpPr>
      <xdr:spPr>
        <a:xfrm>
          <a:off x="22212300" y="1304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39229</xdr:rowOff>
    </xdr:from>
    <xdr:to>
      <xdr:col>116</xdr:col>
      <xdr:colOff>114300</xdr:colOff>
      <xdr:row>76</xdr:row>
      <xdr:rowOff>140829</xdr:rowOff>
    </xdr:to>
    <xdr:sp macro="" textlink="">
      <xdr:nvSpPr>
        <xdr:cNvPr id="868" name="フローチャート: 判断 867"/>
        <xdr:cNvSpPr/>
      </xdr:nvSpPr>
      <xdr:spPr>
        <a:xfrm>
          <a:off x="22110700" y="1306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23571</xdr:rowOff>
    </xdr:from>
    <xdr:to>
      <xdr:col>111</xdr:col>
      <xdr:colOff>177800</xdr:colOff>
      <xdr:row>75</xdr:row>
      <xdr:rowOff>9104</xdr:rowOff>
    </xdr:to>
    <xdr:cxnSp macro="">
      <xdr:nvCxnSpPr>
        <xdr:cNvPr id="869" name="直線コネクタ 868"/>
        <xdr:cNvCxnSpPr/>
      </xdr:nvCxnSpPr>
      <xdr:spPr>
        <a:xfrm>
          <a:off x="20434300" y="12196521"/>
          <a:ext cx="889000" cy="67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51377</xdr:rowOff>
    </xdr:from>
    <xdr:to>
      <xdr:col>112</xdr:col>
      <xdr:colOff>38100</xdr:colOff>
      <xdr:row>76</xdr:row>
      <xdr:rowOff>152977</xdr:rowOff>
    </xdr:to>
    <xdr:sp macro="" textlink="">
      <xdr:nvSpPr>
        <xdr:cNvPr id="870" name="フローチャート: 判断 869"/>
        <xdr:cNvSpPr/>
      </xdr:nvSpPr>
      <xdr:spPr>
        <a:xfrm>
          <a:off x="21272500" y="1308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144104</xdr:rowOff>
    </xdr:from>
    <xdr:ext cx="534377" cy="259045"/>
    <xdr:sp macro="" textlink="">
      <xdr:nvSpPr>
        <xdr:cNvPr id="871" name="テキスト ボックス 870"/>
        <xdr:cNvSpPr txBox="1"/>
      </xdr:nvSpPr>
      <xdr:spPr>
        <a:xfrm>
          <a:off x="21056111" y="1317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23571</xdr:rowOff>
    </xdr:from>
    <xdr:to>
      <xdr:col>107</xdr:col>
      <xdr:colOff>50800</xdr:colOff>
      <xdr:row>71</xdr:row>
      <xdr:rowOff>47640</xdr:rowOff>
    </xdr:to>
    <xdr:cxnSp macro="">
      <xdr:nvCxnSpPr>
        <xdr:cNvPr id="872" name="直線コネクタ 871"/>
        <xdr:cNvCxnSpPr/>
      </xdr:nvCxnSpPr>
      <xdr:spPr>
        <a:xfrm flipV="1">
          <a:off x="19545300" y="12196521"/>
          <a:ext cx="889000" cy="2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24664</xdr:rowOff>
    </xdr:from>
    <xdr:to>
      <xdr:col>107</xdr:col>
      <xdr:colOff>101600</xdr:colOff>
      <xdr:row>76</xdr:row>
      <xdr:rowOff>126264</xdr:rowOff>
    </xdr:to>
    <xdr:sp macro="" textlink="">
      <xdr:nvSpPr>
        <xdr:cNvPr id="873" name="フローチャート: 判断 872"/>
        <xdr:cNvSpPr/>
      </xdr:nvSpPr>
      <xdr:spPr>
        <a:xfrm>
          <a:off x="203835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117391</xdr:rowOff>
    </xdr:from>
    <xdr:ext cx="534377" cy="259045"/>
    <xdr:sp macro="" textlink="">
      <xdr:nvSpPr>
        <xdr:cNvPr id="874" name="テキスト ボックス 873"/>
        <xdr:cNvSpPr txBox="1"/>
      </xdr:nvSpPr>
      <xdr:spPr>
        <a:xfrm>
          <a:off x="20167111" y="1314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47640</xdr:rowOff>
    </xdr:from>
    <xdr:to>
      <xdr:col>102</xdr:col>
      <xdr:colOff>114300</xdr:colOff>
      <xdr:row>71</xdr:row>
      <xdr:rowOff>115370</xdr:rowOff>
    </xdr:to>
    <xdr:cxnSp macro="">
      <xdr:nvCxnSpPr>
        <xdr:cNvPr id="875" name="直線コネクタ 874"/>
        <xdr:cNvCxnSpPr/>
      </xdr:nvCxnSpPr>
      <xdr:spPr>
        <a:xfrm flipV="1">
          <a:off x="18656300" y="12220590"/>
          <a:ext cx="889000" cy="6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31325</xdr:rowOff>
    </xdr:from>
    <xdr:to>
      <xdr:col>102</xdr:col>
      <xdr:colOff>165100</xdr:colOff>
      <xdr:row>76</xdr:row>
      <xdr:rowOff>132925</xdr:rowOff>
    </xdr:to>
    <xdr:sp macro="" textlink="">
      <xdr:nvSpPr>
        <xdr:cNvPr id="876" name="フローチャート: 判断 875"/>
        <xdr:cNvSpPr/>
      </xdr:nvSpPr>
      <xdr:spPr>
        <a:xfrm>
          <a:off x="19494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124052</xdr:rowOff>
    </xdr:from>
    <xdr:ext cx="534377" cy="259045"/>
    <xdr:sp macro="" textlink="">
      <xdr:nvSpPr>
        <xdr:cNvPr id="877" name="テキスト ボックス 876"/>
        <xdr:cNvSpPr txBox="1"/>
      </xdr:nvSpPr>
      <xdr:spPr>
        <a:xfrm>
          <a:off x="19278111" y="1315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35897</xdr:rowOff>
    </xdr:from>
    <xdr:to>
      <xdr:col>98</xdr:col>
      <xdr:colOff>38100</xdr:colOff>
      <xdr:row>76</xdr:row>
      <xdr:rowOff>137497</xdr:rowOff>
    </xdr:to>
    <xdr:sp macro="" textlink="">
      <xdr:nvSpPr>
        <xdr:cNvPr id="878" name="フローチャート: 判断 877"/>
        <xdr:cNvSpPr/>
      </xdr:nvSpPr>
      <xdr:spPr>
        <a:xfrm>
          <a:off x="18605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128624</xdr:rowOff>
    </xdr:from>
    <xdr:ext cx="534377" cy="259045"/>
    <xdr:sp macro="" textlink="">
      <xdr:nvSpPr>
        <xdr:cNvPr id="879" name="テキスト ボックス 878"/>
        <xdr:cNvSpPr txBox="1"/>
      </xdr:nvSpPr>
      <xdr:spPr>
        <a:xfrm>
          <a:off x="18389111" y="131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23520</xdr:rowOff>
    </xdr:from>
    <xdr:to>
      <xdr:col>116</xdr:col>
      <xdr:colOff>114300</xdr:colOff>
      <xdr:row>75</xdr:row>
      <xdr:rowOff>125120</xdr:rowOff>
    </xdr:to>
    <xdr:sp macro="" textlink="">
      <xdr:nvSpPr>
        <xdr:cNvPr id="885" name="楕円 884"/>
        <xdr:cNvSpPr/>
      </xdr:nvSpPr>
      <xdr:spPr>
        <a:xfrm>
          <a:off x="22110700" y="1288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46397</xdr:rowOff>
    </xdr:from>
    <xdr:ext cx="534377" cy="259045"/>
    <xdr:sp macro="" textlink="">
      <xdr:nvSpPr>
        <xdr:cNvPr id="886" name="繰出金該当値テキスト"/>
        <xdr:cNvSpPr txBox="1"/>
      </xdr:nvSpPr>
      <xdr:spPr>
        <a:xfrm>
          <a:off x="22212300" y="127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129754</xdr:rowOff>
    </xdr:from>
    <xdr:to>
      <xdr:col>112</xdr:col>
      <xdr:colOff>38100</xdr:colOff>
      <xdr:row>75</xdr:row>
      <xdr:rowOff>59904</xdr:rowOff>
    </xdr:to>
    <xdr:sp macro="" textlink="">
      <xdr:nvSpPr>
        <xdr:cNvPr id="887" name="楕円 886"/>
        <xdr:cNvSpPr/>
      </xdr:nvSpPr>
      <xdr:spPr>
        <a:xfrm>
          <a:off x="21272500" y="1281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76431</xdr:rowOff>
    </xdr:from>
    <xdr:ext cx="534377" cy="259045"/>
    <xdr:sp macro="" textlink="">
      <xdr:nvSpPr>
        <xdr:cNvPr id="888" name="テキスト ボックス 887"/>
        <xdr:cNvSpPr txBox="1"/>
      </xdr:nvSpPr>
      <xdr:spPr>
        <a:xfrm>
          <a:off x="21056111" y="1259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144221</xdr:rowOff>
    </xdr:from>
    <xdr:to>
      <xdr:col>107</xdr:col>
      <xdr:colOff>101600</xdr:colOff>
      <xdr:row>71</xdr:row>
      <xdr:rowOff>74371</xdr:rowOff>
    </xdr:to>
    <xdr:sp macro="" textlink="">
      <xdr:nvSpPr>
        <xdr:cNvPr id="889" name="楕円 888"/>
        <xdr:cNvSpPr/>
      </xdr:nvSpPr>
      <xdr:spPr>
        <a:xfrm>
          <a:off x="20383500" y="1214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90898</xdr:rowOff>
    </xdr:from>
    <xdr:ext cx="534377" cy="259045"/>
    <xdr:sp macro="" textlink="">
      <xdr:nvSpPr>
        <xdr:cNvPr id="890" name="テキスト ボックス 889"/>
        <xdr:cNvSpPr txBox="1"/>
      </xdr:nvSpPr>
      <xdr:spPr>
        <a:xfrm>
          <a:off x="20167111" y="119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168290</xdr:rowOff>
    </xdr:from>
    <xdr:to>
      <xdr:col>102</xdr:col>
      <xdr:colOff>165100</xdr:colOff>
      <xdr:row>71</xdr:row>
      <xdr:rowOff>98440</xdr:rowOff>
    </xdr:to>
    <xdr:sp macro="" textlink="">
      <xdr:nvSpPr>
        <xdr:cNvPr id="891" name="楕円 890"/>
        <xdr:cNvSpPr/>
      </xdr:nvSpPr>
      <xdr:spPr>
        <a:xfrm>
          <a:off x="19494500" y="1216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114967</xdr:rowOff>
    </xdr:from>
    <xdr:ext cx="534377" cy="259045"/>
    <xdr:sp macro="" textlink="">
      <xdr:nvSpPr>
        <xdr:cNvPr id="892" name="テキスト ボックス 891"/>
        <xdr:cNvSpPr txBox="1"/>
      </xdr:nvSpPr>
      <xdr:spPr>
        <a:xfrm>
          <a:off x="19278111" y="1194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64570</xdr:rowOff>
    </xdr:from>
    <xdr:to>
      <xdr:col>98</xdr:col>
      <xdr:colOff>38100</xdr:colOff>
      <xdr:row>71</xdr:row>
      <xdr:rowOff>166170</xdr:rowOff>
    </xdr:to>
    <xdr:sp macro="" textlink="">
      <xdr:nvSpPr>
        <xdr:cNvPr id="893" name="楕円 892"/>
        <xdr:cNvSpPr/>
      </xdr:nvSpPr>
      <xdr:spPr>
        <a:xfrm>
          <a:off x="18605500" y="1223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11247</xdr:rowOff>
    </xdr:from>
    <xdr:ext cx="534377" cy="259045"/>
    <xdr:sp macro="" textlink="">
      <xdr:nvSpPr>
        <xdr:cNvPr id="894" name="テキスト ボックス 893"/>
        <xdr:cNvSpPr txBox="1"/>
      </xdr:nvSpPr>
      <xdr:spPr>
        <a:xfrm>
          <a:off x="18389111" y="1201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類似団体の平均と比べると人件費、扶助費、普通建設事業費で高くなっている。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普通建設事業費の令和元年度は、平成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年度よりも大きく増加している。これは、市街地開発事業による増、学校教育施設等整備事業による増が大きな要因である。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大型の都市再構築事業が令和３年度まで続くため、普通建設事業費のコストがそこまで増加するが、それ以降の大型事業を予定していないため、減少すると思われる。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また、それらの事業をはじめ多くの事業に市債を活用しており、公債費が令和２年度にピークを迎える。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和歌山県和歌山市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366,923
363,277
208.85
160,348,563
159,542,372
352,987
80,043,035
182,557,544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33020</xdr:rowOff>
    </xdr:from>
    <xdr:to>
      <xdr:col>24</xdr:col>
      <xdr:colOff>63500</xdr:colOff>
      <xdr:row>33</xdr:row>
      <xdr:rowOff>85598</xdr:rowOff>
    </xdr:to>
    <xdr:cxnSp macro="">
      <xdr:nvCxnSpPr>
        <xdr:cNvPr id="61" name="直線コネクタ 60"/>
        <xdr:cNvCxnSpPr/>
      </xdr:nvCxnSpPr>
      <xdr:spPr>
        <a:xfrm>
          <a:off x="3797300" y="5690870"/>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170959</xdr:rowOff>
    </xdr:from>
    <xdr:ext cx="469744" cy="259045"/>
    <xdr:sp macro="" textlink="">
      <xdr:nvSpPr>
        <xdr:cNvPr id="62" name="議会費平均値テキスト"/>
        <xdr:cNvSpPr txBox="1"/>
      </xdr:nvSpPr>
      <xdr:spPr>
        <a:xfrm>
          <a:off x="4686300" y="6000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33020</xdr:rowOff>
    </xdr:from>
    <xdr:to>
      <xdr:col>19</xdr:col>
      <xdr:colOff>177800</xdr:colOff>
      <xdr:row>33</xdr:row>
      <xdr:rowOff>46736</xdr:rowOff>
    </xdr:to>
    <xdr:cxnSp macro="">
      <xdr:nvCxnSpPr>
        <xdr:cNvPr id="64" name="直線コネクタ 63"/>
        <xdr:cNvCxnSpPr/>
      </xdr:nvCxnSpPr>
      <xdr:spPr>
        <a:xfrm flipV="1">
          <a:off x="2908300" y="569087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122191</xdr:rowOff>
    </xdr:from>
    <xdr:ext cx="469744" cy="259045"/>
    <xdr:sp macro="" textlink="">
      <xdr:nvSpPr>
        <xdr:cNvPr id="66" name="テキスト ボックス 65"/>
        <xdr:cNvSpPr txBox="1"/>
      </xdr:nvSpPr>
      <xdr:spPr>
        <a:xfrm>
          <a:off x="3562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46736</xdr:rowOff>
    </xdr:from>
    <xdr:to>
      <xdr:col>15</xdr:col>
      <xdr:colOff>50800</xdr:colOff>
      <xdr:row>33</xdr:row>
      <xdr:rowOff>100838</xdr:rowOff>
    </xdr:to>
    <xdr:cxnSp macro="">
      <xdr:nvCxnSpPr>
        <xdr:cNvPr id="67" name="直線コネクタ 66"/>
        <xdr:cNvCxnSpPr/>
      </xdr:nvCxnSpPr>
      <xdr:spPr>
        <a:xfrm flipV="1">
          <a:off x="2019300" y="5704586"/>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118381</xdr:rowOff>
    </xdr:from>
    <xdr:ext cx="469744" cy="259045"/>
    <xdr:sp macro="" textlink="">
      <xdr:nvSpPr>
        <xdr:cNvPr id="69" name="テキスト ボックス 68"/>
        <xdr:cNvSpPr txBox="1"/>
      </xdr:nvSpPr>
      <xdr:spPr>
        <a:xfrm>
          <a:off x="2673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170180</xdr:rowOff>
    </xdr:from>
    <xdr:to>
      <xdr:col>10</xdr:col>
      <xdr:colOff>114300</xdr:colOff>
      <xdr:row>33</xdr:row>
      <xdr:rowOff>100838</xdr:rowOff>
    </xdr:to>
    <xdr:cxnSp macro="">
      <xdr:nvCxnSpPr>
        <xdr:cNvPr id="70" name="直線コネクタ 69"/>
        <xdr:cNvCxnSpPr/>
      </xdr:nvCxnSpPr>
      <xdr:spPr>
        <a:xfrm>
          <a:off x="1130300" y="5656580"/>
          <a:ext cx="889000" cy="10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22369</xdr:rowOff>
    </xdr:from>
    <xdr:ext cx="469744" cy="259045"/>
    <xdr:sp macro="" textlink="">
      <xdr:nvSpPr>
        <xdr:cNvPr id="74" name="テキスト ボックス 73"/>
        <xdr:cNvSpPr txBox="1"/>
      </xdr:nvSpPr>
      <xdr:spPr>
        <a:xfrm>
          <a:off x="895428" y="602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34798</xdr:rowOff>
    </xdr:from>
    <xdr:to>
      <xdr:col>24</xdr:col>
      <xdr:colOff>114300</xdr:colOff>
      <xdr:row>33</xdr:row>
      <xdr:rowOff>136398</xdr:rowOff>
    </xdr:to>
    <xdr:sp macro="" textlink="">
      <xdr:nvSpPr>
        <xdr:cNvPr id="80" name="楕円 79"/>
        <xdr:cNvSpPr/>
      </xdr:nvSpPr>
      <xdr:spPr>
        <a:xfrm>
          <a:off x="4584700" y="569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57675</xdr:rowOff>
    </xdr:from>
    <xdr:ext cx="469744" cy="259045"/>
    <xdr:sp macro="" textlink="">
      <xdr:nvSpPr>
        <xdr:cNvPr id="81" name="議会費該当値テキスト"/>
        <xdr:cNvSpPr txBox="1"/>
      </xdr:nvSpPr>
      <xdr:spPr>
        <a:xfrm>
          <a:off x="4686300" y="554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153670</xdr:rowOff>
    </xdr:from>
    <xdr:to>
      <xdr:col>20</xdr:col>
      <xdr:colOff>38100</xdr:colOff>
      <xdr:row>33</xdr:row>
      <xdr:rowOff>83820</xdr:rowOff>
    </xdr:to>
    <xdr:sp macro="" textlink="">
      <xdr:nvSpPr>
        <xdr:cNvPr id="82" name="楕円 81"/>
        <xdr:cNvSpPr/>
      </xdr:nvSpPr>
      <xdr:spPr>
        <a:xfrm>
          <a:off x="3746500" y="56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100347</xdr:rowOff>
    </xdr:from>
    <xdr:ext cx="469744" cy="259045"/>
    <xdr:sp macro="" textlink="">
      <xdr:nvSpPr>
        <xdr:cNvPr id="83" name="テキスト ボックス 82"/>
        <xdr:cNvSpPr txBox="1"/>
      </xdr:nvSpPr>
      <xdr:spPr>
        <a:xfrm>
          <a:off x="3562428" y="541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167386</xdr:rowOff>
    </xdr:from>
    <xdr:to>
      <xdr:col>15</xdr:col>
      <xdr:colOff>101600</xdr:colOff>
      <xdr:row>33</xdr:row>
      <xdr:rowOff>97536</xdr:rowOff>
    </xdr:to>
    <xdr:sp macro="" textlink="">
      <xdr:nvSpPr>
        <xdr:cNvPr id="84" name="楕円 83"/>
        <xdr:cNvSpPr/>
      </xdr:nvSpPr>
      <xdr:spPr>
        <a:xfrm>
          <a:off x="2857500" y="565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114063</xdr:rowOff>
    </xdr:from>
    <xdr:ext cx="469744" cy="259045"/>
    <xdr:sp macro="" textlink="">
      <xdr:nvSpPr>
        <xdr:cNvPr id="85" name="テキスト ボックス 84"/>
        <xdr:cNvSpPr txBox="1"/>
      </xdr:nvSpPr>
      <xdr:spPr>
        <a:xfrm>
          <a:off x="2673428" y="54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50038</xdr:rowOff>
    </xdr:from>
    <xdr:to>
      <xdr:col>10</xdr:col>
      <xdr:colOff>165100</xdr:colOff>
      <xdr:row>33</xdr:row>
      <xdr:rowOff>151638</xdr:rowOff>
    </xdr:to>
    <xdr:sp macro="" textlink="">
      <xdr:nvSpPr>
        <xdr:cNvPr id="86" name="楕円 85"/>
        <xdr:cNvSpPr/>
      </xdr:nvSpPr>
      <xdr:spPr>
        <a:xfrm>
          <a:off x="1968500" y="570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168165</xdr:rowOff>
    </xdr:from>
    <xdr:ext cx="469744" cy="259045"/>
    <xdr:sp macro="" textlink="">
      <xdr:nvSpPr>
        <xdr:cNvPr id="87" name="テキスト ボックス 86"/>
        <xdr:cNvSpPr txBox="1"/>
      </xdr:nvSpPr>
      <xdr:spPr>
        <a:xfrm>
          <a:off x="1784428" y="548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119380</xdr:rowOff>
    </xdr:from>
    <xdr:to>
      <xdr:col>6</xdr:col>
      <xdr:colOff>38100</xdr:colOff>
      <xdr:row>33</xdr:row>
      <xdr:rowOff>49530</xdr:rowOff>
    </xdr:to>
    <xdr:sp macro="" textlink="">
      <xdr:nvSpPr>
        <xdr:cNvPr id="88" name="楕円 87"/>
        <xdr:cNvSpPr/>
      </xdr:nvSpPr>
      <xdr:spPr>
        <a:xfrm>
          <a:off x="1079500" y="56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66057</xdr:rowOff>
    </xdr:from>
    <xdr:ext cx="469744" cy="259045"/>
    <xdr:sp macro="" textlink="">
      <xdr:nvSpPr>
        <xdr:cNvPr id="89" name="テキスト ボックス 88"/>
        <xdr:cNvSpPr txBox="1"/>
      </xdr:nvSpPr>
      <xdr:spPr>
        <a:xfrm>
          <a:off x="895428" y="538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111696</xdr:rowOff>
    </xdr:from>
    <xdr:to>
      <xdr:col>24</xdr:col>
      <xdr:colOff>63500</xdr:colOff>
      <xdr:row>58</xdr:row>
      <xdr:rowOff>44697</xdr:rowOff>
    </xdr:to>
    <xdr:cxnSp macro="">
      <xdr:nvCxnSpPr>
        <xdr:cNvPr id="119" name="直線コネクタ 118"/>
        <xdr:cNvCxnSpPr/>
      </xdr:nvCxnSpPr>
      <xdr:spPr>
        <a:xfrm flipV="1">
          <a:off x="3797300" y="9884346"/>
          <a:ext cx="838200" cy="10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15403</xdr:rowOff>
    </xdr:from>
    <xdr:ext cx="534377" cy="259045"/>
    <xdr:sp macro="" textlink="">
      <xdr:nvSpPr>
        <xdr:cNvPr id="120" name="総務費平均値テキスト"/>
        <xdr:cNvSpPr txBox="1"/>
      </xdr:nvSpPr>
      <xdr:spPr>
        <a:xfrm>
          <a:off x="4686300" y="9616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26848</xdr:rowOff>
    </xdr:from>
    <xdr:to>
      <xdr:col>19</xdr:col>
      <xdr:colOff>177800</xdr:colOff>
      <xdr:row>58</xdr:row>
      <xdr:rowOff>44697</xdr:rowOff>
    </xdr:to>
    <xdr:cxnSp macro="">
      <xdr:nvCxnSpPr>
        <xdr:cNvPr id="122" name="直線コネクタ 121"/>
        <xdr:cNvCxnSpPr/>
      </xdr:nvCxnSpPr>
      <xdr:spPr>
        <a:xfrm>
          <a:off x="2908300" y="9970948"/>
          <a:ext cx="889000" cy="1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154964</xdr:rowOff>
    </xdr:from>
    <xdr:ext cx="534377" cy="259045"/>
    <xdr:sp macro="" textlink="">
      <xdr:nvSpPr>
        <xdr:cNvPr id="124" name="テキスト ボックス 123"/>
        <xdr:cNvSpPr txBox="1"/>
      </xdr:nvSpPr>
      <xdr:spPr>
        <a:xfrm>
          <a:off x="3530111" y="95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104191</xdr:rowOff>
    </xdr:from>
    <xdr:to>
      <xdr:col>15</xdr:col>
      <xdr:colOff>50800</xdr:colOff>
      <xdr:row>58</xdr:row>
      <xdr:rowOff>26848</xdr:rowOff>
    </xdr:to>
    <xdr:cxnSp macro="">
      <xdr:nvCxnSpPr>
        <xdr:cNvPr id="125" name="直線コネクタ 124"/>
        <xdr:cNvCxnSpPr/>
      </xdr:nvCxnSpPr>
      <xdr:spPr>
        <a:xfrm>
          <a:off x="2019300" y="9705391"/>
          <a:ext cx="889000" cy="26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171022</xdr:rowOff>
    </xdr:from>
    <xdr:ext cx="534377" cy="259045"/>
    <xdr:sp macro="" textlink="">
      <xdr:nvSpPr>
        <xdr:cNvPr id="127" name="テキスト ボックス 126"/>
        <xdr:cNvSpPr txBox="1"/>
      </xdr:nvSpPr>
      <xdr:spPr>
        <a:xfrm>
          <a:off x="2641111" y="960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104191</xdr:rowOff>
    </xdr:from>
    <xdr:to>
      <xdr:col>10</xdr:col>
      <xdr:colOff>114300</xdr:colOff>
      <xdr:row>57</xdr:row>
      <xdr:rowOff>98343</xdr:rowOff>
    </xdr:to>
    <xdr:cxnSp macro="">
      <xdr:nvCxnSpPr>
        <xdr:cNvPr id="128" name="直線コネクタ 127"/>
        <xdr:cNvCxnSpPr/>
      </xdr:nvCxnSpPr>
      <xdr:spPr>
        <a:xfrm flipV="1">
          <a:off x="1130300" y="9705391"/>
          <a:ext cx="889000" cy="16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113428</xdr:rowOff>
    </xdr:from>
    <xdr:ext cx="534377" cy="259045"/>
    <xdr:sp macro="" textlink="">
      <xdr:nvSpPr>
        <xdr:cNvPr id="130" name="テキスト ボックス 129"/>
        <xdr:cNvSpPr txBox="1"/>
      </xdr:nvSpPr>
      <xdr:spPr>
        <a:xfrm>
          <a:off x="1752111" y="98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124579</xdr:rowOff>
    </xdr:from>
    <xdr:ext cx="534377" cy="259045"/>
    <xdr:sp macro="" textlink="">
      <xdr:nvSpPr>
        <xdr:cNvPr id="132" name="テキスト ボックス 131"/>
        <xdr:cNvSpPr txBox="1"/>
      </xdr:nvSpPr>
      <xdr:spPr>
        <a:xfrm>
          <a:off x="863111" y="955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60896</xdr:rowOff>
    </xdr:from>
    <xdr:to>
      <xdr:col>24</xdr:col>
      <xdr:colOff>114300</xdr:colOff>
      <xdr:row>57</xdr:row>
      <xdr:rowOff>162496</xdr:rowOff>
    </xdr:to>
    <xdr:sp macro="" textlink="">
      <xdr:nvSpPr>
        <xdr:cNvPr id="138" name="楕円 137"/>
        <xdr:cNvSpPr/>
      </xdr:nvSpPr>
      <xdr:spPr>
        <a:xfrm>
          <a:off x="4584700" y="983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39323</xdr:rowOff>
    </xdr:from>
    <xdr:ext cx="534377" cy="259045"/>
    <xdr:sp macro="" textlink="">
      <xdr:nvSpPr>
        <xdr:cNvPr id="139" name="総務費該当値テキスト"/>
        <xdr:cNvSpPr txBox="1"/>
      </xdr:nvSpPr>
      <xdr:spPr>
        <a:xfrm>
          <a:off x="4686300" y="981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165347</xdr:rowOff>
    </xdr:from>
    <xdr:to>
      <xdr:col>20</xdr:col>
      <xdr:colOff>38100</xdr:colOff>
      <xdr:row>58</xdr:row>
      <xdr:rowOff>95497</xdr:rowOff>
    </xdr:to>
    <xdr:sp macro="" textlink="">
      <xdr:nvSpPr>
        <xdr:cNvPr id="140" name="楕円 139"/>
        <xdr:cNvSpPr/>
      </xdr:nvSpPr>
      <xdr:spPr>
        <a:xfrm>
          <a:off x="3746500" y="993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86624</xdr:rowOff>
    </xdr:from>
    <xdr:ext cx="534377" cy="259045"/>
    <xdr:sp macro="" textlink="">
      <xdr:nvSpPr>
        <xdr:cNvPr id="141" name="テキスト ボックス 140"/>
        <xdr:cNvSpPr txBox="1"/>
      </xdr:nvSpPr>
      <xdr:spPr>
        <a:xfrm>
          <a:off x="3530111" y="1003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147498</xdr:rowOff>
    </xdr:from>
    <xdr:to>
      <xdr:col>15</xdr:col>
      <xdr:colOff>101600</xdr:colOff>
      <xdr:row>58</xdr:row>
      <xdr:rowOff>77648</xdr:rowOff>
    </xdr:to>
    <xdr:sp macro="" textlink="">
      <xdr:nvSpPr>
        <xdr:cNvPr id="142" name="楕円 141"/>
        <xdr:cNvSpPr/>
      </xdr:nvSpPr>
      <xdr:spPr>
        <a:xfrm>
          <a:off x="2857500" y="99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68775</xdr:rowOff>
    </xdr:from>
    <xdr:ext cx="534377" cy="259045"/>
    <xdr:sp macro="" textlink="">
      <xdr:nvSpPr>
        <xdr:cNvPr id="143" name="テキスト ボックス 142"/>
        <xdr:cNvSpPr txBox="1"/>
      </xdr:nvSpPr>
      <xdr:spPr>
        <a:xfrm>
          <a:off x="2641111" y="1001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53391</xdr:rowOff>
    </xdr:from>
    <xdr:to>
      <xdr:col>10</xdr:col>
      <xdr:colOff>165100</xdr:colOff>
      <xdr:row>56</xdr:row>
      <xdr:rowOff>154991</xdr:rowOff>
    </xdr:to>
    <xdr:sp macro="" textlink="">
      <xdr:nvSpPr>
        <xdr:cNvPr id="144" name="楕円 143"/>
        <xdr:cNvSpPr/>
      </xdr:nvSpPr>
      <xdr:spPr>
        <a:xfrm>
          <a:off x="1968500" y="965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68</xdr:rowOff>
    </xdr:from>
    <xdr:ext cx="534377" cy="259045"/>
    <xdr:sp macro="" textlink="">
      <xdr:nvSpPr>
        <xdr:cNvPr id="145" name="テキスト ボックス 144"/>
        <xdr:cNvSpPr txBox="1"/>
      </xdr:nvSpPr>
      <xdr:spPr>
        <a:xfrm>
          <a:off x="1752111" y="942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47543</xdr:rowOff>
    </xdr:from>
    <xdr:to>
      <xdr:col>6</xdr:col>
      <xdr:colOff>38100</xdr:colOff>
      <xdr:row>57</xdr:row>
      <xdr:rowOff>149143</xdr:rowOff>
    </xdr:to>
    <xdr:sp macro="" textlink="">
      <xdr:nvSpPr>
        <xdr:cNvPr id="146" name="楕円 145"/>
        <xdr:cNvSpPr/>
      </xdr:nvSpPr>
      <xdr:spPr>
        <a:xfrm>
          <a:off x="1079500" y="982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140270</xdr:rowOff>
    </xdr:from>
    <xdr:ext cx="534377" cy="259045"/>
    <xdr:sp macro="" textlink="">
      <xdr:nvSpPr>
        <xdr:cNvPr id="147" name="テキスト ボックス 146"/>
        <xdr:cNvSpPr txBox="1"/>
      </xdr:nvSpPr>
      <xdr:spPr>
        <a:xfrm>
          <a:off x="863111" y="991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79349</xdr:rowOff>
    </xdr:from>
    <xdr:to>
      <xdr:col>24</xdr:col>
      <xdr:colOff>63500</xdr:colOff>
      <xdr:row>74</xdr:row>
      <xdr:rowOff>167653</xdr:rowOff>
    </xdr:to>
    <xdr:cxnSp macro="">
      <xdr:nvCxnSpPr>
        <xdr:cNvPr id="177" name="直線コネクタ 176"/>
        <xdr:cNvCxnSpPr/>
      </xdr:nvCxnSpPr>
      <xdr:spPr>
        <a:xfrm flipV="1">
          <a:off x="3797300" y="12766649"/>
          <a:ext cx="838200" cy="8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40517</xdr:rowOff>
    </xdr:from>
    <xdr:ext cx="599010" cy="259045"/>
    <xdr:sp macro="" textlink="">
      <xdr:nvSpPr>
        <xdr:cNvPr id="178" name="民生費平均値テキスト"/>
        <xdr:cNvSpPr txBox="1"/>
      </xdr:nvSpPr>
      <xdr:spPr>
        <a:xfrm>
          <a:off x="4686300" y="12899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155156</xdr:rowOff>
    </xdr:from>
    <xdr:to>
      <xdr:col>19</xdr:col>
      <xdr:colOff>177800</xdr:colOff>
      <xdr:row>74</xdr:row>
      <xdr:rowOff>167653</xdr:rowOff>
    </xdr:to>
    <xdr:cxnSp macro="">
      <xdr:nvCxnSpPr>
        <xdr:cNvPr id="180" name="直線コネクタ 179"/>
        <xdr:cNvCxnSpPr/>
      </xdr:nvCxnSpPr>
      <xdr:spPr>
        <a:xfrm>
          <a:off x="2908300" y="12842456"/>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50525</xdr:rowOff>
    </xdr:from>
    <xdr:ext cx="599010" cy="259045"/>
    <xdr:sp macro="" textlink="">
      <xdr:nvSpPr>
        <xdr:cNvPr id="182" name="テキスト ボックス 181"/>
        <xdr:cNvSpPr txBox="1"/>
      </xdr:nvSpPr>
      <xdr:spPr>
        <a:xfrm>
          <a:off x="3497795" y="1308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155156</xdr:rowOff>
    </xdr:from>
    <xdr:to>
      <xdr:col>15</xdr:col>
      <xdr:colOff>50800</xdr:colOff>
      <xdr:row>75</xdr:row>
      <xdr:rowOff>19672</xdr:rowOff>
    </xdr:to>
    <xdr:cxnSp macro="">
      <xdr:nvCxnSpPr>
        <xdr:cNvPr id="183" name="直線コネクタ 182"/>
        <xdr:cNvCxnSpPr/>
      </xdr:nvCxnSpPr>
      <xdr:spPr>
        <a:xfrm flipV="1">
          <a:off x="2019300" y="12842456"/>
          <a:ext cx="889000" cy="3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61256</xdr:rowOff>
    </xdr:from>
    <xdr:ext cx="599010" cy="259045"/>
    <xdr:sp macro="" textlink="">
      <xdr:nvSpPr>
        <xdr:cNvPr id="185" name="テキスト ボックス 184"/>
        <xdr:cNvSpPr txBox="1"/>
      </xdr:nvSpPr>
      <xdr:spPr>
        <a:xfrm>
          <a:off x="2608795" y="1309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19672</xdr:rowOff>
    </xdr:from>
    <xdr:to>
      <xdr:col>10</xdr:col>
      <xdr:colOff>114300</xdr:colOff>
      <xdr:row>75</xdr:row>
      <xdr:rowOff>82296</xdr:rowOff>
    </xdr:to>
    <xdr:cxnSp macro="">
      <xdr:nvCxnSpPr>
        <xdr:cNvPr id="186" name="直線コネクタ 185"/>
        <xdr:cNvCxnSpPr/>
      </xdr:nvCxnSpPr>
      <xdr:spPr>
        <a:xfrm flipV="1">
          <a:off x="1130300" y="12878422"/>
          <a:ext cx="889000" cy="6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74159</xdr:rowOff>
    </xdr:from>
    <xdr:ext cx="599010" cy="259045"/>
    <xdr:sp macro="" textlink="">
      <xdr:nvSpPr>
        <xdr:cNvPr id="188" name="テキスト ボックス 187"/>
        <xdr:cNvSpPr txBox="1"/>
      </xdr:nvSpPr>
      <xdr:spPr>
        <a:xfrm>
          <a:off x="1719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155909</xdr:rowOff>
    </xdr:from>
    <xdr:ext cx="599010" cy="259045"/>
    <xdr:sp macro="" textlink="">
      <xdr:nvSpPr>
        <xdr:cNvPr id="190" name="テキスト ボックス 189"/>
        <xdr:cNvSpPr txBox="1"/>
      </xdr:nvSpPr>
      <xdr:spPr>
        <a:xfrm>
          <a:off x="830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28549</xdr:rowOff>
    </xdr:from>
    <xdr:to>
      <xdr:col>24</xdr:col>
      <xdr:colOff>114300</xdr:colOff>
      <xdr:row>74</xdr:row>
      <xdr:rowOff>130149</xdr:rowOff>
    </xdr:to>
    <xdr:sp macro="" textlink="">
      <xdr:nvSpPr>
        <xdr:cNvPr id="196" name="楕円 195"/>
        <xdr:cNvSpPr/>
      </xdr:nvSpPr>
      <xdr:spPr>
        <a:xfrm>
          <a:off x="4584700" y="1271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51426</xdr:rowOff>
    </xdr:from>
    <xdr:ext cx="599010" cy="259045"/>
    <xdr:sp macro="" textlink="">
      <xdr:nvSpPr>
        <xdr:cNvPr id="197" name="民生費該当値テキスト"/>
        <xdr:cNvSpPr txBox="1"/>
      </xdr:nvSpPr>
      <xdr:spPr>
        <a:xfrm>
          <a:off x="4686300" y="12567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116853</xdr:rowOff>
    </xdr:from>
    <xdr:to>
      <xdr:col>20</xdr:col>
      <xdr:colOff>38100</xdr:colOff>
      <xdr:row>75</xdr:row>
      <xdr:rowOff>47003</xdr:rowOff>
    </xdr:to>
    <xdr:sp macro="" textlink="">
      <xdr:nvSpPr>
        <xdr:cNvPr id="198" name="楕円 197"/>
        <xdr:cNvSpPr/>
      </xdr:nvSpPr>
      <xdr:spPr>
        <a:xfrm>
          <a:off x="3746500" y="128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63530</xdr:rowOff>
    </xdr:from>
    <xdr:ext cx="599010" cy="259045"/>
    <xdr:sp macro="" textlink="">
      <xdr:nvSpPr>
        <xdr:cNvPr id="199" name="テキスト ボックス 198"/>
        <xdr:cNvSpPr txBox="1"/>
      </xdr:nvSpPr>
      <xdr:spPr>
        <a:xfrm>
          <a:off x="3497795" y="1257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104356</xdr:rowOff>
    </xdr:from>
    <xdr:to>
      <xdr:col>15</xdr:col>
      <xdr:colOff>101600</xdr:colOff>
      <xdr:row>75</xdr:row>
      <xdr:rowOff>34506</xdr:rowOff>
    </xdr:to>
    <xdr:sp macro="" textlink="">
      <xdr:nvSpPr>
        <xdr:cNvPr id="200" name="楕円 199"/>
        <xdr:cNvSpPr/>
      </xdr:nvSpPr>
      <xdr:spPr>
        <a:xfrm>
          <a:off x="2857500" y="1279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51033</xdr:rowOff>
    </xdr:from>
    <xdr:ext cx="599010" cy="259045"/>
    <xdr:sp macro="" textlink="">
      <xdr:nvSpPr>
        <xdr:cNvPr id="201" name="テキスト ボックス 200"/>
        <xdr:cNvSpPr txBox="1"/>
      </xdr:nvSpPr>
      <xdr:spPr>
        <a:xfrm>
          <a:off x="2608795" y="1256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140322</xdr:rowOff>
    </xdr:from>
    <xdr:to>
      <xdr:col>10</xdr:col>
      <xdr:colOff>165100</xdr:colOff>
      <xdr:row>75</xdr:row>
      <xdr:rowOff>70472</xdr:rowOff>
    </xdr:to>
    <xdr:sp macro="" textlink="">
      <xdr:nvSpPr>
        <xdr:cNvPr id="202" name="楕円 201"/>
        <xdr:cNvSpPr/>
      </xdr:nvSpPr>
      <xdr:spPr>
        <a:xfrm>
          <a:off x="1968500" y="1282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86999</xdr:rowOff>
    </xdr:from>
    <xdr:ext cx="599010" cy="259045"/>
    <xdr:sp macro="" textlink="">
      <xdr:nvSpPr>
        <xdr:cNvPr id="203" name="テキスト ボックス 202"/>
        <xdr:cNvSpPr txBox="1"/>
      </xdr:nvSpPr>
      <xdr:spPr>
        <a:xfrm>
          <a:off x="1719795" y="12602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31496</xdr:rowOff>
    </xdr:from>
    <xdr:to>
      <xdr:col>6</xdr:col>
      <xdr:colOff>38100</xdr:colOff>
      <xdr:row>75</xdr:row>
      <xdr:rowOff>133096</xdr:rowOff>
    </xdr:to>
    <xdr:sp macro="" textlink="">
      <xdr:nvSpPr>
        <xdr:cNvPr id="204" name="楕円 203"/>
        <xdr:cNvSpPr/>
      </xdr:nvSpPr>
      <xdr:spPr>
        <a:xfrm>
          <a:off x="1079500" y="1289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149623</xdr:rowOff>
    </xdr:from>
    <xdr:ext cx="599010" cy="259045"/>
    <xdr:sp macro="" textlink="">
      <xdr:nvSpPr>
        <xdr:cNvPr id="205" name="テキスト ボックス 204"/>
        <xdr:cNvSpPr txBox="1"/>
      </xdr:nvSpPr>
      <xdr:spPr>
        <a:xfrm>
          <a:off x="830795" y="1266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5603</xdr:rowOff>
    </xdr:from>
    <xdr:to>
      <xdr:col>24</xdr:col>
      <xdr:colOff>63500</xdr:colOff>
      <xdr:row>98</xdr:row>
      <xdr:rowOff>62410</xdr:rowOff>
    </xdr:to>
    <xdr:cxnSp macro="">
      <xdr:nvCxnSpPr>
        <xdr:cNvPr id="233" name="直線コネクタ 232"/>
        <xdr:cNvCxnSpPr/>
      </xdr:nvCxnSpPr>
      <xdr:spPr>
        <a:xfrm>
          <a:off x="3797300" y="16807703"/>
          <a:ext cx="838200" cy="5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112806</xdr:rowOff>
    </xdr:from>
    <xdr:ext cx="534377" cy="259045"/>
    <xdr:sp macro="" textlink="">
      <xdr:nvSpPr>
        <xdr:cNvPr id="234" name="衛生費平均値テキスト"/>
        <xdr:cNvSpPr txBox="1"/>
      </xdr:nvSpPr>
      <xdr:spPr>
        <a:xfrm>
          <a:off x="4686300" y="16400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5603</xdr:rowOff>
    </xdr:from>
    <xdr:to>
      <xdr:col>19</xdr:col>
      <xdr:colOff>177800</xdr:colOff>
      <xdr:row>98</xdr:row>
      <xdr:rowOff>24143</xdr:rowOff>
    </xdr:to>
    <xdr:cxnSp macro="">
      <xdr:nvCxnSpPr>
        <xdr:cNvPr id="236" name="直線コネクタ 235"/>
        <xdr:cNvCxnSpPr/>
      </xdr:nvCxnSpPr>
      <xdr:spPr>
        <a:xfrm flipV="1">
          <a:off x="2908300" y="16807703"/>
          <a:ext cx="889000" cy="1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51877</xdr:rowOff>
    </xdr:from>
    <xdr:ext cx="534377" cy="259045"/>
    <xdr:sp macro="" textlink="">
      <xdr:nvSpPr>
        <xdr:cNvPr id="238" name="テキスト ボックス 237"/>
        <xdr:cNvSpPr txBox="1"/>
      </xdr:nvSpPr>
      <xdr:spPr>
        <a:xfrm>
          <a:off x="3530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133505</xdr:rowOff>
    </xdr:from>
    <xdr:to>
      <xdr:col>15</xdr:col>
      <xdr:colOff>50800</xdr:colOff>
      <xdr:row>98</xdr:row>
      <xdr:rowOff>24143</xdr:rowOff>
    </xdr:to>
    <xdr:cxnSp macro="">
      <xdr:nvCxnSpPr>
        <xdr:cNvPr id="239" name="直線コネクタ 238"/>
        <xdr:cNvCxnSpPr/>
      </xdr:nvCxnSpPr>
      <xdr:spPr>
        <a:xfrm>
          <a:off x="2019300" y="16764155"/>
          <a:ext cx="889000" cy="6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0" name="フローチャート: 判断 239"/>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93595</xdr:rowOff>
    </xdr:from>
    <xdr:ext cx="534377" cy="259045"/>
    <xdr:sp macro="" textlink="">
      <xdr:nvSpPr>
        <xdr:cNvPr id="241" name="テキスト ボックス 240"/>
        <xdr:cNvSpPr txBox="1"/>
      </xdr:nvSpPr>
      <xdr:spPr>
        <a:xfrm>
          <a:off x="2641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76470</xdr:rowOff>
    </xdr:from>
    <xdr:to>
      <xdr:col>10</xdr:col>
      <xdr:colOff>114300</xdr:colOff>
      <xdr:row>97</xdr:row>
      <xdr:rowOff>133505</xdr:rowOff>
    </xdr:to>
    <xdr:cxnSp macro="">
      <xdr:nvCxnSpPr>
        <xdr:cNvPr id="242" name="直線コネクタ 241"/>
        <xdr:cNvCxnSpPr/>
      </xdr:nvCxnSpPr>
      <xdr:spPr>
        <a:xfrm>
          <a:off x="1130300" y="16535670"/>
          <a:ext cx="889000" cy="22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3" name="フローチャート: 判断 242"/>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93093</xdr:rowOff>
    </xdr:from>
    <xdr:ext cx="534377" cy="259045"/>
    <xdr:sp macro="" textlink="">
      <xdr:nvSpPr>
        <xdr:cNvPr id="244" name="テキスト ボックス 243"/>
        <xdr:cNvSpPr txBox="1"/>
      </xdr:nvSpPr>
      <xdr:spPr>
        <a:xfrm>
          <a:off x="1752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5" name="フローチャート: 判断 244"/>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38112</xdr:rowOff>
    </xdr:from>
    <xdr:ext cx="534377" cy="259045"/>
    <xdr:sp macro="" textlink="">
      <xdr:nvSpPr>
        <xdr:cNvPr id="246" name="テキスト ボックス 245"/>
        <xdr:cNvSpPr txBox="1"/>
      </xdr:nvSpPr>
      <xdr:spPr>
        <a:xfrm>
          <a:off x="863111" y="166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11610</xdr:rowOff>
    </xdr:from>
    <xdr:to>
      <xdr:col>24</xdr:col>
      <xdr:colOff>114300</xdr:colOff>
      <xdr:row>98</xdr:row>
      <xdr:rowOff>113210</xdr:rowOff>
    </xdr:to>
    <xdr:sp macro="" textlink="">
      <xdr:nvSpPr>
        <xdr:cNvPr id="252" name="楕円 251"/>
        <xdr:cNvSpPr/>
      </xdr:nvSpPr>
      <xdr:spPr>
        <a:xfrm>
          <a:off x="4584700" y="1681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97987</xdr:rowOff>
    </xdr:from>
    <xdr:ext cx="534377" cy="259045"/>
    <xdr:sp macro="" textlink="">
      <xdr:nvSpPr>
        <xdr:cNvPr id="253" name="衛生費該当値テキスト"/>
        <xdr:cNvSpPr txBox="1"/>
      </xdr:nvSpPr>
      <xdr:spPr>
        <a:xfrm>
          <a:off x="4686300" y="1672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126253</xdr:rowOff>
    </xdr:from>
    <xdr:to>
      <xdr:col>20</xdr:col>
      <xdr:colOff>38100</xdr:colOff>
      <xdr:row>98</xdr:row>
      <xdr:rowOff>56403</xdr:rowOff>
    </xdr:to>
    <xdr:sp macro="" textlink="">
      <xdr:nvSpPr>
        <xdr:cNvPr id="254" name="楕円 253"/>
        <xdr:cNvSpPr/>
      </xdr:nvSpPr>
      <xdr:spPr>
        <a:xfrm>
          <a:off x="3746500" y="1675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47530</xdr:rowOff>
    </xdr:from>
    <xdr:ext cx="534377" cy="259045"/>
    <xdr:sp macro="" textlink="">
      <xdr:nvSpPr>
        <xdr:cNvPr id="255" name="テキスト ボックス 254"/>
        <xdr:cNvSpPr txBox="1"/>
      </xdr:nvSpPr>
      <xdr:spPr>
        <a:xfrm>
          <a:off x="3530111" y="1684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144793</xdr:rowOff>
    </xdr:from>
    <xdr:to>
      <xdr:col>15</xdr:col>
      <xdr:colOff>101600</xdr:colOff>
      <xdr:row>98</xdr:row>
      <xdr:rowOff>74943</xdr:rowOff>
    </xdr:to>
    <xdr:sp macro="" textlink="">
      <xdr:nvSpPr>
        <xdr:cNvPr id="256" name="楕円 255"/>
        <xdr:cNvSpPr/>
      </xdr:nvSpPr>
      <xdr:spPr>
        <a:xfrm>
          <a:off x="2857500" y="1677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66070</xdr:rowOff>
    </xdr:from>
    <xdr:ext cx="534377" cy="259045"/>
    <xdr:sp macro="" textlink="">
      <xdr:nvSpPr>
        <xdr:cNvPr id="257" name="テキスト ボックス 256"/>
        <xdr:cNvSpPr txBox="1"/>
      </xdr:nvSpPr>
      <xdr:spPr>
        <a:xfrm>
          <a:off x="2641111" y="1686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82705</xdr:rowOff>
    </xdr:from>
    <xdr:to>
      <xdr:col>10</xdr:col>
      <xdr:colOff>165100</xdr:colOff>
      <xdr:row>98</xdr:row>
      <xdr:rowOff>12855</xdr:rowOff>
    </xdr:to>
    <xdr:sp macro="" textlink="">
      <xdr:nvSpPr>
        <xdr:cNvPr id="258" name="楕円 257"/>
        <xdr:cNvSpPr/>
      </xdr:nvSpPr>
      <xdr:spPr>
        <a:xfrm>
          <a:off x="1968500" y="1671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3982</xdr:rowOff>
    </xdr:from>
    <xdr:ext cx="534377" cy="259045"/>
    <xdr:sp macro="" textlink="">
      <xdr:nvSpPr>
        <xdr:cNvPr id="259" name="テキスト ボックス 258"/>
        <xdr:cNvSpPr txBox="1"/>
      </xdr:nvSpPr>
      <xdr:spPr>
        <a:xfrm>
          <a:off x="1752111" y="1680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25670</xdr:rowOff>
    </xdr:from>
    <xdr:to>
      <xdr:col>6</xdr:col>
      <xdr:colOff>38100</xdr:colOff>
      <xdr:row>96</xdr:row>
      <xdr:rowOff>127270</xdr:rowOff>
    </xdr:to>
    <xdr:sp macro="" textlink="">
      <xdr:nvSpPr>
        <xdr:cNvPr id="260" name="楕円 259"/>
        <xdr:cNvSpPr/>
      </xdr:nvSpPr>
      <xdr:spPr>
        <a:xfrm>
          <a:off x="1079500" y="1648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143797</xdr:rowOff>
    </xdr:from>
    <xdr:ext cx="534377" cy="259045"/>
    <xdr:sp macro="" textlink="">
      <xdr:nvSpPr>
        <xdr:cNvPr id="261" name="テキスト ボックス 260"/>
        <xdr:cNvSpPr txBox="1"/>
      </xdr:nvSpPr>
      <xdr:spPr>
        <a:xfrm>
          <a:off x="863111" y="162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54204</xdr:rowOff>
    </xdr:from>
    <xdr:to>
      <xdr:col>55</xdr:col>
      <xdr:colOff>0</xdr:colOff>
      <xdr:row>37</xdr:row>
      <xdr:rowOff>59233</xdr:rowOff>
    </xdr:to>
    <xdr:cxnSp macro="">
      <xdr:nvCxnSpPr>
        <xdr:cNvPr id="288" name="直線コネクタ 287"/>
        <xdr:cNvCxnSpPr/>
      </xdr:nvCxnSpPr>
      <xdr:spPr>
        <a:xfrm>
          <a:off x="9639300" y="6397854"/>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133723</xdr:rowOff>
    </xdr:from>
    <xdr:ext cx="378565" cy="259045"/>
    <xdr:sp macro="" textlink="">
      <xdr:nvSpPr>
        <xdr:cNvPr id="289" name="労働費平均値テキスト"/>
        <xdr:cNvSpPr txBox="1"/>
      </xdr:nvSpPr>
      <xdr:spPr>
        <a:xfrm>
          <a:off x="10528300" y="6134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54204</xdr:rowOff>
    </xdr:from>
    <xdr:to>
      <xdr:col>50</xdr:col>
      <xdr:colOff>114300</xdr:colOff>
      <xdr:row>37</xdr:row>
      <xdr:rowOff>62433</xdr:rowOff>
    </xdr:to>
    <xdr:cxnSp macro="">
      <xdr:nvCxnSpPr>
        <xdr:cNvPr id="291" name="直線コネクタ 290"/>
        <xdr:cNvCxnSpPr/>
      </xdr:nvCxnSpPr>
      <xdr:spPr>
        <a:xfrm flipV="1">
          <a:off x="8750300" y="6397854"/>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81297</xdr:rowOff>
    </xdr:from>
    <xdr:ext cx="378565" cy="259045"/>
    <xdr:sp macro="" textlink="">
      <xdr:nvSpPr>
        <xdr:cNvPr id="293" name="テキスト ボックス 292"/>
        <xdr:cNvSpPr txBox="1"/>
      </xdr:nvSpPr>
      <xdr:spPr>
        <a:xfrm>
          <a:off x="9450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53289</xdr:rowOff>
    </xdr:from>
    <xdr:to>
      <xdr:col>45</xdr:col>
      <xdr:colOff>177800</xdr:colOff>
      <xdr:row>37</xdr:row>
      <xdr:rowOff>62433</xdr:rowOff>
    </xdr:to>
    <xdr:cxnSp macro="">
      <xdr:nvCxnSpPr>
        <xdr:cNvPr id="294" name="直線コネクタ 293"/>
        <xdr:cNvCxnSpPr/>
      </xdr:nvCxnSpPr>
      <xdr:spPr>
        <a:xfrm>
          <a:off x="7861300" y="639693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5" name="フローチャート: 判断 294"/>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75811</xdr:rowOff>
    </xdr:from>
    <xdr:ext cx="378565" cy="259045"/>
    <xdr:sp macro="" textlink="">
      <xdr:nvSpPr>
        <xdr:cNvPr id="296" name="テキスト ボックス 295"/>
        <xdr:cNvSpPr txBox="1"/>
      </xdr:nvSpPr>
      <xdr:spPr>
        <a:xfrm>
          <a:off x="8561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53289</xdr:rowOff>
    </xdr:from>
    <xdr:to>
      <xdr:col>41</xdr:col>
      <xdr:colOff>50800</xdr:colOff>
      <xdr:row>37</xdr:row>
      <xdr:rowOff>54661</xdr:rowOff>
    </xdr:to>
    <xdr:cxnSp macro="">
      <xdr:nvCxnSpPr>
        <xdr:cNvPr id="297" name="直線コネクタ 296"/>
        <xdr:cNvCxnSpPr/>
      </xdr:nvCxnSpPr>
      <xdr:spPr>
        <a:xfrm flipV="1">
          <a:off x="6972300" y="639693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298" name="フローチャート: 判断 297"/>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63923</xdr:rowOff>
    </xdr:from>
    <xdr:ext cx="378565" cy="259045"/>
    <xdr:sp macro="" textlink="">
      <xdr:nvSpPr>
        <xdr:cNvPr id="299" name="テキスト ボックス 298"/>
        <xdr:cNvSpPr txBox="1"/>
      </xdr:nvSpPr>
      <xdr:spPr>
        <a:xfrm>
          <a:off x="7672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0" name="フローチャート: 判断 299"/>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22775</xdr:rowOff>
    </xdr:from>
    <xdr:ext cx="378565" cy="259045"/>
    <xdr:sp macro="" textlink="">
      <xdr:nvSpPr>
        <xdr:cNvPr id="301" name="テキスト ボックス 300"/>
        <xdr:cNvSpPr txBox="1"/>
      </xdr:nvSpPr>
      <xdr:spPr>
        <a:xfrm>
          <a:off x="6783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8433</xdr:rowOff>
    </xdr:from>
    <xdr:to>
      <xdr:col>55</xdr:col>
      <xdr:colOff>50800</xdr:colOff>
      <xdr:row>37</xdr:row>
      <xdr:rowOff>110033</xdr:rowOff>
    </xdr:to>
    <xdr:sp macro="" textlink="">
      <xdr:nvSpPr>
        <xdr:cNvPr id="307" name="楕円 306"/>
        <xdr:cNvSpPr/>
      </xdr:nvSpPr>
      <xdr:spPr>
        <a:xfrm>
          <a:off x="10426700" y="63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158310</xdr:rowOff>
    </xdr:from>
    <xdr:ext cx="378565" cy="259045"/>
    <xdr:sp macro="" textlink="">
      <xdr:nvSpPr>
        <xdr:cNvPr id="308" name="労働費該当値テキスト"/>
        <xdr:cNvSpPr txBox="1"/>
      </xdr:nvSpPr>
      <xdr:spPr>
        <a:xfrm>
          <a:off x="10528300" y="6330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3404</xdr:rowOff>
    </xdr:from>
    <xdr:to>
      <xdr:col>50</xdr:col>
      <xdr:colOff>165100</xdr:colOff>
      <xdr:row>37</xdr:row>
      <xdr:rowOff>105004</xdr:rowOff>
    </xdr:to>
    <xdr:sp macro="" textlink="">
      <xdr:nvSpPr>
        <xdr:cNvPr id="309" name="楕円 308"/>
        <xdr:cNvSpPr/>
      </xdr:nvSpPr>
      <xdr:spPr>
        <a:xfrm>
          <a:off x="9588500" y="634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96131</xdr:rowOff>
    </xdr:from>
    <xdr:ext cx="378565" cy="259045"/>
    <xdr:sp macro="" textlink="">
      <xdr:nvSpPr>
        <xdr:cNvPr id="310" name="テキスト ボックス 309"/>
        <xdr:cNvSpPr txBox="1"/>
      </xdr:nvSpPr>
      <xdr:spPr>
        <a:xfrm>
          <a:off x="9450017" y="643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11633</xdr:rowOff>
    </xdr:from>
    <xdr:to>
      <xdr:col>46</xdr:col>
      <xdr:colOff>38100</xdr:colOff>
      <xdr:row>37</xdr:row>
      <xdr:rowOff>113233</xdr:rowOff>
    </xdr:to>
    <xdr:sp macro="" textlink="">
      <xdr:nvSpPr>
        <xdr:cNvPr id="311" name="楕円 310"/>
        <xdr:cNvSpPr/>
      </xdr:nvSpPr>
      <xdr:spPr>
        <a:xfrm>
          <a:off x="8699500" y="635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104360</xdr:rowOff>
    </xdr:from>
    <xdr:ext cx="378565" cy="259045"/>
    <xdr:sp macro="" textlink="">
      <xdr:nvSpPr>
        <xdr:cNvPr id="312" name="テキスト ボックス 311"/>
        <xdr:cNvSpPr txBox="1"/>
      </xdr:nvSpPr>
      <xdr:spPr>
        <a:xfrm>
          <a:off x="8561017" y="6448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2489</xdr:rowOff>
    </xdr:from>
    <xdr:to>
      <xdr:col>41</xdr:col>
      <xdr:colOff>101600</xdr:colOff>
      <xdr:row>37</xdr:row>
      <xdr:rowOff>104089</xdr:rowOff>
    </xdr:to>
    <xdr:sp macro="" textlink="">
      <xdr:nvSpPr>
        <xdr:cNvPr id="313" name="楕円 312"/>
        <xdr:cNvSpPr/>
      </xdr:nvSpPr>
      <xdr:spPr>
        <a:xfrm>
          <a:off x="7810500" y="63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95216</xdr:rowOff>
    </xdr:from>
    <xdr:ext cx="378565" cy="259045"/>
    <xdr:sp macro="" textlink="">
      <xdr:nvSpPr>
        <xdr:cNvPr id="314" name="テキスト ボックス 313"/>
        <xdr:cNvSpPr txBox="1"/>
      </xdr:nvSpPr>
      <xdr:spPr>
        <a:xfrm>
          <a:off x="7672017" y="6438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3861</xdr:rowOff>
    </xdr:from>
    <xdr:to>
      <xdr:col>36</xdr:col>
      <xdr:colOff>165100</xdr:colOff>
      <xdr:row>37</xdr:row>
      <xdr:rowOff>105461</xdr:rowOff>
    </xdr:to>
    <xdr:sp macro="" textlink="">
      <xdr:nvSpPr>
        <xdr:cNvPr id="315" name="楕円 314"/>
        <xdr:cNvSpPr/>
      </xdr:nvSpPr>
      <xdr:spPr>
        <a:xfrm>
          <a:off x="6921500" y="634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96588</xdr:rowOff>
    </xdr:from>
    <xdr:ext cx="378565" cy="259045"/>
    <xdr:sp macro="" textlink="">
      <xdr:nvSpPr>
        <xdr:cNvPr id="316" name="テキスト ボックス 315"/>
        <xdr:cNvSpPr txBox="1"/>
      </xdr:nvSpPr>
      <xdr:spPr>
        <a:xfrm>
          <a:off x="6783017" y="644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67920</xdr:rowOff>
    </xdr:from>
    <xdr:to>
      <xdr:col>55</xdr:col>
      <xdr:colOff>0</xdr:colOff>
      <xdr:row>57</xdr:row>
      <xdr:rowOff>160960</xdr:rowOff>
    </xdr:to>
    <xdr:cxnSp macro="">
      <xdr:nvCxnSpPr>
        <xdr:cNvPr id="345" name="直線コネクタ 344"/>
        <xdr:cNvCxnSpPr/>
      </xdr:nvCxnSpPr>
      <xdr:spPr>
        <a:xfrm flipV="1">
          <a:off x="9639300" y="9840570"/>
          <a:ext cx="838200" cy="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122369</xdr:rowOff>
    </xdr:from>
    <xdr:ext cx="469744" cy="259045"/>
    <xdr:sp macro="" textlink="">
      <xdr:nvSpPr>
        <xdr:cNvPr id="346" name="農林水産業費平均値テキスト"/>
        <xdr:cNvSpPr txBox="1"/>
      </xdr:nvSpPr>
      <xdr:spPr>
        <a:xfrm>
          <a:off x="10528300" y="955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160960</xdr:rowOff>
    </xdr:from>
    <xdr:to>
      <xdr:col>50</xdr:col>
      <xdr:colOff>114300</xdr:colOff>
      <xdr:row>58</xdr:row>
      <xdr:rowOff>7645</xdr:rowOff>
    </xdr:to>
    <xdr:cxnSp macro="">
      <xdr:nvCxnSpPr>
        <xdr:cNvPr id="348" name="直線コネクタ 347"/>
        <xdr:cNvCxnSpPr/>
      </xdr:nvCxnSpPr>
      <xdr:spPr>
        <a:xfrm flipV="1">
          <a:off x="8750300" y="9933610"/>
          <a:ext cx="88900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50740</xdr:rowOff>
    </xdr:from>
    <xdr:ext cx="469744" cy="259045"/>
    <xdr:sp macro="" textlink="">
      <xdr:nvSpPr>
        <xdr:cNvPr id="350" name="テキスト ボックス 349"/>
        <xdr:cNvSpPr txBox="1"/>
      </xdr:nvSpPr>
      <xdr:spPr>
        <a:xfrm>
          <a:off x="9404428" y="948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7645</xdr:rowOff>
    </xdr:from>
    <xdr:to>
      <xdr:col>45</xdr:col>
      <xdr:colOff>177800</xdr:colOff>
      <xdr:row>58</xdr:row>
      <xdr:rowOff>15799</xdr:rowOff>
    </xdr:to>
    <xdr:cxnSp macro="">
      <xdr:nvCxnSpPr>
        <xdr:cNvPr id="351" name="直線コネクタ 350"/>
        <xdr:cNvCxnSpPr/>
      </xdr:nvCxnSpPr>
      <xdr:spPr>
        <a:xfrm flipV="1">
          <a:off x="7861300" y="9951745"/>
          <a:ext cx="8890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2" name="フローチャート: 判断 351"/>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85336</xdr:rowOff>
    </xdr:from>
    <xdr:ext cx="469744" cy="259045"/>
    <xdr:sp macro="" textlink="">
      <xdr:nvSpPr>
        <xdr:cNvPr id="353" name="テキスト ボックス 352"/>
        <xdr:cNvSpPr txBox="1"/>
      </xdr:nvSpPr>
      <xdr:spPr>
        <a:xfrm>
          <a:off x="8515428" y="951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15799</xdr:rowOff>
    </xdr:from>
    <xdr:to>
      <xdr:col>41</xdr:col>
      <xdr:colOff>50800</xdr:colOff>
      <xdr:row>58</xdr:row>
      <xdr:rowOff>17704</xdr:rowOff>
    </xdr:to>
    <xdr:cxnSp macro="">
      <xdr:nvCxnSpPr>
        <xdr:cNvPr id="354" name="直線コネクタ 353"/>
        <xdr:cNvCxnSpPr/>
      </xdr:nvCxnSpPr>
      <xdr:spPr>
        <a:xfrm flipV="1">
          <a:off x="6972300" y="995989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5" name="フローチャート: 判断 354"/>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73068</xdr:rowOff>
    </xdr:from>
    <xdr:ext cx="469744" cy="259045"/>
    <xdr:sp macro="" textlink="">
      <xdr:nvSpPr>
        <xdr:cNvPr id="356" name="テキスト ボックス 355"/>
        <xdr:cNvSpPr txBox="1"/>
      </xdr:nvSpPr>
      <xdr:spPr>
        <a:xfrm>
          <a:off x="7626428" y="950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7" name="フローチャート: 判断 356"/>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85717</xdr:rowOff>
    </xdr:from>
    <xdr:ext cx="469744" cy="259045"/>
    <xdr:sp macro="" textlink="">
      <xdr:nvSpPr>
        <xdr:cNvPr id="358" name="テキスト ボックス 357"/>
        <xdr:cNvSpPr txBox="1"/>
      </xdr:nvSpPr>
      <xdr:spPr>
        <a:xfrm>
          <a:off x="6737428" y="95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17120</xdr:rowOff>
    </xdr:from>
    <xdr:to>
      <xdr:col>55</xdr:col>
      <xdr:colOff>50800</xdr:colOff>
      <xdr:row>57</xdr:row>
      <xdr:rowOff>118720</xdr:rowOff>
    </xdr:to>
    <xdr:sp macro="" textlink="">
      <xdr:nvSpPr>
        <xdr:cNvPr id="364" name="楕円 363"/>
        <xdr:cNvSpPr/>
      </xdr:nvSpPr>
      <xdr:spPr>
        <a:xfrm>
          <a:off x="10426700" y="978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166997</xdr:rowOff>
    </xdr:from>
    <xdr:ext cx="469744" cy="259045"/>
    <xdr:sp macro="" textlink="">
      <xdr:nvSpPr>
        <xdr:cNvPr id="365" name="農林水産業費該当値テキスト"/>
        <xdr:cNvSpPr txBox="1"/>
      </xdr:nvSpPr>
      <xdr:spPr>
        <a:xfrm>
          <a:off x="10528300" y="976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110160</xdr:rowOff>
    </xdr:from>
    <xdr:to>
      <xdr:col>50</xdr:col>
      <xdr:colOff>165100</xdr:colOff>
      <xdr:row>58</xdr:row>
      <xdr:rowOff>40310</xdr:rowOff>
    </xdr:to>
    <xdr:sp macro="" textlink="">
      <xdr:nvSpPr>
        <xdr:cNvPr id="366" name="楕円 365"/>
        <xdr:cNvSpPr/>
      </xdr:nvSpPr>
      <xdr:spPr>
        <a:xfrm>
          <a:off x="9588500" y="98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31437</xdr:rowOff>
    </xdr:from>
    <xdr:ext cx="469744" cy="259045"/>
    <xdr:sp macro="" textlink="">
      <xdr:nvSpPr>
        <xdr:cNvPr id="367" name="テキスト ボックス 366"/>
        <xdr:cNvSpPr txBox="1"/>
      </xdr:nvSpPr>
      <xdr:spPr>
        <a:xfrm>
          <a:off x="9404428" y="997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128295</xdr:rowOff>
    </xdr:from>
    <xdr:to>
      <xdr:col>46</xdr:col>
      <xdr:colOff>38100</xdr:colOff>
      <xdr:row>58</xdr:row>
      <xdr:rowOff>58445</xdr:rowOff>
    </xdr:to>
    <xdr:sp macro="" textlink="">
      <xdr:nvSpPr>
        <xdr:cNvPr id="368" name="楕円 367"/>
        <xdr:cNvSpPr/>
      </xdr:nvSpPr>
      <xdr:spPr>
        <a:xfrm>
          <a:off x="8699500" y="99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49572</xdr:rowOff>
    </xdr:from>
    <xdr:ext cx="469744" cy="259045"/>
    <xdr:sp macro="" textlink="">
      <xdr:nvSpPr>
        <xdr:cNvPr id="369" name="テキスト ボックス 368"/>
        <xdr:cNvSpPr txBox="1"/>
      </xdr:nvSpPr>
      <xdr:spPr>
        <a:xfrm>
          <a:off x="8515428" y="999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136449</xdr:rowOff>
    </xdr:from>
    <xdr:to>
      <xdr:col>41</xdr:col>
      <xdr:colOff>101600</xdr:colOff>
      <xdr:row>58</xdr:row>
      <xdr:rowOff>66599</xdr:rowOff>
    </xdr:to>
    <xdr:sp macro="" textlink="">
      <xdr:nvSpPr>
        <xdr:cNvPr id="370" name="楕円 369"/>
        <xdr:cNvSpPr/>
      </xdr:nvSpPr>
      <xdr:spPr>
        <a:xfrm>
          <a:off x="7810500" y="990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57726</xdr:rowOff>
    </xdr:from>
    <xdr:ext cx="469744" cy="259045"/>
    <xdr:sp macro="" textlink="">
      <xdr:nvSpPr>
        <xdr:cNvPr id="371" name="テキスト ボックス 370"/>
        <xdr:cNvSpPr txBox="1"/>
      </xdr:nvSpPr>
      <xdr:spPr>
        <a:xfrm>
          <a:off x="7626428" y="100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138354</xdr:rowOff>
    </xdr:from>
    <xdr:to>
      <xdr:col>36</xdr:col>
      <xdr:colOff>165100</xdr:colOff>
      <xdr:row>58</xdr:row>
      <xdr:rowOff>68504</xdr:rowOff>
    </xdr:to>
    <xdr:sp macro="" textlink="">
      <xdr:nvSpPr>
        <xdr:cNvPr id="372" name="楕円 371"/>
        <xdr:cNvSpPr/>
      </xdr:nvSpPr>
      <xdr:spPr>
        <a:xfrm>
          <a:off x="6921500" y="99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59631</xdr:rowOff>
    </xdr:from>
    <xdr:ext cx="469744" cy="259045"/>
    <xdr:sp macro="" textlink="">
      <xdr:nvSpPr>
        <xdr:cNvPr id="373" name="テキスト ボックス 372"/>
        <xdr:cNvSpPr txBox="1"/>
      </xdr:nvSpPr>
      <xdr:spPr>
        <a:xfrm>
          <a:off x="6737428" y="1000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19293</xdr:rowOff>
    </xdr:from>
    <xdr:to>
      <xdr:col>55</xdr:col>
      <xdr:colOff>0</xdr:colOff>
      <xdr:row>78</xdr:row>
      <xdr:rowOff>70662</xdr:rowOff>
    </xdr:to>
    <xdr:cxnSp macro="">
      <xdr:nvCxnSpPr>
        <xdr:cNvPr id="404" name="直線コネクタ 403"/>
        <xdr:cNvCxnSpPr/>
      </xdr:nvCxnSpPr>
      <xdr:spPr>
        <a:xfrm flipV="1">
          <a:off x="9639300" y="13392393"/>
          <a:ext cx="838200" cy="5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51068</xdr:rowOff>
    </xdr:from>
    <xdr:ext cx="534377" cy="259045"/>
    <xdr:sp macro="" textlink="">
      <xdr:nvSpPr>
        <xdr:cNvPr id="405" name="商工費平均値テキスト"/>
        <xdr:cNvSpPr txBox="1"/>
      </xdr:nvSpPr>
      <xdr:spPr>
        <a:xfrm>
          <a:off x="10528300" y="13081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52113</xdr:rowOff>
    </xdr:from>
    <xdr:to>
      <xdr:col>50</xdr:col>
      <xdr:colOff>114300</xdr:colOff>
      <xdr:row>78</xdr:row>
      <xdr:rowOff>70662</xdr:rowOff>
    </xdr:to>
    <xdr:cxnSp macro="">
      <xdr:nvCxnSpPr>
        <xdr:cNvPr id="407" name="直線コネクタ 406"/>
        <xdr:cNvCxnSpPr/>
      </xdr:nvCxnSpPr>
      <xdr:spPr>
        <a:xfrm>
          <a:off x="8750300" y="13425213"/>
          <a:ext cx="889000" cy="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168981</xdr:rowOff>
    </xdr:from>
    <xdr:ext cx="534377" cy="259045"/>
    <xdr:sp macro="" textlink="">
      <xdr:nvSpPr>
        <xdr:cNvPr id="409" name="テキスト ボックス 408"/>
        <xdr:cNvSpPr txBox="1"/>
      </xdr:nvSpPr>
      <xdr:spPr>
        <a:xfrm>
          <a:off x="9372111" y="130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52113</xdr:rowOff>
    </xdr:from>
    <xdr:to>
      <xdr:col>45</xdr:col>
      <xdr:colOff>177800</xdr:colOff>
      <xdr:row>78</xdr:row>
      <xdr:rowOff>63216</xdr:rowOff>
    </xdr:to>
    <xdr:cxnSp macro="">
      <xdr:nvCxnSpPr>
        <xdr:cNvPr id="410" name="直線コネクタ 409"/>
        <xdr:cNvCxnSpPr/>
      </xdr:nvCxnSpPr>
      <xdr:spPr>
        <a:xfrm flipV="1">
          <a:off x="7861300" y="13425213"/>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1" name="フローチャート: 判断 410"/>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160328</xdr:rowOff>
    </xdr:from>
    <xdr:ext cx="534377" cy="259045"/>
    <xdr:sp macro="" textlink="">
      <xdr:nvSpPr>
        <xdr:cNvPr id="412" name="テキスト ボックス 411"/>
        <xdr:cNvSpPr txBox="1"/>
      </xdr:nvSpPr>
      <xdr:spPr>
        <a:xfrm>
          <a:off x="8483111" y="130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160829</xdr:rowOff>
    </xdr:from>
    <xdr:to>
      <xdr:col>41</xdr:col>
      <xdr:colOff>50800</xdr:colOff>
      <xdr:row>78</xdr:row>
      <xdr:rowOff>63216</xdr:rowOff>
    </xdr:to>
    <xdr:cxnSp macro="">
      <xdr:nvCxnSpPr>
        <xdr:cNvPr id="413" name="直線コネクタ 412"/>
        <xdr:cNvCxnSpPr/>
      </xdr:nvCxnSpPr>
      <xdr:spPr>
        <a:xfrm>
          <a:off x="6972300" y="13362479"/>
          <a:ext cx="889000" cy="7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4" name="フローチャート: 判断 413"/>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142594</xdr:rowOff>
    </xdr:from>
    <xdr:ext cx="534377" cy="259045"/>
    <xdr:sp macro="" textlink="">
      <xdr:nvSpPr>
        <xdr:cNvPr id="415" name="テキスト ボックス 414"/>
        <xdr:cNvSpPr txBox="1"/>
      </xdr:nvSpPr>
      <xdr:spPr>
        <a:xfrm>
          <a:off x="7594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6" name="フローチャート: 判断 415"/>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105496</xdr:rowOff>
    </xdr:from>
    <xdr:ext cx="534377" cy="259045"/>
    <xdr:sp macro="" textlink="">
      <xdr:nvSpPr>
        <xdr:cNvPr id="417" name="テキスト ボックス 416"/>
        <xdr:cNvSpPr txBox="1"/>
      </xdr:nvSpPr>
      <xdr:spPr>
        <a:xfrm>
          <a:off x="6705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139943</xdr:rowOff>
    </xdr:from>
    <xdr:to>
      <xdr:col>55</xdr:col>
      <xdr:colOff>50800</xdr:colOff>
      <xdr:row>78</xdr:row>
      <xdr:rowOff>70093</xdr:rowOff>
    </xdr:to>
    <xdr:sp macro="" textlink="">
      <xdr:nvSpPr>
        <xdr:cNvPr id="423" name="楕円 422"/>
        <xdr:cNvSpPr/>
      </xdr:nvSpPr>
      <xdr:spPr>
        <a:xfrm>
          <a:off x="10426700" y="133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118370</xdr:rowOff>
    </xdr:from>
    <xdr:ext cx="469744" cy="259045"/>
    <xdr:sp macro="" textlink="">
      <xdr:nvSpPr>
        <xdr:cNvPr id="424" name="商工費該当値テキスト"/>
        <xdr:cNvSpPr txBox="1"/>
      </xdr:nvSpPr>
      <xdr:spPr>
        <a:xfrm>
          <a:off x="10528300" y="13320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19862</xdr:rowOff>
    </xdr:from>
    <xdr:to>
      <xdr:col>50</xdr:col>
      <xdr:colOff>165100</xdr:colOff>
      <xdr:row>78</xdr:row>
      <xdr:rowOff>121462</xdr:rowOff>
    </xdr:to>
    <xdr:sp macro="" textlink="">
      <xdr:nvSpPr>
        <xdr:cNvPr id="425" name="楕円 424"/>
        <xdr:cNvSpPr/>
      </xdr:nvSpPr>
      <xdr:spPr>
        <a:xfrm>
          <a:off x="9588500" y="1339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112589</xdr:rowOff>
    </xdr:from>
    <xdr:ext cx="469744" cy="259045"/>
    <xdr:sp macro="" textlink="">
      <xdr:nvSpPr>
        <xdr:cNvPr id="426" name="テキスト ボックス 425"/>
        <xdr:cNvSpPr txBox="1"/>
      </xdr:nvSpPr>
      <xdr:spPr>
        <a:xfrm>
          <a:off x="9404428" y="1348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1313</xdr:rowOff>
    </xdr:from>
    <xdr:to>
      <xdr:col>46</xdr:col>
      <xdr:colOff>38100</xdr:colOff>
      <xdr:row>78</xdr:row>
      <xdr:rowOff>102913</xdr:rowOff>
    </xdr:to>
    <xdr:sp macro="" textlink="">
      <xdr:nvSpPr>
        <xdr:cNvPr id="427" name="楕円 426"/>
        <xdr:cNvSpPr/>
      </xdr:nvSpPr>
      <xdr:spPr>
        <a:xfrm>
          <a:off x="8699500" y="1337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94040</xdr:rowOff>
    </xdr:from>
    <xdr:ext cx="469744" cy="259045"/>
    <xdr:sp macro="" textlink="">
      <xdr:nvSpPr>
        <xdr:cNvPr id="428" name="テキスト ボックス 427"/>
        <xdr:cNvSpPr txBox="1"/>
      </xdr:nvSpPr>
      <xdr:spPr>
        <a:xfrm>
          <a:off x="8515428" y="1346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12416</xdr:rowOff>
    </xdr:from>
    <xdr:to>
      <xdr:col>41</xdr:col>
      <xdr:colOff>101600</xdr:colOff>
      <xdr:row>78</xdr:row>
      <xdr:rowOff>114016</xdr:rowOff>
    </xdr:to>
    <xdr:sp macro="" textlink="">
      <xdr:nvSpPr>
        <xdr:cNvPr id="429" name="楕円 428"/>
        <xdr:cNvSpPr/>
      </xdr:nvSpPr>
      <xdr:spPr>
        <a:xfrm>
          <a:off x="7810500" y="1338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105143</xdr:rowOff>
    </xdr:from>
    <xdr:ext cx="469744" cy="259045"/>
    <xdr:sp macro="" textlink="">
      <xdr:nvSpPr>
        <xdr:cNvPr id="430" name="テキスト ボックス 429"/>
        <xdr:cNvSpPr txBox="1"/>
      </xdr:nvSpPr>
      <xdr:spPr>
        <a:xfrm>
          <a:off x="7626428" y="13478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110029</xdr:rowOff>
    </xdr:from>
    <xdr:to>
      <xdr:col>36</xdr:col>
      <xdr:colOff>165100</xdr:colOff>
      <xdr:row>78</xdr:row>
      <xdr:rowOff>40179</xdr:rowOff>
    </xdr:to>
    <xdr:sp macro="" textlink="">
      <xdr:nvSpPr>
        <xdr:cNvPr id="431" name="楕円 430"/>
        <xdr:cNvSpPr/>
      </xdr:nvSpPr>
      <xdr:spPr>
        <a:xfrm>
          <a:off x="6921500" y="1331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31306</xdr:rowOff>
    </xdr:from>
    <xdr:ext cx="469744" cy="259045"/>
    <xdr:sp macro="" textlink="">
      <xdr:nvSpPr>
        <xdr:cNvPr id="432" name="テキスト ボックス 431"/>
        <xdr:cNvSpPr txBox="1"/>
      </xdr:nvSpPr>
      <xdr:spPr>
        <a:xfrm>
          <a:off x="6737428" y="13404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138694</xdr:rowOff>
    </xdr:from>
    <xdr:to>
      <xdr:col>55</xdr:col>
      <xdr:colOff>0</xdr:colOff>
      <xdr:row>92</xdr:row>
      <xdr:rowOff>94963</xdr:rowOff>
    </xdr:to>
    <xdr:cxnSp macro="">
      <xdr:nvCxnSpPr>
        <xdr:cNvPr id="460" name="直線コネクタ 459"/>
        <xdr:cNvCxnSpPr/>
      </xdr:nvCxnSpPr>
      <xdr:spPr>
        <a:xfrm flipV="1">
          <a:off x="9639300" y="15740644"/>
          <a:ext cx="838200" cy="12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41450</xdr:rowOff>
    </xdr:from>
    <xdr:ext cx="534377" cy="259045"/>
    <xdr:sp macro="" textlink="">
      <xdr:nvSpPr>
        <xdr:cNvPr id="461" name="土木費平均値テキスト"/>
        <xdr:cNvSpPr txBox="1"/>
      </xdr:nvSpPr>
      <xdr:spPr>
        <a:xfrm>
          <a:off x="10528300" y="1632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94963</xdr:rowOff>
    </xdr:from>
    <xdr:to>
      <xdr:col>50</xdr:col>
      <xdr:colOff>114300</xdr:colOff>
      <xdr:row>93</xdr:row>
      <xdr:rowOff>89683</xdr:rowOff>
    </xdr:to>
    <xdr:cxnSp macro="">
      <xdr:nvCxnSpPr>
        <xdr:cNvPr id="463" name="直線コネクタ 462"/>
        <xdr:cNvCxnSpPr/>
      </xdr:nvCxnSpPr>
      <xdr:spPr>
        <a:xfrm flipV="1">
          <a:off x="8750300" y="15868363"/>
          <a:ext cx="889000" cy="16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4" name="フローチャート: 判断 463"/>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162836</xdr:rowOff>
    </xdr:from>
    <xdr:ext cx="534377" cy="259045"/>
    <xdr:sp macro="" textlink="">
      <xdr:nvSpPr>
        <xdr:cNvPr id="465" name="テキスト ボックス 464"/>
        <xdr:cNvSpPr txBox="1"/>
      </xdr:nvSpPr>
      <xdr:spPr>
        <a:xfrm>
          <a:off x="9372111" y="164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89683</xdr:rowOff>
    </xdr:from>
    <xdr:to>
      <xdr:col>45</xdr:col>
      <xdr:colOff>177800</xdr:colOff>
      <xdr:row>94</xdr:row>
      <xdr:rowOff>23388</xdr:rowOff>
    </xdr:to>
    <xdr:cxnSp macro="">
      <xdr:nvCxnSpPr>
        <xdr:cNvPr id="466" name="直線コネクタ 465"/>
        <xdr:cNvCxnSpPr/>
      </xdr:nvCxnSpPr>
      <xdr:spPr>
        <a:xfrm flipV="1">
          <a:off x="7861300" y="16034533"/>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7" name="フローチャート: 判断 466"/>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140822</xdr:rowOff>
    </xdr:from>
    <xdr:ext cx="534377" cy="259045"/>
    <xdr:sp macro="" textlink="">
      <xdr:nvSpPr>
        <xdr:cNvPr id="468" name="テキスト ボックス 467"/>
        <xdr:cNvSpPr txBox="1"/>
      </xdr:nvSpPr>
      <xdr:spPr>
        <a:xfrm>
          <a:off x="8483111" y="1642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23388</xdr:rowOff>
    </xdr:from>
    <xdr:to>
      <xdr:col>41</xdr:col>
      <xdr:colOff>50800</xdr:colOff>
      <xdr:row>94</xdr:row>
      <xdr:rowOff>79212</xdr:rowOff>
    </xdr:to>
    <xdr:cxnSp macro="">
      <xdr:nvCxnSpPr>
        <xdr:cNvPr id="469" name="直線コネクタ 468"/>
        <xdr:cNvCxnSpPr/>
      </xdr:nvCxnSpPr>
      <xdr:spPr>
        <a:xfrm flipV="1">
          <a:off x="6972300" y="16139688"/>
          <a:ext cx="889000" cy="5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70" name="フローチャート: 判断 469"/>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157990</xdr:rowOff>
    </xdr:from>
    <xdr:ext cx="534377" cy="259045"/>
    <xdr:sp macro="" textlink="">
      <xdr:nvSpPr>
        <xdr:cNvPr id="471" name="テキスト ボックス 470"/>
        <xdr:cNvSpPr txBox="1"/>
      </xdr:nvSpPr>
      <xdr:spPr>
        <a:xfrm>
          <a:off x="7594111" y="1644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72" name="フローチャート: 判断 471"/>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2542</xdr:rowOff>
    </xdr:from>
    <xdr:ext cx="534377" cy="259045"/>
    <xdr:sp macro="" textlink="">
      <xdr:nvSpPr>
        <xdr:cNvPr id="473" name="テキスト ボックス 472"/>
        <xdr:cNvSpPr txBox="1"/>
      </xdr:nvSpPr>
      <xdr:spPr>
        <a:xfrm>
          <a:off x="6705111" y="164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87894</xdr:rowOff>
    </xdr:from>
    <xdr:to>
      <xdr:col>55</xdr:col>
      <xdr:colOff>50800</xdr:colOff>
      <xdr:row>92</xdr:row>
      <xdr:rowOff>18044</xdr:rowOff>
    </xdr:to>
    <xdr:sp macro="" textlink="">
      <xdr:nvSpPr>
        <xdr:cNvPr id="479" name="楕円 478"/>
        <xdr:cNvSpPr/>
      </xdr:nvSpPr>
      <xdr:spPr>
        <a:xfrm>
          <a:off x="10426700" y="1568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110771</xdr:rowOff>
    </xdr:from>
    <xdr:ext cx="534377" cy="259045"/>
    <xdr:sp macro="" textlink="">
      <xdr:nvSpPr>
        <xdr:cNvPr id="480" name="土木費該当値テキスト"/>
        <xdr:cNvSpPr txBox="1"/>
      </xdr:nvSpPr>
      <xdr:spPr>
        <a:xfrm>
          <a:off x="10528300" y="1554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44163</xdr:rowOff>
    </xdr:from>
    <xdr:to>
      <xdr:col>50</xdr:col>
      <xdr:colOff>165100</xdr:colOff>
      <xdr:row>92</xdr:row>
      <xdr:rowOff>145763</xdr:rowOff>
    </xdr:to>
    <xdr:sp macro="" textlink="">
      <xdr:nvSpPr>
        <xdr:cNvPr id="481" name="楕円 480"/>
        <xdr:cNvSpPr/>
      </xdr:nvSpPr>
      <xdr:spPr>
        <a:xfrm>
          <a:off x="9588500" y="1581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162290</xdr:rowOff>
    </xdr:from>
    <xdr:ext cx="534377" cy="259045"/>
    <xdr:sp macro="" textlink="">
      <xdr:nvSpPr>
        <xdr:cNvPr id="482" name="テキスト ボックス 481"/>
        <xdr:cNvSpPr txBox="1"/>
      </xdr:nvSpPr>
      <xdr:spPr>
        <a:xfrm>
          <a:off x="9372111" y="1559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38883</xdr:rowOff>
    </xdr:from>
    <xdr:to>
      <xdr:col>46</xdr:col>
      <xdr:colOff>38100</xdr:colOff>
      <xdr:row>93</xdr:row>
      <xdr:rowOff>140483</xdr:rowOff>
    </xdr:to>
    <xdr:sp macro="" textlink="">
      <xdr:nvSpPr>
        <xdr:cNvPr id="483" name="楕円 482"/>
        <xdr:cNvSpPr/>
      </xdr:nvSpPr>
      <xdr:spPr>
        <a:xfrm>
          <a:off x="8699500" y="1598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157010</xdr:rowOff>
    </xdr:from>
    <xdr:ext cx="534377" cy="259045"/>
    <xdr:sp macro="" textlink="">
      <xdr:nvSpPr>
        <xdr:cNvPr id="484" name="テキスト ボックス 483"/>
        <xdr:cNvSpPr txBox="1"/>
      </xdr:nvSpPr>
      <xdr:spPr>
        <a:xfrm>
          <a:off x="8483111" y="157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144038</xdr:rowOff>
    </xdr:from>
    <xdr:to>
      <xdr:col>41</xdr:col>
      <xdr:colOff>101600</xdr:colOff>
      <xdr:row>94</xdr:row>
      <xdr:rowOff>74188</xdr:rowOff>
    </xdr:to>
    <xdr:sp macro="" textlink="">
      <xdr:nvSpPr>
        <xdr:cNvPr id="485" name="楕円 484"/>
        <xdr:cNvSpPr/>
      </xdr:nvSpPr>
      <xdr:spPr>
        <a:xfrm>
          <a:off x="7810500" y="160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90715</xdr:rowOff>
    </xdr:from>
    <xdr:ext cx="534377" cy="259045"/>
    <xdr:sp macro="" textlink="">
      <xdr:nvSpPr>
        <xdr:cNvPr id="486" name="テキスト ボックス 485"/>
        <xdr:cNvSpPr txBox="1"/>
      </xdr:nvSpPr>
      <xdr:spPr>
        <a:xfrm>
          <a:off x="7594111" y="1586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28412</xdr:rowOff>
    </xdr:from>
    <xdr:to>
      <xdr:col>36</xdr:col>
      <xdr:colOff>165100</xdr:colOff>
      <xdr:row>94</xdr:row>
      <xdr:rowOff>130012</xdr:rowOff>
    </xdr:to>
    <xdr:sp macro="" textlink="">
      <xdr:nvSpPr>
        <xdr:cNvPr id="487" name="楕円 486"/>
        <xdr:cNvSpPr/>
      </xdr:nvSpPr>
      <xdr:spPr>
        <a:xfrm>
          <a:off x="6921500" y="1614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146539</xdr:rowOff>
    </xdr:from>
    <xdr:ext cx="534377" cy="259045"/>
    <xdr:sp macro="" textlink="">
      <xdr:nvSpPr>
        <xdr:cNvPr id="488" name="テキスト ボックス 487"/>
        <xdr:cNvSpPr txBox="1"/>
      </xdr:nvSpPr>
      <xdr:spPr>
        <a:xfrm>
          <a:off x="6705111" y="1591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5" name="直線コネクタ 514"/>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6" name="消防費最小値テキスト"/>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7" name="直線コネクタ 516"/>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8" name="消防費最大値テキスト"/>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9" name="直線コネクタ 518"/>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155702</xdr:rowOff>
    </xdr:from>
    <xdr:to>
      <xdr:col>85</xdr:col>
      <xdr:colOff>127000</xdr:colOff>
      <xdr:row>37</xdr:row>
      <xdr:rowOff>21808</xdr:rowOff>
    </xdr:to>
    <xdr:cxnSp macro="">
      <xdr:nvCxnSpPr>
        <xdr:cNvPr id="520" name="直線コネクタ 519"/>
        <xdr:cNvCxnSpPr/>
      </xdr:nvCxnSpPr>
      <xdr:spPr>
        <a:xfrm flipV="1">
          <a:off x="15481300" y="632790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11157</xdr:rowOff>
    </xdr:from>
    <xdr:ext cx="534377" cy="259045"/>
    <xdr:sp macro="" textlink="">
      <xdr:nvSpPr>
        <xdr:cNvPr id="521" name="消防費平均値テキスト"/>
        <xdr:cNvSpPr txBox="1"/>
      </xdr:nvSpPr>
      <xdr:spPr>
        <a:xfrm>
          <a:off x="16370300" y="6354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2" name="フローチャート: 判断 521"/>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21808</xdr:rowOff>
    </xdr:from>
    <xdr:to>
      <xdr:col>81</xdr:col>
      <xdr:colOff>50800</xdr:colOff>
      <xdr:row>37</xdr:row>
      <xdr:rowOff>59690</xdr:rowOff>
    </xdr:to>
    <xdr:cxnSp macro="">
      <xdr:nvCxnSpPr>
        <xdr:cNvPr id="523" name="直線コネクタ 522"/>
        <xdr:cNvCxnSpPr/>
      </xdr:nvCxnSpPr>
      <xdr:spPr>
        <a:xfrm flipV="1">
          <a:off x="14592300" y="6365458"/>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4" name="フローチャート: 判断 523"/>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159965</xdr:rowOff>
    </xdr:from>
    <xdr:ext cx="534377" cy="259045"/>
    <xdr:sp macro="" textlink="">
      <xdr:nvSpPr>
        <xdr:cNvPr id="525" name="テキスト ボックス 524"/>
        <xdr:cNvSpPr txBox="1"/>
      </xdr:nvSpPr>
      <xdr:spPr>
        <a:xfrm>
          <a:off x="15214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59690</xdr:rowOff>
    </xdr:from>
    <xdr:to>
      <xdr:col>76</xdr:col>
      <xdr:colOff>114300</xdr:colOff>
      <xdr:row>37</xdr:row>
      <xdr:rowOff>72208</xdr:rowOff>
    </xdr:to>
    <xdr:cxnSp macro="">
      <xdr:nvCxnSpPr>
        <xdr:cNvPr id="526" name="直線コネクタ 525"/>
        <xdr:cNvCxnSpPr/>
      </xdr:nvCxnSpPr>
      <xdr:spPr>
        <a:xfrm flipV="1">
          <a:off x="13703300" y="6403340"/>
          <a:ext cx="889000" cy="1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7" name="フローチャート: 判断 526"/>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167149</xdr:rowOff>
    </xdr:from>
    <xdr:ext cx="534377" cy="259045"/>
    <xdr:sp macro="" textlink="">
      <xdr:nvSpPr>
        <xdr:cNvPr id="528" name="テキスト ボックス 527"/>
        <xdr:cNvSpPr txBox="1"/>
      </xdr:nvSpPr>
      <xdr:spPr>
        <a:xfrm>
          <a:off x="14325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72208</xdr:rowOff>
    </xdr:from>
    <xdr:to>
      <xdr:col>71</xdr:col>
      <xdr:colOff>177800</xdr:colOff>
      <xdr:row>38</xdr:row>
      <xdr:rowOff>6676</xdr:rowOff>
    </xdr:to>
    <xdr:cxnSp macro="">
      <xdr:nvCxnSpPr>
        <xdr:cNvPr id="529" name="直線コネクタ 528"/>
        <xdr:cNvCxnSpPr/>
      </xdr:nvCxnSpPr>
      <xdr:spPr>
        <a:xfrm flipV="1">
          <a:off x="12814300" y="6415858"/>
          <a:ext cx="88900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30" name="フローチャート: 判断 529"/>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10503</xdr:rowOff>
    </xdr:from>
    <xdr:ext cx="534377" cy="259045"/>
    <xdr:sp macro="" textlink="">
      <xdr:nvSpPr>
        <xdr:cNvPr id="531" name="テキスト ボックス 530"/>
        <xdr:cNvSpPr txBox="1"/>
      </xdr:nvSpPr>
      <xdr:spPr>
        <a:xfrm>
          <a:off x="13436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32" name="フローチャート: 判断 531"/>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15329</xdr:rowOff>
    </xdr:from>
    <xdr:ext cx="534377" cy="259045"/>
    <xdr:sp macro="" textlink="">
      <xdr:nvSpPr>
        <xdr:cNvPr id="533" name="テキスト ボックス 532"/>
        <xdr:cNvSpPr txBox="1"/>
      </xdr:nvSpPr>
      <xdr:spPr>
        <a:xfrm>
          <a:off x="12547111" y="61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104902</xdr:rowOff>
    </xdr:from>
    <xdr:to>
      <xdr:col>85</xdr:col>
      <xdr:colOff>177800</xdr:colOff>
      <xdr:row>37</xdr:row>
      <xdr:rowOff>35052</xdr:rowOff>
    </xdr:to>
    <xdr:sp macro="" textlink="">
      <xdr:nvSpPr>
        <xdr:cNvPr id="539" name="楕円 538"/>
        <xdr:cNvSpPr/>
      </xdr:nvSpPr>
      <xdr:spPr>
        <a:xfrm>
          <a:off x="16268700" y="62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127779</xdr:rowOff>
    </xdr:from>
    <xdr:ext cx="534377" cy="259045"/>
    <xdr:sp macro="" textlink="">
      <xdr:nvSpPr>
        <xdr:cNvPr id="540" name="消防費該当値テキスト"/>
        <xdr:cNvSpPr txBox="1"/>
      </xdr:nvSpPr>
      <xdr:spPr>
        <a:xfrm>
          <a:off x="16370300" y="612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142458</xdr:rowOff>
    </xdr:from>
    <xdr:to>
      <xdr:col>81</xdr:col>
      <xdr:colOff>101600</xdr:colOff>
      <xdr:row>37</xdr:row>
      <xdr:rowOff>72608</xdr:rowOff>
    </xdr:to>
    <xdr:sp macro="" textlink="">
      <xdr:nvSpPr>
        <xdr:cNvPr id="541" name="楕円 540"/>
        <xdr:cNvSpPr/>
      </xdr:nvSpPr>
      <xdr:spPr>
        <a:xfrm>
          <a:off x="15430500" y="631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89135</xdr:rowOff>
    </xdr:from>
    <xdr:ext cx="534377" cy="259045"/>
    <xdr:sp macro="" textlink="">
      <xdr:nvSpPr>
        <xdr:cNvPr id="542" name="テキスト ボックス 541"/>
        <xdr:cNvSpPr txBox="1"/>
      </xdr:nvSpPr>
      <xdr:spPr>
        <a:xfrm>
          <a:off x="15214111" y="608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8890</xdr:rowOff>
    </xdr:from>
    <xdr:to>
      <xdr:col>76</xdr:col>
      <xdr:colOff>165100</xdr:colOff>
      <xdr:row>37</xdr:row>
      <xdr:rowOff>110490</xdr:rowOff>
    </xdr:to>
    <xdr:sp macro="" textlink="">
      <xdr:nvSpPr>
        <xdr:cNvPr id="543" name="楕円 542"/>
        <xdr:cNvSpPr/>
      </xdr:nvSpPr>
      <xdr:spPr>
        <a:xfrm>
          <a:off x="14541500" y="63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127017</xdr:rowOff>
    </xdr:from>
    <xdr:ext cx="534377" cy="259045"/>
    <xdr:sp macro="" textlink="">
      <xdr:nvSpPr>
        <xdr:cNvPr id="544" name="テキスト ボックス 543"/>
        <xdr:cNvSpPr txBox="1"/>
      </xdr:nvSpPr>
      <xdr:spPr>
        <a:xfrm>
          <a:off x="14325111" y="61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21408</xdr:rowOff>
    </xdr:from>
    <xdr:to>
      <xdr:col>72</xdr:col>
      <xdr:colOff>38100</xdr:colOff>
      <xdr:row>37</xdr:row>
      <xdr:rowOff>123008</xdr:rowOff>
    </xdr:to>
    <xdr:sp macro="" textlink="">
      <xdr:nvSpPr>
        <xdr:cNvPr id="545" name="楕円 544"/>
        <xdr:cNvSpPr/>
      </xdr:nvSpPr>
      <xdr:spPr>
        <a:xfrm>
          <a:off x="13652500" y="636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139535</xdr:rowOff>
    </xdr:from>
    <xdr:ext cx="534377" cy="259045"/>
    <xdr:sp macro="" textlink="">
      <xdr:nvSpPr>
        <xdr:cNvPr id="546" name="テキスト ボックス 545"/>
        <xdr:cNvSpPr txBox="1"/>
      </xdr:nvSpPr>
      <xdr:spPr>
        <a:xfrm>
          <a:off x="13436111" y="614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127327</xdr:rowOff>
    </xdr:from>
    <xdr:to>
      <xdr:col>67</xdr:col>
      <xdr:colOff>101600</xdr:colOff>
      <xdr:row>38</xdr:row>
      <xdr:rowOff>57477</xdr:rowOff>
    </xdr:to>
    <xdr:sp macro="" textlink="">
      <xdr:nvSpPr>
        <xdr:cNvPr id="547" name="楕円 546"/>
        <xdr:cNvSpPr/>
      </xdr:nvSpPr>
      <xdr:spPr>
        <a:xfrm>
          <a:off x="12763500" y="647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48603</xdr:rowOff>
    </xdr:from>
    <xdr:ext cx="534377" cy="259045"/>
    <xdr:sp macro="" textlink="">
      <xdr:nvSpPr>
        <xdr:cNvPr id="548" name="テキスト ボックス 547"/>
        <xdr:cNvSpPr txBox="1"/>
      </xdr:nvSpPr>
      <xdr:spPr>
        <a:xfrm>
          <a:off x="12547111" y="656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1" name="直線コネクタ 570"/>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2" name="教育費最小値テキスト"/>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3" name="直線コネクタ 572"/>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4" name="教育費最大値テキスト"/>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5" name="直線コネクタ 574"/>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30749</xdr:rowOff>
    </xdr:from>
    <xdr:to>
      <xdr:col>85</xdr:col>
      <xdr:colOff>127000</xdr:colOff>
      <xdr:row>56</xdr:row>
      <xdr:rowOff>95329</xdr:rowOff>
    </xdr:to>
    <xdr:cxnSp macro="">
      <xdr:nvCxnSpPr>
        <xdr:cNvPr id="576" name="直線コネクタ 575"/>
        <xdr:cNvCxnSpPr/>
      </xdr:nvCxnSpPr>
      <xdr:spPr>
        <a:xfrm flipV="1">
          <a:off x="15481300" y="9460499"/>
          <a:ext cx="838200" cy="23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18704</xdr:rowOff>
    </xdr:from>
    <xdr:ext cx="534377" cy="259045"/>
    <xdr:sp macro="" textlink="">
      <xdr:nvSpPr>
        <xdr:cNvPr id="577" name="教育費平均値テキスト"/>
        <xdr:cNvSpPr txBox="1"/>
      </xdr:nvSpPr>
      <xdr:spPr>
        <a:xfrm>
          <a:off x="16370300" y="9448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8" name="フローチャート: 判断 577"/>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70823</xdr:rowOff>
    </xdr:from>
    <xdr:to>
      <xdr:col>81</xdr:col>
      <xdr:colOff>50800</xdr:colOff>
      <xdr:row>56</xdr:row>
      <xdr:rowOff>95329</xdr:rowOff>
    </xdr:to>
    <xdr:cxnSp macro="">
      <xdr:nvCxnSpPr>
        <xdr:cNvPr id="579" name="直線コネクタ 578"/>
        <xdr:cNvCxnSpPr/>
      </xdr:nvCxnSpPr>
      <xdr:spPr>
        <a:xfrm>
          <a:off x="14592300" y="9500573"/>
          <a:ext cx="889000" cy="19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0" name="フローチャート: 判断 579"/>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93093</xdr:rowOff>
    </xdr:from>
    <xdr:ext cx="534377" cy="259045"/>
    <xdr:sp macro="" textlink="">
      <xdr:nvSpPr>
        <xdr:cNvPr id="581" name="テキスト ボックス 580"/>
        <xdr:cNvSpPr txBox="1"/>
      </xdr:nvSpPr>
      <xdr:spPr>
        <a:xfrm>
          <a:off x="15214111" y="935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70823</xdr:rowOff>
    </xdr:from>
    <xdr:to>
      <xdr:col>76</xdr:col>
      <xdr:colOff>114300</xdr:colOff>
      <xdr:row>56</xdr:row>
      <xdr:rowOff>97226</xdr:rowOff>
    </xdr:to>
    <xdr:cxnSp macro="">
      <xdr:nvCxnSpPr>
        <xdr:cNvPr id="582" name="直線コネクタ 581"/>
        <xdr:cNvCxnSpPr/>
      </xdr:nvCxnSpPr>
      <xdr:spPr>
        <a:xfrm flipV="1">
          <a:off x="13703300" y="9500573"/>
          <a:ext cx="889000" cy="19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3" name="フローチャート: 判断 582"/>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34294</xdr:rowOff>
    </xdr:from>
    <xdr:ext cx="534377" cy="259045"/>
    <xdr:sp macro="" textlink="">
      <xdr:nvSpPr>
        <xdr:cNvPr id="584" name="テキスト ボックス 583"/>
        <xdr:cNvSpPr txBox="1"/>
      </xdr:nvSpPr>
      <xdr:spPr>
        <a:xfrm>
          <a:off x="14325111" y="96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97226</xdr:rowOff>
    </xdr:from>
    <xdr:to>
      <xdr:col>71</xdr:col>
      <xdr:colOff>177800</xdr:colOff>
      <xdr:row>57</xdr:row>
      <xdr:rowOff>151885</xdr:rowOff>
    </xdr:to>
    <xdr:cxnSp macro="">
      <xdr:nvCxnSpPr>
        <xdr:cNvPr id="585" name="直線コネクタ 584"/>
        <xdr:cNvCxnSpPr/>
      </xdr:nvCxnSpPr>
      <xdr:spPr>
        <a:xfrm flipV="1">
          <a:off x="12814300" y="9698426"/>
          <a:ext cx="889000" cy="22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6" name="フローチャート: 判断 585"/>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86532</xdr:rowOff>
    </xdr:from>
    <xdr:ext cx="534377" cy="259045"/>
    <xdr:sp macro="" textlink="">
      <xdr:nvSpPr>
        <xdr:cNvPr id="587" name="テキスト ボックス 586"/>
        <xdr:cNvSpPr txBox="1"/>
      </xdr:nvSpPr>
      <xdr:spPr>
        <a:xfrm>
          <a:off x="13436111" y="934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88" name="フローチャート: 判断 587"/>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25358</xdr:rowOff>
    </xdr:from>
    <xdr:ext cx="534377" cy="259045"/>
    <xdr:sp macro="" textlink="">
      <xdr:nvSpPr>
        <xdr:cNvPr id="589" name="テキスト ボックス 588"/>
        <xdr:cNvSpPr txBox="1"/>
      </xdr:nvSpPr>
      <xdr:spPr>
        <a:xfrm>
          <a:off x="12547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151399</xdr:rowOff>
    </xdr:from>
    <xdr:to>
      <xdr:col>85</xdr:col>
      <xdr:colOff>177800</xdr:colOff>
      <xdr:row>55</xdr:row>
      <xdr:rowOff>81549</xdr:rowOff>
    </xdr:to>
    <xdr:sp macro="" textlink="">
      <xdr:nvSpPr>
        <xdr:cNvPr id="595" name="楕円 594"/>
        <xdr:cNvSpPr/>
      </xdr:nvSpPr>
      <xdr:spPr>
        <a:xfrm>
          <a:off x="16268700" y="940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2826</xdr:rowOff>
    </xdr:from>
    <xdr:ext cx="534377" cy="259045"/>
    <xdr:sp macro="" textlink="">
      <xdr:nvSpPr>
        <xdr:cNvPr id="596" name="教育費該当値テキスト"/>
        <xdr:cNvSpPr txBox="1"/>
      </xdr:nvSpPr>
      <xdr:spPr>
        <a:xfrm>
          <a:off x="16370300" y="926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44529</xdr:rowOff>
    </xdr:from>
    <xdr:to>
      <xdr:col>81</xdr:col>
      <xdr:colOff>101600</xdr:colOff>
      <xdr:row>56</xdr:row>
      <xdr:rowOff>146129</xdr:rowOff>
    </xdr:to>
    <xdr:sp macro="" textlink="">
      <xdr:nvSpPr>
        <xdr:cNvPr id="597" name="楕円 596"/>
        <xdr:cNvSpPr/>
      </xdr:nvSpPr>
      <xdr:spPr>
        <a:xfrm>
          <a:off x="15430500" y="964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137256</xdr:rowOff>
    </xdr:from>
    <xdr:ext cx="534377" cy="259045"/>
    <xdr:sp macro="" textlink="">
      <xdr:nvSpPr>
        <xdr:cNvPr id="598" name="テキスト ボックス 597"/>
        <xdr:cNvSpPr txBox="1"/>
      </xdr:nvSpPr>
      <xdr:spPr>
        <a:xfrm>
          <a:off x="15214111" y="973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20023</xdr:rowOff>
    </xdr:from>
    <xdr:to>
      <xdr:col>76</xdr:col>
      <xdr:colOff>165100</xdr:colOff>
      <xdr:row>55</xdr:row>
      <xdr:rowOff>121623</xdr:rowOff>
    </xdr:to>
    <xdr:sp macro="" textlink="">
      <xdr:nvSpPr>
        <xdr:cNvPr id="599" name="楕円 598"/>
        <xdr:cNvSpPr/>
      </xdr:nvSpPr>
      <xdr:spPr>
        <a:xfrm>
          <a:off x="14541500" y="944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138150</xdr:rowOff>
    </xdr:from>
    <xdr:ext cx="534377" cy="259045"/>
    <xdr:sp macro="" textlink="">
      <xdr:nvSpPr>
        <xdr:cNvPr id="600" name="テキスト ボックス 599"/>
        <xdr:cNvSpPr txBox="1"/>
      </xdr:nvSpPr>
      <xdr:spPr>
        <a:xfrm>
          <a:off x="14325111" y="922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46426</xdr:rowOff>
    </xdr:from>
    <xdr:to>
      <xdr:col>72</xdr:col>
      <xdr:colOff>38100</xdr:colOff>
      <xdr:row>56</xdr:row>
      <xdr:rowOff>148026</xdr:rowOff>
    </xdr:to>
    <xdr:sp macro="" textlink="">
      <xdr:nvSpPr>
        <xdr:cNvPr id="601" name="楕円 600"/>
        <xdr:cNvSpPr/>
      </xdr:nvSpPr>
      <xdr:spPr>
        <a:xfrm>
          <a:off x="13652500" y="964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139153</xdr:rowOff>
    </xdr:from>
    <xdr:ext cx="534377" cy="259045"/>
    <xdr:sp macro="" textlink="">
      <xdr:nvSpPr>
        <xdr:cNvPr id="602" name="テキスト ボックス 601"/>
        <xdr:cNvSpPr txBox="1"/>
      </xdr:nvSpPr>
      <xdr:spPr>
        <a:xfrm>
          <a:off x="13436111" y="974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101085</xdr:rowOff>
    </xdr:from>
    <xdr:to>
      <xdr:col>67</xdr:col>
      <xdr:colOff>101600</xdr:colOff>
      <xdr:row>58</xdr:row>
      <xdr:rowOff>31235</xdr:rowOff>
    </xdr:to>
    <xdr:sp macro="" textlink="">
      <xdr:nvSpPr>
        <xdr:cNvPr id="603" name="楕円 602"/>
        <xdr:cNvSpPr/>
      </xdr:nvSpPr>
      <xdr:spPr>
        <a:xfrm>
          <a:off x="12763500" y="987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22362</xdr:rowOff>
    </xdr:from>
    <xdr:ext cx="534377" cy="259045"/>
    <xdr:sp macro="" textlink="">
      <xdr:nvSpPr>
        <xdr:cNvPr id="604" name="テキスト ボックス 603"/>
        <xdr:cNvSpPr txBox="1"/>
      </xdr:nvSpPr>
      <xdr:spPr>
        <a:xfrm>
          <a:off x="12547111" y="996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0" name="直線コネクタ 629"/>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3" name="災害復旧費最大値テキスト"/>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4" name="直線コネクタ 633"/>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32226</xdr:rowOff>
    </xdr:from>
    <xdr:to>
      <xdr:col>85</xdr:col>
      <xdr:colOff>127000</xdr:colOff>
      <xdr:row>79</xdr:row>
      <xdr:rowOff>58384</xdr:rowOff>
    </xdr:to>
    <xdr:cxnSp macro="">
      <xdr:nvCxnSpPr>
        <xdr:cNvPr id="635" name="直線コネクタ 634"/>
        <xdr:cNvCxnSpPr/>
      </xdr:nvCxnSpPr>
      <xdr:spPr>
        <a:xfrm flipV="1">
          <a:off x="15481300" y="13576776"/>
          <a:ext cx="838200" cy="2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6" name="災害復旧費平均値テキスト"/>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7" name="フローチャート: 判断 636"/>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58384</xdr:rowOff>
    </xdr:from>
    <xdr:to>
      <xdr:col>81</xdr:col>
      <xdr:colOff>50800</xdr:colOff>
      <xdr:row>79</xdr:row>
      <xdr:rowOff>98258</xdr:rowOff>
    </xdr:to>
    <xdr:cxnSp macro="">
      <xdr:nvCxnSpPr>
        <xdr:cNvPr id="638" name="直線コネクタ 637"/>
        <xdr:cNvCxnSpPr/>
      </xdr:nvCxnSpPr>
      <xdr:spPr>
        <a:xfrm flipV="1">
          <a:off x="14592300" y="13602934"/>
          <a:ext cx="889000" cy="3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9" name="フローチャート: 判断 638"/>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40" name="テキスト ボックス 639"/>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98258</xdr:rowOff>
    </xdr:from>
    <xdr:to>
      <xdr:col>76</xdr:col>
      <xdr:colOff>114300</xdr:colOff>
      <xdr:row>79</xdr:row>
      <xdr:rowOff>98879</xdr:rowOff>
    </xdr:to>
    <xdr:cxnSp macro="">
      <xdr:nvCxnSpPr>
        <xdr:cNvPr id="641" name="直線コネクタ 640"/>
        <xdr:cNvCxnSpPr/>
      </xdr:nvCxnSpPr>
      <xdr:spPr>
        <a:xfrm flipV="1">
          <a:off x="13703300" y="13642808"/>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2" name="フローチャート: 判断 641"/>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121172</xdr:rowOff>
    </xdr:from>
    <xdr:ext cx="469744" cy="259045"/>
    <xdr:sp macro="" textlink="">
      <xdr:nvSpPr>
        <xdr:cNvPr id="643" name="テキスト ボックス 642"/>
        <xdr:cNvSpPr txBox="1"/>
      </xdr:nvSpPr>
      <xdr:spPr>
        <a:xfrm>
          <a:off x="14357428"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98095</xdr:rowOff>
    </xdr:from>
    <xdr:to>
      <xdr:col>71</xdr:col>
      <xdr:colOff>177800</xdr:colOff>
      <xdr:row>79</xdr:row>
      <xdr:rowOff>98879</xdr:rowOff>
    </xdr:to>
    <xdr:cxnSp macro="">
      <xdr:nvCxnSpPr>
        <xdr:cNvPr id="644" name="直線コネクタ 643"/>
        <xdr:cNvCxnSpPr/>
      </xdr:nvCxnSpPr>
      <xdr:spPr>
        <a:xfrm>
          <a:off x="12814300" y="13642645"/>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5" name="フローチャート: 判断 644"/>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121564</xdr:rowOff>
    </xdr:from>
    <xdr:ext cx="469744" cy="259045"/>
    <xdr:sp macro="" textlink="">
      <xdr:nvSpPr>
        <xdr:cNvPr id="646" name="テキスト ボックス 645"/>
        <xdr:cNvSpPr txBox="1"/>
      </xdr:nvSpPr>
      <xdr:spPr>
        <a:xfrm>
          <a:off x="13468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7" name="フローチャート: 判断 646"/>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132635</xdr:rowOff>
    </xdr:from>
    <xdr:ext cx="469744" cy="259045"/>
    <xdr:sp macro="" textlink="">
      <xdr:nvSpPr>
        <xdr:cNvPr id="648" name="テキスト ボックス 647"/>
        <xdr:cNvSpPr txBox="1"/>
      </xdr:nvSpPr>
      <xdr:spPr>
        <a:xfrm>
          <a:off x="12579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152876</xdr:rowOff>
    </xdr:from>
    <xdr:to>
      <xdr:col>85</xdr:col>
      <xdr:colOff>177800</xdr:colOff>
      <xdr:row>79</xdr:row>
      <xdr:rowOff>83026</xdr:rowOff>
    </xdr:to>
    <xdr:sp macro="" textlink="">
      <xdr:nvSpPr>
        <xdr:cNvPr id="654" name="楕円 653"/>
        <xdr:cNvSpPr/>
      </xdr:nvSpPr>
      <xdr:spPr>
        <a:xfrm>
          <a:off x="16268700" y="1352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113733</xdr:rowOff>
    </xdr:from>
    <xdr:ext cx="469744" cy="259045"/>
    <xdr:sp macro="" textlink="">
      <xdr:nvSpPr>
        <xdr:cNvPr id="655" name="災害復旧費該当値テキスト"/>
        <xdr:cNvSpPr txBox="1"/>
      </xdr:nvSpPr>
      <xdr:spPr>
        <a:xfrm>
          <a:off x="16370300" y="1348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7584</xdr:rowOff>
    </xdr:from>
    <xdr:to>
      <xdr:col>81</xdr:col>
      <xdr:colOff>101600</xdr:colOff>
      <xdr:row>79</xdr:row>
      <xdr:rowOff>109184</xdr:rowOff>
    </xdr:to>
    <xdr:sp macro="" textlink="">
      <xdr:nvSpPr>
        <xdr:cNvPr id="656" name="楕円 655"/>
        <xdr:cNvSpPr/>
      </xdr:nvSpPr>
      <xdr:spPr>
        <a:xfrm>
          <a:off x="15430500" y="1355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100311</xdr:rowOff>
    </xdr:from>
    <xdr:ext cx="469744" cy="259045"/>
    <xdr:sp macro="" textlink="">
      <xdr:nvSpPr>
        <xdr:cNvPr id="657" name="テキスト ボックス 656"/>
        <xdr:cNvSpPr txBox="1"/>
      </xdr:nvSpPr>
      <xdr:spPr>
        <a:xfrm>
          <a:off x="15246428" y="1364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47458</xdr:rowOff>
    </xdr:from>
    <xdr:to>
      <xdr:col>76</xdr:col>
      <xdr:colOff>165100</xdr:colOff>
      <xdr:row>79</xdr:row>
      <xdr:rowOff>149058</xdr:rowOff>
    </xdr:to>
    <xdr:sp macro="" textlink="">
      <xdr:nvSpPr>
        <xdr:cNvPr id="658" name="楕円 657"/>
        <xdr:cNvSpPr/>
      </xdr:nvSpPr>
      <xdr:spPr>
        <a:xfrm>
          <a:off x="14541500" y="1359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140185</xdr:rowOff>
    </xdr:from>
    <xdr:ext cx="313932" cy="259045"/>
    <xdr:sp macro="" textlink="">
      <xdr:nvSpPr>
        <xdr:cNvPr id="659" name="テキスト ボックス 658"/>
        <xdr:cNvSpPr txBox="1"/>
      </xdr:nvSpPr>
      <xdr:spPr>
        <a:xfrm>
          <a:off x="14435333" y="13684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47295</xdr:rowOff>
    </xdr:from>
    <xdr:to>
      <xdr:col>67</xdr:col>
      <xdr:colOff>101600</xdr:colOff>
      <xdr:row>79</xdr:row>
      <xdr:rowOff>148895</xdr:rowOff>
    </xdr:to>
    <xdr:sp macro="" textlink="">
      <xdr:nvSpPr>
        <xdr:cNvPr id="662" name="楕円 661"/>
        <xdr:cNvSpPr/>
      </xdr:nvSpPr>
      <xdr:spPr>
        <a:xfrm>
          <a:off x="12763500" y="135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140022</xdr:rowOff>
    </xdr:from>
    <xdr:ext cx="313932" cy="259045"/>
    <xdr:sp macro="" textlink="">
      <xdr:nvSpPr>
        <xdr:cNvPr id="663" name="テキスト ボックス 662"/>
        <xdr:cNvSpPr txBox="1"/>
      </xdr:nvSpPr>
      <xdr:spPr>
        <a:xfrm>
          <a:off x="12657333" y="13684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6" name="テキスト ボックス 675"/>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4" name="テキスト ボックス 683"/>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6" name="テキスト ボックス 685"/>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8" name="テキスト ボックス 687"/>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2" name="直線コネクタ 691"/>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3" name="公債費最小値テキスト"/>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4" name="直線コネクタ 693"/>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5" name="公債費最大値テキスト"/>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6" name="直線コネクタ 695"/>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32429</xdr:rowOff>
    </xdr:from>
    <xdr:to>
      <xdr:col>85</xdr:col>
      <xdr:colOff>127000</xdr:colOff>
      <xdr:row>94</xdr:row>
      <xdr:rowOff>70320</xdr:rowOff>
    </xdr:to>
    <xdr:cxnSp macro="">
      <xdr:nvCxnSpPr>
        <xdr:cNvPr id="697" name="直線コネクタ 696"/>
        <xdr:cNvCxnSpPr/>
      </xdr:nvCxnSpPr>
      <xdr:spPr>
        <a:xfrm>
          <a:off x="15481300" y="16148729"/>
          <a:ext cx="838200" cy="3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141279</xdr:rowOff>
    </xdr:from>
    <xdr:ext cx="534377" cy="259045"/>
    <xdr:sp macro="" textlink="">
      <xdr:nvSpPr>
        <xdr:cNvPr id="698" name="公債費平均値テキスト"/>
        <xdr:cNvSpPr txBox="1"/>
      </xdr:nvSpPr>
      <xdr:spPr>
        <a:xfrm>
          <a:off x="16370300" y="16257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9" name="フローチャート: 判断 698"/>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87922</xdr:rowOff>
    </xdr:from>
    <xdr:to>
      <xdr:col>81</xdr:col>
      <xdr:colOff>50800</xdr:colOff>
      <xdr:row>94</xdr:row>
      <xdr:rowOff>32429</xdr:rowOff>
    </xdr:to>
    <xdr:cxnSp macro="">
      <xdr:nvCxnSpPr>
        <xdr:cNvPr id="700" name="直線コネクタ 699"/>
        <xdr:cNvCxnSpPr/>
      </xdr:nvCxnSpPr>
      <xdr:spPr>
        <a:xfrm>
          <a:off x="14592300" y="16032772"/>
          <a:ext cx="889000" cy="11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1" name="フローチャート: 判断 700"/>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67070</xdr:rowOff>
    </xdr:from>
    <xdr:ext cx="534377" cy="259045"/>
    <xdr:sp macro="" textlink="">
      <xdr:nvSpPr>
        <xdr:cNvPr id="702" name="テキスト ボックス 701"/>
        <xdr:cNvSpPr txBox="1"/>
      </xdr:nvSpPr>
      <xdr:spPr>
        <a:xfrm>
          <a:off x="15214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87922</xdr:rowOff>
    </xdr:from>
    <xdr:to>
      <xdr:col>76</xdr:col>
      <xdr:colOff>114300</xdr:colOff>
      <xdr:row>94</xdr:row>
      <xdr:rowOff>60376</xdr:rowOff>
    </xdr:to>
    <xdr:cxnSp macro="">
      <xdr:nvCxnSpPr>
        <xdr:cNvPr id="703" name="直線コネクタ 702"/>
        <xdr:cNvCxnSpPr/>
      </xdr:nvCxnSpPr>
      <xdr:spPr>
        <a:xfrm flipV="1">
          <a:off x="13703300" y="16032772"/>
          <a:ext cx="889000" cy="14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4" name="フローチャート: 判断 703"/>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66042</xdr:rowOff>
    </xdr:from>
    <xdr:ext cx="534377" cy="259045"/>
    <xdr:sp macro="" textlink="">
      <xdr:nvSpPr>
        <xdr:cNvPr id="705" name="テキスト ボックス 704"/>
        <xdr:cNvSpPr txBox="1"/>
      </xdr:nvSpPr>
      <xdr:spPr>
        <a:xfrm>
          <a:off x="14325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37430</xdr:rowOff>
    </xdr:from>
    <xdr:to>
      <xdr:col>71</xdr:col>
      <xdr:colOff>177800</xdr:colOff>
      <xdr:row>94</xdr:row>
      <xdr:rowOff>60376</xdr:rowOff>
    </xdr:to>
    <xdr:cxnSp macro="">
      <xdr:nvCxnSpPr>
        <xdr:cNvPr id="706" name="直線コネクタ 705"/>
        <xdr:cNvCxnSpPr/>
      </xdr:nvCxnSpPr>
      <xdr:spPr>
        <a:xfrm>
          <a:off x="12814300" y="16153730"/>
          <a:ext cx="889000" cy="2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7" name="フローチャート: 判断 706"/>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55297</xdr:rowOff>
    </xdr:from>
    <xdr:ext cx="534377" cy="259045"/>
    <xdr:sp macro="" textlink="">
      <xdr:nvSpPr>
        <xdr:cNvPr id="708" name="テキスト ボックス 707"/>
        <xdr:cNvSpPr txBox="1"/>
      </xdr:nvSpPr>
      <xdr:spPr>
        <a:xfrm>
          <a:off x="13436111" y="163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09" name="フローチャート: 判断 708"/>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50325</xdr:rowOff>
    </xdr:from>
    <xdr:ext cx="534377" cy="259045"/>
    <xdr:sp macro="" textlink="">
      <xdr:nvSpPr>
        <xdr:cNvPr id="710" name="テキスト ボックス 709"/>
        <xdr:cNvSpPr txBox="1"/>
      </xdr:nvSpPr>
      <xdr:spPr>
        <a:xfrm>
          <a:off x="12547111" y="1633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19520</xdr:rowOff>
    </xdr:from>
    <xdr:to>
      <xdr:col>85</xdr:col>
      <xdr:colOff>177800</xdr:colOff>
      <xdr:row>94</xdr:row>
      <xdr:rowOff>121120</xdr:rowOff>
    </xdr:to>
    <xdr:sp macro="" textlink="">
      <xdr:nvSpPr>
        <xdr:cNvPr id="716" name="楕円 715"/>
        <xdr:cNvSpPr/>
      </xdr:nvSpPr>
      <xdr:spPr>
        <a:xfrm>
          <a:off x="16268700" y="1613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42397</xdr:rowOff>
    </xdr:from>
    <xdr:ext cx="534377" cy="259045"/>
    <xdr:sp macro="" textlink="">
      <xdr:nvSpPr>
        <xdr:cNvPr id="717" name="公債費該当値テキスト"/>
        <xdr:cNvSpPr txBox="1"/>
      </xdr:nvSpPr>
      <xdr:spPr>
        <a:xfrm>
          <a:off x="16370300" y="159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153079</xdr:rowOff>
    </xdr:from>
    <xdr:to>
      <xdr:col>81</xdr:col>
      <xdr:colOff>101600</xdr:colOff>
      <xdr:row>94</xdr:row>
      <xdr:rowOff>83229</xdr:rowOff>
    </xdr:to>
    <xdr:sp macro="" textlink="">
      <xdr:nvSpPr>
        <xdr:cNvPr id="718" name="楕円 717"/>
        <xdr:cNvSpPr/>
      </xdr:nvSpPr>
      <xdr:spPr>
        <a:xfrm>
          <a:off x="15430500" y="1609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99756</xdr:rowOff>
    </xdr:from>
    <xdr:ext cx="534377" cy="259045"/>
    <xdr:sp macro="" textlink="">
      <xdr:nvSpPr>
        <xdr:cNvPr id="719" name="テキスト ボックス 718"/>
        <xdr:cNvSpPr txBox="1"/>
      </xdr:nvSpPr>
      <xdr:spPr>
        <a:xfrm>
          <a:off x="15214111" y="1587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37122</xdr:rowOff>
    </xdr:from>
    <xdr:to>
      <xdr:col>76</xdr:col>
      <xdr:colOff>165100</xdr:colOff>
      <xdr:row>93</xdr:row>
      <xdr:rowOff>138722</xdr:rowOff>
    </xdr:to>
    <xdr:sp macro="" textlink="">
      <xdr:nvSpPr>
        <xdr:cNvPr id="720" name="楕円 719"/>
        <xdr:cNvSpPr/>
      </xdr:nvSpPr>
      <xdr:spPr>
        <a:xfrm>
          <a:off x="14541500" y="159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155249</xdr:rowOff>
    </xdr:from>
    <xdr:ext cx="534377" cy="259045"/>
    <xdr:sp macro="" textlink="">
      <xdr:nvSpPr>
        <xdr:cNvPr id="721" name="テキスト ボックス 720"/>
        <xdr:cNvSpPr txBox="1"/>
      </xdr:nvSpPr>
      <xdr:spPr>
        <a:xfrm>
          <a:off x="14325111" y="1575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9576</xdr:rowOff>
    </xdr:from>
    <xdr:to>
      <xdr:col>72</xdr:col>
      <xdr:colOff>38100</xdr:colOff>
      <xdr:row>94</xdr:row>
      <xdr:rowOff>111176</xdr:rowOff>
    </xdr:to>
    <xdr:sp macro="" textlink="">
      <xdr:nvSpPr>
        <xdr:cNvPr id="722" name="楕円 721"/>
        <xdr:cNvSpPr/>
      </xdr:nvSpPr>
      <xdr:spPr>
        <a:xfrm>
          <a:off x="13652500" y="1612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127703</xdr:rowOff>
    </xdr:from>
    <xdr:ext cx="534377" cy="259045"/>
    <xdr:sp macro="" textlink="">
      <xdr:nvSpPr>
        <xdr:cNvPr id="723" name="テキスト ボックス 722"/>
        <xdr:cNvSpPr txBox="1"/>
      </xdr:nvSpPr>
      <xdr:spPr>
        <a:xfrm>
          <a:off x="13436111" y="1590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158080</xdr:rowOff>
    </xdr:from>
    <xdr:to>
      <xdr:col>67</xdr:col>
      <xdr:colOff>101600</xdr:colOff>
      <xdr:row>94</xdr:row>
      <xdr:rowOff>88230</xdr:rowOff>
    </xdr:to>
    <xdr:sp macro="" textlink="">
      <xdr:nvSpPr>
        <xdr:cNvPr id="724" name="楕円 723"/>
        <xdr:cNvSpPr/>
      </xdr:nvSpPr>
      <xdr:spPr>
        <a:xfrm>
          <a:off x="12763500" y="1610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104757</xdr:rowOff>
    </xdr:from>
    <xdr:ext cx="534377" cy="259045"/>
    <xdr:sp macro="" textlink="">
      <xdr:nvSpPr>
        <xdr:cNvPr id="725" name="テキスト ボックス 724"/>
        <xdr:cNvSpPr txBox="1"/>
      </xdr:nvSpPr>
      <xdr:spPr>
        <a:xfrm>
          <a:off x="12547111" y="1587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7" name="直線コネクタ 746"/>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0" name="諸支出金最大値テキスト"/>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1" name="直線コネクタ 750"/>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53" name="諸支出金平均値テキスト"/>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4" name="フローチャート: 判断 753"/>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6" name="フローチャート: 判断 755"/>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7" name="テキスト ボックス 756"/>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59" name="フローチャート: 判断 758"/>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5859</xdr:rowOff>
    </xdr:from>
    <xdr:ext cx="378565" cy="259045"/>
    <xdr:sp macro="" textlink="">
      <xdr:nvSpPr>
        <xdr:cNvPr id="760" name="テキスト ボックス 759"/>
        <xdr:cNvSpPr txBox="1"/>
      </xdr:nvSpPr>
      <xdr:spPr>
        <a:xfrm>
          <a:off x="20245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62" name="フローチャート: 判断 761"/>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88155</xdr:rowOff>
    </xdr:from>
    <xdr:ext cx="378565" cy="259045"/>
    <xdr:sp macro="" textlink="">
      <xdr:nvSpPr>
        <xdr:cNvPr id="763" name="テキスト ボックス 762"/>
        <xdr:cNvSpPr txBox="1"/>
      </xdr:nvSpPr>
      <xdr:spPr>
        <a:xfrm>
          <a:off x="19356017" y="626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64" name="フローチャート: 判断 763"/>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23690</xdr:rowOff>
    </xdr:from>
    <xdr:ext cx="378565" cy="259045"/>
    <xdr:sp macro="" textlink="">
      <xdr:nvSpPr>
        <xdr:cNvPr id="765" name="テキスト ボックス 764"/>
        <xdr:cNvSpPr txBox="1"/>
      </xdr:nvSpPr>
      <xdr:spPr>
        <a:xfrm>
          <a:off x="18467017" y="6195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類似団体の平均と比べると、議会費、民生費、土木費、消防費、教育費、公債費で高くなっている。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に比べ増加している。その要因は、障害者福祉サービス等給付費、特別会計への繰出金、施設型給付等交付金などの増である。土木費は、土地造成事業特別会計への繰出金が減少したものの、市街地再開発事業費が増加した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年度に比べ増加した。教育費は、小・中学校のトイレ洋式化整備やスカイタウンつつじが丘周辺整備などの費用が増加したことにより、平成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年度に比べ増加した。消防費は、消防活動センターの整備が開始したことや防災無線整備費用の増などにより、平成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年度に比べ増加した。公債費は、公共用地先行取得等事業債の減により、平成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年度に比べ減少した。</a:t>
          </a:r>
        </a:p>
        <a:p>
          <a:r>
            <a:rPr kumimoji="1" lang="ja-JP" altLang="en-US" sz="1300">
              <a:latin typeface="ＭＳ Ｐゴシック" panose="020B0600070205080204" pitchFamily="50" charset="-128"/>
              <a:ea typeface="ＭＳ Ｐゴシック" panose="020B0600070205080204" pitchFamily="50" charset="-128"/>
            </a:rPr>
            <a:t>令和２年度は、新型コロナウイルス感染症対策事業のため、民生費、衛生費、商工費が、また、都市再構築事業のため、総務費が増加するが、市街地再開発事業や小・中学校のトイレ洋式化整備が完了したことで、土木費と教育費は減少すると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和歌山県和歌山市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特別土地保有税の納付があり、残高が増加したが、以降は歳出額に対し財源不足となる状況が続いており、その影響で取崩額が多額となっている。そのため、財政調整基金残高の標準財政規模に占める割合が年々悪化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和歌山県和歌山市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標準財政規模が年々増加しているものの、赤字となっている会計は、年々その額が減少しており、比率も減少している。しかし、依然赤字が発生していることから、経営の効率化を進めることが必要となる。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なお、下水道事業会計は、平成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年度に地方公営企業法を適用したことから、平成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年度の打ち切り決算の影響で赤字が発生したが、その後発生していない。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160348563</v>
      </c>
      <c r="BO4" s="431"/>
      <c r="BP4" s="431"/>
      <c r="BQ4" s="431"/>
      <c r="BR4" s="431"/>
      <c r="BS4" s="431"/>
      <c r="BT4" s="431"/>
      <c r="BU4" s="432"/>
      <c r="BV4" s="430">
        <v>151212422</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0.4</v>
      </c>
      <c r="CU4" s="437"/>
      <c r="CV4" s="437"/>
      <c r="CW4" s="437"/>
      <c r="CX4" s="437"/>
      <c r="CY4" s="437"/>
      <c r="CZ4" s="437"/>
      <c r="DA4" s="438"/>
      <c r="DB4" s="436">
        <v>0.5</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159542372</v>
      </c>
      <c r="BO5" s="468"/>
      <c r="BP5" s="468"/>
      <c r="BQ5" s="468"/>
      <c r="BR5" s="468"/>
      <c r="BS5" s="468"/>
      <c r="BT5" s="468"/>
      <c r="BU5" s="469"/>
      <c r="BV5" s="467">
        <v>149899273</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99.4</v>
      </c>
      <c r="CU5" s="465"/>
      <c r="CV5" s="465"/>
      <c r="CW5" s="465"/>
      <c r="CX5" s="465"/>
      <c r="CY5" s="465"/>
      <c r="CZ5" s="465"/>
      <c r="DA5" s="466"/>
      <c r="DB5" s="464">
        <v>98.9</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806191</v>
      </c>
      <c r="BO6" s="468"/>
      <c r="BP6" s="468"/>
      <c r="BQ6" s="468"/>
      <c r="BR6" s="468"/>
      <c r="BS6" s="468"/>
      <c r="BT6" s="468"/>
      <c r="BU6" s="469"/>
      <c r="BV6" s="467">
        <v>1313149</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107.2</v>
      </c>
      <c r="CU6" s="505"/>
      <c r="CV6" s="505"/>
      <c r="CW6" s="505"/>
      <c r="CX6" s="505"/>
      <c r="CY6" s="505"/>
      <c r="CZ6" s="505"/>
      <c r="DA6" s="506"/>
      <c r="DB6" s="504">
        <v>107.8</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453204</v>
      </c>
      <c r="BO7" s="468"/>
      <c r="BP7" s="468"/>
      <c r="BQ7" s="468"/>
      <c r="BR7" s="468"/>
      <c r="BS7" s="468"/>
      <c r="BT7" s="468"/>
      <c r="BU7" s="469"/>
      <c r="BV7" s="467">
        <v>927647</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80043035</v>
      </c>
      <c r="CU7" s="468"/>
      <c r="CV7" s="468"/>
      <c r="CW7" s="468"/>
      <c r="CX7" s="468"/>
      <c r="CY7" s="468"/>
      <c r="CZ7" s="468"/>
      <c r="DA7" s="469"/>
      <c r="DB7" s="467">
        <v>79033709</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352987</v>
      </c>
      <c r="BO8" s="468"/>
      <c r="BP8" s="468"/>
      <c r="BQ8" s="468"/>
      <c r="BR8" s="468"/>
      <c r="BS8" s="468"/>
      <c r="BT8" s="468"/>
      <c r="BU8" s="469"/>
      <c r="BV8" s="467">
        <v>385502</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0.82</v>
      </c>
      <c r="CU8" s="508"/>
      <c r="CV8" s="508"/>
      <c r="CW8" s="508"/>
      <c r="CX8" s="508"/>
      <c r="CY8" s="508"/>
      <c r="CZ8" s="508"/>
      <c r="DA8" s="509"/>
      <c r="DB8" s="507">
        <v>0.82</v>
      </c>
      <c r="DC8" s="508"/>
      <c r="DD8" s="508"/>
      <c r="DE8" s="508"/>
      <c r="DF8" s="508"/>
      <c r="DG8" s="508"/>
      <c r="DH8" s="508"/>
      <c r="DI8" s="509"/>
      <c r="DJ8" s="186"/>
      <c r="DK8" s="186"/>
      <c r="DL8" s="186"/>
      <c r="DM8" s="186"/>
      <c r="DN8" s="186"/>
      <c r="DO8" s="186"/>
    </row>
    <row r="9" spans="1:119" ht="18.75" customHeight="1" thickBot="1" x14ac:dyDescent="0.2">
      <c r="A9" s="187"/>
      <c r="B9" s="461" t="s">
        <v>113</v>
      </c>
      <c r="C9" s="462"/>
      <c r="D9" s="462"/>
      <c r="E9" s="462"/>
      <c r="F9" s="462"/>
      <c r="G9" s="462"/>
      <c r="H9" s="462"/>
      <c r="I9" s="462"/>
      <c r="J9" s="462"/>
      <c r="K9" s="510"/>
      <c r="L9" s="511" t="s">
        <v>114</v>
      </c>
      <c r="M9" s="512"/>
      <c r="N9" s="512"/>
      <c r="O9" s="512"/>
      <c r="P9" s="512"/>
      <c r="Q9" s="513"/>
      <c r="R9" s="514">
        <v>364154</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102</v>
      </c>
      <c r="AV9" s="500"/>
      <c r="AW9" s="500"/>
      <c r="AX9" s="500"/>
      <c r="AY9" s="501" t="s">
        <v>117</v>
      </c>
      <c r="AZ9" s="502"/>
      <c r="BA9" s="502"/>
      <c r="BB9" s="502"/>
      <c r="BC9" s="502"/>
      <c r="BD9" s="502"/>
      <c r="BE9" s="502"/>
      <c r="BF9" s="502"/>
      <c r="BG9" s="502"/>
      <c r="BH9" s="502"/>
      <c r="BI9" s="502"/>
      <c r="BJ9" s="502"/>
      <c r="BK9" s="502"/>
      <c r="BL9" s="502"/>
      <c r="BM9" s="503"/>
      <c r="BN9" s="467">
        <v>-32515</v>
      </c>
      <c r="BO9" s="468"/>
      <c r="BP9" s="468"/>
      <c r="BQ9" s="468"/>
      <c r="BR9" s="468"/>
      <c r="BS9" s="468"/>
      <c r="BT9" s="468"/>
      <c r="BU9" s="469"/>
      <c r="BV9" s="467">
        <v>233943</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17</v>
      </c>
      <c r="CU9" s="465"/>
      <c r="CV9" s="465"/>
      <c r="CW9" s="465"/>
      <c r="CX9" s="465"/>
      <c r="CY9" s="465"/>
      <c r="CZ9" s="465"/>
      <c r="DA9" s="466"/>
      <c r="DB9" s="464">
        <v>17.399999999999999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370364</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657806</v>
      </c>
      <c r="BO10" s="468"/>
      <c r="BP10" s="468"/>
      <c r="BQ10" s="468"/>
      <c r="BR10" s="468"/>
      <c r="BS10" s="468"/>
      <c r="BT10" s="468"/>
      <c r="BU10" s="469"/>
      <c r="BV10" s="467">
        <v>551588</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102</v>
      </c>
      <c r="AV11" s="500"/>
      <c r="AW11" s="500"/>
      <c r="AX11" s="500"/>
      <c r="AY11" s="501" t="s">
        <v>127</v>
      </c>
      <c r="AZ11" s="502"/>
      <c r="BA11" s="502"/>
      <c r="BB11" s="502"/>
      <c r="BC11" s="502"/>
      <c r="BD11" s="502"/>
      <c r="BE11" s="502"/>
      <c r="BF11" s="502"/>
      <c r="BG11" s="502"/>
      <c r="BH11" s="502"/>
      <c r="BI11" s="502"/>
      <c r="BJ11" s="502"/>
      <c r="BK11" s="502"/>
      <c r="BL11" s="502"/>
      <c r="BM11" s="503"/>
      <c r="BN11" s="467">
        <v>60</v>
      </c>
      <c r="BO11" s="468"/>
      <c r="BP11" s="468"/>
      <c r="BQ11" s="468"/>
      <c r="BR11" s="468"/>
      <c r="BS11" s="468"/>
      <c r="BT11" s="468"/>
      <c r="BU11" s="469"/>
      <c r="BV11" s="467">
        <v>180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366923</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102</v>
      </c>
      <c r="AV12" s="500"/>
      <c r="AW12" s="500"/>
      <c r="AX12" s="500"/>
      <c r="AY12" s="501" t="s">
        <v>136</v>
      </c>
      <c r="AZ12" s="502"/>
      <c r="BA12" s="502"/>
      <c r="BB12" s="502"/>
      <c r="BC12" s="502"/>
      <c r="BD12" s="502"/>
      <c r="BE12" s="502"/>
      <c r="BF12" s="502"/>
      <c r="BG12" s="502"/>
      <c r="BH12" s="502"/>
      <c r="BI12" s="502"/>
      <c r="BJ12" s="502"/>
      <c r="BK12" s="502"/>
      <c r="BL12" s="502"/>
      <c r="BM12" s="503"/>
      <c r="BN12" s="467">
        <v>3240000</v>
      </c>
      <c r="BO12" s="468"/>
      <c r="BP12" s="468"/>
      <c r="BQ12" s="468"/>
      <c r="BR12" s="468"/>
      <c r="BS12" s="468"/>
      <c r="BT12" s="468"/>
      <c r="BU12" s="469"/>
      <c r="BV12" s="467">
        <v>4300000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129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363277</v>
      </c>
      <c r="S13" s="552"/>
      <c r="T13" s="552"/>
      <c r="U13" s="552"/>
      <c r="V13" s="553"/>
      <c r="W13" s="483" t="s">
        <v>139</v>
      </c>
      <c r="X13" s="484"/>
      <c r="Y13" s="484"/>
      <c r="Z13" s="484"/>
      <c r="AA13" s="484"/>
      <c r="AB13" s="474"/>
      <c r="AC13" s="518">
        <v>3023</v>
      </c>
      <c r="AD13" s="519"/>
      <c r="AE13" s="519"/>
      <c r="AF13" s="519"/>
      <c r="AG13" s="561"/>
      <c r="AH13" s="518">
        <v>3201</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-2614649</v>
      </c>
      <c r="BO13" s="468"/>
      <c r="BP13" s="468"/>
      <c r="BQ13" s="468"/>
      <c r="BR13" s="468"/>
      <c r="BS13" s="468"/>
      <c r="BT13" s="468"/>
      <c r="BU13" s="469"/>
      <c r="BV13" s="467">
        <v>-3514289</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11.3</v>
      </c>
      <c r="CU13" s="465"/>
      <c r="CV13" s="465"/>
      <c r="CW13" s="465"/>
      <c r="CX13" s="465"/>
      <c r="CY13" s="465"/>
      <c r="CZ13" s="465"/>
      <c r="DA13" s="466"/>
      <c r="DB13" s="464">
        <v>11.7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368835</v>
      </c>
      <c r="S14" s="552"/>
      <c r="T14" s="552"/>
      <c r="U14" s="552"/>
      <c r="V14" s="553"/>
      <c r="W14" s="457"/>
      <c r="X14" s="458"/>
      <c r="Y14" s="458"/>
      <c r="Z14" s="458"/>
      <c r="AA14" s="458"/>
      <c r="AB14" s="447"/>
      <c r="AC14" s="554">
        <v>2</v>
      </c>
      <c r="AD14" s="555"/>
      <c r="AE14" s="555"/>
      <c r="AF14" s="555"/>
      <c r="AG14" s="556"/>
      <c r="AH14" s="554">
        <v>2.1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127.6</v>
      </c>
      <c r="CU14" s="566"/>
      <c r="CV14" s="566"/>
      <c r="CW14" s="566"/>
      <c r="CX14" s="566"/>
      <c r="CY14" s="566"/>
      <c r="CZ14" s="566"/>
      <c r="DA14" s="567"/>
      <c r="DB14" s="565">
        <v>118.2</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138</v>
      </c>
      <c r="N15" s="559"/>
      <c r="O15" s="559"/>
      <c r="P15" s="559"/>
      <c r="Q15" s="560"/>
      <c r="R15" s="551">
        <v>365394</v>
      </c>
      <c r="S15" s="552"/>
      <c r="T15" s="552"/>
      <c r="U15" s="552"/>
      <c r="V15" s="553"/>
      <c r="W15" s="483" t="s">
        <v>146</v>
      </c>
      <c r="X15" s="484"/>
      <c r="Y15" s="484"/>
      <c r="Z15" s="484"/>
      <c r="AA15" s="484"/>
      <c r="AB15" s="474"/>
      <c r="AC15" s="518">
        <v>37094</v>
      </c>
      <c r="AD15" s="519"/>
      <c r="AE15" s="519"/>
      <c r="AF15" s="519"/>
      <c r="AG15" s="561"/>
      <c r="AH15" s="518">
        <v>37197</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48799227</v>
      </c>
      <c r="BO15" s="431"/>
      <c r="BP15" s="431"/>
      <c r="BQ15" s="431"/>
      <c r="BR15" s="431"/>
      <c r="BS15" s="431"/>
      <c r="BT15" s="431"/>
      <c r="BU15" s="432"/>
      <c r="BV15" s="430">
        <v>48110876</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24</v>
      </c>
      <c r="AD16" s="555"/>
      <c r="AE16" s="555"/>
      <c r="AF16" s="555"/>
      <c r="AG16" s="556"/>
      <c r="AH16" s="554">
        <v>24.2</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59989127</v>
      </c>
      <c r="BO16" s="468"/>
      <c r="BP16" s="468"/>
      <c r="BQ16" s="468"/>
      <c r="BR16" s="468"/>
      <c r="BS16" s="468"/>
      <c r="BT16" s="468"/>
      <c r="BU16" s="469"/>
      <c r="BV16" s="467">
        <v>58311818</v>
      </c>
      <c r="BW16" s="468"/>
      <c r="BX16" s="468"/>
      <c r="BY16" s="468"/>
      <c r="BZ16" s="468"/>
      <c r="CA16" s="468"/>
      <c r="CB16" s="468"/>
      <c r="CC16" s="469"/>
      <c r="CD16" s="201"/>
      <c r="CE16" s="577" t="s">
        <v>152</v>
      </c>
      <c r="CF16" s="577"/>
      <c r="CG16" s="577"/>
      <c r="CH16" s="577"/>
      <c r="CI16" s="577"/>
      <c r="CJ16" s="577"/>
      <c r="CK16" s="577"/>
      <c r="CL16" s="577"/>
      <c r="CM16" s="577"/>
      <c r="CN16" s="577"/>
      <c r="CO16" s="577"/>
      <c r="CP16" s="577"/>
      <c r="CQ16" s="577"/>
      <c r="CR16" s="577"/>
      <c r="CS16" s="578"/>
      <c r="CT16" s="464">
        <v>10.8</v>
      </c>
      <c r="CU16" s="465"/>
      <c r="CV16" s="465"/>
      <c r="CW16" s="465"/>
      <c r="CX16" s="465"/>
      <c r="CY16" s="465"/>
      <c r="CZ16" s="465"/>
      <c r="DA16" s="466"/>
      <c r="DB16" s="464">
        <v>11.2</v>
      </c>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114600</v>
      </c>
      <c r="AD17" s="519"/>
      <c r="AE17" s="519"/>
      <c r="AF17" s="519"/>
      <c r="AG17" s="561"/>
      <c r="AH17" s="518">
        <v>113037</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63076462</v>
      </c>
      <c r="BO17" s="468"/>
      <c r="BP17" s="468"/>
      <c r="BQ17" s="468"/>
      <c r="BR17" s="468"/>
      <c r="BS17" s="468"/>
      <c r="BT17" s="468"/>
      <c r="BU17" s="469"/>
      <c r="BV17" s="467">
        <v>62194686</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208.85</v>
      </c>
      <c r="M18" s="583"/>
      <c r="N18" s="583"/>
      <c r="O18" s="583"/>
      <c r="P18" s="583"/>
      <c r="Q18" s="583"/>
      <c r="R18" s="584"/>
      <c r="S18" s="584"/>
      <c r="T18" s="584"/>
      <c r="U18" s="584"/>
      <c r="V18" s="585"/>
      <c r="W18" s="485"/>
      <c r="X18" s="486"/>
      <c r="Y18" s="486"/>
      <c r="Z18" s="486"/>
      <c r="AA18" s="486"/>
      <c r="AB18" s="477"/>
      <c r="AC18" s="586">
        <v>74.099999999999994</v>
      </c>
      <c r="AD18" s="587"/>
      <c r="AE18" s="587"/>
      <c r="AF18" s="587"/>
      <c r="AG18" s="588"/>
      <c r="AH18" s="586">
        <v>73.7</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81041791</v>
      </c>
      <c r="BO18" s="468"/>
      <c r="BP18" s="468"/>
      <c r="BQ18" s="468"/>
      <c r="BR18" s="468"/>
      <c r="BS18" s="468"/>
      <c r="BT18" s="468"/>
      <c r="BU18" s="469"/>
      <c r="BV18" s="467">
        <v>80123345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1744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91308380</v>
      </c>
      <c r="BO19" s="468"/>
      <c r="BP19" s="468"/>
      <c r="BQ19" s="468"/>
      <c r="BR19" s="468"/>
      <c r="BS19" s="468"/>
      <c r="BT19" s="468"/>
      <c r="BU19" s="469"/>
      <c r="BV19" s="467">
        <v>92416428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153089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182557544</v>
      </c>
      <c r="BO23" s="468"/>
      <c r="BP23" s="468"/>
      <c r="BQ23" s="468"/>
      <c r="BR23" s="468"/>
      <c r="BS23" s="468"/>
      <c r="BT23" s="468"/>
      <c r="BU23" s="469"/>
      <c r="BV23" s="467">
        <v>177188095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7600</v>
      </c>
      <c r="R24" s="519"/>
      <c r="S24" s="519"/>
      <c r="T24" s="519"/>
      <c r="U24" s="519"/>
      <c r="V24" s="561"/>
      <c r="W24" s="620"/>
      <c r="X24" s="608"/>
      <c r="Y24" s="609"/>
      <c r="Z24" s="517" t="s">
        <v>171</v>
      </c>
      <c r="AA24" s="497"/>
      <c r="AB24" s="497"/>
      <c r="AC24" s="497"/>
      <c r="AD24" s="497"/>
      <c r="AE24" s="497"/>
      <c r="AF24" s="497"/>
      <c r="AG24" s="498"/>
      <c r="AH24" s="518">
        <v>2379</v>
      </c>
      <c r="AI24" s="519"/>
      <c r="AJ24" s="519"/>
      <c r="AK24" s="519"/>
      <c r="AL24" s="561"/>
      <c r="AM24" s="518">
        <v>7643727</v>
      </c>
      <c r="AN24" s="519"/>
      <c r="AO24" s="519"/>
      <c r="AP24" s="519"/>
      <c r="AQ24" s="519"/>
      <c r="AR24" s="561"/>
      <c r="AS24" s="518">
        <v>3213</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141838171</v>
      </c>
      <c r="BO24" s="468"/>
      <c r="BP24" s="468"/>
      <c r="BQ24" s="468"/>
      <c r="BR24" s="468"/>
      <c r="BS24" s="468"/>
      <c r="BT24" s="468"/>
      <c r="BU24" s="469"/>
      <c r="BV24" s="467">
        <v>137873130</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2</v>
      </c>
      <c r="M25" s="519"/>
      <c r="N25" s="519"/>
      <c r="O25" s="519"/>
      <c r="P25" s="561"/>
      <c r="Q25" s="518">
        <v>8200</v>
      </c>
      <c r="R25" s="519"/>
      <c r="S25" s="519"/>
      <c r="T25" s="519"/>
      <c r="U25" s="519"/>
      <c r="V25" s="561"/>
      <c r="W25" s="620"/>
      <c r="X25" s="608"/>
      <c r="Y25" s="609"/>
      <c r="Z25" s="517" t="s">
        <v>174</v>
      </c>
      <c r="AA25" s="497"/>
      <c r="AB25" s="497"/>
      <c r="AC25" s="497"/>
      <c r="AD25" s="497"/>
      <c r="AE25" s="497"/>
      <c r="AF25" s="497"/>
      <c r="AG25" s="498"/>
      <c r="AH25" s="518">
        <v>399</v>
      </c>
      <c r="AI25" s="519"/>
      <c r="AJ25" s="519"/>
      <c r="AK25" s="519"/>
      <c r="AL25" s="561"/>
      <c r="AM25" s="518">
        <v>1323882</v>
      </c>
      <c r="AN25" s="519"/>
      <c r="AO25" s="519"/>
      <c r="AP25" s="519"/>
      <c r="AQ25" s="519"/>
      <c r="AR25" s="561"/>
      <c r="AS25" s="518">
        <v>3318</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29764556</v>
      </c>
      <c r="BO25" s="431"/>
      <c r="BP25" s="431"/>
      <c r="BQ25" s="431"/>
      <c r="BR25" s="431"/>
      <c r="BS25" s="431"/>
      <c r="BT25" s="431"/>
      <c r="BU25" s="432"/>
      <c r="BV25" s="430">
        <v>30304054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6900</v>
      </c>
      <c r="R26" s="519"/>
      <c r="S26" s="519"/>
      <c r="T26" s="519"/>
      <c r="U26" s="519"/>
      <c r="V26" s="561"/>
      <c r="W26" s="620"/>
      <c r="X26" s="608"/>
      <c r="Y26" s="609"/>
      <c r="Z26" s="517" t="s">
        <v>177</v>
      </c>
      <c r="AA26" s="630"/>
      <c r="AB26" s="630"/>
      <c r="AC26" s="630"/>
      <c r="AD26" s="630"/>
      <c r="AE26" s="630"/>
      <c r="AF26" s="630"/>
      <c r="AG26" s="631"/>
      <c r="AH26" s="518">
        <v>229</v>
      </c>
      <c r="AI26" s="519"/>
      <c r="AJ26" s="519"/>
      <c r="AK26" s="519"/>
      <c r="AL26" s="561"/>
      <c r="AM26" s="518">
        <v>716770</v>
      </c>
      <c r="AN26" s="519"/>
      <c r="AO26" s="519"/>
      <c r="AP26" s="519"/>
      <c r="AQ26" s="519"/>
      <c r="AR26" s="561"/>
      <c r="AS26" s="518">
        <v>3130</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129</v>
      </c>
      <c r="BO26" s="468"/>
      <c r="BP26" s="468"/>
      <c r="BQ26" s="468"/>
      <c r="BR26" s="468"/>
      <c r="BS26" s="468"/>
      <c r="BT26" s="468"/>
      <c r="BU26" s="469"/>
      <c r="BV26" s="467" t="s">
        <v>179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7900</v>
      </c>
      <c r="R27" s="519"/>
      <c r="S27" s="519"/>
      <c r="T27" s="519"/>
      <c r="U27" s="519"/>
      <c r="V27" s="561"/>
      <c r="W27" s="620"/>
      <c r="X27" s="608"/>
      <c r="Y27" s="609"/>
      <c r="Z27" s="517" t="s">
        <v>181</v>
      </c>
      <c r="AA27" s="497"/>
      <c r="AB27" s="497"/>
      <c r="AC27" s="497"/>
      <c r="AD27" s="497"/>
      <c r="AE27" s="497"/>
      <c r="AF27" s="497"/>
      <c r="AG27" s="498"/>
      <c r="AH27" s="518">
        <v>131</v>
      </c>
      <c r="AI27" s="519"/>
      <c r="AJ27" s="519"/>
      <c r="AK27" s="519"/>
      <c r="AL27" s="561"/>
      <c r="AM27" s="518">
        <v>449870</v>
      </c>
      <c r="AN27" s="519"/>
      <c r="AO27" s="519"/>
      <c r="AP27" s="519"/>
      <c r="AQ27" s="519"/>
      <c r="AR27" s="561"/>
      <c r="AS27" s="518">
        <v>3434</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t="s">
        <v>183</v>
      </c>
      <c r="BO27" s="644"/>
      <c r="BP27" s="644"/>
      <c r="BQ27" s="644"/>
      <c r="BR27" s="644"/>
      <c r="BS27" s="644"/>
      <c r="BT27" s="644"/>
      <c r="BU27" s="645"/>
      <c r="BV27" s="643" t="s">
        <v>129</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184</v>
      </c>
      <c r="F28" s="497"/>
      <c r="G28" s="497"/>
      <c r="H28" s="497"/>
      <c r="I28" s="497"/>
      <c r="J28" s="497"/>
      <c r="K28" s="498"/>
      <c r="L28" s="518">
        <v>1</v>
      </c>
      <c r="M28" s="519"/>
      <c r="N28" s="519"/>
      <c r="O28" s="519"/>
      <c r="P28" s="561"/>
      <c r="Q28" s="518">
        <v>7200</v>
      </c>
      <c r="R28" s="519"/>
      <c r="S28" s="519"/>
      <c r="T28" s="519"/>
      <c r="U28" s="519"/>
      <c r="V28" s="561"/>
      <c r="W28" s="620"/>
      <c r="X28" s="608"/>
      <c r="Y28" s="609"/>
      <c r="Z28" s="517" t="s">
        <v>185</v>
      </c>
      <c r="AA28" s="497"/>
      <c r="AB28" s="497"/>
      <c r="AC28" s="497"/>
      <c r="AD28" s="497"/>
      <c r="AE28" s="497"/>
      <c r="AF28" s="497"/>
      <c r="AG28" s="498"/>
      <c r="AH28" s="518">
        <v>29</v>
      </c>
      <c r="AI28" s="519"/>
      <c r="AJ28" s="519"/>
      <c r="AK28" s="519"/>
      <c r="AL28" s="561"/>
      <c r="AM28" s="518">
        <v>64844</v>
      </c>
      <c r="AN28" s="519"/>
      <c r="AO28" s="519"/>
      <c r="AP28" s="519"/>
      <c r="AQ28" s="519"/>
      <c r="AR28" s="561"/>
      <c r="AS28" s="518">
        <v>2236</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4724754</v>
      </c>
      <c r="BO28" s="431"/>
      <c r="BP28" s="431"/>
      <c r="BQ28" s="431"/>
      <c r="BR28" s="431"/>
      <c r="BS28" s="431"/>
      <c r="BT28" s="431"/>
      <c r="BU28" s="432"/>
      <c r="BV28" s="430">
        <v>7306948</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36</v>
      </c>
      <c r="M29" s="519"/>
      <c r="N29" s="519"/>
      <c r="O29" s="519"/>
      <c r="P29" s="561"/>
      <c r="Q29" s="518">
        <v>6600</v>
      </c>
      <c r="R29" s="519"/>
      <c r="S29" s="519"/>
      <c r="T29" s="519"/>
      <c r="U29" s="519"/>
      <c r="V29" s="561"/>
      <c r="W29" s="621"/>
      <c r="X29" s="622"/>
      <c r="Y29" s="623"/>
      <c r="Z29" s="517" t="s">
        <v>188</v>
      </c>
      <c r="AA29" s="497"/>
      <c r="AB29" s="497"/>
      <c r="AC29" s="497"/>
      <c r="AD29" s="497"/>
      <c r="AE29" s="497"/>
      <c r="AF29" s="497"/>
      <c r="AG29" s="498"/>
      <c r="AH29" s="518">
        <v>2539</v>
      </c>
      <c r="AI29" s="519"/>
      <c r="AJ29" s="519"/>
      <c r="AK29" s="519"/>
      <c r="AL29" s="561"/>
      <c r="AM29" s="518">
        <v>8158441</v>
      </c>
      <c r="AN29" s="519"/>
      <c r="AO29" s="519"/>
      <c r="AP29" s="519"/>
      <c r="AQ29" s="519"/>
      <c r="AR29" s="561"/>
      <c r="AS29" s="518">
        <v>3213</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1589494</v>
      </c>
      <c r="BO29" s="468"/>
      <c r="BP29" s="468"/>
      <c r="BQ29" s="468"/>
      <c r="BR29" s="468"/>
      <c r="BS29" s="468"/>
      <c r="BT29" s="468"/>
      <c r="BU29" s="469"/>
      <c r="BV29" s="467">
        <v>1589176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99.5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1319818</v>
      </c>
      <c r="BO30" s="644"/>
      <c r="BP30" s="644"/>
      <c r="BQ30" s="644"/>
      <c r="BR30" s="644"/>
      <c r="BS30" s="644"/>
      <c r="BT30" s="644"/>
      <c r="BU30" s="645"/>
      <c r="BV30" s="643">
        <v>1432715</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197</v>
      </c>
      <c r="V33" s="491"/>
      <c r="W33" s="456" t="s">
        <v>199</v>
      </c>
      <c r="X33" s="456"/>
      <c r="Y33" s="456"/>
      <c r="Z33" s="456"/>
      <c r="AA33" s="456"/>
      <c r="AB33" s="456"/>
      <c r="AC33" s="456"/>
      <c r="AD33" s="456"/>
      <c r="AE33" s="456"/>
      <c r="AF33" s="456"/>
      <c r="AG33" s="456"/>
      <c r="AH33" s="456"/>
      <c r="AI33" s="456"/>
      <c r="AJ33" s="456"/>
      <c r="AK33" s="456"/>
      <c r="AL33" s="216"/>
      <c r="AM33" s="491" t="s">
        <v>197</v>
      </c>
      <c r="AN33" s="491"/>
      <c r="AO33" s="456" t="s">
        <v>198</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203</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8</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12</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f>IF(BG34="","",MAX(C34:D43,U34:V43,AM34:AN43)+1)</f>
        <v>15</v>
      </c>
      <c r="BF34" s="656"/>
      <c r="BG34" s="657" t="str">
        <f>IF('各会計、関係団体の財政状況及び健全化判断比率'!B35="","",'各会計、関係団体の財政状況及び健全化判断比率'!B35)</f>
        <v>卸売市場事業特別会計</v>
      </c>
      <c r="BH34" s="657"/>
      <c r="BI34" s="657"/>
      <c r="BJ34" s="657"/>
      <c r="BK34" s="657"/>
      <c r="BL34" s="657"/>
      <c r="BM34" s="657"/>
      <c r="BN34" s="657"/>
      <c r="BO34" s="657"/>
      <c r="BP34" s="657"/>
      <c r="BQ34" s="657"/>
      <c r="BR34" s="657"/>
      <c r="BS34" s="657"/>
      <c r="BT34" s="657"/>
      <c r="BU34" s="657"/>
      <c r="BV34" s="214"/>
      <c r="BW34" s="656">
        <f>IF(BY34="","",MAX(C34:D43,U34:V43,AM34:AN43,BE34:BF43)+1)</f>
        <v>19</v>
      </c>
      <c r="BX34" s="656"/>
      <c r="BY34" s="657" t="str">
        <f>IF('各会計、関係団体の財政状況及び健全化判断比率'!B68="","",'各会計、関係団体の財政状況及び健全化判断比率'!B68)</f>
        <v>和歌山地方税回収機構</v>
      </c>
      <c r="BZ34" s="657"/>
      <c r="CA34" s="657"/>
      <c r="CB34" s="657"/>
      <c r="CC34" s="657"/>
      <c r="CD34" s="657"/>
      <c r="CE34" s="657"/>
      <c r="CF34" s="657"/>
      <c r="CG34" s="657"/>
      <c r="CH34" s="657"/>
      <c r="CI34" s="657"/>
      <c r="CJ34" s="657"/>
      <c r="CK34" s="657"/>
      <c r="CL34" s="657"/>
      <c r="CM34" s="657"/>
      <c r="CN34" s="214"/>
      <c r="CO34" s="656">
        <f>IF(CQ34="","",MAX(C34:D43,U34:V43,AM34:AN43,BE34:BF43,BW34:BX43)+1)</f>
        <v>23</v>
      </c>
      <c r="CP34" s="656"/>
      <c r="CQ34" s="657" t="str">
        <f>IF('各会計、関係団体の財政状況及び健全化判断比率'!BS7="","",'各会計、関係団体の財政状況及び健全化判断比率'!BS7)</f>
        <v>和歌山市清掃株式会社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土地区画整理事業特別会計</v>
      </c>
      <c r="F35" s="657"/>
      <c r="G35" s="657"/>
      <c r="H35" s="657"/>
      <c r="I35" s="657"/>
      <c r="J35" s="657"/>
      <c r="K35" s="657"/>
      <c r="L35" s="657"/>
      <c r="M35" s="657"/>
      <c r="N35" s="657"/>
      <c r="O35" s="657"/>
      <c r="P35" s="657"/>
      <c r="Q35" s="657"/>
      <c r="R35" s="657"/>
      <c r="S35" s="657"/>
      <c r="T35" s="214"/>
      <c r="U35" s="656">
        <f>IF(W35="","",U34+1)</f>
        <v>9</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f t="shared" ref="AM35:AM43" si="0">IF(AO35="","",AM34+1)</f>
        <v>13</v>
      </c>
      <c r="AN35" s="656"/>
      <c r="AO35" s="657" t="str">
        <f>IF('各会計、関係団体の財政状況及び健全化判断比率'!B33="","",'各会計、関係団体の財政状況及び健全化判断比率'!B33)</f>
        <v>工業用水道事業会計</v>
      </c>
      <c r="AP35" s="657"/>
      <c r="AQ35" s="657"/>
      <c r="AR35" s="657"/>
      <c r="AS35" s="657"/>
      <c r="AT35" s="657"/>
      <c r="AU35" s="657"/>
      <c r="AV35" s="657"/>
      <c r="AW35" s="657"/>
      <c r="AX35" s="657"/>
      <c r="AY35" s="657"/>
      <c r="AZ35" s="657"/>
      <c r="BA35" s="657"/>
      <c r="BB35" s="657"/>
      <c r="BC35" s="657"/>
      <c r="BD35" s="214"/>
      <c r="BE35" s="656">
        <f t="shared" ref="BE35:BE43" si="1">IF(BG35="","",BE34+1)</f>
        <v>16</v>
      </c>
      <c r="BF35" s="656"/>
      <c r="BG35" s="657" t="str">
        <f>IF('各会計、関係団体の財政状況及び健全化判断比率'!B36="","",'各会計、関係団体の財政状況及び健全化判断比率'!B36)</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20</v>
      </c>
      <c r="BX35" s="656"/>
      <c r="BY35" s="657" t="str">
        <f>IF('各会計、関係団体の財政状況及び健全化判断比率'!B69="","",'各会計、関係団体の財政状況及び健全化判断比率'!B69)</f>
        <v>和歌山県住宅新築資金等貸付金回収管理組合</v>
      </c>
      <c r="BZ35" s="657"/>
      <c r="CA35" s="657"/>
      <c r="CB35" s="657"/>
      <c r="CC35" s="657"/>
      <c r="CD35" s="657"/>
      <c r="CE35" s="657"/>
      <c r="CF35" s="657"/>
      <c r="CG35" s="657"/>
      <c r="CH35" s="657"/>
      <c r="CI35" s="657"/>
      <c r="CJ35" s="657"/>
      <c r="CK35" s="657"/>
      <c r="CL35" s="657"/>
      <c r="CM35" s="657"/>
      <c r="CN35" s="214"/>
      <c r="CO35" s="656">
        <f t="shared" ref="CO35:CO43" si="3">IF(CQ35="","",CO34+1)</f>
        <v>24</v>
      </c>
      <c r="CP35" s="656"/>
      <c r="CQ35" s="657" t="str">
        <f>IF('各会計、関係団体の財政状況及び健全化判断比率'!BS8="","",'各会計、関係団体の財政状況及び健全化判断比率'!BS8)</f>
        <v>公益財団法人和歌山市文化スポーツ振興財団</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住宅改修資金貸付事業特別会計</v>
      </c>
      <c r="F36" s="657"/>
      <c r="G36" s="657"/>
      <c r="H36" s="657"/>
      <c r="I36" s="657"/>
      <c r="J36" s="657"/>
      <c r="K36" s="657"/>
      <c r="L36" s="657"/>
      <c r="M36" s="657"/>
      <c r="N36" s="657"/>
      <c r="O36" s="657"/>
      <c r="P36" s="657"/>
      <c r="Q36" s="657"/>
      <c r="R36" s="657"/>
      <c r="S36" s="657"/>
      <c r="T36" s="214"/>
      <c r="U36" s="656">
        <f t="shared" ref="U36:U43" si="4">IF(W36="","",U35+1)</f>
        <v>10</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f t="shared" si="0"/>
        <v>14</v>
      </c>
      <c r="AN36" s="656"/>
      <c r="AO36" s="657" t="str">
        <f>IF('各会計、関係団体の財政状況及び健全化判断比率'!B34="","",'各会計、関係団体の財政状況及び健全化判断比率'!B34)</f>
        <v>下水道事業会計</v>
      </c>
      <c r="AP36" s="657"/>
      <c r="AQ36" s="657"/>
      <c r="AR36" s="657"/>
      <c r="AS36" s="657"/>
      <c r="AT36" s="657"/>
      <c r="AU36" s="657"/>
      <c r="AV36" s="657"/>
      <c r="AW36" s="657"/>
      <c r="AX36" s="657"/>
      <c r="AY36" s="657"/>
      <c r="AZ36" s="657"/>
      <c r="BA36" s="657"/>
      <c r="BB36" s="657"/>
      <c r="BC36" s="657"/>
      <c r="BD36" s="214"/>
      <c r="BE36" s="656">
        <f t="shared" si="1"/>
        <v>17</v>
      </c>
      <c r="BF36" s="656"/>
      <c r="BG36" s="657" t="str">
        <f>IF('各会計、関係団体の財政状況及び健全化判断比率'!B37="","",'各会計、関係団体の財政状況及び健全化判断比率'!B37)</f>
        <v>漁業集落排水事業特別会計</v>
      </c>
      <c r="BH36" s="657"/>
      <c r="BI36" s="657"/>
      <c r="BJ36" s="657"/>
      <c r="BK36" s="657"/>
      <c r="BL36" s="657"/>
      <c r="BM36" s="657"/>
      <c r="BN36" s="657"/>
      <c r="BO36" s="657"/>
      <c r="BP36" s="657"/>
      <c r="BQ36" s="657"/>
      <c r="BR36" s="657"/>
      <c r="BS36" s="657"/>
      <c r="BT36" s="657"/>
      <c r="BU36" s="657"/>
      <c r="BV36" s="214"/>
      <c r="BW36" s="656">
        <f t="shared" si="2"/>
        <v>21</v>
      </c>
      <c r="BX36" s="656"/>
      <c r="BY36" s="657" t="str">
        <f>IF('各会計、関係団体の財政状況及び健全化判断比率'!B70="","",'各会計、関係団体の財政状況及び健全化判断比率'!B70)</f>
        <v>和歌山県後期高齢者医療広域連合</v>
      </c>
      <c r="BZ36" s="657"/>
      <c r="CA36" s="657"/>
      <c r="CB36" s="657"/>
      <c r="CC36" s="657"/>
      <c r="CD36" s="657"/>
      <c r="CE36" s="657"/>
      <c r="CF36" s="657"/>
      <c r="CG36" s="657"/>
      <c r="CH36" s="657"/>
      <c r="CI36" s="657"/>
      <c r="CJ36" s="657"/>
      <c r="CK36" s="657"/>
      <c r="CL36" s="657"/>
      <c r="CM36" s="657"/>
      <c r="CN36" s="214"/>
      <c r="CO36" s="656">
        <f t="shared" si="3"/>
        <v>25</v>
      </c>
      <c r="CP36" s="656"/>
      <c r="CQ36" s="657" t="str">
        <f>IF('各会計、関係団体の財政状況及び健全化判断比率'!BS9="","",'各会計、関係団体の財政状況及び健全化判断比率'!BS9)</f>
        <v>公益財団法人和歌山市中小企業勤労者福祉サービスセンター</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f>IF(E37="","",C36+1)</f>
        <v>4</v>
      </c>
      <c r="D37" s="656"/>
      <c r="E37" s="657" t="str">
        <f>IF('各会計、関係団体の財政状況及び健全化判断比率'!B10="","",'各会計、関係団体の財政状況及び健全化判断比率'!B10)</f>
        <v>住宅新築資金貸付事業特別会計</v>
      </c>
      <c r="F37" s="657"/>
      <c r="G37" s="657"/>
      <c r="H37" s="657"/>
      <c r="I37" s="657"/>
      <c r="J37" s="657"/>
      <c r="K37" s="657"/>
      <c r="L37" s="657"/>
      <c r="M37" s="657"/>
      <c r="N37" s="657"/>
      <c r="O37" s="657"/>
      <c r="P37" s="657"/>
      <c r="Q37" s="657"/>
      <c r="R37" s="657"/>
      <c r="S37" s="657"/>
      <c r="T37" s="214"/>
      <c r="U37" s="656">
        <f t="shared" si="4"/>
        <v>11</v>
      </c>
      <c r="V37" s="656"/>
      <c r="W37" s="657" t="str">
        <f>IF('各会計、関係団体の財政状況及び健全化判断比率'!B31="","",'各会計、関係団体の財政状況及び健全化判断比率'!B31)</f>
        <v>駐車場管理事業特別会計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18</v>
      </c>
      <c r="BF37" s="656"/>
      <c r="BG37" s="657" t="str">
        <f>IF('各会計、関係団体の財政状況及び健全化判断比率'!B38="","",'各会計、関係団体の財政状況及び健全化判断比率'!B38)</f>
        <v>土地造成事業特別会計</v>
      </c>
      <c r="BH37" s="657"/>
      <c r="BI37" s="657"/>
      <c r="BJ37" s="657"/>
      <c r="BK37" s="657"/>
      <c r="BL37" s="657"/>
      <c r="BM37" s="657"/>
      <c r="BN37" s="657"/>
      <c r="BO37" s="657"/>
      <c r="BP37" s="657"/>
      <c r="BQ37" s="657"/>
      <c r="BR37" s="657"/>
      <c r="BS37" s="657"/>
      <c r="BT37" s="657"/>
      <c r="BU37" s="657"/>
      <c r="BV37" s="214"/>
      <c r="BW37" s="656">
        <f t="shared" si="2"/>
        <v>22</v>
      </c>
      <c r="BX37" s="656"/>
      <c r="BY37" s="657" t="str">
        <f>IF('各会計、関係団体の財政状況及び健全化判断比率'!B71="","",'各会計、関係団体の財政状況及び健全化判断比率'!B71)</f>
        <v>和歌山県後期高齢者医療広域連合（特別会計）</v>
      </c>
      <c r="BZ37" s="657"/>
      <c r="CA37" s="657"/>
      <c r="CB37" s="657"/>
      <c r="CC37" s="657"/>
      <c r="CD37" s="657"/>
      <c r="CE37" s="657"/>
      <c r="CF37" s="657"/>
      <c r="CG37" s="657"/>
      <c r="CH37" s="657"/>
      <c r="CI37" s="657"/>
      <c r="CJ37" s="657"/>
      <c r="CK37" s="657"/>
      <c r="CL37" s="657"/>
      <c r="CM37" s="657"/>
      <c r="CN37" s="214"/>
      <c r="CO37" s="656">
        <f t="shared" si="3"/>
        <v>26</v>
      </c>
      <c r="CP37" s="656"/>
      <c r="CQ37" s="657" t="str">
        <f>IF('各会計、関係団体の財政状況及び健全化判断比率'!BS10="","",'各会計、関係団体の財政状況及び健全化判断比率'!BS10)</f>
        <v>公益財団法人和歌山地域地場産業振興センター</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f t="shared" ref="C38:C43" si="5">IF(E38="","",C37+1)</f>
        <v>5</v>
      </c>
      <c r="D38" s="656"/>
      <c r="E38" s="657" t="str">
        <f>IF('各会計、関係団体の財政状況及び健全化判断比率'!B11="","",'各会計、関係団体の財政状況及び健全化判断比率'!B11)</f>
        <v>宅地取得資金貸付事業特別会計</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f t="shared" si="3"/>
        <v>27</v>
      </c>
      <c r="CP38" s="656"/>
      <c r="CQ38" s="657" t="str">
        <f>IF('各会計、関係団体の財政状況及び健全化判断比率'!BS11="","",'各会計、関係団体の財政状況及び健全化判断比率'!BS11)</f>
        <v>株式会社ぶらくり</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f t="shared" si="5"/>
        <v>6</v>
      </c>
      <c r="D39" s="656"/>
      <c r="E39" s="657" t="str">
        <f>IF('各会計、関係団体の財政状況及び健全化判断比率'!B12="","",'各会計、関係団体の財政状況及び健全化判断比率'!B12)</f>
        <v>母子父子寡婦福祉資金貸付事業特別会計</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f t="shared" si="5"/>
        <v>7</v>
      </c>
      <c r="D40" s="656"/>
      <c r="E40" s="657" t="str">
        <f>IF('各会計、関係団体の財政状況及び健全化判断比率'!B13="","",'各会計、関係団体の財政状況及び健全化判断比率'!B13)</f>
        <v>街路用地先行取得事業特別会計</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QZQeCyS8ihiDrluneQU4qTedpI/+7gtPyc6F6+R3rfKD5/81rQH4nya9vpFWQ/1sI5Aten6k4Udk/ysrEgA92w==" saltValue="anILOxcrNUu/2HMnPDe6P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48" t="s">
        <v>577</v>
      </c>
      <c r="D34" s="1248"/>
      <c r="E34" s="1249"/>
      <c r="F34" s="32" t="s">
        <v>578</v>
      </c>
      <c r="G34" s="33" t="s">
        <v>579</v>
      </c>
      <c r="H34" s="33" t="s">
        <v>580</v>
      </c>
      <c r="I34" s="33" t="s">
        <v>581</v>
      </c>
      <c r="J34" s="34" t="s">
        <v>582</v>
      </c>
      <c r="K34" s="22"/>
      <c r="L34" s="22"/>
      <c r="M34" s="22"/>
      <c r="N34" s="22"/>
      <c r="O34" s="22"/>
      <c r="P34" s="22"/>
    </row>
    <row r="35" spans="1:16" ht="39" customHeight="1" x14ac:dyDescent="0.15">
      <c r="A35" s="22"/>
      <c r="B35" s="35"/>
      <c r="C35" s="1242" t="s">
        <v>583</v>
      </c>
      <c r="D35" s="1243"/>
      <c r="E35" s="1244"/>
      <c r="F35" s="36" t="s">
        <v>584</v>
      </c>
      <c r="G35" s="37" t="s">
        <v>584</v>
      </c>
      <c r="H35" s="37" t="s">
        <v>573</v>
      </c>
      <c r="I35" s="37" t="s">
        <v>585</v>
      </c>
      <c r="J35" s="38" t="s">
        <v>586</v>
      </c>
      <c r="K35" s="22"/>
      <c r="L35" s="22"/>
      <c r="M35" s="22"/>
      <c r="N35" s="22"/>
      <c r="O35" s="22"/>
      <c r="P35" s="22"/>
    </row>
    <row r="36" spans="1:16" ht="39" customHeight="1" x14ac:dyDescent="0.15">
      <c r="A36" s="22"/>
      <c r="B36" s="35"/>
      <c r="C36" s="1242" t="s">
        <v>587</v>
      </c>
      <c r="D36" s="1243"/>
      <c r="E36" s="1244"/>
      <c r="F36" s="36" t="s">
        <v>588</v>
      </c>
      <c r="G36" s="37" t="s">
        <v>589</v>
      </c>
      <c r="H36" s="37" t="s">
        <v>590</v>
      </c>
      <c r="I36" s="37" t="s">
        <v>591</v>
      </c>
      <c r="J36" s="38" t="s">
        <v>592</v>
      </c>
      <c r="K36" s="22"/>
      <c r="L36" s="22"/>
      <c r="M36" s="22"/>
      <c r="N36" s="22"/>
      <c r="O36" s="22"/>
      <c r="P36" s="22"/>
    </row>
    <row r="37" spans="1:16" ht="39" customHeight="1" x14ac:dyDescent="0.15">
      <c r="A37" s="22"/>
      <c r="B37" s="35"/>
      <c r="C37" s="1242" t="s">
        <v>593</v>
      </c>
      <c r="D37" s="1243"/>
      <c r="E37" s="1244"/>
      <c r="F37" s="36" t="s">
        <v>594</v>
      </c>
      <c r="G37" s="37" t="s">
        <v>594</v>
      </c>
      <c r="H37" s="37" t="s">
        <v>595</v>
      </c>
      <c r="I37" s="37" t="s">
        <v>596</v>
      </c>
      <c r="J37" s="38" t="s">
        <v>597</v>
      </c>
      <c r="K37" s="22"/>
      <c r="L37" s="22"/>
      <c r="M37" s="22"/>
      <c r="N37" s="22"/>
      <c r="O37" s="22"/>
      <c r="P37" s="22"/>
    </row>
    <row r="38" spans="1:16" ht="39" customHeight="1" x14ac:dyDescent="0.15">
      <c r="A38" s="22"/>
      <c r="B38" s="35"/>
      <c r="C38" s="1242" t="s">
        <v>598</v>
      </c>
      <c r="D38" s="1243"/>
      <c r="E38" s="1244"/>
      <c r="F38" s="36" t="s">
        <v>599</v>
      </c>
      <c r="G38" s="37" t="s">
        <v>600</v>
      </c>
      <c r="H38" s="37" t="s">
        <v>600</v>
      </c>
      <c r="I38" s="37" t="s">
        <v>601</v>
      </c>
      <c r="J38" s="38" t="s">
        <v>602</v>
      </c>
      <c r="K38" s="22"/>
      <c r="L38" s="22"/>
      <c r="M38" s="22"/>
      <c r="N38" s="22"/>
      <c r="O38" s="22"/>
      <c r="P38" s="22"/>
    </row>
    <row r="39" spans="1:16" ht="39" customHeight="1" x14ac:dyDescent="0.15">
      <c r="A39" s="22"/>
      <c r="B39" s="35"/>
      <c r="C39" s="1242" t="s">
        <v>603</v>
      </c>
      <c r="D39" s="1243"/>
      <c r="E39" s="1244"/>
      <c r="F39" s="36">
        <v>4.88</v>
      </c>
      <c r="G39" s="37">
        <v>5.15</v>
      </c>
      <c r="H39" s="37">
        <v>5.27</v>
      </c>
      <c r="I39" s="37">
        <v>5.08</v>
      </c>
      <c r="J39" s="38">
        <v>4.78</v>
      </c>
      <c r="K39" s="22"/>
      <c r="L39" s="22"/>
      <c r="M39" s="22"/>
      <c r="N39" s="22"/>
      <c r="O39" s="22"/>
      <c r="P39" s="22"/>
    </row>
    <row r="40" spans="1:16" ht="39" customHeight="1" x14ac:dyDescent="0.15">
      <c r="A40" s="22"/>
      <c r="B40" s="35"/>
      <c r="C40" s="1242" t="s">
        <v>604</v>
      </c>
      <c r="D40" s="1243"/>
      <c r="E40" s="1244"/>
      <c r="F40" s="36">
        <v>5.01</v>
      </c>
      <c r="G40" s="37">
        <v>5.21</v>
      </c>
      <c r="H40" s="37">
        <v>3.33</v>
      </c>
      <c r="I40" s="37">
        <v>4.07</v>
      </c>
      <c r="J40" s="38">
        <v>4.74</v>
      </c>
      <c r="K40" s="22"/>
      <c r="L40" s="22"/>
      <c r="M40" s="22"/>
      <c r="N40" s="22"/>
      <c r="O40" s="22"/>
      <c r="P40" s="22"/>
    </row>
    <row r="41" spans="1:16" ht="39" customHeight="1" x14ac:dyDescent="0.15">
      <c r="A41" s="22"/>
      <c r="B41" s="35"/>
      <c r="C41" s="1242" t="s">
        <v>605</v>
      </c>
      <c r="D41" s="1243"/>
      <c r="E41" s="1244"/>
      <c r="F41" s="36">
        <v>0.95</v>
      </c>
      <c r="G41" s="37">
        <v>2.17</v>
      </c>
      <c r="H41" s="37">
        <v>3.85</v>
      </c>
      <c r="I41" s="37">
        <v>4.13</v>
      </c>
      <c r="J41" s="38">
        <v>4.34</v>
      </c>
      <c r="K41" s="22"/>
      <c r="L41" s="22"/>
      <c r="M41" s="22"/>
      <c r="N41" s="22"/>
      <c r="O41" s="22"/>
      <c r="P41" s="22"/>
    </row>
    <row r="42" spans="1:16" ht="39" customHeight="1" x14ac:dyDescent="0.15">
      <c r="A42" s="22"/>
      <c r="B42" s="39"/>
      <c r="C42" s="1242" t="s">
        <v>606</v>
      </c>
      <c r="D42" s="1243"/>
      <c r="E42" s="1244"/>
      <c r="F42" s="36" t="s">
        <v>527</v>
      </c>
      <c r="G42" s="37" t="s">
        <v>527</v>
      </c>
      <c r="H42" s="37" t="s">
        <v>607</v>
      </c>
      <c r="I42" s="37" t="s">
        <v>527</v>
      </c>
      <c r="J42" s="38" t="s">
        <v>527</v>
      </c>
      <c r="K42" s="22"/>
      <c r="L42" s="22"/>
      <c r="M42" s="22"/>
      <c r="N42" s="22"/>
      <c r="O42" s="22"/>
      <c r="P42" s="22"/>
    </row>
    <row r="43" spans="1:16" ht="39" customHeight="1" thickBot="1" x14ac:dyDescent="0.2">
      <c r="A43" s="22"/>
      <c r="B43" s="40"/>
      <c r="C43" s="1245" t="s">
        <v>608</v>
      </c>
      <c r="D43" s="1246"/>
      <c r="E43" s="1247"/>
      <c r="F43" s="41">
        <v>2.6</v>
      </c>
      <c r="G43" s="42">
        <v>2.38</v>
      </c>
      <c r="H43" s="42">
        <v>2.67</v>
      </c>
      <c r="I43" s="42">
        <v>1.92</v>
      </c>
      <c r="J43" s="43">
        <v>2.46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EWxMzv7Ki8N6lJF8zaZXmToTY9xkC3p5SAqxoklDYNOq1prE84R6wXMNx4WWxqf+mEJk7pJRxkOwZ39qPNxw==" saltValue="gwuuz2AmOnhCvm1M58Wq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16351</v>
      </c>
      <c r="L45" s="60">
        <v>15957</v>
      </c>
      <c r="M45" s="60">
        <v>17740</v>
      </c>
      <c r="N45" s="60">
        <v>16135</v>
      </c>
      <c r="O45" s="61">
        <v>15566</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527</v>
      </c>
      <c r="L46" s="64" t="s">
        <v>527</v>
      </c>
      <c r="M46" s="64" t="s">
        <v>527</v>
      </c>
      <c r="N46" s="64" t="s">
        <v>527</v>
      </c>
      <c r="O46" s="65" t="s">
        <v>527</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527</v>
      </c>
      <c r="L47" s="64" t="s">
        <v>527</v>
      </c>
      <c r="M47" s="64" t="s">
        <v>527</v>
      </c>
      <c r="N47" s="64" t="s">
        <v>527</v>
      </c>
      <c r="O47" s="65" t="s">
        <v>527</v>
      </c>
      <c r="P47" s="48"/>
      <c r="Q47" s="48"/>
      <c r="R47" s="48"/>
      <c r="S47" s="48"/>
      <c r="T47" s="48"/>
      <c r="U47" s="48"/>
    </row>
    <row r="48" spans="1:21" ht="30.75" customHeight="1" x14ac:dyDescent="0.15">
      <c r="A48" s="48"/>
      <c r="B48" s="1252"/>
      <c r="C48" s="1253"/>
      <c r="D48" s="62"/>
      <c r="E48" s="1258" t="s">
        <v>15</v>
      </c>
      <c r="F48" s="1258"/>
      <c r="G48" s="1258"/>
      <c r="H48" s="1258"/>
      <c r="I48" s="1258"/>
      <c r="J48" s="1259"/>
      <c r="K48" s="63">
        <v>6413</v>
      </c>
      <c r="L48" s="64">
        <v>6655</v>
      </c>
      <c r="M48" s="64">
        <v>6935</v>
      </c>
      <c r="N48" s="64">
        <v>7333</v>
      </c>
      <c r="O48" s="65">
        <v>5941</v>
      </c>
      <c r="P48" s="48"/>
      <c r="Q48" s="48"/>
      <c r="R48" s="48"/>
      <c r="S48" s="48"/>
      <c r="T48" s="48"/>
      <c r="U48" s="48"/>
    </row>
    <row r="49" spans="1:21" ht="30.75" customHeight="1" x14ac:dyDescent="0.15">
      <c r="A49" s="48"/>
      <c r="B49" s="1252"/>
      <c r="C49" s="1253"/>
      <c r="D49" s="62"/>
      <c r="E49" s="1258" t="s">
        <v>16</v>
      </c>
      <c r="F49" s="1258"/>
      <c r="G49" s="1258"/>
      <c r="H49" s="1258"/>
      <c r="I49" s="1258"/>
      <c r="J49" s="1259"/>
      <c r="K49" s="63" t="s">
        <v>527</v>
      </c>
      <c r="L49" s="64" t="s">
        <v>527</v>
      </c>
      <c r="M49" s="64" t="s">
        <v>527</v>
      </c>
      <c r="N49" s="64" t="s">
        <v>527</v>
      </c>
      <c r="O49" s="65" t="s">
        <v>527</v>
      </c>
      <c r="P49" s="48"/>
      <c r="Q49" s="48"/>
      <c r="R49" s="48"/>
      <c r="S49" s="48"/>
      <c r="T49" s="48"/>
      <c r="U49" s="48"/>
    </row>
    <row r="50" spans="1:21" ht="30.75" customHeight="1" x14ac:dyDescent="0.15">
      <c r="A50" s="48"/>
      <c r="B50" s="1252"/>
      <c r="C50" s="1253"/>
      <c r="D50" s="62"/>
      <c r="E50" s="1258" t="s">
        <v>17</v>
      </c>
      <c r="F50" s="1258"/>
      <c r="G50" s="1258"/>
      <c r="H50" s="1258"/>
      <c r="I50" s="1258"/>
      <c r="J50" s="1259"/>
      <c r="K50" s="63">
        <v>9</v>
      </c>
      <c r="L50" s="64">
        <v>10</v>
      </c>
      <c r="M50" s="64">
        <v>6</v>
      </c>
      <c r="N50" s="64">
        <v>2</v>
      </c>
      <c r="O50" s="65">
        <v>1</v>
      </c>
      <c r="P50" s="48"/>
      <c r="Q50" s="48"/>
      <c r="R50" s="48"/>
      <c r="S50" s="48"/>
      <c r="T50" s="48"/>
      <c r="U50" s="48"/>
    </row>
    <row r="51" spans="1:21" ht="30.75" customHeight="1" x14ac:dyDescent="0.15">
      <c r="A51" s="48"/>
      <c r="B51" s="1254"/>
      <c r="C51" s="1255"/>
      <c r="D51" s="66"/>
      <c r="E51" s="1258" t="s">
        <v>18</v>
      </c>
      <c r="F51" s="1258"/>
      <c r="G51" s="1258"/>
      <c r="H51" s="1258"/>
      <c r="I51" s="1258"/>
      <c r="J51" s="1259"/>
      <c r="K51" s="63">
        <v>3</v>
      </c>
      <c r="L51" s="64">
        <v>2</v>
      </c>
      <c r="M51" s="64">
        <v>0</v>
      </c>
      <c r="N51" s="64">
        <v>2</v>
      </c>
      <c r="O51" s="65">
        <v>2</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14797</v>
      </c>
      <c r="L52" s="64">
        <v>14859</v>
      </c>
      <c r="M52" s="64">
        <v>16666</v>
      </c>
      <c r="N52" s="64">
        <v>15452</v>
      </c>
      <c r="O52" s="65">
        <v>14371</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7979</v>
      </c>
      <c r="L53" s="69">
        <v>7765</v>
      </c>
      <c r="M53" s="69">
        <v>8015</v>
      </c>
      <c r="N53" s="69">
        <v>8020</v>
      </c>
      <c r="O53" s="70">
        <v>7139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609</v>
      </c>
      <c r="P55" s="48"/>
      <c r="Q55" s="48"/>
      <c r="R55" s="48"/>
      <c r="S55" s="48"/>
      <c r="T55" s="48"/>
      <c r="U55" s="48"/>
    </row>
    <row r="56" spans="1:21" ht="31.5" customHeight="1" thickBot="1" x14ac:dyDescent="0.2">
      <c r="A56" s="48"/>
      <c r="B56" s="76"/>
      <c r="C56" s="77"/>
      <c r="D56" s="77"/>
      <c r="E56" s="78"/>
      <c r="F56" s="78"/>
      <c r="G56" s="78"/>
      <c r="H56" s="78"/>
      <c r="I56" s="78"/>
      <c r="J56" s="79" t="s">
        <v>2</v>
      </c>
      <c r="K56" s="80" t="s">
        <v>610</v>
      </c>
      <c r="L56" s="81" t="s">
        <v>611</v>
      </c>
      <c r="M56" s="81" t="s">
        <v>612</v>
      </c>
      <c r="N56" s="81" t="s">
        <v>613</v>
      </c>
      <c r="O56" s="82" t="s">
        <v>614</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PcLOWZPK9MZRrMPI8QVJpUiwyn9OG6EA772hnDtgB9B9VC45u8tZ5XFr/OLhd5TPZ0pW3EgVFdeBIMUkwB8kg==" saltValue="UyrfpncbGUupJyE4f2pxf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76" t="s">
        <v>30</v>
      </c>
      <c r="C41" s="1277"/>
      <c r="D41" s="102"/>
      <c r="E41" s="1282" t="s">
        <v>31</v>
      </c>
      <c r="F41" s="1282"/>
      <c r="G41" s="1282"/>
      <c r="H41" s="1283"/>
      <c r="I41" s="103">
        <v>171317</v>
      </c>
      <c r="J41" s="104">
        <v>174443</v>
      </c>
      <c r="K41" s="104">
        <v>175420</v>
      </c>
      <c r="L41" s="104">
        <v>178015</v>
      </c>
      <c r="M41" s="105">
        <v>183384</v>
      </c>
    </row>
    <row r="42" spans="2:13" ht="27.75" customHeight="1" x14ac:dyDescent="0.15">
      <c r="B42" s="1278"/>
      <c r="C42" s="1279"/>
      <c r="D42" s="106"/>
      <c r="E42" s="1284" t="s">
        <v>32</v>
      </c>
      <c r="F42" s="1284"/>
      <c r="G42" s="1284"/>
      <c r="H42" s="1285"/>
      <c r="I42" s="107">
        <v>0</v>
      </c>
      <c r="J42" s="108">
        <v>0</v>
      </c>
      <c r="K42" s="108">
        <v>0</v>
      </c>
      <c r="L42" s="108">
        <v>0</v>
      </c>
      <c r="M42" s="109">
        <v>0</v>
      </c>
    </row>
    <row r="43" spans="2:13" ht="27.75" customHeight="1" x14ac:dyDescent="0.15">
      <c r="B43" s="1278"/>
      <c r="C43" s="1279"/>
      <c r="D43" s="106"/>
      <c r="E43" s="1284" t="s">
        <v>33</v>
      </c>
      <c r="F43" s="1284"/>
      <c r="G43" s="1284"/>
      <c r="H43" s="1285"/>
      <c r="I43" s="107">
        <v>95093</v>
      </c>
      <c r="J43" s="108">
        <v>92714</v>
      </c>
      <c r="K43" s="108">
        <v>91585</v>
      </c>
      <c r="L43" s="108">
        <v>89195</v>
      </c>
      <c r="M43" s="109">
        <v>88390</v>
      </c>
    </row>
    <row r="44" spans="2:13" ht="27.75" customHeight="1" x14ac:dyDescent="0.15">
      <c r="B44" s="1278"/>
      <c r="C44" s="1279"/>
      <c r="D44" s="106"/>
      <c r="E44" s="1284" t="s">
        <v>34</v>
      </c>
      <c r="F44" s="1284"/>
      <c r="G44" s="1284"/>
      <c r="H44" s="1285"/>
      <c r="I44" s="107" t="s">
        <v>527</v>
      </c>
      <c r="J44" s="108" t="s">
        <v>527</v>
      </c>
      <c r="K44" s="108" t="s">
        <v>527</v>
      </c>
      <c r="L44" s="108" t="s">
        <v>527</v>
      </c>
      <c r="M44" s="109" t="s">
        <v>527</v>
      </c>
    </row>
    <row r="45" spans="2:13" ht="27.75" customHeight="1" x14ac:dyDescent="0.15">
      <c r="B45" s="1278"/>
      <c r="C45" s="1279"/>
      <c r="D45" s="106"/>
      <c r="E45" s="1284" t="s">
        <v>35</v>
      </c>
      <c r="F45" s="1284"/>
      <c r="G45" s="1284"/>
      <c r="H45" s="1285"/>
      <c r="I45" s="107">
        <v>20811</v>
      </c>
      <c r="J45" s="108">
        <v>20289</v>
      </c>
      <c r="K45" s="108">
        <v>19995</v>
      </c>
      <c r="L45" s="108">
        <v>18747</v>
      </c>
      <c r="M45" s="109">
        <v>18083</v>
      </c>
    </row>
    <row r="46" spans="2:13" ht="27.75" customHeight="1" x14ac:dyDescent="0.15">
      <c r="B46" s="1278"/>
      <c r="C46" s="1279"/>
      <c r="D46" s="110"/>
      <c r="E46" s="1284" t="s">
        <v>36</v>
      </c>
      <c r="F46" s="1284"/>
      <c r="G46" s="1284"/>
      <c r="H46" s="1285"/>
      <c r="I46" s="107" t="s">
        <v>527</v>
      </c>
      <c r="J46" s="108" t="s">
        <v>527</v>
      </c>
      <c r="K46" s="108" t="s">
        <v>527</v>
      </c>
      <c r="L46" s="108" t="s">
        <v>527</v>
      </c>
      <c r="M46" s="109" t="s">
        <v>527</v>
      </c>
    </row>
    <row r="47" spans="2:13" ht="27.75" customHeight="1" x14ac:dyDescent="0.15">
      <c r="B47" s="1278"/>
      <c r="C47" s="1279"/>
      <c r="D47" s="111"/>
      <c r="E47" s="1286" t="s">
        <v>37</v>
      </c>
      <c r="F47" s="1287"/>
      <c r="G47" s="1287"/>
      <c r="H47" s="1288"/>
      <c r="I47" s="107" t="s">
        <v>527</v>
      </c>
      <c r="J47" s="108" t="s">
        <v>527</v>
      </c>
      <c r="K47" s="108" t="s">
        <v>527</v>
      </c>
      <c r="L47" s="108" t="s">
        <v>527</v>
      </c>
      <c r="M47" s="109" t="s">
        <v>527</v>
      </c>
    </row>
    <row r="48" spans="2:13" ht="27.75" customHeight="1" x14ac:dyDescent="0.15">
      <c r="B48" s="1278"/>
      <c r="C48" s="1279"/>
      <c r="D48" s="106"/>
      <c r="E48" s="1284" t="s">
        <v>38</v>
      </c>
      <c r="F48" s="1284"/>
      <c r="G48" s="1284"/>
      <c r="H48" s="1285"/>
      <c r="I48" s="107" t="s">
        <v>527</v>
      </c>
      <c r="J48" s="108" t="s">
        <v>527</v>
      </c>
      <c r="K48" s="108" t="s">
        <v>527</v>
      </c>
      <c r="L48" s="108" t="s">
        <v>527</v>
      </c>
      <c r="M48" s="109" t="s">
        <v>527</v>
      </c>
    </row>
    <row r="49" spans="2:13" ht="27.75" customHeight="1" x14ac:dyDescent="0.15">
      <c r="B49" s="1280"/>
      <c r="C49" s="1281"/>
      <c r="D49" s="106"/>
      <c r="E49" s="1284" t="s">
        <v>39</v>
      </c>
      <c r="F49" s="1284"/>
      <c r="G49" s="1284"/>
      <c r="H49" s="1285"/>
      <c r="I49" s="107" t="s">
        <v>527</v>
      </c>
      <c r="J49" s="108" t="s">
        <v>527</v>
      </c>
      <c r="K49" s="108" t="s">
        <v>527</v>
      </c>
      <c r="L49" s="108" t="s">
        <v>527</v>
      </c>
      <c r="M49" s="109" t="s">
        <v>527</v>
      </c>
    </row>
    <row r="50" spans="2:13" ht="27.75" customHeight="1" x14ac:dyDescent="0.15">
      <c r="B50" s="1289" t="s">
        <v>40</v>
      </c>
      <c r="C50" s="1290"/>
      <c r="D50" s="112"/>
      <c r="E50" s="1284" t="s">
        <v>41</v>
      </c>
      <c r="F50" s="1284"/>
      <c r="G50" s="1284"/>
      <c r="H50" s="1285"/>
      <c r="I50" s="107">
        <v>13137</v>
      </c>
      <c r="J50" s="108">
        <v>19481</v>
      </c>
      <c r="K50" s="108">
        <v>15821</v>
      </c>
      <c r="L50" s="108">
        <v>12485</v>
      </c>
      <c r="M50" s="109">
        <v>9905</v>
      </c>
    </row>
    <row r="51" spans="2:13" ht="27.75" customHeight="1" x14ac:dyDescent="0.15">
      <c r="B51" s="1278"/>
      <c r="C51" s="1279"/>
      <c r="D51" s="106"/>
      <c r="E51" s="1284" t="s">
        <v>42</v>
      </c>
      <c r="F51" s="1284"/>
      <c r="G51" s="1284"/>
      <c r="H51" s="1285"/>
      <c r="I51" s="107">
        <v>48222</v>
      </c>
      <c r="J51" s="108">
        <v>47645</v>
      </c>
      <c r="K51" s="108">
        <v>46519</v>
      </c>
      <c r="L51" s="108">
        <v>44107</v>
      </c>
      <c r="M51" s="109">
        <v>41766</v>
      </c>
    </row>
    <row r="52" spans="2:13" ht="27.75" customHeight="1" x14ac:dyDescent="0.15">
      <c r="B52" s="1280"/>
      <c r="C52" s="1281"/>
      <c r="D52" s="106"/>
      <c r="E52" s="1284" t="s">
        <v>43</v>
      </c>
      <c r="F52" s="1284"/>
      <c r="G52" s="1284"/>
      <c r="H52" s="1285"/>
      <c r="I52" s="107">
        <v>143360</v>
      </c>
      <c r="J52" s="108">
        <v>147202</v>
      </c>
      <c r="K52" s="108">
        <v>145100</v>
      </c>
      <c r="L52" s="108">
        <v>148885</v>
      </c>
      <c r="M52" s="109">
        <v>149908</v>
      </c>
    </row>
    <row r="53" spans="2:13" ht="27.75" customHeight="1" thickBot="1" x14ac:dyDescent="0.2">
      <c r="B53" s="1291" t="s">
        <v>44</v>
      </c>
      <c r="C53" s="1292"/>
      <c r="D53" s="113"/>
      <c r="E53" s="1293" t="s">
        <v>45</v>
      </c>
      <c r="F53" s="1293"/>
      <c r="G53" s="1293"/>
      <c r="H53" s="1294"/>
      <c r="I53" s="114">
        <v>82503</v>
      </c>
      <c r="J53" s="115">
        <v>73117</v>
      </c>
      <c r="K53" s="115">
        <v>79562</v>
      </c>
      <c r="L53" s="115">
        <v>80481</v>
      </c>
      <c r="M53" s="116">
        <v>88279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r+GsyIEvtKWQP3miyZZ0Se1haJ8PIxcbSWQcaV7U+padcWT6YA1eMHLDIMq/Hq1I2eyQrQLTpuQM63ziznqGg==" saltValue="dIO08490h1N6C/17+YEMd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303" t="s">
        <v>48</v>
      </c>
      <c r="D55" s="1303"/>
      <c r="E55" s="1304"/>
      <c r="F55" s="128">
        <v>11055</v>
      </c>
      <c r="G55" s="128">
        <v>7307</v>
      </c>
      <c r="H55" s="129">
        <v>4725</v>
      </c>
    </row>
    <row r="56" spans="2:8" ht="52.5" customHeight="1" x14ac:dyDescent="0.15">
      <c r="B56" s="130"/>
      <c r="C56" s="1305" t="s">
        <v>49</v>
      </c>
      <c r="D56" s="1305"/>
      <c r="E56" s="1306"/>
      <c r="F56" s="131">
        <v>1589</v>
      </c>
      <c r="G56" s="131">
        <v>1589</v>
      </c>
      <c r="H56" s="132">
        <v>1589</v>
      </c>
    </row>
    <row r="57" spans="2:8" ht="53.25" customHeight="1" x14ac:dyDescent="0.15">
      <c r="B57" s="130"/>
      <c r="C57" s="1307" t="s">
        <v>50</v>
      </c>
      <c r="D57" s="1307"/>
      <c r="E57" s="1308"/>
      <c r="F57" s="133">
        <v>1583</v>
      </c>
      <c r="G57" s="133">
        <v>1433</v>
      </c>
      <c r="H57" s="134">
        <v>1320</v>
      </c>
    </row>
    <row r="58" spans="2:8" ht="45.75" customHeight="1" x14ac:dyDescent="0.15">
      <c r="B58" s="135"/>
      <c r="C58" s="1295" t="s">
        <v>626</v>
      </c>
      <c r="D58" s="1296"/>
      <c r="E58" s="1297"/>
      <c r="F58" s="136">
        <v>298</v>
      </c>
      <c r="G58" s="136">
        <v>245</v>
      </c>
      <c r="H58" s="137">
        <v>245</v>
      </c>
    </row>
    <row r="59" spans="2:8" ht="45.75" customHeight="1" x14ac:dyDescent="0.15">
      <c r="B59" s="135"/>
      <c r="C59" s="1295" t="s">
        <v>627</v>
      </c>
      <c r="D59" s="1296"/>
      <c r="E59" s="1297"/>
      <c r="F59" s="136">
        <v>175</v>
      </c>
      <c r="G59" s="136">
        <v>176</v>
      </c>
      <c r="H59" s="137">
        <v>177</v>
      </c>
    </row>
    <row r="60" spans="2:8" ht="45.75" customHeight="1" x14ac:dyDescent="0.15">
      <c r="B60" s="135"/>
      <c r="C60" s="1295" t="s">
        <v>628</v>
      </c>
      <c r="D60" s="1296"/>
      <c r="E60" s="1297"/>
      <c r="F60" s="136">
        <v>205</v>
      </c>
      <c r="G60" s="136">
        <v>160</v>
      </c>
      <c r="H60" s="137">
        <v>156</v>
      </c>
    </row>
    <row r="61" spans="2:8" ht="45.75" customHeight="1" x14ac:dyDescent="0.15">
      <c r="B61" s="135"/>
      <c r="C61" s="1295" t="s">
        <v>629</v>
      </c>
      <c r="D61" s="1296"/>
      <c r="E61" s="1297"/>
      <c r="F61" s="136">
        <v>138</v>
      </c>
      <c r="G61" s="136">
        <v>135</v>
      </c>
      <c r="H61" s="137">
        <v>134</v>
      </c>
    </row>
    <row r="62" spans="2:8" ht="45.75" customHeight="1" thickBot="1" x14ac:dyDescent="0.2">
      <c r="B62" s="138"/>
      <c r="C62" s="1298" t="s">
        <v>630</v>
      </c>
      <c r="D62" s="1299"/>
      <c r="E62" s="1300"/>
      <c r="F62" s="139">
        <v>89</v>
      </c>
      <c r="G62" s="139">
        <v>88</v>
      </c>
      <c r="H62" s="140">
        <v>87</v>
      </c>
    </row>
    <row r="63" spans="2:8" ht="52.5" customHeight="1" thickBot="1" x14ac:dyDescent="0.2">
      <c r="B63" s="141"/>
      <c r="C63" s="1301" t="s">
        <v>51</v>
      </c>
      <c r="D63" s="1301"/>
      <c r="E63" s="1302"/>
      <c r="F63" s="142">
        <v>14228</v>
      </c>
      <c r="G63" s="142">
        <v>10329</v>
      </c>
      <c r="H63" s="143">
        <v>7634</v>
      </c>
    </row>
    <row r="64" spans="2:8" ht="15" customHeight="1" x14ac:dyDescent="0.15"/>
  </sheetData>
  <sheetProtection algorithmName="SHA-512" hashValue="CoZmJhoW/qNG7RC7PbqBNMdeE2L0jKuSEOvviGAvKya0PaWwbho1kLNm912KZKqGTyYglgPr6g/P5xxo9Y4owQ==" saltValue="HDFukPhpFEXvks6A72ek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85" zoomScaleNormal="85"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632</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632</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633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634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635</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636</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568</v>
      </c>
      <c r="BQ50" s="1322"/>
      <c r="BR50" s="1322"/>
      <c r="BS50" s="1322"/>
      <c r="BT50" s="1322"/>
      <c r="BU50" s="1322"/>
      <c r="BV50" s="1322"/>
      <c r="BW50" s="1322"/>
      <c r="BX50" s="1322" t="s">
        <v>569</v>
      </c>
      <c r="BY50" s="1322"/>
      <c r="BZ50" s="1322"/>
      <c r="CA50" s="1322"/>
      <c r="CB50" s="1322"/>
      <c r="CC50" s="1322"/>
      <c r="CD50" s="1322"/>
      <c r="CE50" s="1322"/>
      <c r="CF50" s="1322" t="s">
        <v>570</v>
      </c>
      <c r="CG50" s="1322"/>
      <c r="CH50" s="1322"/>
      <c r="CI50" s="1322"/>
      <c r="CJ50" s="1322"/>
      <c r="CK50" s="1322"/>
      <c r="CL50" s="1322"/>
      <c r="CM50" s="1322"/>
      <c r="CN50" s="1322" t="s">
        <v>571</v>
      </c>
      <c r="CO50" s="1322"/>
      <c r="CP50" s="1322"/>
      <c r="CQ50" s="1322"/>
      <c r="CR50" s="1322"/>
      <c r="CS50" s="1322"/>
      <c r="CT50" s="1322"/>
      <c r="CU50" s="1322"/>
      <c r="CV50" s="1322" t="s">
        <v>572</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637</v>
      </c>
      <c r="AO51" s="1325"/>
      <c r="AP51" s="1325"/>
      <c r="AQ51" s="1325"/>
      <c r="AR51" s="1325"/>
      <c r="AS51" s="1325"/>
      <c r="AT51" s="1325"/>
      <c r="AU51" s="1325"/>
      <c r="AV51" s="1325"/>
      <c r="AW51" s="1325"/>
      <c r="AX51" s="1325"/>
      <c r="AY51" s="1325"/>
      <c r="AZ51" s="1325"/>
      <c r="BA51" s="1325"/>
      <c r="BB51" s="1325" t="s">
        <v>638</v>
      </c>
      <c r="BC51" s="1325"/>
      <c r="BD51" s="1325"/>
      <c r="BE51" s="1325"/>
      <c r="BF51" s="1325"/>
      <c r="BG51" s="1325"/>
      <c r="BH51" s="1325"/>
      <c r="BI51" s="1325"/>
      <c r="BJ51" s="1325"/>
      <c r="BK51" s="1325"/>
      <c r="BL51" s="1325"/>
      <c r="BM51" s="1325"/>
      <c r="BN51" s="1325"/>
      <c r="BO51" s="1325"/>
      <c r="BP51" s="1323">
        <v>122.2</v>
      </c>
      <c r="BQ51" s="1323"/>
      <c r="BR51" s="1323"/>
      <c r="BS51" s="1323"/>
      <c r="BT51" s="1323"/>
      <c r="BU51" s="1323"/>
      <c r="BV51" s="1323"/>
      <c r="BW51" s="1323"/>
      <c r="BX51" s="1323">
        <v>108.4</v>
      </c>
      <c r="BY51" s="1323"/>
      <c r="BZ51" s="1323"/>
      <c r="CA51" s="1323"/>
      <c r="CB51" s="1323"/>
      <c r="CC51" s="1323"/>
      <c r="CD51" s="1323"/>
      <c r="CE51" s="1323"/>
      <c r="CF51" s="1323">
        <v>118.7</v>
      </c>
      <c r="CG51" s="1323"/>
      <c r="CH51" s="1323"/>
      <c r="CI51" s="1323"/>
      <c r="CJ51" s="1323"/>
      <c r="CK51" s="1323"/>
      <c r="CL51" s="1323"/>
      <c r="CM51" s="1323"/>
      <c r="CN51" s="1323">
        <v>118.2</v>
      </c>
      <c r="CO51" s="1323"/>
      <c r="CP51" s="1323"/>
      <c r="CQ51" s="1323"/>
      <c r="CR51" s="1323"/>
      <c r="CS51" s="1323"/>
      <c r="CT51" s="1323"/>
      <c r="CU51" s="1323"/>
      <c r="CV51" s="1323">
        <v>127.6</v>
      </c>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639</v>
      </c>
      <c r="BC53" s="1325"/>
      <c r="BD53" s="1325"/>
      <c r="BE53" s="1325"/>
      <c r="BF53" s="1325"/>
      <c r="BG53" s="1325"/>
      <c r="BH53" s="1325"/>
      <c r="BI53" s="1325"/>
      <c r="BJ53" s="1325"/>
      <c r="BK53" s="1325"/>
      <c r="BL53" s="1325"/>
      <c r="BM53" s="1325"/>
      <c r="BN53" s="1325"/>
      <c r="BO53" s="1325"/>
      <c r="BP53" s="1323">
        <v>69.5</v>
      </c>
      <c r="BQ53" s="1323"/>
      <c r="BR53" s="1323"/>
      <c r="BS53" s="1323"/>
      <c r="BT53" s="1323"/>
      <c r="BU53" s="1323"/>
      <c r="BV53" s="1323"/>
      <c r="BW53" s="1323"/>
      <c r="BX53" s="1323">
        <v>60.3</v>
      </c>
      <c r="BY53" s="1323"/>
      <c r="BZ53" s="1323"/>
      <c r="CA53" s="1323"/>
      <c r="CB53" s="1323"/>
      <c r="CC53" s="1323"/>
      <c r="CD53" s="1323"/>
      <c r="CE53" s="1323"/>
      <c r="CF53" s="1323">
        <v>61.4</v>
      </c>
      <c r="CG53" s="1323"/>
      <c r="CH53" s="1323"/>
      <c r="CI53" s="1323"/>
      <c r="CJ53" s="1323"/>
      <c r="CK53" s="1323"/>
      <c r="CL53" s="1323"/>
      <c r="CM53" s="1323"/>
      <c r="CN53" s="1323">
        <v>62.5</v>
      </c>
      <c r="CO53" s="1323"/>
      <c r="CP53" s="1323"/>
      <c r="CQ53" s="1323"/>
      <c r="CR53" s="1323"/>
      <c r="CS53" s="1323"/>
      <c r="CT53" s="1323"/>
      <c r="CU53" s="1323"/>
      <c r="CV53" s="1323">
        <v>62.7</v>
      </c>
      <c r="CW53" s="1323"/>
      <c r="CX53" s="1323"/>
      <c r="CY53" s="1323"/>
      <c r="CZ53" s="1323"/>
      <c r="DA53" s="1323"/>
      <c r="DB53" s="1323"/>
      <c r="DC53" s="1323"/>
    </row>
    <row r="54" spans="1:109"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640</v>
      </c>
      <c r="AO55" s="1322"/>
      <c r="AP55" s="1322"/>
      <c r="AQ55" s="1322"/>
      <c r="AR55" s="1322"/>
      <c r="AS55" s="1322"/>
      <c r="AT55" s="1322"/>
      <c r="AU55" s="1322"/>
      <c r="AV55" s="1322"/>
      <c r="AW55" s="1322"/>
      <c r="AX55" s="1322"/>
      <c r="AY55" s="1322"/>
      <c r="AZ55" s="1322"/>
      <c r="BA55" s="1322"/>
      <c r="BB55" s="1325" t="s">
        <v>638</v>
      </c>
      <c r="BC55" s="1325"/>
      <c r="BD55" s="1325"/>
      <c r="BE55" s="1325"/>
      <c r="BF55" s="1325"/>
      <c r="BG55" s="1325"/>
      <c r="BH55" s="1325"/>
      <c r="BI55" s="1325"/>
      <c r="BJ55" s="1325"/>
      <c r="BK55" s="1325"/>
      <c r="BL55" s="1325"/>
      <c r="BM55" s="1325"/>
      <c r="BN55" s="1325"/>
      <c r="BO55" s="1325"/>
      <c r="BP55" s="1323">
        <v>41.4</v>
      </c>
      <c r="BQ55" s="1323"/>
      <c r="BR55" s="1323"/>
      <c r="BS55" s="1323"/>
      <c r="BT55" s="1323"/>
      <c r="BU55" s="1323"/>
      <c r="BV55" s="1323"/>
      <c r="BW55" s="1323"/>
      <c r="BX55" s="1323">
        <v>38.9</v>
      </c>
      <c r="BY55" s="1323"/>
      <c r="BZ55" s="1323"/>
      <c r="CA55" s="1323"/>
      <c r="CB55" s="1323"/>
      <c r="CC55" s="1323"/>
      <c r="CD55" s="1323"/>
      <c r="CE55" s="1323"/>
      <c r="CF55" s="1323">
        <v>37.6</v>
      </c>
      <c r="CG55" s="1323"/>
      <c r="CH55" s="1323"/>
      <c r="CI55" s="1323"/>
      <c r="CJ55" s="1323"/>
      <c r="CK55" s="1323"/>
      <c r="CL55" s="1323"/>
      <c r="CM55" s="1323"/>
      <c r="CN55" s="1323">
        <v>34</v>
      </c>
      <c r="CO55" s="1323"/>
      <c r="CP55" s="1323"/>
      <c r="CQ55" s="1323"/>
      <c r="CR55" s="1323"/>
      <c r="CS55" s="1323"/>
      <c r="CT55" s="1323"/>
      <c r="CU55" s="1323"/>
      <c r="CV55" s="1323">
        <v>33.9</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639</v>
      </c>
      <c r="BC57" s="1325"/>
      <c r="BD57" s="1325"/>
      <c r="BE57" s="1325"/>
      <c r="BF57" s="1325"/>
      <c r="BG57" s="1325"/>
      <c r="BH57" s="1325"/>
      <c r="BI57" s="1325"/>
      <c r="BJ57" s="1325"/>
      <c r="BK57" s="1325"/>
      <c r="BL57" s="1325"/>
      <c r="BM57" s="1325"/>
      <c r="BN57" s="1325"/>
      <c r="BO57" s="1325"/>
      <c r="BP57" s="1323">
        <v>60.2</v>
      </c>
      <c r="BQ57" s="1323"/>
      <c r="BR57" s="1323"/>
      <c r="BS57" s="1323"/>
      <c r="BT57" s="1323"/>
      <c r="BU57" s="1323"/>
      <c r="BV57" s="1323"/>
      <c r="BW57" s="1323"/>
      <c r="BX57" s="1323">
        <v>59.3</v>
      </c>
      <c r="BY57" s="1323"/>
      <c r="BZ57" s="1323"/>
      <c r="CA57" s="1323"/>
      <c r="CB57" s="1323"/>
      <c r="CC57" s="1323"/>
      <c r="CD57" s="1323"/>
      <c r="CE57" s="1323"/>
      <c r="CF57" s="1323">
        <v>60</v>
      </c>
      <c r="CG57" s="1323"/>
      <c r="CH57" s="1323"/>
      <c r="CI57" s="1323"/>
      <c r="CJ57" s="1323"/>
      <c r="CK57" s="1323"/>
      <c r="CL57" s="1323"/>
      <c r="CM57" s="1323"/>
      <c r="CN57" s="1323">
        <v>61.1</v>
      </c>
      <c r="CO57" s="1323"/>
      <c r="CP57" s="1323"/>
      <c r="CQ57" s="1323"/>
      <c r="CR57" s="1323"/>
      <c r="CS57" s="1323"/>
      <c r="CT57" s="1323"/>
      <c r="CU57" s="1323"/>
      <c r="CV57" s="1323">
        <v>61.7</v>
      </c>
      <c r="CW57" s="1323"/>
      <c r="CX57" s="1323"/>
      <c r="CY57" s="1323"/>
      <c r="CZ57" s="1323"/>
      <c r="DA57" s="1323"/>
      <c r="DB57" s="1323"/>
      <c r="DC57" s="1323"/>
      <c r="DD57" s="408"/>
      <c r="DE57" s="407"/>
    </row>
    <row r="58" spans="1:109" s="403" customFormat="1"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641</v>
      </c>
    </row>
    <row r="64" spans="1:109" x14ac:dyDescent="0.15">
      <c r="B64" s="395"/>
      <c r="G64" s="402"/>
      <c r="I64" s="415"/>
      <c r="J64" s="415"/>
      <c r="K64" s="415"/>
      <c r="L64" s="415"/>
      <c r="M64" s="415"/>
      <c r="N64" s="416"/>
      <c r="AM64" s="402"/>
      <c r="AN64" s="402" t="s">
        <v>634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642</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636</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568</v>
      </c>
      <c r="BQ72" s="1322"/>
      <c r="BR72" s="1322"/>
      <c r="BS72" s="1322"/>
      <c r="BT72" s="1322"/>
      <c r="BU72" s="1322"/>
      <c r="BV72" s="1322"/>
      <c r="BW72" s="1322"/>
      <c r="BX72" s="1322" t="s">
        <v>569</v>
      </c>
      <c r="BY72" s="1322"/>
      <c r="BZ72" s="1322"/>
      <c r="CA72" s="1322"/>
      <c r="CB72" s="1322"/>
      <c r="CC72" s="1322"/>
      <c r="CD72" s="1322"/>
      <c r="CE72" s="1322"/>
      <c r="CF72" s="1322" t="s">
        <v>570</v>
      </c>
      <c r="CG72" s="1322"/>
      <c r="CH72" s="1322"/>
      <c r="CI72" s="1322"/>
      <c r="CJ72" s="1322"/>
      <c r="CK72" s="1322"/>
      <c r="CL72" s="1322"/>
      <c r="CM72" s="1322"/>
      <c r="CN72" s="1322" t="s">
        <v>571</v>
      </c>
      <c r="CO72" s="1322"/>
      <c r="CP72" s="1322"/>
      <c r="CQ72" s="1322"/>
      <c r="CR72" s="1322"/>
      <c r="CS72" s="1322"/>
      <c r="CT72" s="1322"/>
      <c r="CU72" s="1322"/>
      <c r="CV72" s="1322" t="s">
        <v>572</v>
      </c>
      <c r="CW72" s="1322"/>
      <c r="CX72" s="1322"/>
      <c r="CY72" s="1322"/>
      <c r="CZ72" s="1322"/>
      <c r="DA72" s="1322"/>
      <c r="DB72" s="1322"/>
      <c r="DC72" s="1322"/>
    </row>
    <row r="73" spans="2:107" x14ac:dyDescent="0.15">
      <c r="B73" s="395"/>
      <c r="G73" s="1328"/>
      <c r="H73" s="1328"/>
      <c r="I73" s="1328"/>
      <c r="J73" s="1328"/>
      <c r="K73" s="1329"/>
      <c r="L73" s="1329"/>
      <c r="M73" s="1329"/>
      <c r="N73" s="1329"/>
      <c r="AM73" s="404"/>
      <c r="AN73" s="1325" t="s">
        <v>637</v>
      </c>
      <c r="AO73" s="1325"/>
      <c r="AP73" s="1325"/>
      <c r="AQ73" s="1325"/>
      <c r="AR73" s="1325"/>
      <c r="AS73" s="1325"/>
      <c r="AT73" s="1325"/>
      <c r="AU73" s="1325"/>
      <c r="AV73" s="1325"/>
      <c r="AW73" s="1325"/>
      <c r="AX73" s="1325"/>
      <c r="AY73" s="1325"/>
      <c r="AZ73" s="1325"/>
      <c r="BA73" s="1325"/>
      <c r="BB73" s="1325" t="s">
        <v>638</v>
      </c>
      <c r="BC73" s="1325"/>
      <c r="BD73" s="1325"/>
      <c r="BE73" s="1325"/>
      <c r="BF73" s="1325"/>
      <c r="BG73" s="1325"/>
      <c r="BH73" s="1325"/>
      <c r="BI73" s="1325"/>
      <c r="BJ73" s="1325"/>
      <c r="BK73" s="1325"/>
      <c r="BL73" s="1325"/>
      <c r="BM73" s="1325"/>
      <c r="BN73" s="1325"/>
      <c r="BO73" s="1325"/>
      <c r="BP73" s="1323">
        <v>122.2</v>
      </c>
      <c r="BQ73" s="1323"/>
      <c r="BR73" s="1323"/>
      <c r="BS73" s="1323"/>
      <c r="BT73" s="1323"/>
      <c r="BU73" s="1323"/>
      <c r="BV73" s="1323"/>
      <c r="BW73" s="1323"/>
      <c r="BX73" s="1323">
        <v>108.4</v>
      </c>
      <c r="BY73" s="1323"/>
      <c r="BZ73" s="1323"/>
      <c r="CA73" s="1323"/>
      <c r="CB73" s="1323"/>
      <c r="CC73" s="1323"/>
      <c r="CD73" s="1323"/>
      <c r="CE73" s="1323"/>
      <c r="CF73" s="1323">
        <v>118.7</v>
      </c>
      <c r="CG73" s="1323"/>
      <c r="CH73" s="1323"/>
      <c r="CI73" s="1323"/>
      <c r="CJ73" s="1323"/>
      <c r="CK73" s="1323"/>
      <c r="CL73" s="1323"/>
      <c r="CM73" s="1323"/>
      <c r="CN73" s="1323">
        <v>118.2</v>
      </c>
      <c r="CO73" s="1323"/>
      <c r="CP73" s="1323"/>
      <c r="CQ73" s="1323"/>
      <c r="CR73" s="1323"/>
      <c r="CS73" s="1323"/>
      <c r="CT73" s="1323"/>
      <c r="CU73" s="1323"/>
      <c r="CV73" s="1323">
        <v>127.6</v>
      </c>
      <c r="CW73" s="1323"/>
      <c r="CX73" s="1323"/>
      <c r="CY73" s="1323"/>
      <c r="CZ73" s="1323"/>
      <c r="DA73" s="1323"/>
      <c r="DB73" s="1323"/>
      <c r="DC73" s="1323"/>
    </row>
    <row r="74" spans="2:107"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643</v>
      </c>
      <c r="BC75" s="1325"/>
      <c r="BD75" s="1325"/>
      <c r="BE75" s="1325"/>
      <c r="BF75" s="1325"/>
      <c r="BG75" s="1325"/>
      <c r="BH75" s="1325"/>
      <c r="BI75" s="1325"/>
      <c r="BJ75" s="1325"/>
      <c r="BK75" s="1325"/>
      <c r="BL75" s="1325"/>
      <c r="BM75" s="1325"/>
      <c r="BN75" s="1325"/>
      <c r="BO75" s="1325"/>
      <c r="BP75" s="1323">
        <v>11.5</v>
      </c>
      <c r="BQ75" s="1323"/>
      <c r="BR75" s="1323"/>
      <c r="BS75" s="1323"/>
      <c r="BT75" s="1323"/>
      <c r="BU75" s="1323"/>
      <c r="BV75" s="1323"/>
      <c r="BW75" s="1323"/>
      <c r="BX75" s="1323">
        <v>11.6</v>
      </c>
      <c r="BY75" s="1323"/>
      <c r="BZ75" s="1323"/>
      <c r="CA75" s="1323"/>
      <c r="CB75" s="1323"/>
      <c r="CC75" s="1323"/>
      <c r="CD75" s="1323"/>
      <c r="CE75" s="1323"/>
      <c r="CF75" s="1323">
        <v>11.7</v>
      </c>
      <c r="CG75" s="1323"/>
      <c r="CH75" s="1323"/>
      <c r="CI75" s="1323"/>
      <c r="CJ75" s="1323"/>
      <c r="CK75" s="1323"/>
      <c r="CL75" s="1323"/>
      <c r="CM75" s="1323"/>
      <c r="CN75" s="1323">
        <v>11.7</v>
      </c>
      <c r="CO75" s="1323"/>
      <c r="CP75" s="1323"/>
      <c r="CQ75" s="1323"/>
      <c r="CR75" s="1323"/>
      <c r="CS75" s="1323"/>
      <c r="CT75" s="1323"/>
      <c r="CU75" s="1323"/>
      <c r="CV75" s="1323">
        <v>11.3</v>
      </c>
      <c r="CW75" s="1323"/>
      <c r="CX75" s="1323"/>
      <c r="CY75" s="1323"/>
      <c r="CZ75" s="1323"/>
      <c r="DA75" s="1323"/>
      <c r="DB75" s="1323"/>
      <c r="DC75" s="1323"/>
    </row>
    <row r="76" spans="2:107"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29"/>
      <c r="L77" s="1329"/>
      <c r="M77" s="1329"/>
      <c r="N77" s="1329"/>
      <c r="AN77" s="1322" t="s">
        <v>640</v>
      </c>
      <c r="AO77" s="1322"/>
      <c r="AP77" s="1322"/>
      <c r="AQ77" s="1322"/>
      <c r="AR77" s="1322"/>
      <c r="AS77" s="1322"/>
      <c r="AT77" s="1322"/>
      <c r="AU77" s="1322"/>
      <c r="AV77" s="1322"/>
      <c r="AW77" s="1322"/>
      <c r="AX77" s="1322"/>
      <c r="AY77" s="1322"/>
      <c r="AZ77" s="1322"/>
      <c r="BA77" s="1322"/>
      <c r="BB77" s="1325" t="s">
        <v>638</v>
      </c>
      <c r="BC77" s="1325"/>
      <c r="BD77" s="1325"/>
      <c r="BE77" s="1325"/>
      <c r="BF77" s="1325"/>
      <c r="BG77" s="1325"/>
      <c r="BH77" s="1325"/>
      <c r="BI77" s="1325"/>
      <c r="BJ77" s="1325"/>
      <c r="BK77" s="1325"/>
      <c r="BL77" s="1325"/>
      <c r="BM77" s="1325"/>
      <c r="BN77" s="1325"/>
      <c r="BO77" s="1325"/>
      <c r="BP77" s="1323">
        <v>41.4</v>
      </c>
      <c r="BQ77" s="1323"/>
      <c r="BR77" s="1323"/>
      <c r="BS77" s="1323"/>
      <c r="BT77" s="1323"/>
      <c r="BU77" s="1323"/>
      <c r="BV77" s="1323"/>
      <c r="BW77" s="1323"/>
      <c r="BX77" s="1323">
        <v>38.9</v>
      </c>
      <c r="BY77" s="1323"/>
      <c r="BZ77" s="1323"/>
      <c r="CA77" s="1323"/>
      <c r="CB77" s="1323"/>
      <c r="CC77" s="1323"/>
      <c r="CD77" s="1323"/>
      <c r="CE77" s="1323"/>
      <c r="CF77" s="1323">
        <v>37.6</v>
      </c>
      <c r="CG77" s="1323"/>
      <c r="CH77" s="1323"/>
      <c r="CI77" s="1323"/>
      <c r="CJ77" s="1323"/>
      <c r="CK77" s="1323"/>
      <c r="CL77" s="1323"/>
      <c r="CM77" s="1323"/>
      <c r="CN77" s="1323">
        <v>34</v>
      </c>
      <c r="CO77" s="1323"/>
      <c r="CP77" s="1323"/>
      <c r="CQ77" s="1323"/>
      <c r="CR77" s="1323"/>
      <c r="CS77" s="1323"/>
      <c r="CT77" s="1323"/>
      <c r="CU77" s="1323"/>
      <c r="CV77" s="1323">
        <v>33.9</v>
      </c>
      <c r="CW77" s="1323"/>
      <c r="CX77" s="1323"/>
      <c r="CY77" s="1323"/>
      <c r="CZ77" s="1323"/>
      <c r="DA77" s="1323"/>
      <c r="DB77" s="1323"/>
      <c r="DC77" s="1323"/>
    </row>
    <row r="78" spans="2:107" x14ac:dyDescent="0.1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643</v>
      </c>
      <c r="BC79" s="1325"/>
      <c r="BD79" s="1325"/>
      <c r="BE79" s="1325"/>
      <c r="BF79" s="1325"/>
      <c r="BG79" s="1325"/>
      <c r="BH79" s="1325"/>
      <c r="BI79" s="1325"/>
      <c r="BJ79" s="1325"/>
      <c r="BK79" s="1325"/>
      <c r="BL79" s="1325"/>
      <c r="BM79" s="1325"/>
      <c r="BN79" s="1325"/>
      <c r="BO79" s="1325"/>
      <c r="BP79" s="1323">
        <v>6.7</v>
      </c>
      <c r="BQ79" s="1323"/>
      <c r="BR79" s="1323"/>
      <c r="BS79" s="1323"/>
      <c r="BT79" s="1323"/>
      <c r="BU79" s="1323"/>
      <c r="BV79" s="1323"/>
      <c r="BW79" s="1323"/>
      <c r="BX79" s="1323">
        <v>6.4</v>
      </c>
      <c r="BY79" s="1323"/>
      <c r="BZ79" s="1323"/>
      <c r="CA79" s="1323"/>
      <c r="CB79" s="1323"/>
      <c r="CC79" s="1323"/>
      <c r="CD79" s="1323"/>
      <c r="CE79" s="1323"/>
      <c r="CF79" s="1323">
        <v>6.1</v>
      </c>
      <c r="CG79" s="1323"/>
      <c r="CH79" s="1323"/>
      <c r="CI79" s="1323"/>
      <c r="CJ79" s="1323"/>
      <c r="CK79" s="1323"/>
      <c r="CL79" s="1323"/>
      <c r="CM79" s="1323"/>
      <c r="CN79" s="1323">
        <v>5.9</v>
      </c>
      <c r="CO79" s="1323"/>
      <c r="CP79" s="1323"/>
      <c r="CQ79" s="1323"/>
      <c r="CR79" s="1323"/>
      <c r="CS79" s="1323"/>
      <c r="CT79" s="1323"/>
      <c r="CU79" s="1323"/>
      <c r="CV79" s="1323">
        <v>5.7</v>
      </c>
      <c r="CW79" s="1323"/>
      <c r="CX79" s="1323"/>
      <c r="CY79" s="1323"/>
      <c r="CZ79" s="1323"/>
      <c r="DA79" s="1323"/>
      <c r="DB79" s="1323"/>
      <c r="DC79" s="1323"/>
    </row>
    <row r="80" spans="2:107" x14ac:dyDescent="0.1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lmwM+CeGFmEHem2nzmxv50a0F9KUkZ0D6TpSPMeN61s4yPO4L2rV3MvX83ctq9K15q13MupOvTfJlFQcMAJkEw==" saltValue="FzLEQWZRn3dyDJWgZGK1t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514</v>
      </c>
    </row>
  </sheetData>
  <sheetProtection algorithmName="SHA-512" hashValue="W1XcEgPs5Bba6a+9iMGM9zgqvOcdYz1ZVvU5t9Zo5heJQ/F33Ih7XPj8q1CpQ/qa8ZL1x6sbtB4WqvjUdS7YKw==" saltValue="7cRltNfjFPWkUtRHq7OwM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514</v>
      </c>
    </row>
  </sheetData>
  <sheetProtection algorithmName="SHA-512" hashValue="9QPyixjFIL8bOv7wizLiQMpAhr6MxHKzGl4SQXqlVYjctA0oafLgUi7p3MFoR4XecHrdKjzBILL9+lZcSuDYPw==" saltValue="9e90W9xrYrulaEJUxgndQ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topLeftCell="A52"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565</v>
      </c>
      <c r="G2" s="157"/>
      <c r="H2" s="158"/>
    </row>
    <row r="3" spans="1:8" x14ac:dyDescent="0.15">
      <c r="A3" s="154" t="s">
        <v>558</v>
      </c>
      <c r="B3" s="159"/>
      <c r="C3" s="160"/>
      <c r="D3" s="161">
        <v>43129</v>
      </c>
      <c r="E3" s="162"/>
      <c r="F3" s="163">
        <v>50880</v>
      </c>
      <c r="G3" s="164"/>
      <c r="H3" s="165"/>
    </row>
    <row r="4" spans="1:8" x14ac:dyDescent="0.15">
      <c r="A4" s="166"/>
      <c r="B4" s="167"/>
      <c r="C4" s="168"/>
      <c r="D4" s="169">
        <v>15105</v>
      </c>
      <c r="E4" s="170"/>
      <c r="F4" s="171">
        <v>27819</v>
      </c>
      <c r="G4" s="172"/>
      <c r="H4" s="173"/>
    </row>
    <row r="5" spans="1:8" x14ac:dyDescent="0.15">
      <c r="A5" s="154" t="s">
        <v>560</v>
      </c>
      <c r="B5" s="159"/>
      <c r="C5" s="160"/>
      <c r="D5" s="161">
        <v>42811</v>
      </c>
      <c r="E5" s="162"/>
      <c r="F5" s="163">
        <v>46395</v>
      </c>
      <c r="G5" s="164"/>
      <c r="H5" s="165"/>
    </row>
    <row r="6" spans="1:8" x14ac:dyDescent="0.15">
      <c r="A6" s="166"/>
      <c r="B6" s="167"/>
      <c r="C6" s="168"/>
      <c r="D6" s="169">
        <v>20458</v>
      </c>
      <c r="E6" s="170"/>
      <c r="F6" s="171">
        <v>26304</v>
      </c>
      <c r="G6" s="172"/>
      <c r="H6" s="173"/>
    </row>
    <row r="7" spans="1:8" x14ac:dyDescent="0.15">
      <c r="A7" s="154" t="s">
        <v>561</v>
      </c>
      <c r="B7" s="159"/>
      <c r="C7" s="160"/>
      <c r="D7" s="161">
        <v>51108</v>
      </c>
      <c r="E7" s="162"/>
      <c r="F7" s="163">
        <v>48088</v>
      </c>
      <c r="G7" s="164"/>
      <c r="H7" s="165"/>
    </row>
    <row r="8" spans="1:8" x14ac:dyDescent="0.15">
      <c r="A8" s="166"/>
      <c r="B8" s="167"/>
      <c r="C8" s="168"/>
      <c r="D8" s="169">
        <v>9847</v>
      </c>
      <c r="E8" s="170"/>
      <c r="F8" s="171">
        <v>25183</v>
      </c>
      <c r="G8" s="172"/>
      <c r="H8" s="173"/>
    </row>
    <row r="9" spans="1:8" x14ac:dyDescent="0.15">
      <c r="A9" s="154" t="s">
        <v>562</v>
      </c>
      <c r="B9" s="159"/>
      <c r="C9" s="160"/>
      <c r="D9" s="161">
        <v>48398</v>
      </c>
      <c r="E9" s="162"/>
      <c r="F9" s="163">
        <v>46457</v>
      </c>
      <c r="G9" s="164"/>
      <c r="H9" s="165"/>
    </row>
    <row r="10" spans="1:8" x14ac:dyDescent="0.15">
      <c r="A10" s="166"/>
      <c r="B10" s="167"/>
      <c r="C10" s="168"/>
      <c r="D10" s="169">
        <v>11774</v>
      </c>
      <c r="E10" s="170"/>
      <c r="F10" s="171">
        <v>24020</v>
      </c>
      <c r="G10" s="172"/>
      <c r="H10" s="173"/>
    </row>
    <row r="11" spans="1:8" x14ac:dyDescent="0.15">
      <c r="A11" s="154" t="s">
        <v>563</v>
      </c>
      <c r="B11" s="159"/>
      <c r="C11" s="160"/>
      <c r="D11" s="161">
        <v>72550</v>
      </c>
      <c r="E11" s="162"/>
      <c r="F11" s="163">
        <v>51849</v>
      </c>
      <c r="G11" s="164"/>
      <c r="H11" s="165"/>
    </row>
    <row r="12" spans="1:8" x14ac:dyDescent="0.15">
      <c r="A12" s="166"/>
      <c r="B12" s="167"/>
      <c r="C12" s="174"/>
      <c r="D12" s="169">
        <v>15727</v>
      </c>
      <c r="E12" s="170"/>
      <c r="F12" s="171">
        <v>26326</v>
      </c>
      <c r="G12" s="172"/>
      <c r="H12" s="173"/>
    </row>
    <row r="13" spans="1:8" x14ac:dyDescent="0.15">
      <c r="A13" s="154"/>
      <c r="B13" s="159"/>
      <c r="C13" s="175"/>
      <c r="D13" s="176">
        <v>51599</v>
      </c>
      <c r="E13" s="177"/>
      <c r="F13" s="178">
        <v>48734</v>
      </c>
      <c r="G13" s="179"/>
      <c r="H13" s="165"/>
    </row>
    <row r="14" spans="1:8" x14ac:dyDescent="0.15">
      <c r="A14" s="166"/>
      <c r="B14" s="167"/>
      <c r="C14" s="168"/>
      <c r="D14" s="169">
        <v>14582</v>
      </c>
      <c r="E14" s="170"/>
      <c r="F14" s="171">
        <v>25930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0.72</v>
      </c>
      <c r="C19" s="180">
        <f>ROUND(VALUE(SUBSTITUTE(実質収支比率等に係る経年分析!G$48,"▲","-")),2)</f>
        <v>0.25</v>
      </c>
      <c r="D19" s="180">
        <f>ROUND(VALUE(SUBSTITUTE(実質収支比率等に係る経年分析!H$48,"▲","-")),2)</f>
        <v>0.19</v>
      </c>
      <c r="E19" s="180">
        <f>ROUND(VALUE(SUBSTITUTE(実質収支比率等に係る経年分析!I$48,"▲","-")),2)</f>
        <v>0.49</v>
      </c>
      <c r="F19" s="180">
        <f>ROUND(VALUE(SUBSTITUTE(実質収支比率等に係る経年分析!J$48,"▲","-")),2)</f>
        <v>0.44</v>
      </c>
    </row>
    <row r="20" spans="1:11" x14ac:dyDescent="0.15">
      <c r="A20" s="180" t="s">
        <v>55</v>
      </c>
      <c r="B20" s="180">
        <f>ROUND(VALUE(SUBSTITUTE(実質収支比率等に係る経年分析!F$47,"▲","-")),2)</f>
        <v>11.72</v>
      </c>
      <c r="C20" s="180">
        <f>ROUND(VALUE(SUBSTITUTE(実質収支比率等に係る経年分析!G$47,"▲","-")),2)</f>
        <v>19.149999999999999</v>
      </c>
      <c r="D20" s="180">
        <f>ROUND(VALUE(SUBSTITUTE(実質収支比率等に係る経年分析!H$47,"▲","-")),2)</f>
        <v>14.22</v>
      </c>
      <c r="E20" s="180">
        <f>ROUND(VALUE(SUBSTITUTE(実質収支比率等に係る経年分析!I$47,"▲","-")),2)</f>
        <v>9.25</v>
      </c>
      <c r="F20" s="180">
        <f>ROUND(VALUE(SUBSTITUTE(実質収支比率等に係る経年分析!J$47,"▲","-")),2)</f>
        <v>5.9</v>
      </c>
    </row>
    <row r="21" spans="1:11" x14ac:dyDescent="0.15">
      <c r="A21" s="180" t="s">
        <v>56</v>
      </c>
      <c r="B21" s="180">
        <f>IF(ISNUMBER(VALUE(SUBSTITUTE(実質収支比率等に係る経年分析!F$49,"▲","-"))),ROUND(VALUE(SUBSTITUTE(実質収支比率等に係る経年分析!F$49,"▲","-")),2),NA())</f>
        <v>-0.84</v>
      </c>
      <c r="C21" s="180">
        <f>IF(ISNUMBER(VALUE(SUBSTITUTE(実質収支比率等に係る経年分析!G$49,"▲","-"))),ROUND(VALUE(SUBSTITUTE(実質収支比率等に係る経年分析!G$49,"▲","-")),2),NA())</f>
        <v>7</v>
      </c>
      <c r="D21" s="180">
        <f>IF(ISNUMBER(VALUE(SUBSTITUTE(実質収支比率等に係る経年分析!H$49,"▲","-"))),ROUND(VALUE(SUBSTITUTE(実質収支比率等に係る経年分析!H$49,"▲","-")),2),NA())</f>
        <v>-5.09</v>
      </c>
      <c r="E21" s="180">
        <f>IF(ISNUMBER(VALUE(SUBSTITUTE(実質収支比率等に係る経年分析!I$49,"▲","-"))),ROUND(VALUE(SUBSTITUTE(実質収支比率等に係る経年分析!I$49,"▲","-")),2),NA())</f>
        <v>-4.45</v>
      </c>
      <c r="F21" s="180">
        <f>IF(ISNUMBER(VALUE(SUBSTITUTE(実質収支比率等に係る経年分析!J$49,"▲","-"))),ROUND(VALUE(SUBSTITUTE(実質収支比率等に係る経年分析!J$49,"▲","-")),2),NA())</f>
        <v>-3.27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2.38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2.67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1.92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2.46</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f>IF(ROUND(VALUE(SUBSTITUTE(連結実質赤字比率に係る赤字・黒字の構成分析!H$42,"▲", "-")), 2) &lt; 0, ABS(ROUND(VALUE(SUBSTITUTE(連結実質赤字比率に係る赤字・黒字の構成分析!H$42,"▲", "-")), 2)), NA())</f>
        <v>3.73</v>
      </c>
      <c r="G28" s="181" t="e">
        <f>IF(ROUND(VALUE(SUBSTITUTE(連結実質赤字比率に係る赤字・黒字の構成分析!H$42,"▲", "-")), 2) &gt;= 0, ABS(ROUND(VALUE(SUBSTITUTE(連結実質赤字比率に係る赤字・黒字の構成分析!H$42,"▲", "-")), 2)), NA())</f>
        <v>#N/A</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0.95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2.17</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3.85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4.13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4.34</v>
      </c>
    </row>
    <row r="30" spans="1:11" x14ac:dyDescent="0.15">
      <c r="A30" s="181" t="str">
        <f>IF(連結実質赤字比率に係る赤字・黒字の構成分析!C$40="",NA(),連結実質赤字比率に係る赤字・黒字の構成分析!C$40)</f>
        <v>工業用水道事業会計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5.01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5.21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3.33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4.07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4.74</v>
      </c>
    </row>
    <row r="31" spans="1:11" x14ac:dyDescent="0.15">
      <c r="A31" s="181" t="str">
        <f>IF(連結実質赤字比率に係る赤字・黒字の構成分析!C$39="",NA(),連結実質赤字比率に係る赤字・黒字の構成分析!C$39)</f>
        <v>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4.88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5.15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5.27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5.08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4.78</v>
      </c>
    </row>
    <row r="32" spans="1:11" x14ac:dyDescent="0.15">
      <c r="A32" s="181" t="str">
        <f>IF(連結実質赤字比率に係る赤字・黒字の構成分析!C$38="",NA(),連結実質赤字比率に係る赤字・黒字の構成分析!C$38)</f>
        <v>住宅改修資金貸付事業特別会計</v>
      </c>
      <c r="B32" s="181">
        <f>IF(ROUND(VALUE(SUBSTITUTE(連結実質赤字比率に係る赤字・黒字の構成分析!F$38,"▲", "-")), 2) &lt; 0, ABS(ROUND(VALUE(SUBSTITUTE(連結実質赤字比率に係る赤字・黒字の構成分析!F$38,"▲", "-")), 2)), NA())</f>
        <v>0.09</v>
      </c>
      <c r="C32" s="181" t="e">
        <f>IF(ROUND(VALUE(SUBSTITUTE(連結実質赤字比率に係る赤字・黒字の構成分析!F$38,"▲", "-")), 2) &gt;= 0, ABS(ROUND(VALUE(SUBSTITUTE(連結実質赤字比率に係る赤字・黒字の構成分析!F$38,"▲", "-")), 2)), NA())</f>
        <v>#N/A</v>
      </c>
      <c r="D32" s="181">
        <f>IF(ROUND(VALUE(SUBSTITUTE(連結実質赤字比率に係る赤字・黒字の構成分析!G$38,"▲", "-")), 2) &lt; 0, ABS(ROUND(VALUE(SUBSTITUTE(連結実質赤字比率に係る赤字・黒字の構成分析!G$38,"▲", "-")), 2)), NA())</f>
        <v>0.08</v>
      </c>
      <c r="E32" s="181" t="e">
        <f>IF(ROUND(VALUE(SUBSTITUTE(連結実質赤字比率に係る赤字・黒字の構成分析!G$38,"▲", "-")), 2) &gt;= 0, ABS(ROUND(VALUE(SUBSTITUTE(連結実質赤字比率に係る赤字・黒字の構成分析!G$38,"▲", "-")), 2)), NA())</f>
        <v>#N/A</v>
      </c>
      <c r="F32" s="181">
        <f>IF(ROUND(VALUE(SUBSTITUTE(連結実質赤字比率に係る赤字・黒字の構成分析!H$38,"▲", "-")), 2) &lt; 0, ABS(ROUND(VALUE(SUBSTITUTE(連結実質赤字比率に係る赤字・黒字の構成分析!H$38,"▲", "-")), 2)), NA())</f>
        <v>0.08</v>
      </c>
      <c r="G32" s="181" t="e">
        <f>IF(ROUND(VALUE(SUBSTITUTE(連結実質赤字比率に係る赤字・黒字の構成分析!H$38,"▲", "-")), 2) &gt;= 0, ABS(ROUND(VALUE(SUBSTITUTE(連結実質赤字比率に係る赤字・黒字の構成分析!H$38,"▲", "-")), 2)), NA())</f>
        <v>#N/A</v>
      </c>
      <c r="H32" s="181">
        <f>IF(ROUND(VALUE(SUBSTITUTE(連結実質赤字比率に係る赤字・黒字の構成分析!I$38,"▲", "-")), 2) &lt; 0, ABS(ROUND(VALUE(SUBSTITUTE(連結実質赤字比率に係る赤字・黒字の構成分析!I$38,"▲", "-")), 2)), NA())</f>
        <v>7.0000000000000007E-2</v>
      </c>
      <c r="I32" s="181" t="e">
        <f>IF(ROUND(VALUE(SUBSTITUTE(連結実質赤字比率に係る赤字・黒字の構成分析!I$38,"▲", "-")), 2) &gt;= 0, ABS(ROUND(VALUE(SUBSTITUTE(連結実質赤字比率に係る赤字・黒字の構成分析!I$38,"▲", "-")), 2)), NA())</f>
        <v>#N/A</v>
      </c>
      <c r="J32" s="181">
        <f>IF(ROUND(VALUE(SUBSTITUTE(連結実質赤字比率に係る赤字・黒字の構成分析!J$38,"▲", "-")), 2) &lt; 0, ABS(ROUND(VALUE(SUBSTITUTE(連結実質赤字比率に係る赤字・黒字の構成分析!J$38,"▲", "-")), 2)), NA())</f>
        <v>0.06</v>
      </c>
      <c r="K32" s="181" t="e">
        <f>IF(ROUND(VALUE(SUBSTITUTE(連結実質赤字比率に係る赤字・黒字の構成分析!J$38,"▲", "-")), 2) &gt;= 0, ABS(ROUND(VALUE(SUBSTITUTE(連結実質赤字比率に係る赤字・黒字の構成分析!J$38,"▲", "-")), 2)), NA())</f>
        <v>#N/A</v>
      </c>
    </row>
    <row r="33" spans="1:16" x14ac:dyDescent="0.15">
      <c r="A33" s="181" t="str">
        <f>IF(連結実質赤字比率に係る赤字・黒字の構成分析!C$37="",NA(),連結実質赤字比率に係る赤字・黒字の構成分析!C$37)</f>
        <v>宅地取得資金貸付事業特別会計</v>
      </c>
      <c r="B33" s="181">
        <f>IF(ROUND(VALUE(SUBSTITUTE(連結実質赤字比率に係る赤字・黒字の構成分析!F$37,"▲", "-")), 2) &lt; 0, ABS(ROUND(VALUE(SUBSTITUTE(連結実質赤字比率に係る赤字・黒字の構成分析!F$37,"▲", "-")), 2)), NA())</f>
        <v>0.36</v>
      </c>
      <c r="C33" s="181" t="e">
        <f>IF(ROUND(VALUE(SUBSTITUTE(連結実質赤字比率に係る赤字・黒字の構成分析!F$37,"▲", "-")), 2) &gt;= 0, ABS(ROUND(VALUE(SUBSTITUTE(連結実質赤字比率に係る赤字・黒字の構成分析!F$37,"▲", "-")), 2)), NA())</f>
        <v>#N/A</v>
      </c>
      <c r="D33" s="181">
        <f>IF(ROUND(VALUE(SUBSTITUTE(連結実質赤字比率に係る赤字・黒字の構成分析!G$37,"▲", "-")), 2) &lt; 0, ABS(ROUND(VALUE(SUBSTITUTE(連結実質赤字比率に係る赤字・黒字の構成分析!G$37,"▲", "-")), 2)), NA())</f>
        <v>0.36</v>
      </c>
      <c r="E33" s="181" t="e">
        <f>IF(ROUND(VALUE(SUBSTITUTE(連結実質赤字比率に係る赤字・黒字の構成分析!G$37,"▲", "-")), 2) &gt;= 0, ABS(ROUND(VALUE(SUBSTITUTE(連結実質赤字比率に係る赤字・黒字の構成分析!G$37,"▲", "-")), 2)), NA())</f>
        <v>#N/A</v>
      </c>
      <c r="F33" s="181">
        <f>IF(ROUND(VALUE(SUBSTITUTE(連結実質赤字比率に係る赤字・黒字の構成分析!H$37,"▲", "-")), 2) &lt; 0, ABS(ROUND(VALUE(SUBSTITUTE(連結実質赤字比率に係る赤字・黒字の構成分析!H$37,"▲", "-")), 2)), NA())</f>
        <v>0.35</v>
      </c>
      <c r="G33" s="181" t="e">
        <f>IF(ROUND(VALUE(SUBSTITUTE(連結実質赤字比率に係る赤字・黒字の構成分析!H$37,"▲", "-")), 2) &gt;= 0, ABS(ROUND(VALUE(SUBSTITUTE(連結実質赤字比率に係る赤字・黒字の構成分析!H$37,"▲", "-")), 2)), NA())</f>
        <v>#N/A</v>
      </c>
      <c r="H33" s="181">
        <f>IF(ROUND(VALUE(SUBSTITUTE(連結実質赤字比率に係る赤字・黒字の構成分析!I$37,"▲", "-")), 2) &lt; 0, ABS(ROUND(VALUE(SUBSTITUTE(連結実質赤字比率に係る赤字・黒字の構成分析!I$37,"▲", "-")), 2)), NA())</f>
        <v>0.34</v>
      </c>
      <c r="I33" s="181" t="e">
        <f>IF(ROUND(VALUE(SUBSTITUTE(連結実質赤字比率に係る赤字・黒字の構成分析!I$37,"▲", "-")), 2) &gt;= 0, ABS(ROUND(VALUE(SUBSTITUTE(連結実質赤字比率に係る赤字・黒字の構成分析!I$37,"▲", "-")), 2)), NA())</f>
        <v>#N/A</v>
      </c>
      <c r="J33" s="181">
        <f>IF(ROUND(VALUE(SUBSTITUTE(連結実質赤字比率に係る赤字・黒字の構成分析!J$37,"▲", "-")), 2) &lt; 0, ABS(ROUND(VALUE(SUBSTITUTE(連結実質赤字比率に係る赤字・黒字の構成分析!J$37,"▲", "-")), 2)), NA())</f>
        <v>0.32</v>
      </c>
      <c r="K33" s="181" t="e">
        <f>IF(ROUND(VALUE(SUBSTITUTE(連結実質赤字比率に係る赤字・黒字の構成分析!J$37,"▲", "-")), 2) &gt;= 0, ABS(ROUND(VALUE(SUBSTITUTE(連結実質赤字比率に係る赤字・黒字の構成分析!J$37,"▲", "-")), 2)), NA())</f>
        <v>#N/A</v>
      </c>
    </row>
    <row r="34" spans="1:16" x14ac:dyDescent="0.15">
      <c r="A34" s="181" t="str">
        <f>IF(連結実質赤字比率に係る赤字・黒字の構成分析!C$36="",NA(),連結実質赤字比率に係る赤字・黒字の構成分析!C$36)</f>
        <v>土地造成事業特別会計</v>
      </c>
      <c r="B34" s="181">
        <f>IF(ROUND(VALUE(SUBSTITUTE(連結実質赤字比率に係る赤字・黒字の構成分析!F$36,"▲", "-")), 2) &lt; 0, ABS(ROUND(VALUE(SUBSTITUTE(連結実質赤字比率に係る赤字・黒字の構成分析!F$36,"▲", "-")), 2)), NA())</f>
        <v>1.45</v>
      </c>
      <c r="C34" s="181" t="e">
        <f>IF(ROUND(VALUE(SUBSTITUTE(連結実質赤字比率に係る赤字・黒字の構成分析!F$36,"▲", "-")), 2) &gt;= 0, ABS(ROUND(VALUE(SUBSTITUTE(連結実質赤字比率に係る赤字・黒字の構成分析!F$36,"▲", "-")), 2)), NA())</f>
        <v>#N/A</v>
      </c>
      <c r="D34" s="181">
        <f>IF(ROUND(VALUE(SUBSTITUTE(連結実質赤字比率に係る赤字・黒字の構成分析!G$36,"▲", "-")), 2) &lt; 0, ABS(ROUND(VALUE(SUBSTITUTE(連結実質赤字比率に係る赤字・黒字の構成分析!G$36,"▲", "-")), 2)), NA())</f>
        <v>1.24</v>
      </c>
      <c r="E34" s="181" t="e">
        <f>IF(ROUND(VALUE(SUBSTITUTE(連結実質赤字比率に係る赤字・黒字の構成分析!G$36,"▲", "-")), 2) &gt;= 0, ABS(ROUND(VALUE(SUBSTITUTE(連結実質赤字比率に係る赤字・黒字の構成分析!G$36,"▲", "-")), 2)), NA())</f>
        <v>#N/A</v>
      </c>
      <c r="F34" s="181">
        <f>IF(ROUND(VALUE(SUBSTITUTE(連結実質赤字比率に係る赤字・黒字の構成分析!H$36,"▲", "-")), 2) &lt; 0, ABS(ROUND(VALUE(SUBSTITUTE(連結実質赤字比率に係る赤字・黒字の構成分析!H$36,"▲", "-")), 2)), NA())</f>
        <v>1.1299999999999999</v>
      </c>
      <c r="G34" s="181" t="e">
        <f>IF(ROUND(VALUE(SUBSTITUTE(連結実質赤字比率に係る赤字・黒字の構成分析!H$36,"▲", "-")), 2) &gt;= 0, ABS(ROUND(VALUE(SUBSTITUTE(連結実質赤字比率に係る赤字・黒字の構成分析!H$36,"▲", "-")), 2)), NA())</f>
        <v>#N/A</v>
      </c>
      <c r="H34" s="181">
        <f>IF(ROUND(VALUE(SUBSTITUTE(連結実質赤字比率に係る赤字・黒字の構成分析!I$36,"▲", "-")), 2) &lt; 0, ABS(ROUND(VALUE(SUBSTITUTE(連結実質赤字比率に係る赤字・黒字の構成分析!I$36,"▲", "-")), 2)), NA())</f>
        <v>0.76</v>
      </c>
      <c r="I34" s="181" t="e">
        <f>IF(ROUND(VALUE(SUBSTITUTE(連結実質赤字比率に係る赤字・黒字の構成分析!I$36,"▲", "-")), 2) &gt;= 0, ABS(ROUND(VALUE(SUBSTITUTE(連結実質赤字比率に係る赤字・黒字の構成分析!I$36,"▲", "-")), 2)), NA())</f>
        <v>#N/A</v>
      </c>
      <c r="J34" s="181">
        <f>IF(ROUND(VALUE(SUBSTITUTE(連結実質赤字比率に係る赤字・黒字の構成分析!J$36,"▲", "-")), 2) &lt; 0, ABS(ROUND(VALUE(SUBSTITUTE(連結実質赤字比率に係る赤字・黒字の構成分析!J$36,"▲", "-")), 2)), NA())</f>
        <v>0.54</v>
      </c>
      <c r="K34" s="181" t="e">
        <f>IF(ROUND(VALUE(SUBSTITUTE(連結実質赤字比率に係る赤字・黒字の構成分析!J$36,"▲", "-")), 2) &gt;= 0, ABS(ROUND(VALUE(SUBSTITUTE(連結実質赤字比率に係る赤字・黒字の構成分析!J$36,"▲", "-")), 2)), NA())</f>
        <v>#N/A</v>
      </c>
    </row>
    <row r="35" spans="1:16" x14ac:dyDescent="0.15">
      <c r="A35" s="181" t="str">
        <f>IF(連結実質赤字比率に係る赤字・黒字の構成分析!C$35="",NA(),連結実質赤字比率に係る赤字・黒字の構成分析!C$35)</f>
        <v>住宅新築資金貸付事業特別会計</v>
      </c>
      <c r="B35" s="181">
        <f>IF(ROUND(VALUE(SUBSTITUTE(連結実質赤字比率に係る赤字・黒字の構成分析!F$35,"▲", "-")), 2) &lt; 0, ABS(ROUND(VALUE(SUBSTITUTE(連結実質赤字比率に係る赤字・黒字の構成分析!F$35,"▲", "-")), 2)), NA())</f>
        <v>0.85</v>
      </c>
      <c r="C35" s="181" t="e">
        <f>IF(ROUND(VALUE(SUBSTITUTE(連結実質赤字比率に係る赤字・黒字の構成分析!F$35,"▲", "-")), 2) &gt;= 0, ABS(ROUND(VALUE(SUBSTITUTE(連結実質赤字比率に係る赤字・黒字の構成分析!F$35,"▲", "-")), 2)), NA())</f>
        <v>#N/A</v>
      </c>
      <c r="D35" s="181">
        <f>IF(ROUND(VALUE(SUBSTITUTE(連結実質赤字比率に係る赤字・黒字の構成分析!G$35,"▲", "-")), 2) &lt; 0, ABS(ROUND(VALUE(SUBSTITUTE(連結実質赤字比率に係る赤字・黒字の構成分析!G$35,"▲", "-")), 2)), NA())</f>
        <v>0.85</v>
      </c>
      <c r="E35" s="181" t="e">
        <f>IF(ROUND(VALUE(SUBSTITUTE(連結実質赤字比率に係る赤字・黒字の構成分析!G$35,"▲", "-")), 2) &gt;= 0, ABS(ROUND(VALUE(SUBSTITUTE(連結実質赤字比率に係る赤字・黒字の構成分析!G$35,"▲", "-")), 2)), NA())</f>
        <v>#N/A</v>
      </c>
      <c r="F35" s="181">
        <f>IF(ROUND(VALUE(SUBSTITUTE(連結実質赤字比率に係る赤字・黒字の構成分析!H$35,"▲", "-")), 2) &lt; 0, ABS(ROUND(VALUE(SUBSTITUTE(連結実質赤字比率に係る赤字・黒字の構成分析!H$35,"▲", "-")), 2)), NA())</f>
        <v>0.84</v>
      </c>
      <c r="G35" s="181" t="e">
        <f>IF(ROUND(VALUE(SUBSTITUTE(連結実質赤字比率に係る赤字・黒字の構成分析!H$35,"▲", "-")), 2) &gt;= 0, ABS(ROUND(VALUE(SUBSTITUTE(連結実質赤字比率に係る赤字・黒字の構成分析!H$35,"▲", "-")), 2)), NA())</f>
        <v>#N/A</v>
      </c>
      <c r="H35" s="181">
        <f>IF(ROUND(VALUE(SUBSTITUTE(連結実質赤字比率に係る赤字・黒字の構成分析!I$35,"▲", "-")), 2) &lt; 0, ABS(ROUND(VALUE(SUBSTITUTE(連結実質赤字比率に係る赤字・黒字の構成分析!I$35,"▲", "-")), 2)), NA())</f>
        <v>0.8</v>
      </c>
      <c r="I35" s="181" t="e">
        <f>IF(ROUND(VALUE(SUBSTITUTE(連結実質赤字比率に係る赤字・黒字の構成分析!I$35,"▲", "-")), 2) &gt;= 0, ABS(ROUND(VALUE(SUBSTITUTE(連結実質赤字比率に係る赤字・黒字の構成分析!I$35,"▲", "-")), 2)), NA())</f>
        <v>#N/A</v>
      </c>
      <c r="J35" s="181">
        <f>IF(ROUND(VALUE(SUBSTITUTE(連結実質赤字比率に係る赤字・黒字の構成分析!J$35,"▲", "-")), 2) &lt; 0, ABS(ROUND(VALUE(SUBSTITUTE(連結実質赤字比率に係る赤字・黒字の構成分析!J$35,"▲", "-")), 2)), NA())</f>
        <v>0.77</v>
      </c>
      <c r="K35" s="181" t="e">
        <f>IF(ROUND(VALUE(SUBSTITUTE(連結実質赤字比率に係る赤字・黒字の構成分析!J$35,"▲", "-")), 2) &gt;= 0, ABS(ROUND(VALUE(SUBSTITUTE(連結実質赤字比率に係る赤字・黒字の構成分析!J$35,"▲", "-")), 2)), NA())</f>
        <v>#N/A</v>
      </c>
    </row>
    <row r="36" spans="1:16" x14ac:dyDescent="0.15">
      <c r="A36" s="181" t="str">
        <f>IF(連結実質赤字比率に係る赤字・黒字の構成分析!C$34="",NA(),連結実質赤字比率に係る赤字・黒字の構成分析!C$34)</f>
        <v>駐車場管理事業特別会計</v>
      </c>
      <c r="B36" s="181">
        <f>IF(ROUND(VALUE(SUBSTITUTE(連結実質赤字比率に係る赤字・黒字の構成分析!F$34,"▲", "-")), 2) &lt; 0, ABS(ROUND(VALUE(SUBSTITUTE(連結実質赤字比率に係る赤字・黒字の構成分析!F$34,"▲", "-")), 2)), NA())</f>
        <v>2.59</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2.41</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2.2799999999999998</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2.12</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2</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14797</v>
      </c>
      <c r="E42" s="182"/>
      <c r="F42" s="182"/>
      <c r="G42" s="182">
        <f>'実質公債費比率（分子）の構造'!L$52</f>
        <v>14859</v>
      </c>
      <c r="H42" s="182"/>
      <c r="I42" s="182"/>
      <c r="J42" s="182">
        <f>'実質公債費比率（分子）の構造'!M$52</f>
        <v>16666</v>
      </c>
      <c r="K42" s="182"/>
      <c r="L42" s="182"/>
      <c r="M42" s="182">
        <f>'実質公債費比率（分子）の構造'!N$52</f>
        <v>15452</v>
      </c>
      <c r="N42" s="182"/>
      <c r="O42" s="182"/>
      <c r="P42" s="182">
        <f>'実質公債費比率（分子）の構造'!O$52</f>
        <v>14371</v>
      </c>
    </row>
    <row r="43" spans="1:16" x14ac:dyDescent="0.15">
      <c r="A43" s="182" t="s">
        <v>64</v>
      </c>
      <c r="B43" s="182">
        <f>'実質公債費比率（分子）の構造'!K$51</f>
        <v>3</v>
      </c>
      <c r="C43" s="182"/>
      <c r="D43" s="182"/>
      <c r="E43" s="182">
        <f>'実質公債費比率（分子）の構造'!L$51</f>
        <v>2</v>
      </c>
      <c r="F43" s="182"/>
      <c r="G43" s="182"/>
      <c r="H43" s="182">
        <f>'実質公債費比率（分子）の構造'!M$51</f>
        <v>0</v>
      </c>
      <c r="I43" s="182"/>
      <c r="J43" s="182"/>
      <c r="K43" s="182">
        <f>'実質公債費比率（分子）の構造'!N$51</f>
        <v>2</v>
      </c>
      <c r="L43" s="182"/>
      <c r="M43" s="182"/>
      <c r="N43" s="182">
        <f>'実質公債費比率（分子）の構造'!O$51</f>
        <v>2</v>
      </c>
      <c r="O43" s="182"/>
      <c r="P43" s="182"/>
    </row>
    <row r="44" spans="1:16" x14ac:dyDescent="0.15">
      <c r="A44" s="182" t="s">
        <v>65</v>
      </c>
      <c r="B44" s="182">
        <f>'実質公債費比率（分子）の構造'!K$50</f>
        <v>9</v>
      </c>
      <c r="C44" s="182"/>
      <c r="D44" s="182"/>
      <c r="E44" s="182">
        <f>'実質公債費比率（分子）の構造'!L$50</f>
        <v>10</v>
      </c>
      <c r="F44" s="182"/>
      <c r="G44" s="182"/>
      <c r="H44" s="182">
        <f>'実質公債費比率（分子）の構造'!M$50</f>
        <v>6</v>
      </c>
      <c r="I44" s="182"/>
      <c r="J44" s="182"/>
      <c r="K44" s="182">
        <f>'実質公債費比率（分子）の構造'!N$50</f>
        <v>2</v>
      </c>
      <c r="L44" s="182"/>
      <c r="M44" s="182"/>
      <c r="N44" s="182">
        <f>'実質公債費比率（分子）の構造'!O$50</f>
        <v>1</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6413</v>
      </c>
      <c r="C46" s="182"/>
      <c r="D46" s="182"/>
      <c r="E46" s="182">
        <f>'実質公債費比率（分子）の構造'!L$48</f>
        <v>6655</v>
      </c>
      <c r="F46" s="182"/>
      <c r="G46" s="182"/>
      <c r="H46" s="182">
        <f>'実質公債費比率（分子）の構造'!M$48</f>
        <v>6935</v>
      </c>
      <c r="I46" s="182"/>
      <c r="J46" s="182"/>
      <c r="K46" s="182">
        <f>'実質公債費比率（分子）の構造'!N$48</f>
        <v>7333</v>
      </c>
      <c r="L46" s="182"/>
      <c r="M46" s="182"/>
      <c r="N46" s="182">
        <f>'実質公債費比率（分子）の構造'!O$48</f>
        <v>5941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16351</v>
      </c>
      <c r="C49" s="182"/>
      <c r="D49" s="182"/>
      <c r="E49" s="182">
        <f>'実質公債費比率（分子）の構造'!L$45</f>
        <v>15957</v>
      </c>
      <c r="F49" s="182"/>
      <c r="G49" s="182"/>
      <c r="H49" s="182">
        <f>'実質公債費比率（分子）の構造'!M$45</f>
        <v>17740</v>
      </c>
      <c r="I49" s="182"/>
      <c r="J49" s="182"/>
      <c r="K49" s="182">
        <f>'実質公債費比率（分子）の構造'!N$45</f>
        <v>16135</v>
      </c>
      <c r="L49" s="182"/>
      <c r="M49" s="182"/>
      <c r="N49" s="182">
        <f>'実質公債費比率（分子）の構造'!O$45</f>
        <v>15566</v>
      </c>
      <c r="O49" s="182"/>
      <c r="P49" s="182"/>
    </row>
    <row r="50" spans="1:16" x14ac:dyDescent="0.15">
      <c r="A50" s="182" t="s">
        <v>71</v>
      </c>
      <c r="B50" s="182" t="e">
        <f>NA()</f>
        <v>#N/A</v>
      </c>
      <c r="C50" s="182">
        <f>IF(ISNUMBER('実質公債費比率（分子）の構造'!K$53),'実質公債費比率（分子）の構造'!K$53,NA())</f>
        <v>7979</v>
      </c>
      <c r="D50" s="182" t="e">
        <f>NA()</f>
        <v>#N/A</v>
      </c>
      <c r="E50" s="182" t="e">
        <f>NA()</f>
        <v>#N/A</v>
      </c>
      <c r="F50" s="182">
        <f>IF(ISNUMBER('実質公債費比率（分子）の構造'!L$53),'実質公債費比率（分子）の構造'!L$53,NA())</f>
        <v>7765</v>
      </c>
      <c r="G50" s="182" t="e">
        <f>NA()</f>
        <v>#N/A</v>
      </c>
      <c r="H50" s="182" t="e">
        <f>NA()</f>
        <v>#N/A</v>
      </c>
      <c r="I50" s="182">
        <f>IF(ISNUMBER('実質公債費比率（分子）の構造'!M$53),'実質公債費比率（分子）の構造'!M$53,NA())</f>
        <v>8015</v>
      </c>
      <c r="J50" s="182" t="e">
        <f>NA()</f>
        <v>#N/A</v>
      </c>
      <c r="K50" s="182" t="e">
        <f>NA()</f>
        <v>#N/A</v>
      </c>
      <c r="L50" s="182">
        <f>IF(ISNUMBER('実質公債費比率（分子）の構造'!N$53),'実質公債費比率（分子）の構造'!N$53,NA())</f>
        <v>8020</v>
      </c>
      <c r="M50" s="182" t="e">
        <f>NA()</f>
        <v>#N/A</v>
      </c>
      <c r="N50" s="182" t="e">
        <f>NA()</f>
        <v>#N/A</v>
      </c>
      <c r="O50" s="182">
        <f>IF(ISNUMBER('実質公債費比率（分子）の構造'!O$53),'実質公債費比率（分子）の構造'!O$53,NA())</f>
        <v>7139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143360</v>
      </c>
      <c r="E56" s="181"/>
      <c r="F56" s="181"/>
      <c r="G56" s="181">
        <f>'将来負担比率（分子）の構造'!J$52</f>
        <v>147202</v>
      </c>
      <c r="H56" s="181"/>
      <c r="I56" s="181"/>
      <c r="J56" s="181">
        <f>'将来負担比率（分子）の構造'!K$52</f>
        <v>145100</v>
      </c>
      <c r="K56" s="181"/>
      <c r="L56" s="181"/>
      <c r="M56" s="181">
        <f>'将来負担比率（分子）の構造'!L$52</f>
        <v>148885</v>
      </c>
      <c r="N56" s="181"/>
      <c r="O56" s="181"/>
      <c r="P56" s="181">
        <f>'将来負担比率（分子）の構造'!M$52</f>
        <v>149908</v>
      </c>
    </row>
    <row r="57" spans="1:16" x14ac:dyDescent="0.15">
      <c r="A57" s="181" t="s">
        <v>42</v>
      </c>
      <c r="B57" s="181"/>
      <c r="C57" s="181"/>
      <c r="D57" s="181">
        <f>'将来負担比率（分子）の構造'!I$51</f>
        <v>48222</v>
      </c>
      <c r="E57" s="181"/>
      <c r="F57" s="181"/>
      <c r="G57" s="181">
        <f>'将来負担比率（分子）の構造'!J$51</f>
        <v>47645</v>
      </c>
      <c r="H57" s="181"/>
      <c r="I57" s="181"/>
      <c r="J57" s="181">
        <f>'将来負担比率（分子）の構造'!K$51</f>
        <v>46519</v>
      </c>
      <c r="K57" s="181"/>
      <c r="L57" s="181"/>
      <c r="M57" s="181">
        <f>'将来負担比率（分子）の構造'!L$51</f>
        <v>44107</v>
      </c>
      <c r="N57" s="181"/>
      <c r="O57" s="181"/>
      <c r="P57" s="181">
        <f>'将来負担比率（分子）の構造'!M$51</f>
        <v>41766</v>
      </c>
    </row>
    <row r="58" spans="1:16" x14ac:dyDescent="0.15">
      <c r="A58" s="181" t="s">
        <v>41</v>
      </c>
      <c r="B58" s="181"/>
      <c r="C58" s="181"/>
      <c r="D58" s="181">
        <f>'将来負担比率（分子）の構造'!I$50</f>
        <v>13137</v>
      </c>
      <c r="E58" s="181"/>
      <c r="F58" s="181"/>
      <c r="G58" s="181">
        <f>'将来負担比率（分子）の構造'!J$50</f>
        <v>19481</v>
      </c>
      <c r="H58" s="181"/>
      <c r="I58" s="181"/>
      <c r="J58" s="181">
        <f>'将来負担比率（分子）の構造'!K$50</f>
        <v>15821</v>
      </c>
      <c r="K58" s="181"/>
      <c r="L58" s="181"/>
      <c r="M58" s="181">
        <f>'将来負担比率（分子）の構造'!L$50</f>
        <v>12485</v>
      </c>
      <c r="N58" s="181"/>
      <c r="O58" s="181"/>
      <c r="P58" s="181">
        <f>'将来負担比率（分子）の構造'!M$50</f>
        <v>9905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20811</v>
      </c>
      <c r="C62" s="181"/>
      <c r="D62" s="181"/>
      <c r="E62" s="181">
        <f>'将来負担比率（分子）の構造'!J$45</f>
        <v>20289</v>
      </c>
      <c r="F62" s="181"/>
      <c r="G62" s="181"/>
      <c r="H62" s="181">
        <f>'将来負担比率（分子）の構造'!K$45</f>
        <v>19995</v>
      </c>
      <c r="I62" s="181"/>
      <c r="J62" s="181"/>
      <c r="K62" s="181">
        <f>'将来負担比率（分子）の構造'!L$45</f>
        <v>18747</v>
      </c>
      <c r="L62" s="181"/>
      <c r="M62" s="181"/>
      <c r="N62" s="181">
        <f>'将来負担比率（分子）の構造'!M$45</f>
        <v>18083</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95093</v>
      </c>
      <c r="C64" s="181"/>
      <c r="D64" s="181"/>
      <c r="E64" s="181">
        <f>'将来負担比率（分子）の構造'!J$43</f>
        <v>92714</v>
      </c>
      <c r="F64" s="181"/>
      <c r="G64" s="181"/>
      <c r="H64" s="181">
        <f>'将来負担比率（分子）の構造'!K$43</f>
        <v>91585</v>
      </c>
      <c r="I64" s="181"/>
      <c r="J64" s="181"/>
      <c r="K64" s="181">
        <f>'将来負担比率（分子）の構造'!L$43</f>
        <v>89195</v>
      </c>
      <c r="L64" s="181"/>
      <c r="M64" s="181"/>
      <c r="N64" s="181">
        <f>'将来負担比率（分子）の構造'!M$43</f>
        <v>88390</v>
      </c>
      <c r="O64" s="181"/>
      <c r="P64" s="181"/>
    </row>
    <row r="65" spans="1:16" x14ac:dyDescent="0.15">
      <c r="A65" s="181" t="s">
        <v>32</v>
      </c>
      <c r="B65" s="181">
        <f>'将来負担比率（分子）の構造'!I$42</f>
        <v>0</v>
      </c>
      <c r="C65" s="181"/>
      <c r="D65" s="181"/>
      <c r="E65" s="181">
        <f>'将来負担比率（分子）の構造'!J$42</f>
        <v>0</v>
      </c>
      <c r="F65" s="181"/>
      <c r="G65" s="181"/>
      <c r="H65" s="181">
        <f>'将来負担比率（分子）の構造'!K$42</f>
        <v>0</v>
      </c>
      <c r="I65" s="181"/>
      <c r="J65" s="181"/>
      <c r="K65" s="181">
        <f>'将来負担比率（分子）の構造'!L$42</f>
        <v>0</v>
      </c>
      <c r="L65" s="181"/>
      <c r="M65" s="181"/>
      <c r="N65" s="181">
        <f>'将来負担比率（分子）の構造'!M$42</f>
        <v>0</v>
      </c>
      <c r="O65" s="181"/>
      <c r="P65" s="181"/>
    </row>
    <row r="66" spans="1:16" x14ac:dyDescent="0.15">
      <c r="A66" s="181" t="s">
        <v>31</v>
      </c>
      <c r="B66" s="181">
        <f>'将来負担比率（分子）の構造'!I$41</f>
        <v>171317</v>
      </c>
      <c r="C66" s="181"/>
      <c r="D66" s="181"/>
      <c r="E66" s="181">
        <f>'将来負担比率（分子）の構造'!J$41</f>
        <v>174443</v>
      </c>
      <c r="F66" s="181"/>
      <c r="G66" s="181"/>
      <c r="H66" s="181">
        <f>'将来負担比率（分子）の構造'!K$41</f>
        <v>175420</v>
      </c>
      <c r="I66" s="181"/>
      <c r="J66" s="181"/>
      <c r="K66" s="181">
        <f>'将来負担比率（分子）の構造'!L$41</f>
        <v>178015</v>
      </c>
      <c r="L66" s="181"/>
      <c r="M66" s="181"/>
      <c r="N66" s="181">
        <f>'将来負担比率（分子）の構造'!M$41</f>
        <v>183384</v>
      </c>
      <c r="O66" s="181"/>
      <c r="P66" s="181"/>
    </row>
    <row r="67" spans="1:16" x14ac:dyDescent="0.15">
      <c r="A67" s="181" t="s">
        <v>75</v>
      </c>
      <c r="B67" s="181" t="e">
        <f>NA()</f>
        <v>#N/A</v>
      </c>
      <c r="C67" s="181">
        <f>IF(ISNUMBER('将来負担比率（分子）の構造'!I$53), IF('将来負担比率（分子）の構造'!I$53 &lt; 0, 0, '将来負担比率（分子）の構造'!I$53), NA())</f>
        <v>82503</v>
      </c>
      <c r="D67" s="181" t="e">
        <f>NA()</f>
        <v>#N/A</v>
      </c>
      <c r="E67" s="181" t="e">
        <f>NA()</f>
        <v>#N/A</v>
      </c>
      <c r="F67" s="181">
        <f>IF(ISNUMBER('将来負担比率（分子）の構造'!J$53), IF('将来負担比率（分子）の構造'!J$53 &lt; 0, 0, '将来負担比率（分子）の構造'!J$53), NA())</f>
        <v>73117</v>
      </c>
      <c r="G67" s="181" t="e">
        <f>NA()</f>
        <v>#N/A</v>
      </c>
      <c r="H67" s="181" t="e">
        <f>NA()</f>
        <v>#N/A</v>
      </c>
      <c r="I67" s="181">
        <f>IF(ISNUMBER('将来負担比率（分子）の構造'!K$53), IF('将来負担比率（分子）の構造'!K$53 &lt; 0, 0, '将来負担比率（分子）の構造'!K$53), NA())</f>
        <v>79562</v>
      </c>
      <c r="J67" s="181" t="e">
        <f>NA()</f>
        <v>#N/A</v>
      </c>
      <c r="K67" s="181" t="e">
        <f>NA()</f>
        <v>#N/A</v>
      </c>
      <c r="L67" s="181">
        <f>IF(ISNUMBER('将来負担比率（分子）の構造'!L$53), IF('将来負担比率（分子）の構造'!L$53 &lt; 0, 0, '将来負担比率（分子）の構造'!L$53), NA())</f>
        <v>80481</v>
      </c>
      <c r="M67" s="181" t="e">
        <f>NA()</f>
        <v>#N/A</v>
      </c>
      <c r="N67" s="181" t="e">
        <f>NA()</f>
        <v>#N/A</v>
      </c>
      <c r="O67" s="181">
        <f>IF(ISNUMBER('将来負担比率（分子）の構造'!M$53), IF('将来負担比率（分子）の構造'!M$53 &lt; 0, 0, '将来負担比率（分子）の構造'!M$53), NA())</f>
        <v>88279</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11055</v>
      </c>
      <c r="C72" s="185">
        <f>基金残高に係る経年分析!G55</f>
        <v>7307</v>
      </c>
      <c r="D72" s="185">
        <f>基金残高に係る経年分析!H55</f>
        <v>4725</v>
      </c>
    </row>
    <row r="73" spans="1:16" x14ac:dyDescent="0.15">
      <c r="A73" s="184" t="s">
        <v>78</v>
      </c>
      <c r="B73" s="185">
        <f>基金残高に係る経年分析!F56</f>
        <v>1589</v>
      </c>
      <c r="C73" s="185">
        <f>基金残高に係る経年分析!G56</f>
        <v>1589</v>
      </c>
      <c r="D73" s="185">
        <f>基金残高に係る経年分析!H56</f>
        <v>1589</v>
      </c>
    </row>
    <row r="74" spans="1:16" x14ac:dyDescent="0.15">
      <c r="A74" s="184" t="s">
        <v>79</v>
      </c>
      <c r="B74" s="185">
        <f>基金残高に係る経年分析!F57</f>
        <v>1583</v>
      </c>
      <c r="C74" s="185">
        <f>基金残高に係る経年分析!G57</f>
        <v>1433</v>
      </c>
      <c r="D74" s="185">
        <f>基金残高に係る経年分析!H57</f>
        <v>1320</v>
      </c>
    </row>
  </sheetData>
  <sheetProtection algorithmName="SHA-512" hashValue="/xL+ruHumiOix8EwB3IOybIhM29FIpnnfwMZ0W4E6a3YGjohl4tjolwZ1a/2jv8fHvWubqKXRy4M7WgjL5ecuQ==" saltValue="joPtSSQalCfx8vIVo+ji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227</v>
      </c>
      <c r="C5" s="670"/>
      <c r="D5" s="670"/>
      <c r="E5" s="670"/>
      <c r="F5" s="670"/>
      <c r="G5" s="670"/>
      <c r="H5" s="670"/>
      <c r="I5" s="670"/>
      <c r="J5" s="670"/>
      <c r="K5" s="670"/>
      <c r="L5" s="670"/>
      <c r="M5" s="670"/>
      <c r="N5" s="670"/>
      <c r="O5" s="670"/>
      <c r="P5" s="670"/>
      <c r="Q5" s="671"/>
      <c r="R5" s="672">
        <v>59459575</v>
      </c>
      <c r="S5" s="673"/>
      <c r="T5" s="673"/>
      <c r="U5" s="673"/>
      <c r="V5" s="673"/>
      <c r="W5" s="673"/>
      <c r="X5" s="673"/>
      <c r="Y5" s="674"/>
      <c r="Z5" s="675">
        <v>37.1</v>
      </c>
      <c r="AA5" s="675"/>
      <c r="AB5" s="675"/>
      <c r="AC5" s="675"/>
      <c r="AD5" s="676">
        <v>55286950</v>
      </c>
      <c r="AE5" s="676"/>
      <c r="AF5" s="676"/>
      <c r="AG5" s="676"/>
      <c r="AH5" s="676"/>
      <c r="AI5" s="676"/>
      <c r="AJ5" s="676"/>
      <c r="AK5" s="676"/>
      <c r="AL5" s="677">
        <v>73.099999999999994</v>
      </c>
      <c r="AM5" s="678"/>
      <c r="AN5" s="678"/>
      <c r="AO5" s="679"/>
      <c r="AP5" s="669" t="s">
        <v>228</v>
      </c>
      <c r="AQ5" s="670"/>
      <c r="AR5" s="670"/>
      <c r="AS5" s="670"/>
      <c r="AT5" s="670"/>
      <c r="AU5" s="670"/>
      <c r="AV5" s="670"/>
      <c r="AW5" s="670"/>
      <c r="AX5" s="670"/>
      <c r="AY5" s="670"/>
      <c r="AZ5" s="670"/>
      <c r="BA5" s="670"/>
      <c r="BB5" s="670"/>
      <c r="BC5" s="670"/>
      <c r="BD5" s="670"/>
      <c r="BE5" s="670"/>
      <c r="BF5" s="671"/>
      <c r="BG5" s="683">
        <v>53000670</v>
      </c>
      <c r="BH5" s="684"/>
      <c r="BI5" s="684"/>
      <c r="BJ5" s="684"/>
      <c r="BK5" s="684"/>
      <c r="BL5" s="684"/>
      <c r="BM5" s="684"/>
      <c r="BN5" s="685"/>
      <c r="BO5" s="686">
        <v>89.1</v>
      </c>
      <c r="BP5" s="686"/>
      <c r="BQ5" s="686"/>
      <c r="BR5" s="686"/>
      <c r="BS5" s="687">
        <v>707471</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221</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x14ac:dyDescent="0.15">
      <c r="B6" s="680" t="s">
        <v>232</v>
      </c>
      <c r="C6" s="681"/>
      <c r="D6" s="681"/>
      <c r="E6" s="681"/>
      <c r="F6" s="681"/>
      <c r="G6" s="681"/>
      <c r="H6" s="681"/>
      <c r="I6" s="681"/>
      <c r="J6" s="681"/>
      <c r="K6" s="681"/>
      <c r="L6" s="681"/>
      <c r="M6" s="681"/>
      <c r="N6" s="681"/>
      <c r="O6" s="681"/>
      <c r="P6" s="681"/>
      <c r="Q6" s="682"/>
      <c r="R6" s="683">
        <v>851111</v>
      </c>
      <c r="S6" s="684"/>
      <c r="T6" s="684"/>
      <c r="U6" s="684"/>
      <c r="V6" s="684"/>
      <c r="W6" s="684"/>
      <c r="X6" s="684"/>
      <c r="Y6" s="685"/>
      <c r="Z6" s="686">
        <v>0.5</v>
      </c>
      <c r="AA6" s="686"/>
      <c r="AB6" s="686"/>
      <c r="AC6" s="686"/>
      <c r="AD6" s="687">
        <v>851111</v>
      </c>
      <c r="AE6" s="687"/>
      <c r="AF6" s="687"/>
      <c r="AG6" s="687"/>
      <c r="AH6" s="687"/>
      <c r="AI6" s="687"/>
      <c r="AJ6" s="687"/>
      <c r="AK6" s="687"/>
      <c r="AL6" s="688">
        <v>1.1000000000000001</v>
      </c>
      <c r="AM6" s="689"/>
      <c r="AN6" s="689"/>
      <c r="AO6" s="690"/>
      <c r="AP6" s="680" t="s">
        <v>233</v>
      </c>
      <c r="AQ6" s="681"/>
      <c r="AR6" s="681"/>
      <c r="AS6" s="681"/>
      <c r="AT6" s="681"/>
      <c r="AU6" s="681"/>
      <c r="AV6" s="681"/>
      <c r="AW6" s="681"/>
      <c r="AX6" s="681"/>
      <c r="AY6" s="681"/>
      <c r="AZ6" s="681"/>
      <c r="BA6" s="681"/>
      <c r="BB6" s="681"/>
      <c r="BC6" s="681"/>
      <c r="BD6" s="681"/>
      <c r="BE6" s="681"/>
      <c r="BF6" s="682"/>
      <c r="BG6" s="683">
        <v>53000670</v>
      </c>
      <c r="BH6" s="684"/>
      <c r="BI6" s="684"/>
      <c r="BJ6" s="684"/>
      <c r="BK6" s="684"/>
      <c r="BL6" s="684"/>
      <c r="BM6" s="684"/>
      <c r="BN6" s="685"/>
      <c r="BO6" s="686">
        <v>89.1</v>
      </c>
      <c r="BP6" s="686"/>
      <c r="BQ6" s="686"/>
      <c r="BR6" s="686"/>
      <c r="BS6" s="687">
        <v>707471</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842475</v>
      </c>
      <c r="CS6" s="684"/>
      <c r="CT6" s="684"/>
      <c r="CU6" s="684"/>
      <c r="CV6" s="684"/>
      <c r="CW6" s="684"/>
      <c r="CX6" s="684"/>
      <c r="CY6" s="685"/>
      <c r="CZ6" s="677">
        <v>0.5</v>
      </c>
      <c r="DA6" s="678"/>
      <c r="DB6" s="678"/>
      <c r="DC6" s="697"/>
      <c r="DD6" s="692" t="s">
        <v>235</v>
      </c>
      <c r="DE6" s="684"/>
      <c r="DF6" s="684"/>
      <c r="DG6" s="684"/>
      <c r="DH6" s="684"/>
      <c r="DI6" s="684"/>
      <c r="DJ6" s="684"/>
      <c r="DK6" s="684"/>
      <c r="DL6" s="684"/>
      <c r="DM6" s="684"/>
      <c r="DN6" s="684"/>
      <c r="DO6" s="684"/>
      <c r="DP6" s="685"/>
      <c r="DQ6" s="692">
        <v>842374</v>
      </c>
      <c r="DR6" s="684"/>
      <c r="DS6" s="684"/>
      <c r="DT6" s="684"/>
      <c r="DU6" s="684"/>
      <c r="DV6" s="684"/>
      <c r="DW6" s="684"/>
      <c r="DX6" s="684"/>
      <c r="DY6" s="684"/>
      <c r="DZ6" s="684"/>
      <c r="EA6" s="684"/>
      <c r="EB6" s="684"/>
      <c r="EC6" s="693"/>
    </row>
    <row r="7" spans="2:143" ht="11.25" customHeight="1" x14ac:dyDescent="0.15">
      <c r="B7" s="680" t="s">
        <v>236</v>
      </c>
      <c r="C7" s="681"/>
      <c r="D7" s="681"/>
      <c r="E7" s="681"/>
      <c r="F7" s="681"/>
      <c r="G7" s="681"/>
      <c r="H7" s="681"/>
      <c r="I7" s="681"/>
      <c r="J7" s="681"/>
      <c r="K7" s="681"/>
      <c r="L7" s="681"/>
      <c r="M7" s="681"/>
      <c r="N7" s="681"/>
      <c r="O7" s="681"/>
      <c r="P7" s="681"/>
      <c r="Q7" s="682"/>
      <c r="R7" s="683">
        <v>70935</v>
      </c>
      <c r="S7" s="684"/>
      <c r="T7" s="684"/>
      <c r="U7" s="684"/>
      <c r="V7" s="684"/>
      <c r="W7" s="684"/>
      <c r="X7" s="684"/>
      <c r="Y7" s="685"/>
      <c r="Z7" s="686">
        <v>0</v>
      </c>
      <c r="AA7" s="686"/>
      <c r="AB7" s="686"/>
      <c r="AC7" s="686"/>
      <c r="AD7" s="687">
        <v>70935</v>
      </c>
      <c r="AE7" s="687"/>
      <c r="AF7" s="687"/>
      <c r="AG7" s="687"/>
      <c r="AH7" s="687"/>
      <c r="AI7" s="687"/>
      <c r="AJ7" s="687"/>
      <c r="AK7" s="687"/>
      <c r="AL7" s="688">
        <v>0.1</v>
      </c>
      <c r="AM7" s="689"/>
      <c r="AN7" s="689"/>
      <c r="AO7" s="690"/>
      <c r="AP7" s="680" t="s">
        <v>237</v>
      </c>
      <c r="AQ7" s="681"/>
      <c r="AR7" s="681"/>
      <c r="AS7" s="681"/>
      <c r="AT7" s="681"/>
      <c r="AU7" s="681"/>
      <c r="AV7" s="681"/>
      <c r="AW7" s="681"/>
      <c r="AX7" s="681"/>
      <c r="AY7" s="681"/>
      <c r="AZ7" s="681"/>
      <c r="BA7" s="681"/>
      <c r="BB7" s="681"/>
      <c r="BC7" s="681"/>
      <c r="BD7" s="681"/>
      <c r="BE7" s="681"/>
      <c r="BF7" s="682"/>
      <c r="BG7" s="683">
        <v>24346592</v>
      </c>
      <c r="BH7" s="684"/>
      <c r="BI7" s="684"/>
      <c r="BJ7" s="684"/>
      <c r="BK7" s="684"/>
      <c r="BL7" s="684"/>
      <c r="BM7" s="684"/>
      <c r="BN7" s="685"/>
      <c r="BO7" s="686">
        <v>40.9</v>
      </c>
      <c r="BP7" s="686"/>
      <c r="BQ7" s="686"/>
      <c r="BR7" s="686"/>
      <c r="BS7" s="687">
        <v>707471</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12647669</v>
      </c>
      <c r="CS7" s="684"/>
      <c r="CT7" s="684"/>
      <c r="CU7" s="684"/>
      <c r="CV7" s="684"/>
      <c r="CW7" s="684"/>
      <c r="CX7" s="684"/>
      <c r="CY7" s="685"/>
      <c r="CZ7" s="686">
        <v>7.9</v>
      </c>
      <c r="DA7" s="686"/>
      <c r="DB7" s="686"/>
      <c r="DC7" s="686"/>
      <c r="DD7" s="692">
        <v>1430844</v>
      </c>
      <c r="DE7" s="684"/>
      <c r="DF7" s="684"/>
      <c r="DG7" s="684"/>
      <c r="DH7" s="684"/>
      <c r="DI7" s="684"/>
      <c r="DJ7" s="684"/>
      <c r="DK7" s="684"/>
      <c r="DL7" s="684"/>
      <c r="DM7" s="684"/>
      <c r="DN7" s="684"/>
      <c r="DO7" s="684"/>
      <c r="DP7" s="685"/>
      <c r="DQ7" s="692">
        <v>9752756</v>
      </c>
      <c r="DR7" s="684"/>
      <c r="DS7" s="684"/>
      <c r="DT7" s="684"/>
      <c r="DU7" s="684"/>
      <c r="DV7" s="684"/>
      <c r="DW7" s="684"/>
      <c r="DX7" s="684"/>
      <c r="DY7" s="684"/>
      <c r="DZ7" s="684"/>
      <c r="EA7" s="684"/>
      <c r="EB7" s="684"/>
      <c r="EC7" s="693"/>
    </row>
    <row r="8" spans="2:143" ht="11.25" customHeight="1" x14ac:dyDescent="0.15">
      <c r="B8" s="680" t="s">
        <v>239</v>
      </c>
      <c r="C8" s="681"/>
      <c r="D8" s="681"/>
      <c r="E8" s="681"/>
      <c r="F8" s="681"/>
      <c r="G8" s="681"/>
      <c r="H8" s="681"/>
      <c r="I8" s="681"/>
      <c r="J8" s="681"/>
      <c r="K8" s="681"/>
      <c r="L8" s="681"/>
      <c r="M8" s="681"/>
      <c r="N8" s="681"/>
      <c r="O8" s="681"/>
      <c r="P8" s="681"/>
      <c r="Q8" s="682"/>
      <c r="R8" s="683">
        <v>328571</v>
      </c>
      <c r="S8" s="684"/>
      <c r="T8" s="684"/>
      <c r="U8" s="684"/>
      <c r="V8" s="684"/>
      <c r="W8" s="684"/>
      <c r="X8" s="684"/>
      <c r="Y8" s="685"/>
      <c r="Z8" s="686">
        <v>0.2</v>
      </c>
      <c r="AA8" s="686"/>
      <c r="AB8" s="686"/>
      <c r="AC8" s="686"/>
      <c r="AD8" s="687">
        <v>328571</v>
      </c>
      <c r="AE8" s="687"/>
      <c r="AF8" s="687"/>
      <c r="AG8" s="687"/>
      <c r="AH8" s="687"/>
      <c r="AI8" s="687"/>
      <c r="AJ8" s="687"/>
      <c r="AK8" s="687"/>
      <c r="AL8" s="688">
        <v>0.4</v>
      </c>
      <c r="AM8" s="689"/>
      <c r="AN8" s="689"/>
      <c r="AO8" s="690"/>
      <c r="AP8" s="680" t="s">
        <v>240</v>
      </c>
      <c r="AQ8" s="681"/>
      <c r="AR8" s="681"/>
      <c r="AS8" s="681"/>
      <c r="AT8" s="681"/>
      <c r="AU8" s="681"/>
      <c r="AV8" s="681"/>
      <c r="AW8" s="681"/>
      <c r="AX8" s="681"/>
      <c r="AY8" s="681"/>
      <c r="AZ8" s="681"/>
      <c r="BA8" s="681"/>
      <c r="BB8" s="681"/>
      <c r="BC8" s="681"/>
      <c r="BD8" s="681"/>
      <c r="BE8" s="681"/>
      <c r="BF8" s="682"/>
      <c r="BG8" s="683">
        <v>587012</v>
      </c>
      <c r="BH8" s="684"/>
      <c r="BI8" s="684"/>
      <c r="BJ8" s="684"/>
      <c r="BK8" s="684"/>
      <c r="BL8" s="684"/>
      <c r="BM8" s="684"/>
      <c r="BN8" s="685"/>
      <c r="BO8" s="686">
        <v>1</v>
      </c>
      <c r="BP8" s="686"/>
      <c r="BQ8" s="686"/>
      <c r="BR8" s="686"/>
      <c r="BS8" s="692" t="s">
        <v>129</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67789933</v>
      </c>
      <c r="CS8" s="684"/>
      <c r="CT8" s="684"/>
      <c r="CU8" s="684"/>
      <c r="CV8" s="684"/>
      <c r="CW8" s="684"/>
      <c r="CX8" s="684"/>
      <c r="CY8" s="685"/>
      <c r="CZ8" s="686">
        <v>42.5</v>
      </c>
      <c r="DA8" s="686"/>
      <c r="DB8" s="686"/>
      <c r="DC8" s="686"/>
      <c r="DD8" s="692">
        <v>2104313</v>
      </c>
      <c r="DE8" s="684"/>
      <c r="DF8" s="684"/>
      <c r="DG8" s="684"/>
      <c r="DH8" s="684"/>
      <c r="DI8" s="684"/>
      <c r="DJ8" s="684"/>
      <c r="DK8" s="684"/>
      <c r="DL8" s="684"/>
      <c r="DM8" s="684"/>
      <c r="DN8" s="684"/>
      <c r="DO8" s="684"/>
      <c r="DP8" s="685"/>
      <c r="DQ8" s="692">
        <v>30248620</v>
      </c>
      <c r="DR8" s="684"/>
      <c r="DS8" s="684"/>
      <c r="DT8" s="684"/>
      <c r="DU8" s="684"/>
      <c r="DV8" s="684"/>
      <c r="DW8" s="684"/>
      <c r="DX8" s="684"/>
      <c r="DY8" s="684"/>
      <c r="DZ8" s="684"/>
      <c r="EA8" s="684"/>
      <c r="EB8" s="684"/>
      <c r="EC8" s="693"/>
    </row>
    <row r="9" spans="2:143" ht="11.25" customHeight="1" x14ac:dyDescent="0.15">
      <c r="B9" s="680" t="s">
        <v>242</v>
      </c>
      <c r="C9" s="681"/>
      <c r="D9" s="681"/>
      <c r="E9" s="681"/>
      <c r="F9" s="681"/>
      <c r="G9" s="681"/>
      <c r="H9" s="681"/>
      <c r="I9" s="681"/>
      <c r="J9" s="681"/>
      <c r="K9" s="681"/>
      <c r="L9" s="681"/>
      <c r="M9" s="681"/>
      <c r="N9" s="681"/>
      <c r="O9" s="681"/>
      <c r="P9" s="681"/>
      <c r="Q9" s="682"/>
      <c r="R9" s="683">
        <v>172262</v>
      </c>
      <c r="S9" s="684"/>
      <c r="T9" s="684"/>
      <c r="U9" s="684"/>
      <c r="V9" s="684"/>
      <c r="W9" s="684"/>
      <c r="X9" s="684"/>
      <c r="Y9" s="685"/>
      <c r="Z9" s="686">
        <v>0.1</v>
      </c>
      <c r="AA9" s="686"/>
      <c r="AB9" s="686"/>
      <c r="AC9" s="686"/>
      <c r="AD9" s="687">
        <v>172262</v>
      </c>
      <c r="AE9" s="687"/>
      <c r="AF9" s="687"/>
      <c r="AG9" s="687"/>
      <c r="AH9" s="687"/>
      <c r="AI9" s="687"/>
      <c r="AJ9" s="687"/>
      <c r="AK9" s="687"/>
      <c r="AL9" s="688">
        <v>0.2</v>
      </c>
      <c r="AM9" s="689"/>
      <c r="AN9" s="689"/>
      <c r="AO9" s="690"/>
      <c r="AP9" s="680" t="s">
        <v>243</v>
      </c>
      <c r="AQ9" s="681"/>
      <c r="AR9" s="681"/>
      <c r="AS9" s="681"/>
      <c r="AT9" s="681"/>
      <c r="AU9" s="681"/>
      <c r="AV9" s="681"/>
      <c r="AW9" s="681"/>
      <c r="AX9" s="681"/>
      <c r="AY9" s="681"/>
      <c r="AZ9" s="681"/>
      <c r="BA9" s="681"/>
      <c r="BB9" s="681"/>
      <c r="BC9" s="681"/>
      <c r="BD9" s="681"/>
      <c r="BE9" s="681"/>
      <c r="BF9" s="682"/>
      <c r="BG9" s="683">
        <v>18402947</v>
      </c>
      <c r="BH9" s="684"/>
      <c r="BI9" s="684"/>
      <c r="BJ9" s="684"/>
      <c r="BK9" s="684"/>
      <c r="BL9" s="684"/>
      <c r="BM9" s="684"/>
      <c r="BN9" s="685"/>
      <c r="BO9" s="686">
        <v>31</v>
      </c>
      <c r="BP9" s="686"/>
      <c r="BQ9" s="686"/>
      <c r="BR9" s="686"/>
      <c r="BS9" s="692" t="s">
        <v>235</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8579052</v>
      </c>
      <c r="CS9" s="684"/>
      <c r="CT9" s="684"/>
      <c r="CU9" s="684"/>
      <c r="CV9" s="684"/>
      <c r="CW9" s="684"/>
      <c r="CX9" s="684"/>
      <c r="CY9" s="685"/>
      <c r="CZ9" s="686">
        <v>5.4</v>
      </c>
      <c r="DA9" s="686"/>
      <c r="DB9" s="686"/>
      <c r="DC9" s="686"/>
      <c r="DD9" s="692">
        <v>370986</v>
      </c>
      <c r="DE9" s="684"/>
      <c r="DF9" s="684"/>
      <c r="DG9" s="684"/>
      <c r="DH9" s="684"/>
      <c r="DI9" s="684"/>
      <c r="DJ9" s="684"/>
      <c r="DK9" s="684"/>
      <c r="DL9" s="684"/>
      <c r="DM9" s="684"/>
      <c r="DN9" s="684"/>
      <c r="DO9" s="684"/>
      <c r="DP9" s="685"/>
      <c r="DQ9" s="692">
        <v>6955864</v>
      </c>
      <c r="DR9" s="684"/>
      <c r="DS9" s="684"/>
      <c r="DT9" s="684"/>
      <c r="DU9" s="684"/>
      <c r="DV9" s="684"/>
      <c r="DW9" s="684"/>
      <c r="DX9" s="684"/>
      <c r="DY9" s="684"/>
      <c r="DZ9" s="684"/>
      <c r="EA9" s="684"/>
      <c r="EB9" s="684"/>
      <c r="EC9" s="693"/>
    </row>
    <row r="10" spans="2:143" ht="11.25" customHeight="1" x14ac:dyDescent="0.15">
      <c r="B10" s="680" t="s">
        <v>245</v>
      </c>
      <c r="C10" s="681"/>
      <c r="D10" s="681"/>
      <c r="E10" s="681"/>
      <c r="F10" s="681"/>
      <c r="G10" s="681"/>
      <c r="H10" s="681"/>
      <c r="I10" s="681"/>
      <c r="J10" s="681"/>
      <c r="K10" s="681"/>
      <c r="L10" s="681"/>
      <c r="M10" s="681"/>
      <c r="N10" s="681"/>
      <c r="O10" s="681"/>
      <c r="P10" s="681"/>
      <c r="Q10" s="682"/>
      <c r="R10" s="683" t="s">
        <v>179</v>
      </c>
      <c r="S10" s="684"/>
      <c r="T10" s="684"/>
      <c r="U10" s="684"/>
      <c r="V10" s="684"/>
      <c r="W10" s="684"/>
      <c r="X10" s="684"/>
      <c r="Y10" s="685"/>
      <c r="Z10" s="686" t="s">
        <v>179</v>
      </c>
      <c r="AA10" s="686"/>
      <c r="AB10" s="686"/>
      <c r="AC10" s="686"/>
      <c r="AD10" s="687" t="s">
        <v>129</v>
      </c>
      <c r="AE10" s="687"/>
      <c r="AF10" s="687"/>
      <c r="AG10" s="687"/>
      <c r="AH10" s="687"/>
      <c r="AI10" s="687"/>
      <c r="AJ10" s="687"/>
      <c r="AK10" s="687"/>
      <c r="AL10" s="688" t="s">
        <v>129</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1088321</v>
      </c>
      <c r="BH10" s="684"/>
      <c r="BI10" s="684"/>
      <c r="BJ10" s="684"/>
      <c r="BK10" s="684"/>
      <c r="BL10" s="684"/>
      <c r="BM10" s="684"/>
      <c r="BN10" s="685"/>
      <c r="BO10" s="686">
        <v>1.8</v>
      </c>
      <c r="BP10" s="686"/>
      <c r="BQ10" s="686"/>
      <c r="BR10" s="686"/>
      <c r="BS10" s="692" t="s">
        <v>235</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v>202195</v>
      </c>
      <c r="CS10" s="684"/>
      <c r="CT10" s="684"/>
      <c r="CU10" s="684"/>
      <c r="CV10" s="684"/>
      <c r="CW10" s="684"/>
      <c r="CX10" s="684"/>
      <c r="CY10" s="685"/>
      <c r="CZ10" s="686">
        <v>0.1</v>
      </c>
      <c r="DA10" s="686"/>
      <c r="DB10" s="686"/>
      <c r="DC10" s="686"/>
      <c r="DD10" s="692" t="s">
        <v>129</v>
      </c>
      <c r="DE10" s="684"/>
      <c r="DF10" s="684"/>
      <c r="DG10" s="684"/>
      <c r="DH10" s="684"/>
      <c r="DI10" s="684"/>
      <c r="DJ10" s="684"/>
      <c r="DK10" s="684"/>
      <c r="DL10" s="684"/>
      <c r="DM10" s="684"/>
      <c r="DN10" s="684"/>
      <c r="DO10" s="684"/>
      <c r="DP10" s="685"/>
      <c r="DQ10" s="692">
        <v>179396</v>
      </c>
      <c r="DR10" s="684"/>
      <c r="DS10" s="684"/>
      <c r="DT10" s="684"/>
      <c r="DU10" s="684"/>
      <c r="DV10" s="684"/>
      <c r="DW10" s="684"/>
      <c r="DX10" s="684"/>
      <c r="DY10" s="684"/>
      <c r="DZ10" s="684"/>
      <c r="EA10" s="684"/>
      <c r="EB10" s="684"/>
      <c r="EC10" s="693"/>
    </row>
    <row r="11" spans="2:143" ht="11.25" customHeight="1" x14ac:dyDescent="0.15">
      <c r="B11" s="680" t="s">
        <v>248</v>
      </c>
      <c r="C11" s="681"/>
      <c r="D11" s="681"/>
      <c r="E11" s="681"/>
      <c r="F11" s="681"/>
      <c r="G11" s="681"/>
      <c r="H11" s="681"/>
      <c r="I11" s="681"/>
      <c r="J11" s="681"/>
      <c r="K11" s="681"/>
      <c r="L11" s="681"/>
      <c r="M11" s="681"/>
      <c r="N11" s="681"/>
      <c r="O11" s="681"/>
      <c r="P11" s="681"/>
      <c r="Q11" s="682"/>
      <c r="R11" s="683">
        <v>6483752</v>
      </c>
      <c r="S11" s="684"/>
      <c r="T11" s="684"/>
      <c r="U11" s="684"/>
      <c r="V11" s="684"/>
      <c r="W11" s="684"/>
      <c r="X11" s="684"/>
      <c r="Y11" s="685"/>
      <c r="Z11" s="688">
        <v>4</v>
      </c>
      <c r="AA11" s="689"/>
      <c r="AB11" s="689"/>
      <c r="AC11" s="701"/>
      <c r="AD11" s="692">
        <v>6483752</v>
      </c>
      <c r="AE11" s="684"/>
      <c r="AF11" s="684"/>
      <c r="AG11" s="684"/>
      <c r="AH11" s="684"/>
      <c r="AI11" s="684"/>
      <c r="AJ11" s="684"/>
      <c r="AK11" s="685"/>
      <c r="AL11" s="688">
        <v>8.6</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4268312</v>
      </c>
      <c r="BH11" s="684"/>
      <c r="BI11" s="684"/>
      <c r="BJ11" s="684"/>
      <c r="BK11" s="684"/>
      <c r="BL11" s="684"/>
      <c r="BM11" s="684"/>
      <c r="BN11" s="685"/>
      <c r="BO11" s="686">
        <v>7.2</v>
      </c>
      <c r="BP11" s="686"/>
      <c r="BQ11" s="686"/>
      <c r="BR11" s="686"/>
      <c r="BS11" s="692">
        <v>707471</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1538241</v>
      </c>
      <c r="CS11" s="684"/>
      <c r="CT11" s="684"/>
      <c r="CU11" s="684"/>
      <c r="CV11" s="684"/>
      <c r="CW11" s="684"/>
      <c r="CX11" s="684"/>
      <c r="CY11" s="685"/>
      <c r="CZ11" s="686">
        <v>1</v>
      </c>
      <c r="DA11" s="686"/>
      <c r="DB11" s="686"/>
      <c r="DC11" s="686"/>
      <c r="DD11" s="692">
        <v>449003</v>
      </c>
      <c r="DE11" s="684"/>
      <c r="DF11" s="684"/>
      <c r="DG11" s="684"/>
      <c r="DH11" s="684"/>
      <c r="DI11" s="684"/>
      <c r="DJ11" s="684"/>
      <c r="DK11" s="684"/>
      <c r="DL11" s="684"/>
      <c r="DM11" s="684"/>
      <c r="DN11" s="684"/>
      <c r="DO11" s="684"/>
      <c r="DP11" s="685"/>
      <c r="DQ11" s="692">
        <v>783021</v>
      </c>
      <c r="DR11" s="684"/>
      <c r="DS11" s="684"/>
      <c r="DT11" s="684"/>
      <c r="DU11" s="684"/>
      <c r="DV11" s="684"/>
      <c r="DW11" s="684"/>
      <c r="DX11" s="684"/>
      <c r="DY11" s="684"/>
      <c r="DZ11" s="684"/>
      <c r="EA11" s="684"/>
      <c r="EB11" s="684"/>
      <c r="EC11" s="693"/>
    </row>
    <row r="12" spans="2:143" ht="11.25" customHeight="1" x14ac:dyDescent="0.15">
      <c r="B12" s="680" t="s">
        <v>251</v>
      </c>
      <c r="C12" s="681"/>
      <c r="D12" s="681"/>
      <c r="E12" s="681"/>
      <c r="F12" s="681"/>
      <c r="G12" s="681"/>
      <c r="H12" s="681"/>
      <c r="I12" s="681"/>
      <c r="J12" s="681"/>
      <c r="K12" s="681"/>
      <c r="L12" s="681"/>
      <c r="M12" s="681"/>
      <c r="N12" s="681"/>
      <c r="O12" s="681"/>
      <c r="P12" s="681"/>
      <c r="Q12" s="682"/>
      <c r="R12" s="683">
        <v>15737</v>
      </c>
      <c r="S12" s="684"/>
      <c r="T12" s="684"/>
      <c r="U12" s="684"/>
      <c r="V12" s="684"/>
      <c r="W12" s="684"/>
      <c r="X12" s="684"/>
      <c r="Y12" s="685"/>
      <c r="Z12" s="686">
        <v>0</v>
      </c>
      <c r="AA12" s="686"/>
      <c r="AB12" s="686"/>
      <c r="AC12" s="686"/>
      <c r="AD12" s="687">
        <v>15737</v>
      </c>
      <c r="AE12" s="687"/>
      <c r="AF12" s="687"/>
      <c r="AG12" s="687"/>
      <c r="AH12" s="687"/>
      <c r="AI12" s="687"/>
      <c r="AJ12" s="687"/>
      <c r="AK12" s="687"/>
      <c r="AL12" s="688">
        <v>0</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24961829</v>
      </c>
      <c r="BH12" s="684"/>
      <c r="BI12" s="684"/>
      <c r="BJ12" s="684"/>
      <c r="BK12" s="684"/>
      <c r="BL12" s="684"/>
      <c r="BM12" s="684"/>
      <c r="BN12" s="685"/>
      <c r="BO12" s="686">
        <v>42</v>
      </c>
      <c r="BP12" s="686"/>
      <c r="BQ12" s="686"/>
      <c r="BR12" s="686"/>
      <c r="BS12" s="692" t="s">
        <v>129</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2820397</v>
      </c>
      <c r="CS12" s="684"/>
      <c r="CT12" s="684"/>
      <c r="CU12" s="684"/>
      <c r="CV12" s="684"/>
      <c r="CW12" s="684"/>
      <c r="CX12" s="684"/>
      <c r="CY12" s="685"/>
      <c r="CZ12" s="686">
        <v>1.8</v>
      </c>
      <c r="DA12" s="686"/>
      <c r="DB12" s="686"/>
      <c r="DC12" s="686"/>
      <c r="DD12" s="692">
        <v>131550</v>
      </c>
      <c r="DE12" s="684"/>
      <c r="DF12" s="684"/>
      <c r="DG12" s="684"/>
      <c r="DH12" s="684"/>
      <c r="DI12" s="684"/>
      <c r="DJ12" s="684"/>
      <c r="DK12" s="684"/>
      <c r="DL12" s="684"/>
      <c r="DM12" s="684"/>
      <c r="DN12" s="684"/>
      <c r="DO12" s="684"/>
      <c r="DP12" s="685"/>
      <c r="DQ12" s="692">
        <v>1131171</v>
      </c>
      <c r="DR12" s="684"/>
      <c r="DS12" s="684"/>
      <c r="DT12" s="684"/>
      <c r="DU12" s="684"/>
      <c r="DV12" s="684"/>
      <c r="DW12" s="684"/>
      <c r="DX12" s="684"/>
      <c r="DY12" s="684"/>
      <c r="DZ12" s="684"/>
      <c r="EA12" s="684"/>
      <c r="EB12" s="684"/>
      <c r="EC12" s="693"/>
    </row>
    <row r="13" spans="2:143" ht="11.25" customHeight="1" x14ac:dyDescent="0.15">
      <c r="B13" s="680" t="s">
        <v>254</v>
      </c>
      <c r="C13" s="681"/>
      <c r="D13" s="681"/>
      <c r="E13" s="681"/>
      <c r="F13" s="681"/>
      <c r="G13" s="681"/>
      <c r="H13" s="681"/>
      <c r="I13" s="681"/>
      <c r="J13" s="681"/>
      <c r="K13" s="681"/>
      <c r="L13" s="681"/>
      <c r="M13" s="681"/>
      <c r="N13" s="681"/>
      <c r="O13" s="681"/>
      <c r="P13" s="681"/>
      <c r="Q13" s="682"/>
      <c r="R13" s="683" t="s">
        <v>129</v>
      </c>
      <c r="S13" s="684"/>
      <c r="T13" s="684"/>
      <c r="U13" s="684"/>
      <c r="V13" s="684"/>
      <c r="W13" s="684"/>
      <c r="X13" s="684"/>
      <c r="Y13" s="685"/>
      <c r="Z13" s="686" t="s">
        <v>129</v>
      </c>
      <c r="AA13" s="686"/>
      <c r="AB13" s="686"/>
      <c r="AC13" s="686"/>
      <c r="AD13" s="687" t="s">
        <v>129</v>
      </c>
      <c r="AE13" s="687"/>
      <c r="AF13" s="687"/>
      <c r="AG13" s="687"/>
      <c r="AH13" s="687"/>
      <c r="AI13" s="687"/>
      <c r="AJ13" s="687"/>
      <c r="AK13" s="687"/>
      <c r="AL13" s="688" t="s">
        <v>129</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24765788</v>
      </c>
      <c r="BH13" s="684"/>
      <c r="BI13" s="684"/>
      <c r="BJ13" s="684"/>
      <c r="BK13" s="684"/>
      <c r="BL13" s="684"/>
      <c r="BM13" s="684"/>
      <c r="BN13" s="685"/>
      <c r="BO13" s="686">
        <v>41.7</v>
      </c>
      <c r="BP13" s="686"/>
      <c r="BQ13" s="686"/>
      <c r="BR13" s="686"/>
      <c r="BS13" s="692" t="s">
        <v>129</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26618044</v>
      </c>
      <c r="CS13" s="684"/>
      <c r="CT13" s="684"/>
      <c r="CU13" s="684"/>
      <c r="CV13" s="684"/>
      <c r="CW13" s="684"/>
      <c r="CX13" s="684"/>
      <c r="CY13" s="685"/>
      <c r="CZ13" s="686">
        <v>16.7</v>
      </c>
      <c r="DA13" s="686"/>
      <c r="DB13" s="686"/>
      <c r="DC13" s="686"/>
      <c r="DD13" s="692">
        <v>14248814</v>
      </c>
      <c r="DE13" s="684"/>
      <c r="DF13" s="684"/>
      <c r="DG13" s="684"/>
      <c r="DH13" s="684"/>
      <c r="DI13" s="684"/>
      <c r="DJ13" s="684"/>
      <c r="DK13" s="684"/>
      <c r="DL13" s="684"/>
      <c r="DM13" s="684"/>
      <c r="DN13" s="684"/>
      <c r="DO13" s="684"/>
      <c r="DP13" s="685"/>
      <c r="DQ13" s="692">
        <v>12563603</v>
      </c>
      <c r="DR13" s="684"/>
      <c r="DS13" s="684"/>
      <c r="DT13" s="684"/>
      <c r="DU13" s="684"/>
      <c r="DV13" s="684"/>
      <c r="DW13" s="684"/>
      <c r="DX13" s="684"/>
      <c r="DY13" s="684"/>
      <c r="DZ13" s="684"/>
      <c r="EA13" s="684"/>
      <c r="EB13" s="684"/>
      <c r="EC13" s="693"/>
    </row>
    <row r="14" spans="2:143" ht="11.25" customHeight="1" x14ac:dyDescent="0.15">
      <c r="B14" s="680" t="s">
        <v>257</v>
      </c>
      <c r="C14" s="681"/>
      <c r="D14" s="681"/>
      <c r="E14" s="681"/>
      <c r="F14" s="681"/>
      <c r="G14" s="681"/>
      <c r="H14" s="681"/>
      <c r="I14" s="681"/>
      <c r="J14" s="681"/>
      <c r="K14" s="681"/>
      <c r="L14" s="681"/>
      <c r="M14" s="681"/>
      <c r="N14" s="681"/>
      <c r="O14" s="681"/>
      <c r="P14" s="681"/>
      <c r="Q14" s="682"/>
      <c r="R14" s="683">
        <v>108954</v>
      </c>
      <c r="S14" s="684"/>
      <c r="T14" s="684"/>
      <c r="U14" s="684"/>
      <c r="V14" s="684"/>
      <c r="W14" s="684"/>
      <c r="X14" s="684"/>
      <c r="Y14" s="685"/>
      <c r="Z14" s="686">
        <v>0.1</v>
      </c>
      <c r="AA14" s="686"/>
      <c r="AB14" s="686"/>
      <c r="AC14" s="686"/>
      <c r="AD14" s="687">
        <v>108954</v>
      </c>
      <c r="AE14" s="687"/>
      <c r="AF14" s="687"/>
      <c r="AG14" s="687"/>
      <c r="AH14" s="687"/>
      <c r="AI14" s="687"/>
      <c r="AJ14" s="687"/>
      <c r="AK14" s="687"/>
      <c r="AL14" s="688">
        <v>0.1</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1065099</v>
      </c>
      <c r="BH14" s="684"/>
      <c r="BI14" s="684"/>
      <c r="BJ14" s="684"/>
      <c r="BK14" s="684"/>
      <c r="BL14" s="684"/>
      <c r="BM14" s="684"/>
      <c r="BN14" s="685"/>
      <c r="BO14" s="686">
        <v>1.8</v>
      </c>
      <c r="BP14" s="686"/>
      <c r="BQ14" s="686"/>
      <c r="BR14" s="686"/>
      <c r="BS14" s="692" t="s">
        <v>179</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4844650</v>
      </c>
      <c r="CS14" s="684"/>
      <c r="CT14" s="684"/>
      <c r="CU14" s="684"/>
      <c r="CV14" s="684"/>
      <c r="CW14" s="684"/>
      <c r="CX14" s="684"/>
      <c r="CY14" s="685"/>
      <c r="CZ14" s="686">
        <v>3</v>
      </c>
      <c r="DA14" s="686"/>
      <c r="DB14" s="686"/>
      <c r="DC14" s="686"/>
      <c r="DD14" s="692">
        <v>632897</v>
      </c>
      <c r="DE14" s="684"/>
      <c r="DF14" s="684"/>
      <c r="DG14" s="684"/>
      <c r="DH14" s="684"/>
      <c r="DI14" s="684"/>
      <c r="DJ14" s="684"/>
      <c r="DK14" s="684"/>
      <c r="DL14" s="684"/>
      <c r="DM14" s="684"/>
      <c r="DN14" s="684"/>
      <c r="DO14" s="684"/>
      <c r="DP14" s="685"/>
      <c r="DQ14" s="692">
        <v>4084893</v>
      </c>
      <c r="DR14" s="684"/>
      <c r="DS14" s="684"/>
      <c r="DT14" s="684"/>
      <c r="DU14" s="684"/>
      <c r="DV14" s="684"/>
      <c r="DW14" s="684"/>
      <c r="DX14" s="684"/>
      <c r="DY14" s="684"/>
      <c r="DZ14" s="684"/>
      <c r="EA14" s="684"/>
      <c r="EB14" s="684"/>
      <c r="EC14" s="693"/>
    </row>
    <row r="15" spans="2:143" ht="11.25" customHeight="1" x14ac:dyDescent="0.15">
      <c r="B15" s="680" t="s">
        <v>260</v>
      </c>
      <c r="C15" s="681"/>
      <c r="D15" s="681"/>
      <c r="E15" s="681"/>
      <c r="F15" s="681"/>
      <c r="G15" s="681"/>
      <c r="H15" s="681"/>
      <c r="I15" s="681"/>
      <c r="J15" s="681"/>
      <c r="K15" s="681"/>
      <c r="L15" s="681"/>
      <c r="M15" s="681"/>
      <c r="N15" s="681"/>
      <c r="O15" s="681"/>
      <c r="P15" s="681"/>
      <c r="Q15" s="682"/>
      <c r="R15" s="683" t="s">
        <v>129</v>
      </c>
      <c r="S15" s="684"/>
      <c r="T15" s="684"/>
      <c r="U15" s="684"/>
      <c r="V15" s="684"/>
      <c r="W15" s="684"/>
      <c r="X15" s="684"/>
      <c r="Y15" s="685"/>
      <c r="Z15" s="686" t="s">
        <v>129</v>
      </c>
      <c r="AA15" s="686"/>
      <c r="AB15" s="686"/>
      <c r="AC15" s="686"/>
      <c r="AD15" s="687" t="s">
        <v>235</v>
      </c>
      <c r="AE15" s="687"/>
      <c r="AF15" s="687"/>
      <c r="AG15" s="687"/>
      <c r="AH15" s="687"/>
      <c r="AI15" s="687"/>
      <c r="AJ15" s="687"/>
      <c r="AK15" s="687"/>
      <c r="AL15" s="688" t="s">
        <v>129</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2627150</v>
      </c>
      <c r="BH15" s="684"/>
      <c r="BI15" s="684"/>
      <c r="BJ15" s="684"/>
      <c r="BK15" s="684"/>
      <c r="BL15" s="684"/>
      <c r="BM15" s="684"/>
      <c r="BN15" s="685"/>
      <c r="BO15" s="686">
        <v>4.4000000000000004</v>
      </c>
      <c r="BP15" s="686"/>
      <c r="BQ15" s="686"/>
      <c r="BR15" s="686"/>
      <c r="BS15" s="692" t="s">
        <v>129</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17342843</v>
      </c>
      <c r="CS15" s="684"/>
      <c r="CT15" s="684"/>
      <c r="CU15" s="684"/>
      <c r="CV15" s="684"/>
      <c r="CW15" s="684"/>
      <c r="CX15" s="684"/>
      <c r="CY15" s="685"/>
      <c r="CZ15" s="686">
        <v>10.9</v>
      </c>
      <c r="DA15" s="686"/>
      <c r="DB15" s="686"/>
      <c r="DC15" s="686"/>
      <c r="DD15" s="692">
        <v>7251911</v>
      </c>
      <c r="DE15" s="684"/>
      <c r="DF15" s="684"/>
      <c r="DG15" s="684"/>
      <c r="DH15" s="684"/>
      <c r="DI15" s="684"/>
      <c r="DJ15" s="684"/>
      <c r="DK15" s="684"/>
      <c r="DL15" s="684"/>
      <c r="DM15" s="684"/>
      <c r="DN15" s="684"/>
      <c r="DO15" s="684"/>
      <c r="DP15" s="685"/>
      <c r="DQ15" s="692">
        <v>8380724</v>
      </c>
      <c r="DR15" s="684"/>
      <c r="DS15" s="684"/>
      <c r="DT15" s="684"/>
      <c r="DU15" s="684"/>
      <c r="DV15" s="684"/>
      <c r="DW15" s="684"/>
      <c r="DX15" s="684"/>
      <c r="DY15" s="684"/>
      <c r="DZ15" s="684"/>
      <c r="EA15" s="684"/>
      <c r="EB15" s="684"/>
      <c r="EC15" s="693"/>
    </row>
    <row r="16" spans="2:143" ht="11.25" customHeight="1" x14ac:dyDescent="0.15">
      <c r="B16" s="680" t="s">
        <v>263</v>
      </c>
      <c r="C16" s="681"/>
      <c r="D16" s="681"/>
      <c r="E16" s="681"/>
      <c r="F16" s="681"/>
      <c r="G16" s="681"/>
      <c r="H16" s="681"/>
      <c r="I16" s="681"/>
      <c r="J16" s="681"/>
      <c r="K16" s="681"/>
      <c r="L16" s="681"/>
      <c r="M16" s="681"/>
      <c r="N16" s="681"/>
      <c r="O16" s="681"/>
      <c r="P16" s="681"/>
      <c r="Q16" s="682"/>
      <c r="R16" s="683">
        <v>29960</v>
      </c>
      <c r="S16" s="684"/>
      <c r="T16" s="684"/>
      <c r="U16" s="684"/>
      <c r="V16" s="684"/>
      <c r="W16" s="684"/>
      <c r="X16" s="684"/>
      <c r="Y16" s="685"/>
      <c r="Z16" s="686">
        <v>0</v>
      </c>
      <c r="AA16" s="686"/>
      <c r="AB16" s="686"/>
      <c r="AC16" s="686"/>
      <c r="AD16" s="687">
        <v>29960</v>
      </c>
      <c r="AE16" s="687"/>
      <c r="AF16" s="687"/>
      <c r="AG16" s="687"/>
      <c r="AH16" s="687"/>
      <c r="AI16" s="687"/>
      <c r="AJ16" s="687"/>
      <c r="AK16" s="687"/>
      <c r="AL16" s="688">
        <v>0</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179</v>
      </c>
      <c r="BH16" s="684"/>
      <c r="BI16" s="684"/>
      <c r="BJ16" s="684"/>
      <c r="BK16" s="684"/>
      <c r="BL16" s="684"/>
      <c r="BM16" s="684"/>
      <c r="BN16" s="685"/>
      <c r="BO16" s="686" t="s">
        <v>179</v>
      </c>
      <c r="BP16" s="686"/>
      <c r="BQ16" s="686"/>
      <c r="BR16" s="686"/>
      <c r="BS16" s="692" t="s">
        <v>129</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v>749004</v>
      </c>
      <c r="CS16" s="684"/>
      <c r="CT16" s="684"/>
      <c r="CU16" s="684"/>
      <c r="CV16" s="684"/>
      <c r="CW16" s="684"/>
      <c r="CX16" s="684"/>
      <c r="CY16" s="685"/>
      <c r="CZ16" s="686">
        <v>0.5</v>
      </c>
      <c r="DA16" s="686"/>
      <c r="DB16" s="686"/>
      <c r="DC16" s="686"/>
      <c r="DD16" s="692" t="s">
        <v>235</v>
      </c>
      <c r="DE16" s="684"/>
      <c r="DF16" s="684"/>
      <c r="DG16" s="684"/>
      <c r="DH16" s="684"/>
      <c r="DI16" s="684"/>
      <c r="DJ16" s="684"/>
      <c r="DK16" s="684"/>
      <c r="DL16" s="684"/>
      <c r="DM16" s="684"/>
      <c r="DN16" s="684"/>
      <c r="DO16" s="684"/>
      <c r="DP16" s="685"/>
      <c r="DQ16" s="692">
        <v>23059</v>
      </c>
      <c r="DR16" s="684"/>
      <c r="DS16" s="684"/>
      <c r="DT16" s="684"/>
      <c r="DU16" s="684"/>
      <c r="DV16" s="684"/>
      <c r="DW16" s="684"/>
      <c r="DX16" s="684"/>
      <c r="DY16" s="684"/>
      <c r="DZ16" s="684"/>
      <c r="EA16" s="684"/>
      <c r="EB16" s="684"/>
      <c r="EC16" s="693"/>
    </row>
    <row r="17" spans="2:133" ht="11.25" customHeight="1" x14ac:dyDescent="0.15">
      <c r="B17" s="680" t="s">
        <v>266</v>
      </c>
      <c r="C17" s="681"/>
      <c r="D17" s="681"/>
      <c r="E17" s="681"/>
      <c r="F17" s="681"/>
      <c r="G17" s="681"/>
      <c r="H17" s="681"/>
      <c r="I17" s="681"/>
      <c r="J17" s="681"/>
      <c r="K17" s="681"/>
      <c r="L17" s="681"/>
      <c r="M17" s="681"/>
      <c r="N17" s="681"/>
      <c r="O17" s="681"/>
      <c r="P17" s="681"/>
      <c r="Q17" s="682"/>
      <c r="R17" s="683">
        <v>744878</v>
      </c>
      <c r="S17" s="684"/>
      <c r="T17" s="684"/>
      <c r="U17" s="684"/>
      <c r="V17" s="684"/>
      <c r="W17" s="684"/>
      <c r="X17" s="684"/>
      <c r="Y17" s="685"/>
      <c r="Z17" s="686">
        <v>0.5</v>
      </c>
      <c r="AA17" s="686"/>
      <c r="AB17" s="686"/>
      <c r="AC17" s="686"/>
      <c r="AD17" s="687">
        <v>744878</v>
      </c>
      <c r="AE17" s="687"/>
      <c r="AF17" s="687"/>
      <c r="AG17" s="687"/>
      <c r="AH17" s="687"/>
      <c r="AI17" s="687"/>
      <c r="AJ17" s="687"/>
      <c r="AK17" s="687"/>
      <c r="AL17" s="688">
        <v>1</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235</v>
      </c>
      <c r="BH17" s="684"/>
      <c r="BI17" s="684"/>
      <c r="BJ17" s="684"/>
      <c r="BK17" s="684"/>
      <c r="BL17" s="684"/>
      <c r="BM17" s="684"/>
      <c r="BN17" s="685"/>
      <c r="BO17" s="686" t="s">
        <v>129</v>
      </c>
      <c r="BP17" s="686"/>
      <c r="BQ17" s="686"/>
      <c r="BR17" s="686"/>
      <c r="BS17" s="692" t="s">
        <v>129</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15567869</v>
      </c>
      <c r="CS17" s="684"/>
      <c r="CT17" s="684"/>
      <c r="CU17" s="684"/>
      <c r="CV17" s="684"/>
      <c r="CW17" s="684"/>
      <c r="CX17" s="684"/>
      <c r="CY17" s="685"/>
      <c r="CZ17" s="686">
        <v>9.8000000000000007</v>
      </c>
      <c r="DA17" s="686"/>
      <c r="DB17" s="686"/>
      <c r="DC17" s="686"/>
      <c r="DD17" s="692" t="s">
        <v>179</v>
      </c>
      <c r="DE17" s="684"/>
      <c r="DF17" s="684"/>
      <c r="DG17" s="684"/>
      <c r="DH17" s="684"/>
      <c r="DI17" s="684"/>
      <c r="DJ17" s="684"/>
      <c r="DK17" s="684"/>
      <c r="DL17" s="684"/>
      <c r="DM17" s="684"/>
      <c r="DN17" s="684"/>
      <c r="DO17" s="684"/>
      <c r="DP17" s="685"/>
      <c r="DQ17" s="692">
        <v>15556708</v>
      </c>
      <c r="DR17" s="684"/>
      <c r="DS17" s="684"/>
      <c r="DT17" s="684"/>
      <c r="DU17" s="684"/>
      <c r="DV17" s="684"/>
      <c r="DW17" s="684"/>
      <c r="DX17" s="684"/>
      <c r="DY17" s="684"/>
      <c r="DZ17" s="684"/>
      <c r="EA17" s="684"/>
      <c r="EB17" s="684"/>
      <c r="EC17" s="693"/>
    </row>
    <row r="18" spans="2:133" ht="11.25" customHeight="1" x14ac:dyDescent="0.15">
      <c r="B18" s="680" t="s">
        <v>269</v>
      </c>
      <c r="C18" s="681"/>
      <c r="D18" s="681"/>
      <c r="E18" s="681"/>
      <c r="F18" s="681"/>
      <c r="G18" s="681"/>
      <c r="H18" s="681"/>
      <c r="I18" s="681"/>
      <c r="J18" s="681"/>
      <c r="K18" s="681"/>
      <c r="L18" s="681"/>
      <c r="M18" s="681"/>
      <c r="N18" s="681"/>
      <c r="O18" s="681"/>
      <c r="P18" s="681"/>
      <c r="Q18" s="682"/>
      <c r="R18" s="683">
        <v>337884</v>
      </c>
      <c r="S18" s="684"/>
      <c r="T18" s="684"/>
      <c r="U18" s="684"/>
      <c r="V18" s="684"/>
      <c r="W18" s="684"/>
      <c r="X18" s="684"/>
      <c r="Y18" s="685"/>
      <c r="Z18" s="686">
        <v>0.2</v>
      </c>
      <c r="AA18" s="686"/>
      <c r="AB18" s="686"/>
      <c r="AC18" s="686"/>
      <c r="AD18" s="687">
        <v>337884</v>
      </c>
      <c r="AE18" s="687"/>
      <c r="AF18" s="687"/>
      <c r="AG18" s="687"/>
      <c r="AH18" s="687"/>
      <c r="AI18" s="687"/>
      <c r="AJ18" s="687"/>
      <c r="AK18" s="687"/>
      <c r="AL18" s="688">
        <v>0.4</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129</v>
      </c>
      <c r="BH18" s="684"/>
      <c r="BI18" s="684"/>
      <c r="BJ18" s="684"/>
      <c r="BK18" s="684"/>
      <c r="BL18" s="684"/>
      <c r="BM18" s="684"/>
      <c r="BN18" s="685"/>
      <c r="BO18" s="686" t="s">
        <v>129</v>
      </c>
      <c r="BP18" s="686"/>
      <c r="BQ18" s="686"/>
      <c r="BR18" s="686"/>
      <c r="BS18" s="692" t="s">
        <v>235</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t="s">
        <v>235</v>
      </c>
      <c r="CS18" s="684"/>
      <c r="CT18" s="684"/>
      <c r="CU18" s="684"/>
      <c r="CV18" s="684"/>
      <c r="CW18" s="684"/>
      <c r="CX18" s="684"/>
      <c r="CY18" s="685"/>
      <c r="CZ18" s="686" t="s">
        <v>129</v>
      </c>
      <c r="DA18" s="686"/>
      <c r="DB18" s="686"/>
      <c r="DC18" s="686"/>
      <c r="DD18" s="692" t="s">
        <v>129</v>
      </c>
      <c r="DE18" s="684"/>
      <c r="DF18" s="684"/>
      <c r="DG18" s="684"/>
      <c r="DH18" s="684"/>
      <c r="DI18" s="684"/>
      <c r="DJ18" s="684"/>
      <c r="DK18" s="684"/>
      <c r="DL18" s="684"/>
      <c r="DM18" s="684"/>
      <c r="DN18" s="684"/>
      <c r="DO18" s="684"/>
      <c r="DP18" s="685"/>
      <c r="DQ18" s="692" t="s">
        <v>129</v>
      </c>
      <c r="DR18" s="684"/>
      <c r="DS18" s="684"/>
      <c r="DT18" s="684"/>
      <c r="DU18" s="684"/>
      <c r="DV18" s="684"/>
      <c r="DW18" s="684"/>
      <c r="DX18" s="684"/>
      <c r="DY18" s="684"/>
      <c r="DZ18" s="684"/>
      <c r="EA18" s="684"/>
      <c r="EB18" s="684"/>
      <c r="EC18" s="693"/>
    </row>
    <row r="19" spans="2:133" ht="11.25" customHeight="1" x14ac:dyDescent="0.15">
      <c r="B19" s="680" t="s">
        <v>272</v>
      </c>
      <c r="C19" s="681"/>
      <c r="D19" s="681"/>
      <c r="E19" s="681"/>
      <c r="F19" s="681"/>
      <c r="G19" s="681"/>
      <c r="H19" s="681"/>
      <c r="I19" s="681"/>
      <c r="J19" s="681"/>
      <c r="K19" s="681"/>
      <c r="L19" s="681"/>
      <c r="M19" s="681"/>
      <c r="N19" s="681"/>
      <c r="O19" s="681"/>
      <c r="P19" s="681"/>
      <c r="Q19" s="682"/>
      <c r="R19" s="683">
        <v>13851</v>
      </c>
      <c r="S19" s="684"/>
      <c r="T19" s="684"/>
      <c r="U19" s="684"/>
      <c r="V19" s="684"/>
      <c r="W19" s="684"/>
      <c r="X19" s="684"/>
      <c r="Y19" s="685"/>
      <c r="Z19" s="686">
        <v>0</v>
      </c>
      <c r="AA19" s="686"/>
      <c r="AB19" s="686"/>
      <c r="AC19" s="686"/>
      <c r="AD19" s="687">
        <v>13851</v>
      </c>
      <c r="AE19" s="687"/>
      <c r="AF19" s="687"/>
      <c r="AG19" s="687"/>
      <c r="AH19" s="687"/>
      <c r="AI19" s="687"/>
      <c r="AJ19" s="687"/>
      <c r="AK19" s="687"/>
      <c r="AL19" s="688">
        <v>0</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v>6458905</v>
      </c>
      <c r="BH19" s="684"/>
      <c r="BI19" s="684"/>
      <c r="BJ19" s="684"/>
      <c r="BK19" s="684"/>
      <c r="BL19" s="684"/>
      <c r="BM19" s="684"/>
      <c r="BN19" s="685"/>
      <c r="BO19" s="686">
        <v>10.9</v>
      </c>
      <c r="BP19" s="686"/>
      <c r="BQ19" s="686"/>
      <c r="BR19" s="686"/>
      <c r="BS19" s="692" t="s">
        <v>179</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235</v>
      </c>
      <c r="CS19" s="684"/>
      <c r="CT19" s="684"/>
      <c r="CU19" s="684"/>
      <c r="CV19" s="684"/>
      <c r="CW19" s="684"/>
      <c r="CX19" s="684"/>
      <c r="CY19" s="685"/>
      <c r="CZ19" s="686" t="s">
        <v>235</v>
      </c>
      <c r="DA19" s="686"/>
      <c r="DB19" s="686"/>
      <c r="DC19" s="686"/>
      <c r="DD19" s="692" t="s">
        <v>179</v>
      </c>
      <c r="DE19" s="684"/>
      <c r="DF19" s="684"/>
      <c r="DG19" s="684"/>
      <c r="DH19" s="684"/>
      <c r="DI19" s="684"/>
      <c r="DJ19" s="684"/>
      <c r="DK19" s="684"/>
      <c r="DL19" s="684"/>
      <c r="DM19" s="684"/>
      <c r="DN19" s="684"/>
      <c r="DO19" s="684"/>
      <c r="DP19" s="685"/>
      <c r="DQ19" s="692" t="s">
        <v>129</v>
      </c>
      <c r="DR19" s="684"/>
      <c r="DS19" s="684"/>
      <c r="DT19" s="684"/>
      <c r="DU19" s="684"/>
      <c r="DV19" s="684"/>
      <c r="DW19" s="684"/>
      <c r="DX19" s="684"/>
      <c r="DY19" s="684"/>
      <c r="DZ19" s="684"/>
      <c r="EA19" s="684"/>
      <c r="EB19" s="684"/>
      <c r="EC19" s="693"/>
    </row>
    <row r="20" spans="2:133" ht="11.25" customHeight="1" x14ac:dyDescent="0.15">
      <c r="B20" s="680" t="s">
        <v>275</v>
      </c>
      <c r="C20" s="681"/>
      <c r="D20" s="681"/>
      <c r="E20" s="681"/>
      <c r="F20" s="681"/>
      <c r="G20" s="681"/>
      <c r="H20" s="681"/>
      <c r="I20" s="681"/>
      <c r="J20" s="681"/>
      <c r="K20" s="681"/>
      <c r="L20" s="681"/>
      <c r="M20" s="681"/>
      <c r="N20" s="681"/>
      <c r="O20" s="681"/>
      <c r="P20" s="681"/>
      <c r="Q20" s="682"/>
      <c r="R20" s="683">
        <v>8459</v>
      </c>
      <c r="S20" s="684"/>
      <c r="T20" s="684"/>
      <c r="U20" s="684"/>
      <c r="V20" s="684"/>
      <c r="W20" s="684"/>
      <c r="X20" s="684"/>
      <c r="Y20" s="685"/>
      <c r="Z20" s="686">
        <v>0</v>
      </c>
      <c r="AA20" s="686"/>
      <c r="AB20" s="686"/>
      <c r="AC20" s="686"/>
      <c r="AD20" s="687">
        <v>8459</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v>6458905</v>
      </c>
      <c r="BH20" s="684"/>
      <c r="BI20" s="684"/>
      <c r="BJ20" s="684"/>
      <c r="BK20" s="684"/>
      <c r="BL20" s="684"/>
      <c r="BM20" s="684"/>
      <c r="BN20" s="685"/>
      <c r="BO20" s="686">
        <v>10.9</v>
      </c>
      <c r="BP20" s="686"/>
      <c r="BQ20" s="686"/>
      <c r="BR20" s="686"/>
      <c r="BS20" s="692" t="s">
        <v>179</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159542372</v>
      </c>
      <c r="CS20" s="684"/>
      <c r="CT20" s="684"/>
      <c r="CU20" s="684"/>
      <c r="CV20" s="684"/>
      <c r="CW20" s="684"/>
      <c r="CX20" s="684"/>
      <c r="CY20" s="685"/>
      <c r="CZ20" s="686">
        <v>100</v>
      </c>
      <c r="DA20" s="686"/>
      <c r="DB20" s="686"/>
      <c r="DC20" s="686"/>
      <c r="DD20" s="692">
        <v>26620318</v>
      </c>
      <c r="DE20" s="684"/>
      <c r="DF20" s="684"/>
      <c r="DG20" s="684"/>
      <c r="DH20" s="684"/>
      <c r="DI20" s="684"/>
      <c r="DJ20" s="684"/>
      <c r="DK20" s="684"/>
      <c r="DL20" s="684"/>
      <c r="DM20" s="684"/>
      <c r="DN20" s="684"/>
      <c r="DO20" s="684"/>
      <c r="DP20" s="685"/>
      <c r="DQ20" s="692">
        <v>90502189</v>
      </c>
      <c r="DR20" s="684"/>
      <c r="DS20" s="684"/>
      <c r="DT20" s="684"/>
      <c r="DU20" s="684"/>
      <c r="DV20" s="684"/>
      <c r="DW20" s="684"/>
      <c r="DX20" s="684"/>
      <c r="DY20" s="684"/>
      <c r="DZ20" s="684"/>
      <c r="EA20" s="684"/>
      <c r="EB20" s="684"/>
      <c r="EC20" s="693"/>
    </row>
    <row r="21" spans="2:133" ht="11.25" customHeight="1" x14ac:dyDescent="0.15">
      <c r="B21" s="680" t="s">
        <v>278</v>
      </c>
      <c r="C21" s="681"/>
      <c r="D21" s="681"/>
      <c r="E21" s="681"/>
      <c r="F21" s="681"/>
      <c r="G21" s="681"/>
      <c r="H21" s="681"/>
      <c r="I21" s="681"/>
      <c r="J21" s="681"/>
      <c r="K21" s="681"/>
      <c r="L21" s="681"/>
      <c r="M21" s="681"/>
      <c r="N21" s="681"/>
      <c r="O21" s="681"/>
      <c r="P21" s="681"/>
      <c r="Q21" s="682"/>
      <c r="R21" s="683">
        <v>384684</v>
      </c>
      <c r="S21" s="684"/>
      <c r="T21" s="684"/>
      <c r="U21" s="684"/>
      <c r="V21" s="684"/>
      <c r="W21" s="684"/>
      <c r="X21" s="684"/>
      <c r="Y21" s="685"/>
      <c r="Z21" s="686">
        <v>0.2</v>
      </c>
      <c r="AA21" s="686"/>
      <c r="AB21" s="686"/>
      <c r="AC21" s="686"/>
      <c r="AD21" s="687">
        <v>384684</v>
      </c>
      <c r="AE21" s="687"/>
      <c r="AF21" s="687"/>
      <c r="AG21" s="687"/>
      <c r="AH21" s="687"/>
      <c r="AI21" s="687"/>
      <c r="AJ21" s="687"/>
      <c r="AK21" s="687"/>
      <c r="AL21" s="688">
        <v>0.5</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v>20703</v>
      </c>
      <c r="BH21" s="684"/>
      <c r="BI21" s="684"/>
      <c r="BJ21" s="684"/>
      <c r="BK21" s="684"/>
      <c r="BL21" s="684"/>
      <c r="BM21" s="684"/>
      <c r="BN21" s="685"/>
      <c r="BO21" s="686">
        <v>0</v>
      </c>
      <c r="BP21" s="686"/>
      <c r="BQ21" s="686"/>
      <c r="BR21" s="686"/>
      <c r="BS21" s="692" t="s">
        <v>129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280</v>
      </c>
      <c r="C22" s="681"/>
      <c r="D22" s="681"/>
      <c r="E22" s="681"/>
      <c r="F22" s="681"/>
      <c r="G22" s="681"/>
      <c r="H22" s="681"/>
      <c r="I22" s="681"/>
      <c r="J22" s="681"/>
      <c r="K22" s="681"/>
      <c r="L22" s="681"/>
      <c r="M22" s="681"/>
      <c r="N22" s="681"/>
      <c r="O22" s="681"/>
      <c r="P22" s="681"/>
      <c r="Q22" s="682"/>
      <c r="R22" s="683">
        <v>11758163</v>
      </c>
      <c r="S22" s="684"/>
      <c r="T22" s="684"/>
      <c r="U22" s="684"/>
      <c r="V22" s="684"/>
      <c r="W22" s="684"/>
      <c r="X22" s="684"/>
      <c r="Y22" s="685"/>
      <c r="Z22" s="686">
        <v>7.3</v>
      </c>
      <c r="AA22" s="686"/>
      <c r="AB22" s="686"/>
      <c r="AC22" s="686"/>
      <c r="AD22" s="687">
        <v>11039120</v>
      </c>
      <c r="AE22" s="687"/>
      <c r="AF22" s="687"/>
      <c r="AG22" s="687"/>
      <c r="AH22" s="687"/>
      <c r="AI22" s="687"/>
      <c r="AJ22" s="687"/>
      <c r="AK22" s="687"/>
      <c r="AL22" s="688">
        <v>14.6</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v>2265577</v>
      </c>
      <c r="BH22" s="684"/>
      <c r="BI22" s="684"/>
      <c r="BJ22" s="684"/>
      <c r="BK22" s="684"/>
      <c r="BL22" s="684"/>
      <c r="BM22" s="684"/>
      <c r="BN22" s="685"/>
      <c r="BO22" s="686">
        <v>3.8</v>
      </c>
      <c r="BP22" s="686"/>
      <c r="BQ22" s="686"/>
      <c r="BR22" s="686"/>
      <c r="BS22" s="692" t="s">
        <v>183</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283</v>
      </c>
      <c r="C23" s="681"/>
      <c r="D23" s="681"/>
      <c r="E23" s="681"/>
      <c r="F23" s="681"/>
      <c r="G23" s="681"/>
      <c r="H23" s="681"/>
      <c r="I23" s="681"/>
      <c r="J23" s="681"/>
      <c r="K23" s="681"/>
      <c r="L23" s="681"/>
      <c r="M23" s="681"/>
      <c r="N23" s="681"/>
      <c r="O23" s="681"/>
      <c r="P23" s="681"/>
      <c r="Q23" s="682"/>
      <c r="R23" s="683">
        <v>11039120</v>
      </c>
      <c r="S23" s="684"/>
      <c r="T23" s="684"/>
      <c r="U23" s="684"/>
      <c r="V23" s="684"/>
      <c r="W23" s="684"/>
      <c r="X23" s="684"/>
      <c r="Y23" s="685"/>
      <c r="Z23" s="686">
        <v>6.9</v>
      </c>
      <c r="AA23" s="686"/>
      <c r="AB23" s="686"/>
      <c r="AC23" s="686"/>
      <c r="AD23" s="687">
        <v>11039120</v>
      </c>
      <c r="AE23" s="687"/>
      <c r="AF23" s="687"/>
      <c r="AG23" s="687"/>
      <c r="AH23" s="687"/>
      <c r="AI23" s="687"/>
      <c r="AJ23" s="687"/>
      <c r="AK23" s="687"/>
      <c r="AL23" s="688">
        <v>14.6</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v>4172625</v>
      </c>
      <c r="BH23" s="684"/>
      <c r="BI23" s="684"/>
      <c r="BJ23" s="684"/>
      <c r="BK23" s="684"/>
      <c r="BL23" s="684"/>
      <c r="BM23" s="684"/>
      <c r="BN23" s="685"/>
      <c r="BO23" s="686">
        <v>7</v>
      </c>
      <c r="BP23" s="686"/>
      <c r="BQ23" s="686"/>
      <c r="BR23" s="686"/>
      <c r="BS23" s="692" t="s">
        <v>129</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4" t="s">
        <v>288</v>
      </c>
      <c r="DM23" s="715"/>
      <c r="DN23" s="715"/>
      <c r="DO23" s="715"/>
      <c r="DP23" s="715"/>
      <c r="DQ23" s="715"/>
      <c r="DR23" s="715"/>
      <c r="DS23" s="715"/>
      <c r="DT23" s="715"/>
      <c r="DU23" s="715"/>
      <c r="DV23" s="716"/>
      <c r="DW23" s="665" t="s">
        <v>289</v>
      </c>
      <c r="DX23" s="666"/>
      <c r="DY23" s="666"/>
      <c r="DZ23" s="666"/>
      <c r="EA23" s="666"/>
      <c r="EB23" s="666"/>
      <c r="EC23" s="667"/>
    </row>
    <row r="24" spans="2:133" ht="11.25" customHeight="1" x14ac:dyDescent="0.15">
      <c r="B24" s="680" t="s">
        <v>290</v>
      </c>
      <c r="C24" s="681"/>
      <c r="D24" s="681"/>
      <c r="E24" s="681"/>
      <c r="F24" s="681"/>
      <c r="G24" s="681"/>
      <c r="H24" s="681"/>
      <c r="I24" s="681"/>
      <c r="J24" s="681"/>
      <c r="K24" s="681"/>
      <c r="L24" s="681"/>
      <c r="M24" s="681"/>
      <c r="N24" s="681"/>
      <c r="O24" s="681"/>
      <c r="P24" s="681"/>
      <c r="Q24" s="682"/>
      <c r="R24" s="683">
        <v>719043</v>
      </c>
      <c r="S24" s="684"/>
      <c r="T24" s="684"/>
      <c r="U24" s="684"/>
      <c r="V24" s="684"/>
      <c r="W24" s="684"/>
      <c r="X24" s="684"/>
      <c r="Y24" s="685"/>
      <c r="Z24" s="686">
        <v>0.4</v>
      </c>
      <c r="AA24" s="686"/>
      <c r="AB24" s="686"/>
      <c r="AC24" s="686"/>
      <c r="AD24" s="687" t="s">
        <v>129</v>
      </c>
      <c r="AE24" s="687"/>
      <c r="AF24" s="687"/>
      <c r="AG24" s="687"/>
      <c r="AH24" s="687"/>
      <c r="AI24" s="687"/>
      <c r="AJ24" s="687"/>
      <c r="AK24" s="687"/>
      <c r="AL24" s="688" t="s">
        <v>235</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129</v>
      </c>
      <c r="BH24" s="684"/>
      <c r="BI24" s="684"/>
      <c r="BJ24" s="684"/>
      <c r="BK24" s="684"/>
      <c r="BL24" s="684"/>
      <c r="BM24" s="684"/>
      <c r="BN24" s="685"/>
      <c r="BO24" s="686" t="s">
        <v>129</v>
      </c>
      <c r="BP24" s="686"/>
      <c r="BQ24" s="686"/>
      <c r="BR24" s="686"/>
      <c r="BS24" s="692" t="s">
        <v>129</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86955953</v>
      </c>
      <c r="CS24" s="673"/>
      <c r="CT24" s="673"/>
      <c r="CU24" s="673"/>
      <c r="CV24" s="673"/>
      <c r="CW24" s="673"/>
      <c r="CX24" s="673"/>
      <c r="CY24" s="674"/>
      <c r="CZ24" s="677">
        <v>54.5</v>
      </c>
      <c r="DA24" s="678"/>
      <c r="DB24" s="678"/>
      <c r="DC24" s="697"/>
      <c r="DD24" s="722">
        <v>52442556</v>
      </c>
      <c r="DE24" s="673"/>
      <c r="DF24" s="673"/>
      <c r="DG24" s="673"/>
      <c r="DH24" s="673"/>
      <c r="DI24" s="673"/>
      <c r="DJ24" s="673"/>
      <c r="DK24" s="674"/>
      <c r="DL24" s="722">
        <v>50495680</v>
      </c>
      <c r="DM24" s="673"/>
      <c r="DN24" s="673"/>
      <c r="DO24" s="673"/>
      <c r="DP24" s="673"/>
      <c r="DQ24" s="673"/>
      <c r="DR24" s="673"/>
      <c r="DS24" s="673"/>
      <c r="DT24" s="673"/>
      <c r="DU24" s="673"/>
      <c r="DV24" s="674"/>
      <c r="DW24" s="677">
        <v>62</v>
      </c>
      <c r="DX24" s="678"/>
      <c r="DY24" s="678"/>
      <c r="DZ24" s="678"/>
      <c r="EA24" s="678"/>
      <c r="EB24" s="678"/>
      <c r="EC24" s="679"/>
    </row>
    <row r="25" spans="2:133" ht="11.25" customHeight="1" x14ac:dyDescent="0.15">
      <c r="B25" s="680" t="s">
        <v>293</v>
      </c>
      <c r="C25" s="681"/>
      <c r="D25" s="681"/>
      <c r="E25" s="681"/>
      <c r="F25" s="681"/>
      <c r="G25" s="681"/>
      <c r="H25" s="681"/>
      <c r="I25" s="681"/>
      <c r="J25" s="681"/>
      <c r="K25" s="681"/>
      <c r="L25" s="681"/>
      <c r="M25" s="681"/>
      <c r="N25" s="681"/>
      <c r="O25" s="681"/>
      <c r="P25" s="681"/>
      <c r="Q25" s="682"/>
      <c r="R25" s="683" t="s">
        <v>179</v>
      </c>
      <c r="S25" s="684"/>
      <c r="T25" s="684"/>
      <c r="U25" s="684"/>
      <c r="V25" s="684"/>
      <c r="W25" s="684"/>
      <c r="X25" s="684"/>
      <c r="Y25" s="685"/>
      <c r="Z25" s="686" t="s">
        <v>235</v>
      </c>
      <c r="AA25" s="686"/>
      <c r="AB25" s="686"/>
      <c r="AC25" s="686"/>
      <c r="AD25" s="687" t="s">
        <v>129</v>
      </c>
      <c r="AE25" s="687"/>
      <c r="AF25" s="687"/>
      <c r="AG25" s="687"/>
      <c r="AH25" s="687"/>
      <c r="AI25" s="687"/>
      <c r="AJ25" s="687"/>
      <c r="AK25" s="687"/>
      <c r="AL25" s="688" t="s">
        <v>129</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129</v>
      </c>
      <c r="BH25" s="684"/>
      <c r="BI25" s="684"/>
      <c r="BJ25" s="684"/>
      <c r="BK25" s="684"/>
      <c r="BL25" s="684"/>
      <c r="BM25" s="684"/>
      <c r="BN25" s="685"/>
      <c r="BO25" s="686" t="s">
        <v>235</v>
      </c>
      <c r="BP25" s="686"/>
      <c r="BQ25" s="686"/>
      <c r="BR25" s="686"/>
      <c r="BS25" s="692" t="s">
        <v>179</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24874385</v>
      </c>
      <c r="CS25" s="719"/>
      <c r="CT25" s="719"/>
      <c r="CU25" s="719"/>
      <c r="CV25" s="719"/>
      <c r="CW25" s="719"/>
      <c r="CX25" s="719"/>
      <c r="CY25" s="720"/>
      <c r="CZ25" s="688">
        <v>15.6</v>
      </c>
      <c r="DA25" s="717"/>
      <c r="DB25" s="717"/>
      <c r="DC25" s="721"/>
      <c r="DD25" s="692">
        <v>22741724</v>
      </c>
      <c r="DE25" s="719"/>
      <c r="DF25" s="719"/>
      <c r="DG25" s="719"/>
      <c r="DH25" s="719"/>
      <c r="DI25" s="719"/>
      <c r="DJ25" s="719"/>
      <c r="DK25" s="720"/>
      <c r="DL25" s="692">
        <v>21742044</v>
      </c>
      <c r="DM25" s="719"/>
      <c r="DN25" s="719"/>
      <c r="DO25" s="719"/>
      <c r="DP25" s="719"/>
      <c r="DQ25" s="719"/>
      <c r="DR25" s="719"/>
      <c r="DS25" s="719"/>
      <c r="DT25" s="719"/>
      <c r="DU25" s="719"/>
      <c r="DV25" s="720"/>
      <c r="DW25" s="688">
        <v>26.7</v>
      </c>
      <c r="DX25" s="717"/>
      <c r="DY25" s="717"/>
      <c r="DZ25" s="717"/>
      <c r="EA25" s="717"/>
      <c r="EB25" s="717"/>
      <c r="EC25" s="718"/>
    </row>
    <row r="26" spans="2:133" ht="11.25" customHeight="1" x14ac:dyDescent="0.15">
      <c r="B26" s="680" t="s">
        <v>296</v>
      </c>
      <c r="C26" s="681"/>
      <c r="D26" s="681"/>
      <c r="E26" s="681"/>
      <c r="F26" s="681"/>
      <c r="G26" s="681"/>
      <c r="H26" s="681"/>
      <c r="I26" s="681"/>
      <c r="J26" s="681"/>
      <c r="K26" s="681"/>
      <c r="L26" s="681"/>
      <c r="M26" s="681"/>
      <c r="N26" s="681"/>
      <c r="O26" s="681"/>
      <c r="P26" s="681"/>
      <c r="Q26" s="682"/>
      <c r="R26" s="683">
        <v>80023898</v>
      </c>
      <c r="S26" s="684"/>
      <c r="T26" s="684"/>
      <c r="U26" s="684"/>
      <c r="V26" s="684"/>
      <c r="W26" s="684"/>
      <c r="X26" s="684"/>
      <c r="Y26" s="685"/>
      <c r="Z26" s="686">
        <v>49.9</v>
      </c>
      <c r="AA26" s="686"/>
      <c r="AB26" s="686"/>
      <c r="AC26" s="686"/>
      <c r="AD26" s="687">
        <v>75132230</v>
      </c>
      <c r="AE26" s="687"/>
      <c r="AF26" s="687"/>
      <c r="AG26" s="687"/>
      <c r="AH26" s="687"/>
      <c r="AI26" s="687"/>
      <c r="AJ26" s="687"/>
      <c r="AK26" s="687"/>
      <c r="AL26" s="688">
        <v>99.4</v>
      </c>
      <c r="AM26" s="689"/>
      <c r="AN26" s="689"/>
      <c r="AO26" s="690"/>
      <c r="AP26" s="702" t="s">
        <v>297</v>
      </c>
      <c r="AQ26" s="732"/>
      <c r="AR26" s="732"/>
      <c r="AS26" s="732"/>
      <c r="AT26" s="732"/>
      <c r="AU26" s="732"/>
      <c r="AV26" s="732"/>
      <c r="AW26" s="732"/>
      <c r="AX26" s="732"/>
      <c r="AY26" s="732"/>
      <c r="AZ26" s="732"/>
      <c r="BA26" s="732"/>
      <c r="BB26" s="732"/>
      <c r="BC26" s="732"/>
      <c r="BD26" s="732"/>
      <c r="BE26" s="732"/>
      <c r="BF26" s="704"/>
      <c r="BG26" s="683" t="s">
        <v>129</v>
      </c>
      <c r="BH26" s="684"/>
      <c r="BI26" s="684"/>
      <c r="BJ26" s="684"/>
      <c r="BK26" s="684"/>
      <c r="BL26" s="684"/>
      <c r="BM26" s="684"/>
      <c r="BN26" s="685"/>
      <c r="BO26" s="686" t="s">
        <v>179</v>
      </c>
      <c r="BP26" s="686"/>
      <c r="BQ26" s="686"/>
      <c r="BR26" s="686"/>
      <c r="BS26" s="692" t="s">
        <v>129</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16450933</v>
      </c>
      <c r="CS26" s="684"/>
      <c r="CT26" s="684"/>
      <c r="CU26" s="684"/>
      <c r="CV26" s="684"/>
      <c r="CW26" s="684"/>
      <c r="CX26" s="684"/>
      <c r="CY26" s="685"/>
      <c r="CZ26" s="688">
        <v>10.3</v>
      </c>
      <c r="DA26" s="717"/>
      <c r="DB26" s="717"/>
      <c r="DC26" s="721"/>
      <c r="DD26" s="692">
        <v>14943021</v>
      </c>
      <c r="DE26" s="684"/>
      <c r="DF26" s="684"/>
      <c r="DG26" s="684"/>
      <c r="DH26" s="684"/>
      <c r="DI26" s="684"/>
      <c r="DJ26" s="684"/>
      <c r="DK26" s="685"/>
      <c r="DL26" s="692" t="s">
        <v>179</v>
      </c>
      <c r="DM26" s="684"/>
      <c r="DN26" s="684"/>
      <c r="DO26" s="684"/>
      <c r="DP26" s="684"/>
      <c r="DQ26" s="684"/>
      <c r="DR26" s="684"/>
      <c r="DS26" s="684"/>
      <c r="DT26" s="684"/>
      <c r="DU26" s="684"/>
      <c r="DV26" s="685"/>
      <c r="DW26" s="688" t="s">
        <v>129</v>
      </c>
      <c r="DX26" s="717"/>
      <c r="DY26" s="717"/>
      <c r="DZ26" s="717"/>
      <c r="EA26" s="717"/>
      <c r="EB26" s="717"/>
      <c r="EC26" s="718"/>
    </row>
    <row r="27" spans="2:133" ht="11.25" customHeight="1" x14ac:dyDescent="0.15">
      <c r="B27" s="680" t="s">
        <v>299</v>
      </c>
      <c r="C27" s="681"/>
      <c r="D27" s="681"/>
      <c r="E27" s="681"/>
      <c r="F27" s="681"/>
      <c r="G27" s="681"/>
      <c r="H27" s="681"/>
      <c r="I27" s="681"/>
      <c r="J27" s="681"/>
      <c r="K27" s="681"/>
      <c r="L27" s="681"/>
      <c r="M27" s="681"/>
      <c r="N27" s="681"/>
      <c r="O27" s="681"/>
      <c r="P27" s="681"/>
      <c r="Q27" s="682"/>
      <c r="R27" s="683">
        <v>45445</v>
      </c>
      <c r="S27" s="684"/>
      <c r="T27" s="684"/>
      <c r="U27" s="684"/>
      <c r="V27" s="684"/>
      <c r="W27" s="684"/>
      <c r="X27" s="684"/>
      <c r="Y27" s="685"/>
      <c r="Z27" s="686">
        <v>0</v>
      </c>
      <c r="AA27" s="686"/>
      <c r="AB27" s="686"/>
      <c r="AC27" s="686"/>
      <c r="AD27" s="687">
        <v>45445</v>
      </c>
      <c r="AE27" s="687"/>
      <c r="AF27" s="687"/>
      <c r="AG27" s="687"/>
      <c r="AH27" s="687"/>
      <c r="AI27" s="687"/>
      <c r="AJ27" s="687"/>
      <c r="AK27" s="687"/>
      <c r="AL27" s="688">
        <v>0.1</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59459575</v>
      </c>
      <c r="BH27" s="684"/>
      <c r="BI27" s="684"/>
      <c r="BJ27" s="684"/>
      <c r="BK27" s="684"/>
      <c r="BL27" s="684"/>
      <c r="BM27" s="684"/>
      <c r="BN27" s="685"/>
      <c r="BO27" s="686">
        <v>100</v>
      </c>
      <c r="BP27" s="686"/>
      <c r="BQ27" s="686"/>
      <c r="BR27" s="686"/>
      <c r="BS27" s="692">
        <v>707471</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46513699</v>
      </c>
      <c r="CS27" s="719"/>
      <c r="CT27" s="719"/>
      <c r="CU27" s="719"/>
      <c r="CV27" s="719"/>
      <c r="CW27" s="719"/>
      <c r="CX27" s="719"/>
      <c r="CY27" s="720"/>
      <c r="CZ27" s="688">
        <v>29.2</v>
      </c>
      <c r="DA27" s="717"/>
      <c r="DB27" s="717"/>
      <c r="DC27" s="721"/>
      <c r="DD27" s="692">
        <v>14144124</v>
      </c>
      <c r="DE27" s="719"/>
      <c r="DF27" s="719"/>
      <c r="DG27" s="719"/>
      <c r="DH27" s="719"/>
      <c r="DI27" s="719"/>
      <c r="DJ27" s="719"/>
      <c r="DK27" s="720"/>
      <c r="DL27" s="692">
        <v>13682987</v>
      </c>
      <c r="DM27" s="719"/>
      <c r="DN27" s="719"/>
      <c r="DO27" s="719"/>
      <c r="DP27" s="719"/>
      <c r="DQ27" s="719"/>
      <c r="DR27" s="719"/>
      <c r="DS27" s="719"/>
      <c r="DT27" s="719"/>
      <c r="DU27" s="719"/>
      <c r="DV27" s="720"/>
      <c r="DW27" s="688">
        <v>16.8</v>
      </c>
      <c r="DX27" s="717"/>
      <c r="DY27" s="717"/>
      <c r="DZ27" s="717"/>
      <c r="EA27" s="717"/>
      <c r="EB27" s="717"/>
      <c r="EC27" s="718"/>
    </row>
    <row r="28" spans="2:133" ht="11.25" customHeight="1" x14ac:dyDescent="0.15">
      <c r="B28" s="680" t="s">
        <v>302</v>
      </c>
      <c r="C28" s="681"/>
      <c r="D28" s="681"/>
      <c r="E28" s="681"/>
      <c r="F28" s="681"/>
      <c r="G28" s="681"/>
      <c r="H28" s="681"/>
      <c r="I28" s="681"/>
      <c r="J28" s="681"/>
      <c r="K28" s="681"/>
      <c r="L28" s="681"/>
      <c r="M28" s="681"/>
      <c r="N28" s="681"/>
      <c r="O28" s="681"/>
      <c r="P28" s="681"/>
      <c r="Q28" s="682"/>
      <c r="R28" s="683">
        <v>533748</v>
      </c>
      <c r="S28" s="684"/>
      <c r="T28" s="684"/>
      <c r="U28" s="684"/>
      <c r="V28" s="684"/>
      <c r="W28" s="684"/>
      <c r="X28" s="684"/>
      <c r="Y28" s="685"/>
      <c r="Z28" s="686">
        <v>0.3</v>
      </c>
      <c r="AA28" s="686"/>
      <c r="AB28" s="686"/>
      <c r="AC28" s="686"/>
      <c r="AD28" s="687" t="s">
        <v>129</v>
      </c>
      <c r="AE28" s="687"/>
      <c r="AF28" s="687"/>
      <c r="AG28" s="687"/>
      <c r="AH28" s="687"/>
      <c r="AI28" s="687"/>
      <c r="AJ28" s="687"/>
      <c r="AK28" s="687"/>
      <c r="AL28" s="688" t="s">
        <v>129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15567869</v>
      </c>
      <c r="CS28" s="684"/>
      <c r="CT28" s="684"/>
      <c r="CU28" s="684"/>
      <c r="CV28" s="684"/>
      <c r="CW28" s="684"/>
      <c r="CX28" s="684"/>
      <c r="CY28" s="685"/>
      <c r="CZ28" s="688">
        <v>9.8000000000000007</v>
      </c>
      <c r="DA28" s="717"/>
      <c r="DB28" s="717"/>
      <c r="DC28" s="721"/>
      <c r="DD28" s="692">
        <v>15556708</v>
      </c>
      <c r="DE28" s="684"/>
      <c r="DF28" s="684"/>
      <c r="DG28" s="684"/>
      <c r="DH28" s="684"/>
      <c r="DI28" s="684"/>
      <c r="DJ28" s="684"/>
      <c r="DK28" s="685"/>
      <c r="DL28" s="692">
        <v>15070649</v>
      </c>
      <c r="DM28" s="684"/>
      <c r="DN28" s="684"/>
      <c r="DO28" s="684"/>
      <c r="DP28" s="684"/>
      <c r="DQ28" s="684"/>
      <c r="DR28" s="684"/>
      <c r="DS28" s="684"/>
      <c r="DT28" s="684"/>
      <c r="DU28" s="684"/>
      <c r="DV28" s="685"/>
      <c r="DW28" s="688">
        <v>18.5</v>
      </c>
      <c r="DX28" s="717"/>
      <c r="DY28" s="717"/>
      <c r="DZ28" s="717"/>
      <c r="EA28" s="717"/>
      <c r="EB28" s="717"/>
      <c r="EC28" s="718"/>
    </row>
    <row r="29" spans="2:133" ht="11.25" customHeight="1" x14ac:dyDescent="0.15">
      <c r="B29" s="680" t="s">
        <v>304</v>
      </c>
      <c r="C29" s="681"/>
      <c r="D29" s="681"/>
      <c r="E29" s="681"/>
      <c r="F29" s="681"/>
      <c r="G29" s="681"/>
      <c r="H29" s="681"/>
      <c r="I29" s="681"/>
      <c r="J29" s="681"/>
      <c r="K29" s="681"/>
      <c r="L29" s="681"/>
      <c r="M29" s="681"/>
      <c r="N29" s="681"/>
      <c r="O29" s="681"/>
      <c r="P29" s="681"/>
      <c r="Q29" s="682"/>
      <c r="R29" s="683">
        <v>1843689</v>
      </c>
      <c r="S29" s="684"/>
      <c r="T29" s="684"/>
      <c r="U29" s="684"/>
      <c r="V29" s="684"/>
      <c r="W29" s="684"/>
      <c r="X29" s="684"/>
      <c r="Y29" s="685"/>
      <c r="Z29" s="686">
        <v>1.1000000000000001</v>
      </c>
      <c r="AA29" s="686"/>
      <c r="AB29" s="686"/>
      <c r="AC29" s="686"/>
      <c r="AD29" s="687">
        <v>180874</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305</v>
      </c>
      <c r="CE29" s="724"/>
      <c r="CF29" s="698" t="s">
        <v>70</v>
      </c>
      <c r="CG29" s="699"/>
      <c r="CH29" s="699"/>
      <c r="CI29" s="699"/>
      <c r="CJ29" s="699"/>
      <c r="CK29" s="699"/>
      <c r="CL29" s="699"/>
      <c r="CM29" s="699"/>
      <c r="CN29" s="699"/>
      <c r="CO29" s="699"/>
      <c r="CP29" s="699"/>
      <c r="CQ29" s="700"/>
      <c r="CR29" s="683">
        <v>15566063</v>
      </c>
      <c r="CS29" s="719"/>
      <c r="CT29" s="719"/>
      <c r="CU29" s="719"/>
      <c r="CV29" s="719"/>
      <c r="CW29" s="719"/>
      <c r="CX29" s="719"/>
      <c r="CY29" s="720"/>
      <c r="CZ29" s="688">
        <v>9.8000000000000007</v>
      </c>
      <c r="DA29" s="717"/>
      <c r="DB29" s="717"/>
      <c r="DC29" s="721"/>
      <c r="DD29" s="692">
        <v>15554902</v>
      </c>
      <c r="DE29" s="719"/>
      <c r="DF29" s="719"/>
      <c r="DG29" s="719"/>
      <c r="DH29" s="719"/>
      <c r="DI29" s="719"/>
      <c r="DJ29" s="719"/>
      <c r="DK29" s="720"/>
      <c r="DL29" s="692">
        <v>15068843</v>
      </c>
      <c r="DM29" s="719"/>
      <c r="DN29" s="719"/>
      <c r="DO29" s="719"/>
      <c r="DP29" s="719"/>
      <c r="DQ29" s="719"/>
      <c r="DR29" s="719"/>
      <c r="DS29" s="719"/>
      <c r="DT29" s="719"/>
      <c r="DU29" s="719"/>
      <c r="DV29" s="720"/>
      <c r="DW29" s="688">
        <v>18.5</v>
      </c>
      <c r="DX29" s="717"/>
      <c r="DY29" s="717"/>
      <c r="DZ29" s="717"/>
      <c r="EA29" s="717"/>
      <c r="EB29" s="717"/>
      <c r="EC29" s="718"/>
    </row>
    <row r="30" spans="2:133" ht="11.25" customHeight="1" x14ac:dyDescent="0.15">
      <c r="B30" s="680" t="s">
        <v>306</v>
      </c>
      <c r="C30" s="681"/>
      <c r="D30" s="681"/>
      <c r="E30" s="681"/>
      <c r="F30" s="681"/>
      <c r="G30" s="681"/>
      <c r="H30" s="681"/>
      <c r="I30" s="681"/>
      <c r="J30" s="681"/>
      <c r="K30" s="681"/>
      <c r="L30" s="681"/>
      <c r="M30" s="681"/>
      <c r="N30" s="681"/>
      <c r="O30" s="681"/>
      <c r="P30" s="681"/>
      <c r="Q30" s="682"/>
      <c r="R30" s="683">
        <v>750383</v>
      </c>
      <c r="S30" s="684"/>
      <c r="T30" s="684"/>
      <c r="U30" s="684"/>
      <c r="V30" s="684"/>
      <c r="W30" s="684"/>
      <c r="X30" s="684"/>
      <c r="Y30" s="685"/>
      <c r="Z30" s="686">
        <v>0.5</v>
      </c>
      <c r="AA30" s="686"/>
      <c r="AB30" s="686"/>
      <c r="AC30" s="686"/>
      <c r="AD30" s="687" t="s">
        <v>179</v>
      </c>
      <c r="AE30" s="687"/>
      <c r="AF30" s="687"/>
      <c r="AG30" s="687"/>
      <c r="AH30" s="687"/>
      <c r="AI30" s="687"/>
      <c r="AJ30" s="687"/>
      <c r="AK30" s="687"/>
      <c r="AL30" s="688" t="s">
        <v>235</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307</v>
      </c>
      <c r="BH30" s="736"/>
      <c r="BI30" s="736"/>
      <c r="BJ30" s="736"/>
      <c r="BK30" s="736"/>
      <c r="BL30" s="736"/>
      <c r="BM30" s="736"/>
      <c r="BN30" s="736"/>
      <c r="BO30" s="736"/>
      <c r="BP30" s="736"/>
      <c r="BQ30" s="737"/>
      <c r="BR30" s="662" t="s">
        <v>308</v>
      </c>
      <c r="BS30" s="736"/>
      <c r="BT30" s="736"/>
      <c r="BU30" s="736"/>
      <c r="BV30" s="736"/>
      <c r="BW30" s="736"/>
      <c r="BX30" s="736"/>
      <c r="BY30" s="736"/>
      <c r="BZ30" s="736"/>
      <c r="CA30" s="736"/>
      <c r="CB30" s="737"/>
      <c r="CD30" s="725"/>
      <c r="CE30" s="726"/>
      <c r="CF30" s="698" t="s">
        <v>309</v>
      </c>
      <c r="CG30" s="699"/>
      <c r="CH30" s="699"/>
      <c r="CI30" s="699"/>
      <c r="CJ30" s="699"/>
      <c r="CK30" s="699"/>
      <c r="CL30" s="699"/>
      <c r="CM30" s="699"/>
      <c r="CN30" s="699"/>
      <c r="CO30" s="699"/>
      <c r="CP30" s="699"/>
      <c r="CQ30" s="700"/>
      <c r="CR30" s="683">
        <v>14412851</v>
      </c>
      <c r="CS30" s="684"/>
      <c r="CT30" s="684"/>
      <c r="CU30" s="684"/>
      <c r="CV30" s="684"/>
      <c r="CW30" s="684"/>
      <c r="CX30" s="684"/>
      <c r="CY30" s="685"/>
      <c r="CZ30" s="688">
        <v>9</v>
      </c>
      <c r="DA30" s="717"/>
      <c r="DB30" s="717"/>
      <c r="DC30" s="721"/>
      <c r="DD30" s="692">
        <v>14401690</v>
      </c>
      <c r="DE30" s="684"/>
      <c r="DF30" s="684"/>
      <c r="DG30" s="684"/>
      <c r="DH30" s="684"/>
      <c r="DI30" s="684"/>
      <c r="DJ30" s="684"/>
      <c r="DK30" s="685"/>
      <c r="DL30" s="692">
        <v>13915965</v>
      </c>
      <c r="DM30" s="684"/>
      <c r="DN30" s="684"/>
      <c r="DO30" s="684"/>
      <c r="DP30" s="684"/>
      <c r="DQ30" s="684"/>
      <c r="DR30" s="684"/>
      <c r="DS30" s="684"/>
      <c r="DT30" s="684"/>
      <c r="DU30" s="684"/>
      <c r="DV30" s="685"/>
      <c r="DW30" s="688">
        <v>17.100000000000001</v>
      </c>
      <c r="DX30" s="717"/>
      <c r="DY30" s="717"/>
      <c r="DZ30" s="717"/>
      <c r="EA30" s="717"/>
      <c r="EB30" s="717"/>
      <c r="EC30" s="718"/>
    </row>
    <row r="31" spans="2:133" ht="11.25" customHeight="1" x14ac:dyDescent="0.15">
      <c r="B31" s="680" t="s">
        <v>310</v>
      </c>
      <c r="C31" s="681"/>
      <c r="D31" s="681"/>
      <c r="E31" s="681"/>
      <c r="F31" s="681"/>
      <c r="G31" s="681"/>
      <c r="H31" s="681"/>
      <c r="I31" s="681"/>
      <c r="J31" s="681"/>
      <c r="K31" s="681"/>
      <c r="L31" s="681"/>
      <c r="M31" s="681"/>
      <c r="N31" s="681"/>
      <c r="O31" s="681"/>
      <c r="P31" s="681"/>
      <c r="Q31" s="682"/>
      <c r="R31" s="683">
        <v>37897689</v>
      </c>
      <c r="S31" s="684"/>
      <c r="T31" s="684"/>
      <c r="U31" s="684"/>
      <c r="V31" s="684"/>
      <c r="W31" s="684"/>
      <c r="X31" s="684"/>
      <c r="Y31" s="685"/>
      <c r="Z31" s="686">
        <v>23.6</v>
      </c>
      <c r="AA31" s="686"/>
      <c r="AB31" s="686"/>
      <c r="AC31" s="686"/>
      <c r="AD31" s="687" t="s">
        <v>179</v>
      </c>
      <c r="AE31" s="687"/>
      <c r="AF31" s="687"/>
      <c r="AG31" s="687"/>
      <c r="AH31" s="687"/>
      <c r="AI31" s="687"/>
      <c r="AJ31" s="687"/>
      <c r="AK31" s="687"/>
      <c r="AL31" s="688" t="s">
        <v>179</v>
      </c>
      <c r="AM31" s="689"/>
      <c r="AN31" s="689"/>
      <c r="AO31" s="690"/>
      <c r="AP31" s="740" t="s">
        <v>311</v>
      </c>
      <c r="AQ31" s="741"/>
      <c r="AR31" s="741"/>
      <c r="AS31" s="741"/>
      <c r="AT31" s="746" t="s">
        <v>312</v>
      </c>
      <c r="AU31" s="231"/>
      <c r="AV31" s="231"/>
      <c r="AW31" s="231"/>
      <c r="AX31" s="669" t="s">
        <v>188</v>
      </c>
      <c r="AY31" s="670"/>
      <c r="AZ31" s="670"/>
      <c r="BA31" s="670"/>
      <c r="BB31" s="670"/>
      <c r="BC31" s="670"/>
      <c r="BD31" s="670"/>
      <c r="BE31" s="670"/>
      <c r="BF31" s="671"/>
      <c r="BG31" s="751">
        <v>99.3</v>
      </c>
      <c r="BH31" s="738"/>
      <c r="BI31" s="738"/>
      <c r="BJ31" s="738"/>
      <c r="BK31" s="738"/>
      <c r="BL31" s="738"/>
      <c r="BM31" s="678">
        <v>97.8</v>
      </c>
      <c r="BN31" s="738"/>
      <c r="BO31" s="738"/>
      <c r="BP31" s="738"/>
      <c r="BQ31" s="739"/>
      <c r="BR31" s="751">
        <v>99.3</v>
      </c>
      <c r="BS31" s="738"/>
      <c r="BT31" s="738"/>
      <c r="BU31" s="738"/>
      <c r="BV31" s="738"/>
      <c r="BW31" s="738"/>
      <c r="BX31" s="678">
        <v>97.5</v>
      </c>
      <c r="BY31" s="738"/>
      <c r="BZ31" s="738"/>
      <c r="CA31" s="738"/>
      <c r="CB31" s="739"/>
      <c r="CD31" s="725"/>
      <c r="CE31" s="726"/>
      <c r="CF31" s="698" t="s">
        <v>313</v>
      </c>
      <c r="CG31" s="699"/>
      <c r="CH31" s="699"/>
      <c r="CI31" s="699"/>
      <c r="CJ31" s="699"/>
      <c r="CK31" s="699"/>
      <c r="CL31" s="699"/>
      <c r="CM31" s="699"/>
      <c r="CN31" s="699"/>
      <c r="CO31" s="699"/>
      <c r="CP31" s="699"/>
      <c r="CQ31" s="700"/>
      <c r="CR31" s="683">
        <v>1153212</v>
      </c>
      <c r="CS31" s="719"/>
      <c r="CT31" s="719"/>
      <c r="CU31" s="719"/>
      <c r="CV31" s="719"/>
      <c r="CW31" s="719"/>
      <c r="CX31" s="719"/>
      <c r="CY31" s="720"/>
      <c r="CZ31" s="688">
        <v>0.7</v>
      </c>
      <c r="DA31" s="717"/>
      <c r="DB31" s="717"/>
      <c r="DC31" s="721"/>
      <c r="DD31" s="692">
        <v>1153212</v>
      </c>
      <c r="DE31" s="719"/>
      <c r="DF31" s="719"/>
      <c r="DG31" s="719"/>
      <c r="DH31" s="719"/>
      <c r="DI31" s="719"/>
      <c r="DJ31" s="719"/>
      <c r="DK31" s="720"/>
      <c r="DL31" s="692">
        <v>1152878</v>
      </c>
      <c r="DM31" s="719"/>
      <c r="DN31" s="719"/>
      <c r="DO31" s="719"/>
      <c r="DP31" s="719"/>
      <c r="DQ31" s="719"/>
      <c r="DR31" s="719"/>
      <c r="DS31" s="719"/>
      <c r="DT31" s="719"/>
      <c r="DU31" s="719"/>
      <c r="DV31" s="720"/>
      <c r="DW31" s="688">
        <v>1.4</v>
      </c>
      <c r="DX31" s="717"/>
      <c r="DY31" s="717"/>
      <c r="DZ31" s="717"/>
      <c r="EA31" s="717"/>
      <c r="EB31" s="717"/>
      <c r="EC31" s="718"/>
    </row>
    <row r="32" spans="2:133" ht="11.25" customHeight="1" x14ac:dyDescent="0.15">
      <c r="B32" s="729" t="s">
        <v>314</v>
      </c>
      <c r="C32" s="730"/>
      <c r="D32" s="730"/>
      <c r="E32" s="730"/>
      <c r="F32" s="730"/>
      <c r="G32" s="730"/>
      <c r="H32" s="730"/>
      <c r="I32" s="730"/>
      <c r="J32" s="730"/>
      <c r="K32" s="730"/>
      <c r="L32" s="730"/>
      <c r="M32" s="730"/>
      <c r="N32" s="730"/>
      <c r="O32" s="730"/>
      <c r="P32" s="730"/>
      <c r="Q32" s="731"/>
      <c r="R32" s="683" t="s">
        <v>235</v>
      </c>
      <c r="S32" s="684"/>
      <c r="T32" s="684"/>
      <c r="U32" s="684"/>
      <c r="V32" s="684"/>
      <c r="W32" s="684"/>
      <c r="X32" s="684"/>
      <c r="Y32" s="685"/>
      <c r="Z32" s="686" t="s">
        <v>129</v>
      </c>
      <c r="AA32" s="686"/>
      <c r="AB32" s="686"/>
      <c r="AC32" s="686"/>
      <c r="AD32" s="687" t="s">
        <v>235</v>
      </c>
      <c r="AE32" s="687"/>
      <c r="AF32" s="687"/>
      <c r="AG32" s="687"/>
      <c r="AH32" s="687"/>
      <c r="AI32" s="687"/>
      <c r="AJ32" s="687"/>
      <c r="AK32" s="687"/>
      <c r="AL32" s="688" t="s">
        <v>235</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52">
        <v>99.3</v>
      </c>
      <c r="BH32" s="719"/>
      <c r="BI32" s="719"/>
      <c r="BJ32" s="719"/>
      <c r="BK32" s="719"/>
      <c r="BL32" s="719"/>
      <c r="BM32" s="689">
        <v>97.8</v>
      </c>
      <c r="BN32" s="749"/>
      <c r="BO32" s="749"/>
      <c r="BP32" s="749"/>
      <c r="BQ32" s="750"/>
      <c r="BR32" s="752">
        <v>99.2</v>
      </c>
      <c r="BS32" s="719"/>
      <c r="BT32" s="719"/>
      <c r="BU32" s="719"/>
      <c r="BV32" s="719"/>
      <c r="BW32" s="719"/>
      <c r="BX32" s="689">
        <v>97.6</v>
      </c>
      <c r="BY32" s="749"/>
      <c r="BZ32" s="749"/>
      <c r="CA32" s="749"/>
      <c r="CB32" s="750"/>
      <c r="CD32" s="727"/>
      <c r="CE32" s="728"/>
      <c r="CF32" s="698" t="s">
        <v>317</v>
      </c>
      <c r="CG32" s="699"/>
      <c r="CH32" s="699"/>
      <c r="CI32" s="699"/>
      <c r="CJ32" s="699"/>
      <c r="CK32" s="699"/>
      <c r="CL32" s="699"/>
      <c r="CM32" s="699"/>
      <c r="CN32" s="699"/>
      <c r="CO32" s="699"/>
      <c r="CP32" s="699"/>
      <c r="CQ32" s="700"/>
      <c r="CR32" s="683">
        <v>1806</v>
      </c>
      <c r="CS32" s="684"/>
      <c r="CT32" s="684"/>
      <c r="CU32" s="684"/>
      <c r="CV32" s="684"/>
      <c r="CW32" s="684"/>
      <c r="CX32" s="684"/>
      <c r="CY32" s="685"/>
      <c r="CZ32" s="688">
        <v>0</v>
      </c>
      <c r="DA32" s="717"/>
      <c r="DB32" s="717"/>
      <c r="DC32" s="721"/>
      <c r="DD32" s="692">
        <v>1806</v>
      </c>
      <c r="DE32" s="684"/>
      <c r="DF32" s="684"/>
      <c r="DG32" s="684"/>
      <c r="DH32" s="684"/>
      <c r="DI32" s="684"/>
      <c r="DJ32" s="684"/>
      <c r="DK32" s="685"/>
      <c r="DL32" s="692">
        <v>1806</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318</v>
      </c>
      <c r="C33" s="681"/>
      <c r="D33" s="681"/>
      <c r="E33" s="681"/>
      <c r="F33" s="681"/>
      <c r="G33" s="681"/>
      <c r="H33" s="681"/>
      <c r="I33" s="681"/>
      <c r="J33" s="681"/>
      <c r="K33" s="681"/>
      <c r="L33" s="681"/>
      <c r="M33" s="681"/>
      <c r="N33" s="681"/>
      <c r="O33" s="681"/>
      <c r="P33" s="681"/>
      <c r="Q33" s="682"/>
      <c r="R33" s="683">
        <v>11481537</v>
      </c>
      <c r="S33" s="684"/>
      <c r="T33" s="684"/>
      <c r="U33" s="684"/>
      <c r="V33" s="684"/>
      <c r="W33" s="684"/>
      <c r="X33" s="684"/>
      <c r="Y33" s="685"/>
      <c r="Z33" s="686">
        <v>7.2</v>
      </c>
      <c r="AA33" s="686"/>
      <c r="AB33" s="686"/>
      <c r="AC33" s="686"/>
      <c r="AD33" s="687" t="s">
        <v>235</v>
      </c>
      <c r="AE33" s="687"/>
      <c r="AF33" s="687"/>
      <c r="AG33" s="687"/>
      <c r="AH33" s="687"/>
      <c r="AI33" s="687"/>
      <c r="AJ33" s="687"/>
      <c r="AK33" s="687"/>
      <c r="AL33" s="688" t="s">
        <v>129</v>
      </c>
      <c r="AM33" s="689"/>
      <c r="AN33" s="689"/>
      <c r="AO33" s="690"/>
      <c r="AP33" s="744"/>
      <c r="AQ33" s="745"/>
      <c r="AR33" s="745"/>
      <c r="AS33" s="745"/>
      <c r="AT33" s="748"/>
      <c r="AU33" s="232"/>
      <c r="AV33" s="232"/>
      <c r="AW33" s="232"/>
      <c r="AX33" s="733" t="s">
        <v>319</v>
      </c>
      <c r="AY33" s="734"/>
      <c r="AZ33" s="734"/>
      <c r="BA33" s="734"/>
      <c r="BB33" s="734"/>
      <c r="BC33" s="734"/>
      <c r="BD33" s="734"/>
      <c r="BE33" s="734"/>
      <c r="BF33" s="735"/>
      <c r="BG33" s="753">
        <v>99.3</v>
      </c>
      <c r="BH33" s="754"/>
      <c r="BI33" s="754"/>
      <c r="BJ33" s="754"/>
      <c r="BK33" s="754"/>
      <c r="BL33" s="754"/>
      <c r="BM33" s="755">
        <v>97.5</v>
      </c>
      <c r="BN33" s="754"/>
      <c r="BO33" s="754"/>
      <c r="BP33" s="754"/>
      <c r="BQ33" s="756"/>
      <c r="BR33" s="753">
        <v>99.3</v>
      </c>
      <c r="BS33" s="754"/>
      <c r="BT33" s="754"/>
      <c r="BU33" s="754"/>
      <c r="BV33" s="754"/>
      <c r="BW33" s="754"/>
      <c r="BX33" s="755">
        <v>97.2</v>
      </c>
      <c r="BY33" s="754"/>
      <c r="BZ33" s="754"/>
      <c r="CA33" s="754"/>
      <c r="CB33" s="756"/>
      <c r="CD33" s="698" t="s">
        <v>320</v>
      </c>
      <c r="CE33" s="699"/>
      <c r="CF33" s="699"/>
      <c r="CG33" s="699"/>
      <c r="CH33" s="699"/>
      <c r="CI33" s="699"/>
      <c r="CJ33" s="699"/>
      <c r="CK33" s="699"/>
      <c r="CL33" s="699"/>
      <c r="CM33" s="699"/>
      <c r="CN33" s="699"/>
      <c r="CO33" s="699"/>
      <c r="CP33" s="699"/>
      <c r="CQ33" s="700"/>
      <c r="CR33" s="683">
        <v>45217097</v>
      </c>
      <c r="CS33" s="719"/>
      <c r="CT33" s="719"/>
      <c r="CU33" s="719"/>
      <c r="CV33" s="719"/>
      <c r="CW33" s="719"/>
      <c r="CX33" s="719"/>
      <c r="CY33" s="720"/>
      <c r="CZ33" s="688">
        <v>28.3</v>
      </c>
      <c r="DA33" s="717"/>
      <c r="DB33" s="717"/>
      <c r="DC33" s="721"/>
      <c r="DD33" s="692">
        <v>36123669</v>
      </c>
      <c r="DE33" s="719"/>
      <c r="DF33" s="719"/>
      <c r="DG33" s="719"/>
      <c r="DH33" s="719"/>
      <c r="DI33" s="719"/>
      <c r="DJ33" s="719"/>
      <c r="DK33" s="720"/>
      <c r="DL33" s="692">
        <v>30546111</v>
      </c>
      <c r="DM33" s="719"/>
      <c r="DN33" s="719"/>
      <c r="DO33" s="719"/>
      <c r="DP33" s="719"/>
      <c r="DQ33" s="719"/>
      <c r="DR33" s="719"/>
      <c r="DS33" s="719"/>
      <c r="DT33" s="719"/>
      <c r="DU33" s="719"/>
      <c r="DV33" s="720"/>
      <c r="DW33" s="688">
        <v>37.5</v>
      </c>
      <c r="DX33" s="717"/>
      <c r="DY33" s="717"/>
      <c r="DZ33" s="717"/>
      <c r="EA33" s="717"/>
      <c r="EB33" s="717"/>
      <c r="EC33" s="718"/>
    </row>
    <row r="34" spans="2:133" ht="11.25" customHeight="1" x14ac:dyDescent="0.15">
      <c r="B34" s="680" t="s">
        <v>321</v>
      </c>
      <c r="C34" s="681"/>
      <c r="D34" s="681"/>
      <c r="E34" s="681"/>
      <c r="F34" s="681"/>
      <c r="G34" s="681"/>
      <c r="H34" s="681"/>
      <c r="I34" s="681"/>
      <c r="J34" s="681"/>
      <c r="K34" s="681"/>
      <c r="L34" s="681"/>
      <c r="M34" s="681"/>
      <c r="N34" s="681"/>
      <c r="O34" s="681"/>
      <c r="P34" s="681"/>
      <c r="Q34" s="682"/>
      <c r="R34" s="683">
        <v>396744</v>
      </c>
      <c r="S34" s="684"/>
      <c r="T34" s="684"/>
      <c r="U34" s="684"/>
      <c r="V34" s="684"/>
      <c r="W34" s="684"/>
      <c r="X34" s="684"/>
      <c r="Y34" s="685"/>
      <c r="Z34" s="686">
        <v>0.2</v>
      </c>
      <c r="AA34" s="686"/>
      <c r="AB34" s="686"/>
      <c r="AC34" s="686"/>
      <c r="AD34" s="687">
        <v>146104</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14463426</v>
      </c>
      <c r="CS34" s="684"/>
      <c r="CT34" s="684"/>
      <c r="CU34" s="684"/>
      <c r="CV34" s="684"/>
      <c r="CW34" s="684"/>
      <c r="CX34" s="684"/>
      <c r="CY34" s="685"/>
      <c r="CZ34" s="688">
        <v>9.1</v>
      </c>
      <c r="DA34" s="717"/>
      <c r="DB34" s="717"/>
      <c r="DC34" s="721"/>
      <c r="DD34" s="692">
        <v>11002658</v>
      </c>
      <c r="DE34" s="684"/>
      <c r="DF34" s="684"/>
      <c r="DG34" s="684"/>
      <c r="DH34" s="684"/>
      <c r="DI34" s="684"/>
      <c r="DJ34" s="684"/>
      <c r="DK34" s="685"/>
      <c r="DL34" s="692">
        <v>9372985</v>
      </c>
      <c r="DM34" s="684"/>
      <c r="DN34" s="684"/>
      <c r="DO34" s="684"/>
      <c r="DP34" s="684"/>
      <c r="DQ34" s="684"/>
      <c r="DR34" s="684"/>
      <c r="DS34" s="684"/>
      <c r="DT34" s="684"/>
      <c r="DU34" s="684"/>
      <c r="DV34" s="685"/>
      <c r="DW34" s="688">
        <v>11.5</v>
      </c>
      <c r="DX34" s="717"/>
      <c r="DY34" s="717"/>
      <c r="DZ34" s="717"/>
      <c r="EA34" s="717"/>
      <c r="EB34" s="717"/>
      <c r="EC34" s="718"/>
    </row>
    <row r="35" spans="2:133" ht="11.25" customHeight="1" x14ac:dyDescent="0.15">
      <c r="B35" s="680" t="s">
        <v>323</v>
      </c>
      <c r="C35" s="681"/>
      <c r="D35" s="681"/>
      <c r="E35" s="681"/>
      <c r="F35" s="681"/>
      <c r="G35" s="681"/>
      <c r="H35" s="681"/>
      <c r="I35" s="681"/>
      <c r="J35" s="681"/>
      <c r="K35" s="681"/>
      <c r="L35" s="681"/>
      <c r="M35" s="681"/>
      <c r="N35" s="681"/>
      <c r="O35" s="681"/>
      <c r="P35" s="681"/>
      <c r="Q35" s="682"/>
      <c r="R35" s="683">
        <v>328201</v>
      </c>
      <c r="S35" s="684"/>
      <c r="T35" s="684"/>
      <c r="U35" s="684"/>
      <c r="V35" s="684"/>
      <c r="W35" s="684"/>
      <c r="X35" s="684"/>
      <c r="Y35" s="685"/>
      <c r="Z35" s="686">
        <v>0.2</v>
      </c>
      <c r="AA35" s="686"/>
      <c r="AB35" s="686"/>
      <c r="AC35" s="686"/>
      <c r="AD35" s="687" t="s">
        <v>129</v>
      </c>
      <c r="AE35" s="687"/>
      <c r="AF35" s="687"/>
      <c r="AG35" s="687"/>
      <c r="AH35" s="687"/>
      <c r="AI35" s="687"/>
      <c r="AJ35" s="687"/>
      <c r="AK35" s="687"/>
      <c r="AL35" s="688" t="s">
        <v>129</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1589830</v>
      </c>
      <c r="CS35" s="719"/>
      <c r="CT35" s="719"/>
      <c r="CU35" s="719"/>
      <c r="CV35" s="719"/>
      <c r="CW35" s="719"/>
      <c r="CX35" s="719"/>
      <c r="CY35" s="720"/>
      <c r="CZ35" s="688">
        <v>1</v>
      </c>
      <c r="DA35" s="717"/>
      <c r="DB35" s="717"/>
      <c r="DC35" s="721"/>
      <c r="DD35" s="692">
        <v>1345628</v>
      </c>
      <c r="DE35" s="719"/>
      <c r="DF35" s="719"/>
      <c r="DG35" s="719"/>
      <c r="DH35" s="719"/>
      <c r="DI35" s="719"/>
      <c r="DJ35" s="719"/>
      <c r="DK35" s="720"/>
      <c r="DL35" s="692">
        <v>1289129</v>
      </c>
      <c r="DM35" s="719"/>
      <c r="DN35" s="719"/>
      <c r="DO35" s="719"/>
      <c r="DP35" s="719"/>
      <c r="DQ35" s="719"/>
      <c r="DR35" s="719"/>
      <c r="DS35" s="719"/>
      <c r="DT35" s="719"/>
      <c r="DU35" s="719"/>
      <c r="DV35" s="720"/>
      <c r="DW35" s="688">
        <v>1.6</v>
      </c>
      <c r="DX35" s="717"/>
      <c r="DY35" s="717"/>
      <c r="DZ35" s="717"/>
      <c r="EA35" s="717"/>
      <c r="EB35" s="717"/>
      <c r="EC35" s="718"/>
    </row>
    <row r="36" spans="2:133" ht="11.25" customHeight="1" x14ac:dyDescent="0.15">
      <c r="B36" s="680" t="s">
        <v>327</v>
      </c>
      <c r="C36" s="681"/>
      <c r="D36" s="681"/>
      <c r="E36" s="681"/>
      <c r="F36" s="681"/>
      <c r="G36" s="681"/>
      <c r="H36" s="681"/>
      <c r="I36" s="681"/>
      <c r="J36" s="681"/>
      <c r="K36" s="681"/>
      <c r="L36" s="681"/>
      <c r="M36" s="681"/>
      <c r="N36" s="681"/>
      <c r="O36" s="681"/>
      <c r="P36" s="681"/>
      <c r="Q36" s="682"/>
      <c r="R36" s="683">
        <v>3541036</v>
      </c>
      <c r="S36" s="684"/>
      <c r="T36" s="684"/>
      <c r="U36" s="684"/>
      <c r="V36" s="684"/>
      <c r="W36" s="684"/>
      <c r="X36" s="684"/>
      <c r="Y36" s="685"/>
      <c r="Z36" s="686">
        <v>2.2000000000000002</v>
      </c>
      <c r="AA36" s="686"/>
      <c r="AB36" s="686"/>
      <c r="AC36" s="686"/>
      <c r="AD36" s="687" t="s">
        <v>129</v>
      </c>
      <c r="AE36" s="687"/>
      <c r="AF36" s="687"/>
      <c r="AG36" s="687"/>
      <c r="AH36" s="687"/>
      <c r="AI36" s="687"/>
      <c r="AJ36" s="687"/>
      <c r="AK36" s="687"/>
      <c r="AL36" s="688" t="s">
        <v>129</v>
      </c>
      <c r="AM36" s="689"/>
      <c r="AN36" s="689"/>
      <c r="AO36" s="690"/>
      <c r="AP36" s="235"/>
      <c r="AQ36" s="757" t="s">
        <v>328</v>
      </c>
      <c r="AR36" s="758"/>
      <c r="AS36" s="758"/>
      <c r="AT36" s="758"/>
      <c r="AU36" s="758"/>
      <c r="AV36" s="758"/>
      <c r="AW36" s="758"/>
      <c r="AX36" s="758"/>
      <c r="AY36" s="759"/>
      <c r="AZ36" s="672">
        <v>23724834</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3474410</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11776854</v>
      </c>
      <c r="CS36" s="684"/>
      <c r="CT36" s="684"/>
      <c r="CU36" s="684"/>
      <c r="CV36" s="684"/>
      <c r="CW36" s="684"/>
      <c r="CX36" s="684"/>
      <c r="CY36" s="685"/>
      <c r="CZ36" s="688">
        <v>7.4</v>
      </c>
      <c r="DA36" s="717"/>
      <c r="DB36" s="717"/>
      <c r="DC36" s="721"/>
      <c r="DD36" s="692">
        <v>10627030</v>
      </c>
      <c r="DE36" s="684"/>
      <c r="DF36" s="684"/>
      <c r="DG36" s="684"/>
      <c r="DH36" s="684"/>
      <c r="DI36" s="684"/>
      <c r="DJ36" s="684"/>
      <c r="DK36" s="685"/>
      <c r="DL36" s="692">
        <v>8362331</v>
      </c>
      <c r="DM36" s="684"/>
      <c r="DN36" s="684"/>
      <c r="DO36" s="684"/>
      <c r="DP36" s="684"/>
      <c r="DQ36" s="684"/>
      <c r="DR36" s="684"/>
      <c r="DS36" s="684"/>
      <c r="DT36" s="684"/>
      <c r="DU36" s="684"/>
      <c r="DV36" s="685"/>
      <c r="DW36" s="688">
        <v>10.3</v>
      </c>
      <c r="DX36" s="717"/>
      <c r="DY36" s="717"/>
      <c r="DZ36" s="717"/>
      <c r="EA36" s="717"/>
      <c r="EB36" s="717"/>
      <c r="EC36" s="718"/>
    </row>
    <row r="37" spans="2:133" ht="11.25" customHeight="1" x14ac:dyDescent="0.15">
      <c r="B37" s="680" t="s">
        <v>331</v>
      </c>
      <c r="C37" s="681"/>
      <c r="D37" s="681"/>
      <c r="E37" s="681"/>
      <c r="F37" s="681"/>
      <c r="G37" s="681"/>
      <c r="H37" s="681"/>
      <c r="I37" s="681"/>
      <c r="J37" s="681"/>
      <c r="K37" s="681"/>
      <c r="L37" s="681"/>
      <c r="M37" s="681"/>
      <c r="N37" s="681"/>
      <c r="O37" s="681"/>
      <c r="P37" s="681"/>
      <c r="Q37" s="682"/>
      <c r="R37" s="683">
        <v>1313149</v>
      </c>
      <c r="S37" s="684"/>
      <c r="T37" s="684"/>
      <c r="U37" s="684"/>
      <c r="V37" s="684"/>
      <c r="W37" s="684"/>
      <c r="X37" s="684"/>
      <c r="Y37" s="685"/>
      <c r="Z37" s="686">
        <v>0.8</v>
      </c>
      <c r="AA37" s="686"/>
      <c r="AB37" s="686"/>
      <c r="AC37" s="686"/>
      <c r="AD37" s="687" t="s">
        <v>235</v>
      </c>
      <c r="AE37" s="687"/>
      <c r="AF37" s="687"/>
      <c r="AG37" s="687"/>
      <c r="AH37" s="687"/>
      <c r="AI37" s="687"/>
      <c r="AJ37" s="687"/>
      <c r="AK37" s="687"/>
      <c r="AL37" s="688" t="s">
        <v>129</v>
      </c>
      <c r="AM37" s="689"/>
      <c r="AN37" s="689"/>
      <c r="AO37" s="690"/>
      <c r="AQ37" s="761" t="s">
        <v>332</v>
      </c>
      <c r="AR37" s="762"/>
      <c r="AS37" s="762"/>
      <c r="AT37" s="762"/>
      <c r="AU37" s="762"/>
      <c r="AV37" s="762"/>
      <c r="AW37" s="762"/>
      <c r="AX37" s="762"/>
      <c r="AY37" s="763"/>
      <c r="AZ37" s="683">
        <v>8242580</v>
      </c>
      <c r="BA37" s="684"/>
      <c r="BB37" s="684"/>
      <c r="BC37" s="684"/>
      <c r="BD37" s="719"/>
      <c r="BE37" s="719"/>
      <c r="BF37" s="750"/>
      <c r="BG37" s="698" t="s">
        <v>333</v>
      </c>
      <c r="BH37" s="699"/>
      <c r="BI37" s="699"/>
      <c r="BJ37" s="699"/>
      <c r="BK37" s="699"/>
      <c r="BL37" s="699"/>
      <c r="BM37" s="699"/>
      <c r="BN37" s="699"/>
      <c r="BO37" s="699"/>
      <c r="BP37" s="699"/>
      <c r="BQ37" s="699"/>
      <c r="BR37" s="699"/>
      <c r="BS37" s="699"/>
      <c r="BT37" s="699"/>
      <c r="BU37" s="700"/>
      <c r="BV37" s="683">
        <v>2706324</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72351</v>
      </c>
      <c r="CS37" s="719"/>
      <c r="CT37" s="719"/>
      <c r="CU37" s="719"/>
      <c r="CV37" s="719"/>
      <c r="CW37" s="719"/>
      <c r="CX37" s="719"/>
      <c r="CY37" s="720"/>
      <c r="CZ37" s="688">
        <v>0</v>
      </c>
      <c r="DA37" s="717"/>
      <c r="DB37" s="717"/>
      <c r="DC37" s="721"/>
      <c r="DD37" s="692">
        <v>72351</v>
      </c>
      <c r="DE37" s="719"/>
      <c r="DF37" s="719"/>
      <c r="DG37" s="719"/>
      <c r="DH37" s="719"/>
      <c r="DI37" s="719"/>
      <c r="DJ37" s="719"/>
      <c r="DK37" s="720"/>
      <c r="DL37" s="692">
        <v>72351</v>
      </c>
      <c r="DM37" s="719"/>
      <c r="DN37" s="719"/>
      <c r="DO37" s="719"/>
      <c r="DP37" s="719"/>
      <c r="DQ37" s="719"/>
      <c r="DR37" s="719"/>
      <c r="DS37" s="719"/>
      <c r="DT37" s="719"/>
      <c r="DU37" s="719"/>
      <c r="DV37" s="720"/>
      <c r="DW37" s="688">
        <v>0.1</v>
      </c>
      <c r="DX37" s="717"/>
      <c r="DY37" s="717"/>
      <c r="DZ37" s="717"/>
      <c r="EA37" s="717"/>
      <c r="EB37" s="717"/>
      <c r="EC37" s="718"/>
    </row>
    <row r="38" spans="2:133" ht="11.25" customHeight="1" x14ac:dyDescent="0.15">
      <c r="B38" s="680" t="s">
        <v>335</v>
      </c>
      <c r="C38" s="681"/>
      <c r="D38" s="681"/>
      <c r="E38" s="681"/>
      <c r="F38" s="681"/>
      <c r="G38" s="681"/>
      <c r="H38" s="681"/>
      <c r="I38" s="681"/>
      <c r="J38" s="681"/>
      <c r="K38" s="681"/>
      <c r="L38" s="681"/>
      <c r="M38" s="681"/>
      <c r="N38" s="681"/>
      <c r="O38" s="681"/>
      <c r="P38" s="681"/>
      <c r="Q38" s="682"/>
      <c r="R38" s="683">
        <v>2410744</v>
      </c>
      <c r="S38" s="684"/>
      <c r="T38" s="684"/>
      <c r="U38" s="684"/>
      <c r="V38" s="684"/>
      <c r="W38" s="684"/>
      <c r="X38" s="684"/>
      <c r="Y38" s="685"/>
      <c r="Z38" s="686">
        <v>1.5</v>
      </c>
      <c r="AA38" s="686"/>
      <c r="AB38" s="686"/>
      <c r="AC38" s="686"/>
      <c r="AD38" s="687">
        <v>76412</v>
      </c>
      <c r="AE38" s="687"/>
      <c r="AF38" s="687"/>
      <c r="AG38" s="687"/>
      <c r="AH38" s="687"/>
      <c r="AI38" s="687"/>
      <c r="AJ38" s="687"/>
      <c r="AK38" s="687"/>
      <c r="AL38" s="688">
        <v>0.1</v>
      </c>
      <c r="AM38" s="689"/>
      <c r="AN38" s="689"/>
      <c r="AO38" s="690"/>
      <c r="AQ38" s="761" t="s">
        <v>336</v>
      </c>
      <c r="AR38" s="762"/>
      <c r="AS38" s="762"/>
      <c r="AT38" s="762"/>
      <c r="AU38" s="762"/>
      <c r="AV38" s="762"/>
      <c r="AW38" s="762"/>
      <c r="AX38" s="762"/>
      <c r="AY38" s="763"/>
      <c r="AZ38" s="683">
        <v>345946</v>
      </c>
      <c r="BA38" s="684"/>
      <c r="BB38" s="684"/>
      <c r="BC38" s="684"/>
      <c r="BD38" s="719"/>
      <c r="BE38" s="719"/>
      <c r="BF38" s="750"/>
      <c r="BG38" s="698" t="s">
        <v>337</v>
      </c>
      <c r="BH38" s="699"/>
      <c r="BI38" s="699"/>
      <c r="BJ38" s="699"/>
      <c r="BK38" s="699"/>
      <c r="BL38" s="699"/>
      <c r="BM38" s="699"/>
      <c r="BN38" s="699"/>
      <c r="BO38" s="699"/>
      <c r="BP38" s="699"/>
      <c r="BQ38" s="699"/>
      <c r="BR38" s="699"/>
      <c r="BS38" s="699"/>
      <c r="BT38" s="699"/>
      <c r="BU38" s="700"/>
      <c r="BV38" s="683">
        <v>51187</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15319720</v>
      </c>
      <c r="CS38" s="684"/>
      <c r="CT38" s="684"/>
      <c r="CU38" s="684"/>
      <c r="CV38" s="684"/>
      <c r="CW38" s="684"/>
      <c r="CX38" s="684"/>
      <c r="CY38" s="685"/>
      <c r="CZ38" s="688">
        <v>9.6</v>
      </c>
      <c r="DA38" s="717"/>
      <c r="DB38" s="717"/>
      <c r="DC38" s="721"/>
      <c r="DD38" s="692">
        <v>12479078</v>
      </c>
      <c r="DE38" s="684"/>
      <c r="DF38" s="684"/>
      <c r="DG38" s="684"/>
      <c r="DH38" s="684"/>
      <c r="DI38" s="684"/>
      <c r="DJ38" s="684"/>
      <c r="DK38" s="685"/>
      <c r="DL38" s="692">
        <v>11521601</v>
      </c>
      <c r="DM38" s="684"/>
      <c r="DN38" s="684"/>
      <c r="DO38" s="684"/>
      <c r="DP38" s="684"/>
      <c r="DQ38" s="684"/>
      <c r="DR38" s="684"/>
      <c r="DS38" s="684"/>
      <c r="DT38" s="684"/>
      <c r="DU38" s="684"/>
      <c r="DV38" s="685"/>
      <c r="DW38" s="688">
        <v>14.1</v>
      </c>
      <c r="DX38" s="717"/>
      <c r="DY38" s="717"/>
      <c r="DZ38" s="717"/>
      <c r="EA38" s="717"/>
      <c r="EB38" s="717"/>
      <c r="EC38" s="718"/>
    </row>
    <row r="39" spans="2:133" ht="11.25" customHeight="1" x14ac:dyDescent="0.15">
      <c r="B39" s="680" t="s">
        <v>339</v>
      </c>
      <c r="C39" s="681"/>
      <c r="D39" s="681"/>
      <c r="E39" s="681"/>
      <c r="F39" s="681"/>
      <c r="G39" s="681"/>
      <c r="H39" s="681"/>
      <c r="I39" s="681"/>
      <c r="J39" s="681"/>
      <c r="K39" s="681"/>
      <c r="L39" s="681"/>
      <c r="M39" s="681"/>
      <c r="N39" s="681"/>
      <c r="O39" s="681"/>
      <c r="P39" s="681"/>
      <c r="Q39" s="682"/>
      <c r="R39" s="683">
        <v>19782300</v>
      </c>
      <c r="S39" s="684"/>
      <c r="T39" s="684"/>
      <c r="U39" s="684"/>
      <c r="V39" s="684"/>
      <c r="W39" s="684"/>
      <c r="X39" s="684"/>
      <c r="Y39" s="685"/>
      <c r="Z39" s="686">
        <v>12.3</v>
      </c>
      <c r="AA39" s="686"/>
      <c r="AB39" s="686"/>
      <c r="AC39" s="686"/>
      <c r="AD39" s="687" t="s">
        <v>235</v>
      </c>
      <c r="AE39" s="687"/>
      <c r="AF39" s="687"/>
      <c r="AG39" s="687"/>
      <c r="AH39" s="687"/>
      <c r="AI39" s="687"/>
      <c r="AJ39" s="687"/>
      <c r="AK39" s="687"/>
      <c r="AL39" s="688" t="s">
        <v>235</v>
      </c>
      <c r="AM39" s="689"/>
      <c r="AN39" s="689"/>
      <c r="AO39" s="690"/>
      <c r="AQ39" s="761" t="s">
        <v>340</v>
      </c>
      <c r="AR39" s="762"/>
      <c r="AS39" s="762"/>
      <c r="AT39" s="762"/>
      <c r="AU39" s="762"/>
      <c r="AV39" s="762"/>
      <c r="AW39" s="762"/>
      <c r="AX39" s="762"/>
      <c r="AY39" s="763"/>
      <c r="AZ39" s="683">
        <v>105869</v>
      </c>
      <c r="BA39" s="684"/>
      <c r="BB39" s="684"/>
      <c r="BC39" s="684"/>
      <c r="BD39" s="719"/>
      <c r="BE39" s="719"/>
      <c r="BF39" s="750"/>
      <c r="BG39" s="698" t="s">
        <v>341</v>
      </c>
      <c r="BH39" s="699"/>
      <c r="BI39" s="699"/>
      <c r="BJ39" s="699"/>
      <c r="BK39" s="699"/>
      <c r="BL39" s="699"/>
      <c r="BM39" s="699"/>
      <c r="BN39" s="699"/>
      <c r="BO39" s="699"/>
      <c r="BP39" s="699"/>
      <c r="BQ39" s="699"/>
      <c r="BR39" s="699"/>
      <c r="BS39" s="699"/>
      <c r="BT39" s="699"/>
      <c r="BU39" s="700"/>
      <c r="BV39" s="683">
        <v>79285</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832569</v>
      </c>
      <c r="CS39" s="719"/>
      <c r="CT39" s="719"/>
      <c r="CU39" s="719"/>
      <c r="CV39" s="719"/>
      <c r="CW39" s="719"/>
      <c r="CX39" s="719"/>
      <c r="CY39" s="720"/>
      <c r="CZ39" s="688">
        <v>0.5</v>
      </c>
      <c r="DA39" s="717"/>
      <c r="DB39" s="717"/>
      <c r="DC39" s="721"/>
      <c r="DD39" s="692">
        <v>669210</v>
      </c>
      <c r="DE39" s="719"/>
      <c r="DF39" s="719"/>
      <c r="DG39" s="719"/>
      <c r="DH39" s="719"/>
      <c r="DI39" s="719"/>
      <c r="DJ39" s="719"/>
      <c r="DK39" s="720"/>
      <c r="DL39" s="692" t="s">
        <v>129</v>
      </c>
      <c r="DM39" s="719"/>
      <c r="DN39" s="719"/>
      <c r="DO39" s="719"/>
      <c r="DP39" s="719"/>
      <c r="DQ39" s="719"/>
      <c r="DR39" s="719"/>
      <c r="DS39" s="719"/>
      <c r="DT39" s="719"/>
      <c r="DU39" s="719"/>
      <c r="DV39" s="720"/>
      <c r="DW39" s="688" t="s">
        <v>129</v>
      </c>
      <c r="DX39" s="717"/>
      <c r="DY39" s="717"/>
      <c r="DZ39" s="717"/>
      <c r="EA39" s="717"/>
      <c r="EB39" s="717"/>
      <c r="EC39" s="718"/>
    </row>
    <row r="40" spans="2:133" ht="11.25" customHeight="1" x14ac:dyDescent="0.15">
      <c r="B40" s="680" t="s">
        <v>343</v>
      </c>
      <c r="C40" s="681"/>
      <c r="D40" s="681"/>
      <c r="E40" s="681"/>
      <c r="F40" s="681"/>
      <c r="G40" s="681"/>
      <c r="H40" s="681"/>
      <c r="I40" s="681"/>
      <c r="J40" s="681"/>
      <c r="K40" s="681"/>
      <c r="L40" s="681"/>
      <c r="M40" s="681"/>
      <c r="N40" s="681"/>
      <c r="O40" s="681"/>
      <c r="P40" s="681"/>
      <c r="Q40" s="682"/>
      <c r="R40" s="683" t="s">
        <v>129</v>
      </c>
      <c r="S40" s="684"/>
      <c r="T40" s="684"/>
      <c r="U40" s="684"/>
      <c r="V40" s="684"/>
      <c r="W40" s="684"/>
      <c r="X40" s="684"/>
      <c r="Y40" s="685"/>
      <c r="Z40" s="686" t="s">
        <v>129</v>
      </c>
      <c r="AA40" s="686"/>
      <c r="AB40" s="686"/>
      <c r="AC40" s="686"/>
      <c r="AD40" s="687" t="s">
        <v>129</v>
      </c>
      <c r="AE40" s="687"/>
      <c r="AF40" s="687"/>
      <c r="AG40" s="687"/>
      <c r="AH40" s="687"/>
      <c r="AI40" s="687"/>
      <c r="AJ40" s="687"/>
      <c r="AK40" s="687"/>
      <c r="AL40" s="688" t="s">
        <v>129</v>
      </c>
      <c r="AM40" s="689"/>
      <c r="AN40" s="689"/>
      <c r="AO40" s="690"/>
      <c r="AQ40" s="761" t="s">
        <v>344</v>
      </c>
      <c r="AR40" s="762"/>
      <c r="AS40" s="762"/>
      <c r="AT40" s="762"/>
      <c r="AU40" s="762"/>
      <c r="AV40" s="762"/>
      <c r="AW40" s="762"/>
      <c r="AX40" s="762"/>
      <c r="AY40" s="763"/>
      <c r="AZ40" s="683">
        <v>1747</v>
      </c>
      <c r="BA40" s="684"/>
      <c r="BB40" s="684"/>
      <c r="BC40" s="684"/>
      <c r="BD40" s="719"/>
      <c r="BE40" s="719"/>
      <c r="BF40" s="750"/>
      <c r="BG40" s="764" t="s">
        <v>345</v>
      </c>
      <c r="BH40" s="765"/>
      <c r="BI40" s="765"/>
      <c r="BJ40" s="765"/>
      <c r="BK40" s="765"/>
      <c r="BL40" s="236"/>
      <c r="BM40" s="699" t="s">
        <v>346</v>
      </c>
      <c r="BN40" s="699"/>
      <c r="BO40" s="699"/>
      <c r="BP40" s="699"/>
      <c r="BQ40" s="699"/>
      <c r="BR40" s="699"/>
      <c r="BS40" s="699"/>
      <c r="BT40" s="699"/>
      <c r="BU40" s="700"/>
      <c r="BV40" s="683">
        <v>88</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1234698</v>
      </c>
      <c r="CS40" s="684"/>
      <c r="CT40" s="684"/>
      <c r="CU40" s="684"/>
      <c r="CV40" s="684"/>
      <c r="CW40" s="684"/>
      <c r="CX40" s="684"/>
      <c r="CY40" s="685"/>
      <c r="CZ40" s="688">
        <v>0.8</v>
      </c>
      <c r="DA40" s="717"/>
      <c r="DB40" s="717"/>
      <c r="DC40" s="721"/>
      <c r="DD40" s="692">
        <v>65</v>
      </c>
      <c r="DE40" s="684"/>
      <c r="DF40" s="684"/>
      <c r="DG40" s="684"/>
      <c r="DH40" s="684"/>
      <c r="DI40" s="684"/>
      <c r="DJ40" s="684"/>
      <c r="DK40" s="685"/>
      <c r="DL40" s="692">
        <v>65</v>
      </c>
      <c r="DM40" s="684"/>
      <c r="DN40" s="684"/>
      <c r="DO40" s="684"/>
      <c r="DP40" s="684"/>
      <c r="DQ40" s="684"/>
      <c r="DR40" s="684"/>
      <c r="DS40" s="684"/>
      <c r="DT40" s="684"/>
      <c r="DU40" s="684"/>
      <c r="DV40" s="685"/>
      <c r="DW40" s="688">
        <v>0</v>
      </c>
      <c r="DX40" s="717"/>
      <c r="DY40" s="717"/>
      <c r="DZ40" s="717"/>
      <c r="EA40" s="717"/>
      <c r="EB40" s="717"/>
      <c r="EC40" s="718"/>
    </row>
    <row r="41" spans="2:133" ht="11.25" customHeight="1" x14ac:dyDescent="0.15">
      <c r="B41" s="680" t="s">
        <v>348</v>
      </c>
      <c r="C41" s="681"/>
      <c r="D41" s="681"/>
      <c r="E41" s="681"/>
      <c r="F41" s="681"/>
      <c r="G41" s="681"/>
      <c r="H41" s="681"/>
      <c r="I41" s="681"/>
      <c r="J41" s="681"/>
      <c r="K41" s="681"/>
      <c r="L41" s="681"/>
      <c r="M41" s="681"/>
      <c r="N41" s="681"/>
      <c r="O41" s="681"/>
      <c r="P41" s="681"/>
      <c r="Q41" s="682"/>
      <c r="R41" s="683">
        <v>5927400</v>
      </c>
      <c r="S41" s="684"/>
      <c r="T41" s="684"/>
      <c r="U41" s="684"/>
      <c r="V41" s="684"/>
      <c r="W41" s="684"/>
      <c r="X41" s="684"/>
      <c r="Y41" s="685"/>
      <c r="Z41" s="686">
        <v>3.7</v>
      </c>
      <c r="AA41" s="686"/>
      <c r="AB41" s="686"/>
      <c r="AC41" s="686"/>
      <c r="AD41" s="687" t="s">
        <v>235</v>
      </c>
      <c r="AE41" s="687"/>
      <c r="AF41" s="687"/>
      <c r="AG41" s="687"/>
      <c r="AH41" s="687"/>
      <c r="AI41" s="687"/>
      <c r="AJ41" s="687"/>
      <c r="AK41" s="687"/>
      <c r="AL41" s="688" t="s">
        <v>235</v>
      </c>
      <c r="AM41" s="689"/>
      <c r="AN41" s="689"/>
      <c r="AO41" s="690"/>
      <c r="AQ41" s="761" t="s">
        <v>349</v>
      </c>
      <c r="AR41" s="762"/>
      <c r="AS41" s="762"/>
      <c r="AT41" s="762"/>
      <c r="AU41" s="762"/>
      <c r="AV41" s="762"/>
      <c r="AW41" s="762"/>
      <c r="AX41" s="762"/>
      <c r="AY41" s="763"/>
      <c r="AZ41" s="683">
        <v>3671271</v>
      </c>
      <c r="BA41" s="684"/>
      <c r="BB41" s="684"/>
      <c r="BC41" s="684"/>
      <c r="BD41" s="719"/>
      <c r="BE41" s="719"/>
      <c r="BF41" s="750"/>
      <c r="BG41" s="764"/>
      <c r="BH41" s="765"/>
      <c r="BI41" s="765"/>
      <c r="BJ41" s="765"/>
      <c r="BK41" s="765"/>
      <c r="BL41" s="236"/>
      <c r="BM41" s="699" t="s">
        <v>350</v>
      </c>
      <c r="BN41" s="699"/>
      <c r="BO41" s="699"/>
      <c r="BP41" s="699"/>
      <c r="BQ41" s="699"/>
      <c r="BR41" s="699"/>
      <c r="BS41" s="699"/>
      <c r="BT41" s="699"/>
      <c r="BU41" s="700"/>
      <c r="BV41" s="683" t="s">
        <v>129</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183</v>
      </c>
      <c r="CS41" s="719"/>
      <c r="CT41" s="719"/>
      <c r="CU41" s="719"/>
      <c r="CV41" s="719"/>
      <c r="CW41" s="719"/>
      <c r="CX41" s="719"/>
      <c r="CY41" s="720"/>
      <c r="CZ41" s="688" t="s">
        <v>179</v>
      </c>
      <c r="DA41" s="717"/>
      <c r="DB41" s="717"/>
      <c r="DC41" s="721"/>
      <c r="DD41" s="692" t="s">
        <v>235</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352</v>
      </c>
      <c r="C42" s="734"/>
      <c r="D42" s="734"/>
      <c r="E42" s="734"/>
      <c r="F42" s="734"/>
      <c r="G42" s="734"/>
      <c r="H42" s="734"/>
      <c r="I42" s="734"/>
      <c r="J42" s="734"/>
      <c r="K42" s="734"/>
      <c r="L42" s="734"/>
      <c r="M42" s="734"/>
      <c r="N42" s="734"/>
      <c r="O42" s="734"/>
      <c r="P42" s="734"/>
      <c r="Q42" s="735"/>
      <c r="R42" s="768">
        <v>160348563</v>
      </c>
      <c r="S42" s="769"/>
      <c r="T42" s="769"/>
      <c r="U42" s="769"/>
      <c r="V42" s="769"/>
      <c r="W42" s="769"/>
      <c r="X42" s="769"/>
      <c r="Y42" s="777"/>
      <c r="Z42" s="778">
        <v>100</v>
      </c>
      <c r="AA42" s="778"/>
      <c r="AB42" s="778"/>
      <c r="AC42" s="778"/>
      <c r="AD42" s="779">
        <v>75581065</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11357421</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345</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27369322</v>
      </c>
      <c r="CS42" s="684"/>
      <c r="CT42" s="684"/>
      <c r="CU42" s="684"/>
      <c r="CV42" s="684"/>
      <c r="CW42" s="684"/>
      <c r="CX42" s="684"/>
      <c r="CY42" s="685"/>
      <c r="CZ42" s="688">
        <v>17.2</v>
      </c>
      <c r="DA42" s="689"/>
      <c r="DB42" s="689"/>
      <c r="DC42" s="701"/>
      <c r="DD42" s="692">
        <v>1935964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245967</v>
      </c>
      <c r="CS43" s="719"/>
      <c r="CT43" s="719"/>
      <c r="CU43" s="719"/>
      <c r="CV43" s="719"/>
      <c r="CW43" s="719"/>
      <c r="CX43" s="719"/>
      <c r="CY43" s="720"/>
      <c r="CZ43" s="688">
        <v>0.2</v>
      </c>
      <c r="DA43" s="717"/>
      <c r="DB43" s="717"/>
      <c r="DC43" s="721"/>
      <c r="DD43" s="692">
        <v>229167</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305</v>
      </c>
      <c r="CE44" s="796"/>
      <c r="CF44" s="680" t="s">
        <v>357</v>
      </c>
      <c r="CG44" s="681"/>
      <c r="CH44" s="681"/>
      <c r="CI44" s="681"/>
      <c r="CJ44" s="681"/>
      <c r="CK44" s="681"/>
      <c r="CL44" s="681"/>
      <c r="CM44" s="681"/>
      <c r="CN44" s="681"/>
      <c r="CO44" s="681"/>
      <c r="CP44" s="681"/>
      <c r="CQ44" s="682"/>
      <c r="CR44" s="683">
        <v>26620318</v>
      </c>
      <c r="CS44" s="684"/>
      <c r="CT44" s="684"/>
      <c r="CU44" s="684"/>
      <c r="CV44" s="684"/>
      <c r="CW44" s="684"/>
      <c r="CX44" s="684"/>
      <c r="CY44" s="685"/>
      <c r="CZ44" s="688">
        <v>16.7</v>
      </c>
      <c r="DA44" s="689"/>
      <c r="DB44" s="689"/>
      <c r="DC44" s="701"/>
      <c r="DD44" s="692">
        <v>1912905</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358</v>
      </c>
      <c r="CG45" s="681"/>
      <c r="CH45" s="681"/>
      <c r="CI45" s="681"/>
      <c r="CJ45" s="681"/>
      <c r="CK45" s="681"/>
      <c r="CL45" s="681"/>
      <c r="CM45" s="681"/>
      <c r="CN45" s="681"/>
      <c r="CO45" s="681"/>
      <c r="CP45" s="681"/>
      <c r="CQ45" s="682"/>
      <c r="CR45" s="683">
        <v>20293427</v>
      </c>
      <c r="CS45" s="719"/>
      <c r="CT45" s="719"/>
      <c r="CU45" s="719"/>
      <c r="CV45" s="719"/>
      <c r="CW45" s="719"/>
      <c r="CX45" s="719"/>
      <c r="CY45" s="720"/>
      <c r="CZ45" s="688">
        <v>12.7</v>
      </c>
      <c r="DA45" s="717"/>
      <c r="DB45" s="717"/>
      <c r="DC45" s="721"/>
      <c r="DD45" s="692">
        <v>1454157</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5770573</v>
      </c>
      <c r="CS46" s="684"/>
      <c r="CT46" s="684"/>
      <c r="CU46" s="684"/>
      <c r="CV46" s="684"/>
      <c r="CW46" s="684"/>
      <c r="CX46" s="684"/>
      <c r="CY46" s="685"/>
      <c r="CZ46" s="688">
        <v>3.6</v>
      </c>
      <c r="DA46" s="689"/>
      <c r="DB46" s="689"/>
      <c r="DC46" s="701"/>
      <c r="DD46" s="692">
        <v>455931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v>749004</v>
      </c>
      <c r="CS47" s="719"/>
      <c r="CT47" s="719"/>
      <c r="CU47" s="719"/>
      <c r="CV47" s="719"/>
      <c r="CW47" s="719"/>
      <c r="CX47" s="719"/>
      <c r="CY47" s="720"/>
      <c r="CZ47" s="688">
        <v>0.5</v>
      </c>
      <c r="DA47" s="717"/>
      <c r="DB47" s="717"/>
      <c r="DC47" s="721"/>
      <c r="DD47" s="692">
        <v>23059</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363</v>
      </c>
      <c r="CD48" s="799"/>
      <c r="CE48" s="800"/>
      <c r="CF48" s="680" t="s">
        <v>364</v>
      </c>
      <c r="CG48" s="681"/>
      <c r="CH48" s="681"/>
      <c r="CI48" s="681"/>
      <c r="CJ48" s="681"/>
      <c r="CK48" s="681"/>
      <c r="CL48" s="681"/>
      <c r="CM48" s="681"/>
      <c r="CN48" s="681"/>
      <c r="CO48" s="681"/>
      <c r="CP48" s="681"/>
      <c r="CQ48" s="682"/>
      <c r="CR48" s="683" t="s">
        <v>129</v>
      </c>
      <c r="CS48" s="684"/>
      <c r="CT48" s="684"/>
      <c r="CU48" s="684"/>
      <c r="CV48" s="684"/>
      <c r="CW48" s="684"/>
      <c r="CX48" s="684"/>
      <c r="CY48" s="685"/>
      <c r="CZ48" s="688" t="s">
        <v>235</v>
      </c>
      <c r="DA48" s="689"/>
      <c r="DB48" s="689"/>
      <c r="DC48" s="701"/>
      <c r="DD48" s="692" t="s">
        <v>129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365</v>
      </c>
      <c r="CE49" s="734"/>
      <c r="CF49" s="734"/>
      <c r="CG49" s="734"/>
      <c r="CH49" s="734"/>
      <c r="CI49" s="734"/>
      <c r="CJ49" s="734"/>
      <c r="CK49" s="734"/>
      <c r="CL49" s="734"/>
      <c r="CM49" s="734"/>
      <c r="CN49" s="734"/>
      <c r="CO49" s="734"/>
      <c r="CP49" s="734"/>
      <c r="CQ49" s="735"/>
      <c r="CR49" s="768">
        <v>159542372</v>
      </c>
      <c r="CS49" s="754"/>
      <c r="CT49" s="754"/>
      <c r="CU49" s="754"/>
      <c r="CV49" s="754"/>
      <c r="CW49" s="754"/>
      <c r="CX49" s="754"/>
      <c r="CY49" s="785"/>
      <c r="CZ49" s="780">
        <v>100</v>
      </c>
      <c r="DA49" s="786"/>
      <c r="DB49" s="786"/>
      <c r="DC49" s="787"/>
      <c r="DD49" s="788">
        <v>90502189</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YUL7L/JgK36rjbjkIkylFIYihuH5lt67QweBM6o+RtJs0guVINIACH08qrjIJYA2PNN6XX2i4FgyE7XrzAB5ng==" saltValue="QZNDrEE2OPqp1B/Xrfk0T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388</v>
      </c>
      <c r="C7" s="816"/>
      <c r="D7" s="816"/>
      <c r="E7" s="816"/>
      <c r="F7" s="816"/>
      <c r="G7" s="816"/>
      <c r="H7" s="816"/>
      <c r="I7" s="816"/>
      <c r="J7" s="816"/>
      <c r="K7" s="816"/>
      <c r="L7" s="816"/>
      <c r="M7" s="816"/>
      <c r="N7" s="816"/>
      <c r="O7" s="816"/>
      <c r="P7" s="817"/>
      <c r="Q7" s="818">
        <v>162403</v>
      </c>
      <c r="R7" s="819"/>
      <c r="S7" s="819"/>
      <c r="T7" s="819"/>
      <c r="U7" s="819"/>
      <c r="V7" s="819">
        <v>160898</v>
      </c>
      <c r="W7" s="819"/>
      <c r="X7" s="819"/>
      <c r="Y7" s="819"/>
      <c r="Z7" s="819"/>
      <c r="AA7" s="819">
        <v>1505</v>
      </c>
      <c r="AB7" s="819"/>
      <c r="AC7" s="819"/>
      <c r="AD7" s="819"/>
      <c r="AE7" s="820"/>
      <c r="AF7" s="821">
        <v>1235</v>
      </c>
      <c r="AG7" s="822"/>
      <c r="AH7" s="822"/>
      <c r="AI7" s="822"/>
      <c r="AJ7" s="823"/>
      <c r="AK7" s="858">
        <v>0</v>
      </c>
      <c r="AL7" s="859"/>
      <c r="AM7" s="859"/>
      <c r="AN7" s="859"/>
      <c r="AO7" s="859"/>
      <c r="AP7" s="859">
        <v>182503</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620</v>
      </c>
      <c r="BT7" s="863"/>
      <c r="BU7" s="863"/>
      <c r="BV7" s="863"/>
      <c r="BW7" s="863"/>
      <c r="BX7" s="863"/>
      <c r="BY7" s="863"/>
      <c r="BZ7" s="863"/>
      <c r="CA7" s="863"/>
      <c r="CB7" s="863"/>
      <c r="CC7" s="863"/>
      <c r="CD7" s="863"/>
      <c r="CE7" s="863"/>
      <c r="CF7" s="863"/>
      <c r="CG7" s="864"/>
      <c r="CH7" s="855">
        <v>36</v>
      </c>
      <c r="CI7" s="856"/>
      <c r="CJ7" s="856"/>
      <c r="CK7" s="856"/>
      <c r="CL7" s="857"/>
      <c r="CM7" s="855">
        <v>497</v>
      </c>
      <c r="CN7" s="856"/>
      <c r="CO7" s="856"/>
      <c r="CP7" s="856"/>
      <c r="CQ7" s="857"/>
      <c r="CR7" s="855">
        <v>11</v>
      </c>
      <c r="CS7" s="856"/>
      <c r="CT7" s="856"/>
      <c r="CU7" s="856"/>
      <c r="CV7" s="857"/>
      <c r="CW7" s="855" t="s">
        <v>621</v>
      </c>
      <c r="CX7" s="856"/>
      <c r="CY7" s="856"/>
      <c r="CZ7" s="856"/>
      <c r="DA7" s="857"/>
      <c r="DB7" s="855" t="s">
        <v>621</v>
      </c>
      <c r="DC7" s="856"/>
      <c r="DD7" s="856"/>
      <c r="DE7" s="856"/>
      <c r="DF7" s="857"/>
      <c r="DG7" s="855" t="s">
        <v>621</v>
      </c>
      <c r="DH7" s="856"/>
      <c r="DI7" s="856"/>
      <c r="DJ7" s="856"/>
      <c r="DK7" s="857"/>
      <c r="DL7" s="855" t="s">
        <v>621</v>
      </c>
      <c r="DM7" s="856"/>
      <c r="DN7" s="856"/>
      <c r="DO7" s="856"/>
      <c r="DP7" s="857"/>
      <c r="DQ7" s="855" t="s">
        <v>621</v>
      </c>
      <c r="DR7" s="856"/>
      <c r="DS7" s="856"/>
      <c r="DT7" s="856"/>
      <c r="DU7" s="857"/>
      <c r="DV7" s="836"/>
      <c r="DW7" s="837"/>
      <c r="DX7" s="837"/>
      <c r="DY7" s="837"/>
      <c r="DZ7" s="838"/>
      <c r="EA7" s="255"/>
    </row>
    <row r="8" spans="1:131" s="256" customFormat="1" ht="26.25" customHeight="1" x14ac:dyDescent="0.15">
      <c r="A8" s="262">
        <v>2</v>
      </c>
      <c r="B8" s="839" t="s">
        <v>389</v>
      </c>
      <c r="C8" s="840"/>
      <c r="D8" s="840"/>
      <c r="E8" s="840"/>
      <c r="F8" s="840"/>
      <c r="G8" s="840"/>
      <c r="H8" s="840"/>
      <c r="I8" s="840"/>
      <c r="J8" s="840"/>
      <c r="K8" s="840"/>
      <c r="L8" s="840"/>
      <c r="M8" s="840"/>
      <c r="N8" s="840"/>
      <c r="O8" s="840"/>
      <c r="P8" s="841"/>
      <c r="Q8" s="842">
        <v>48</v>
      </c>
      <c r="R8" s="843"/>
      <c r="S8" s="843"/>
      <c r="T8" s="843"/>
      <c r="U8" s="843"/>
      <c r="V8" s="843">
        <v>46</v>
      </c>
      <c r="W8" s="843"/>
      <c r="X8" s="843"/>
      <c r="Y8" s="843"/>
      <c r="Z8" s="843"/>
      <c r="AA8" s="843">
        <v>2</v>
      </c>
      <c r="AB8" s="843"/>
      <c r="AC8" s="843"/>
      <c r="AD8" s="843"/>
      <c r="AE8" s="844"/>
      <c r="AF8" s="845">
        <v>2</v>
      </c>
      <c r="AG8" s="846"/>
      <c r="AH8" s="846"/>
      <c r="AI8" s="846"/>
      <c r="AJ8" s="847"/>
      <c r="AK8" s="848">
        <v>1</v>
      </c>
      <c r="AL8" s="849"/>
      <c r="AM8" s="849"/>
      <c r="AN8" s="849"/>
      <c r="AO8" s="849"/>
      <c r="AP8" s="849" t="s">
        <v>619</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623</v>
      </c>
      <c r="BT8" s="853"/>
      <c r="BU8" s="853"/>
      <c r="BV8" s="853"/>
      <c r="BW8" s="853"/>
      <c r="BX8" s="853"/>
      <c r="BY8" s="853"/>
      <c r="BZ8" s="853"/>
      <c r="CA8" s="853"/>
      <c r="CB8" s="853"/>
      <c r="CC8" s="853"/>
      <c r="CD8" s="853"/>
      <c r="CE8" s="853"/>
      <c r="CF8" s="853"/>
      <c r="CG8" s="854"/>
      <c r="CH8" s="865">
        <v>9</v>
      </c>
      <c r="CI8" s="866"/>
      <c r="CJ8" s="866"/>
      <c r="CK8" s="866"/>
      <c r="CL8" s="867"/>
      <c r="CM8" s="865">
        <v>136</v>
      </c>
      <c r="CN8" s="866"/>
      <c r="CO8" s="866"/>
      <c r="CP8" s="866"/>
      <c r="CQ8" s="867"/>
      <c r="CR8" s="865">
        <v>10</v>
      </c>
      <c r="CS8" s="866"/>
      <c r="CT8" s="866"/>
      <c r="CU8" s="866"/>
      <c r="CV8" s="867"/>
      <c r="CW8" s="865" t="s">
        <v>621</v>
      </c>
      <c r="CX8" s="866"/>
      <c r="CY8" s="866"/>
      <c r="CZ8" s="866"/>
      <c r="DA8" s="867"/>
      <c r="DB8" s="865" t="s">
        <v>621</v>
      </c>
      <c r="DC8" s="866"/>
      <c r="DD8" s="866"/>
      <c r="DE8" s="866"/>
      <c r="DF8" s="867"/>
      <c r="DG8" s="865" t="s">
        <v>621</v>
      </c>
      <c r="DH8" s="866"/>
      <c r="DI8" s="866"/>
      <c r="DJ8" s="866"/>
      <c r="DK8" s="867"/>
      <c r="DL8" s="865" t="s">
        <v>621</v>
      </c>
      <c r="DM8" s="866"/>
      <c r="DN8" s="866"/>
      <c r="DO8" s="866"/>
      <c r="DP8" s="867"/>
      <c r="DQ8" s="865" t="s">
        <v>621</v>
      </c>
      <c r="DR8" s="866"/>
      <c r="DS8" s="866"/>
      <c r="DT8" s="866"/>
      <c r="DU8" s="867"/>
      <c r="DV8" s="868"/>
      <c r="DW8" s="869"/>
      <c r="DX8" s="869"/>
      <c r="DY8" s="869"/>
      <c r="DZ8" s="870"/>
      <c r="EA8" s="255"/>
    </row>
    <row r="9" spans="1:131" s="256" customFormat="1" ht="26.25" customHeight="1" x14ac:dyDescent="0.15">
      <c r="A9" s="262">
        <v>3</v>
      </c>
      <c r="B9" s="839" t="s">
        <v>390</v>
      </c>
      <c r="C9" s="840"/>
      <c r="D9" s="840"/>
      <c r="E9" s="840"/>
      <c r="F9" s="840"/>
      <c r="G9" s="840"/>
      <c r="H9" s="840"/>
      <c r="I9" s="840"/>
      <c r="J9" s="840"/>
      <c r="K9" s="840"/>
      <c r="L9" s="840"/>
      <c r="M9" s="840"/>
      <c r="N9" s="840"/>
      <c r="O9" s="840"/>
      <c r="P9" s="841"/>
      <c r="Q9" s="842">
        <v>10</v>
      </c>
      <c r="R9" s="843"/>
      <c r="S9" s="843"/>
      <c r="T9" s="843"/>
      <c r="U9" s="843"/>
      <c r="V9" s="843">
        <v>61</v>
      </c>
      <c r="W9" s="843"/>
      <c r="X9" s="843"/>
      <c r="Y9" s="843"/>
      <c r="Z9" s="843"/>
      <c r="AA9" s="843">
        <v>-51</v>
      </c>
      <c r="AB9" s="843"/>
      <c r="AC9" s="843"/>
      <c r="AD9" s="843"/>
      <c r="AE9" s="844"/>
      <c r="AF9" s="845">
        <v>-51</v>
      </c>
      <c r="AG9" s="846"/>
      <c r="AH9" s="846"/>
      <c r="AI9" s="846"/>
      <c r="AJ9" s="847"/>
      <c r="AK9" s="848" t="s">
        <v>619</v>
      </c>
      <c r="AL9" s="849"/>
      <c r="AM9" s="849"/>
      <c r="AN9" s="849"/>
      <c r="AO9" s="849"/>
      <c r="AP9" s="849" t="s">
        <v>619</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624</v>
      </c>
      <c r="BT9" s="853"/>
      <c r="BU9" s="853"/>
      <c r="BV9" s="853"/>
      <c r="BW9" s="853"/>
      <c r="BX9" s="853"/>
      <c r="BY9" s="853"/>
      <c r="BZ9" s="853"/>
      <c r="CA9" s="853"/>
      <c r="CB9" s="853"/>
      <c r="CC9" s="853"/>
      <c r="CD9" s="853"/>
      <c r="CE9" s="853"/>
      <c r="CF9" s="853"/>
      <c r="CG9" s="854"/>
      <c r="CH9" s="865">
        <v>-6</v>
      </c>
      <c r="CI9" s="866"/>
      <c r="CJ9" s="866"/>
      <c r="CK9" s="866"/>
      <c r="CL9" s="867"/>
      <c r="CM9" s="865">
        <v>156</v>
      </c>
      <c r="CN9" s="866"/>
      <c r="CO9" s="866"/>
      <c r="CP9" s="866"/>
      <c r="CQ9" s="867"/>
      <c r="CR9" s="865">
        <v>35</v>
      </c>
      <c r="CS9" s="866"/>
      <c r="CT9" s="866"/>
      <c r="CU9" s="866"/>
      <c r="CV9" s="867"/>
      <c r="CW9" s="865">
        <v>59</v>
      </c>
      <c r="CX9" s="866"/>
      <c r="CY9" s="866"/>
      <c r="CZ9" s="866"/>
      <c r="DA9" s="867"/>
      <c r="DB9" s="865" t="s">
        <v>621</v>
      </c>
      <c r="DC9" s="866"/>
      <c r="DD9" s="866"/>
      <c r="DE9" s="866"/>
      <c r="DF9" s="867"/>
      <c r="DG9" s="865" t="s">
        <v>621</v>
      </c>
      <c r="DH9" s="866"/>
      <c r="DI9" s="866"/>
      <c r="DJ9" s="866"/>
      <c r="DK9" s="867"/>
      <c r="DL9" s="865" t="s">
        <v>621</v>
      </c>
      <c r="DM9" s="866"/>
      <c r="DN9" s="866"/>
      <c r="DO9" s="866"/>
      <c r="DP9" s="867"/>
      <c r="DQ9" s="865" t="s">
        <v>621</v>
      </c>
      <c r="DR9" s="866"/>
      <c r="DS9" s="866"/>
      <c r="DT9" s="866"/>
      <c r="DU9" s="867"/>
      <c r="DV9" s="868"/>
      <c r="DW9" s="869"/>
      <c r="DX9" s="869"/>
      <c r="DY9" s="869"/>
      <c r="DZ9" s="870"/>
      <c r="EA9" s="255"/>
    </row>
    <row r="10" spans="1:131" s="256" customFormat="1" ht="26.25" customHeight="1" x14ac:dyDescent="0.15">
      <c r="A10" s="262">
        <v>4</v>
      </c>
      <c r="B10" s="839" t="s">
        <v>391</v>
      </c>
      <c r="C10" s="840"/>
      <c r="D10" s="840"/>
      <c r="E10" s="840"/>
      <c r="F10" s="840"/>
      <c r="G10" s="840"/>
      <c r="H10" s="840"/>
      <c r="I10" s="840"/>
      <c r="J10" s="840"/>
      <c r="K10" s="840"/>
      <c r="L10" s="840"/>
      <c r="M10" s="840"/>
      <c r="N10" s="840"/>
      <c r="O10" s="840"/>
      <c r="P10" s="841"/>
      <c r="Q10" s="842">
        <v>27</v>
      </c>
      <c r="R10" s="843"/>
      <c r="S10" s="843"/>
      <c r="T10" s="843"/>
      <c r="U10" s="843"/>
      <c r="V10" s="843">
        <v>646</v>
      </c>
      <c r="W10" s="843"/>
      <c r="X10" s="843"/>
      <c r="Y10" s="843"/>
      <c r="Z10" s="843"/>
      <c r="AA10" s="843">
        <v>-619</v>
      </c>
      <c r="AB10" s="843"/>
      <c r="AC10" s="843"/>
      <c r="AD10" s="843"/>
      <c r="AE10" s="844"/>
      <c r="AF10" s="845">
        <v>-619</v>
      </c>
      <c r="AG10" s="846"/>
      <c r="AH10" s="846"/>
      <c r="AI10" s="846"/>
      <c r="AJ10" s="847"/>
      <c r="AK10" s="848" t="s">
        <v>619</v>
      </c>
      <c r="AL10" s="849"/>
      <c r="AM10" s="849"/>
      <c r="AN10" s="849"/>
      <c r="AO10" s="849"/>
      <c r="AP10" s="849">
        <v>8</v>
      </c>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622</v>
      </c>
      <c r="BT10" s="853"/>
      <c r="BU10" s="853"/>
      <c r="BV10" s="853"/>
      <c r="BW10" s="853"/>
      <c r="BX10" s="853"/>
      <c r="BY10" s="853"/>
      <c r="BZ10" s="853"/>
      <c r="CA10" s="853"/>
      <c r="CB10" s="853"/>
      <c r="CC10" s="853"/>
      <c r="CD10" s="853"/>
      <c r="CE10" s="853"/>
      <c r="CF10" s="853"/>
      <c r="CG10" s="854"/>
      <c r="CH10" s="865">
        <v>-95</v>
      </c>
      <c r="CI10" s="866"/>
      <c r="CJ10" s="866"/>
      <c r="CK10" s="866"/>
      <c r="CL10" s="867"/>
      <c r="CM10" s="865">
        <v>15</v>
      </c>
      <c r="CN10" s="866"/>
      <c r="CO10" s="866"/>
      <c r="CP10" s="866"/>
      <c r="CQ10" s="867"/>
      <c r="CR10" s="865">
        <v>5</v>
      </c>
      <c r="CS10" s="866"/>
      <c r="CT10" s="866"/>
      <c r="CU10" s="866"/>
      <c r="CV10" s="867"/>
      <c r="CW10" s="865">
        <v>27</v>
      </c>
      <c r="CX10" s="866"/>
      <c r="CY10" s="866"/>
      <c r="CZ10" s="866"/>
      <c r="DA10" s="867"/>
      <c r="DB10" s="865" t="s">
        <v>621</v>
      </c>
      <c r="DC10" s="866"/>
      <c r="DD10" s="866"/>
      <c r="DE10" s="866"/>
      <c r="DF10" s="867"/>
      <c r="DG10" s="865" t="s">
        <v>621</v>
      </c>
      <c r="DH10" s="866"/>
      <c r="DI10" s="866"/>
      <c r="DJ10" s="866"/>
      <c r="DK10" s="867"/>
      <c r="DL10" s="865" t="s">
        <v>621</v>
      </c>
      <c r="DM10" s="866"/>
      <c r="DN10" s="866"/>
      <c r="DO10" s="866"/>
      <c r="DP10" s="867"/>
      <c r="DQ10" s="865" t="s">
        <v>621</v>
      </c>
      <c r="DR10" s="866"/>
      <c r="DS10" s="866"/>
      <c r="DT10" s="866"/>
      <c r="DU10" s="867"/>
      <c r="DV10" s="868"/>
      <c r="DW10" s="869"/>
      <c r="DX10" s="869"/>
      <c r="DY10" s="869"/>
      <c r="DZ10" s="870"/>
      <c r="EA10" s="255"/>
    </row>
    <row r="11" spans="1:131" s="256" customFormat="1" ht="26.25" customHeight="1" x14ac:dyDescent="0.15">
      <c r="A11" s="262">
        <v>5</v>
      </c>
      <c r="B11" s="839" t="s">
        <v>392</v>
      </c>
      <c r="C11" s="840"/>
      <c r="D11" s="840"/>
      <c r="E11" s="840"/>
      <c r="F11" s="840"/>
      <c r="G11" s="840"/>
      <c r="H11" s="840"/>
      <c r="I11" s="840"/>
      <c r="J11" s="840"/>
      <c r="K11" s="840"/>
      <c r="L11" s="840"/>
      <c r="M11" s="840"/>
      <c r="N11" s="840"/>
      <c r="O11" s="840"/>
      <c r="P11" s="841"/>
      <c r="Q11" s="842">
        <v>19</v>
      </c>
      <c r="R11" s="843"/>
      <c r="S11" s="843"/>
      <c r="T11" s="843"/>
      <c r="U11" s="843"/>
      <c r="V11" s="843">
        <v>276</v>
      </c>
      <c r="W11" s="843"/>
      <c r="X11" s="843"/>
      <c r="Y11" s="843"/>
      <c r="Z11" s="843"/>
      <c r="AA11" s="843">
        <v>-257</v>
      </c>
      <c r="AB11" s="843"/>
      <c r="AC11" s="843"/>
      <c r="AD11" s="843"/>
      <c r="AE11" s="844"/>
      <c r="AF11" s="845">
        <v>-257</v>
      </c>
      <c r="AG11" s="846"/>
      <c r="AH11" s="846"/>
      <c r="AI11" s="846"/>
      <c r="AJ11" s="847"/>
      <c r="AK11" s="848" t="s">
        <v>619</v>
      </c>
      <c r="AL11" s="849"/>
      <c r="AM11" s="849"/>
      <c r="AN11" s="849"/>
      <c r="AO11" s="849"/>
      <c r="AP11" s="849">
        <v>5</v>
      </c>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625</v>
      </c>
      <c r="BT11" s="853"/>
      <c r="BU11" s="853"/>
      <c r="BV11" s="853"/>
      <c r="BW11" s="853"/>
      <c r="BX11" s="853"/>
      <c r="BY11" s="853"/>
      <c r="BZ11" s="853"/>
      <c r="CA11" s="853"/>
      <c r="CB11" s="853"/>
      <c r="CC11" s="853"/>
      <c r="CD11" s="853"/>
      <c r="CE11" s="853"/>
      <c r="CF11" s="853"/>
      <c r="CG11" s="854"/>
      <c r="CH11" s="865">
        <v>0</v>
      </c>
      <c r="CI11" s="866"/>
      <c r="CJ11" s="866"/>
      <c r="CK11" s="866"/>
      <c r="CL11" s="867"/>
      <c r="CM11" s="865">
        <v>11</v>
      </c>
      <c r="CN11" s="866"/>
      <c r="CO11" s="866"/>
      <c r="CP11" s="866"/>
      <c r="CQ11" s="867"/>
      <c r="CR11" s="865">
        <v>3</v>
      </c>
      <c r="CS11" s="866"/>
      <c r="CT11" s="866"/>
      <c r="CU11" s="866"/>
      <c r="CV11" s="867"/>
      <c r="CW11" s="865" t="s">
        <v>621</v>
      </c>
      <c r="CX11" s="866"/>
      <c r="CY11" s="866"/>
      <c r="CZ11" s="866"/>
      <c r="DA11" s="867"/>
      <c r="DB11" s="865" t="s">
        <v>621</v>
      </c>
      <c r="DC11" s="866"/>
      <c r="DD11" s="866"/>
      <c r="DE11" s="866"/>
      <c r="DF11" s="867"/>
      <c r="DG11" s="865" t="s">
        <v>621</v>
      </c>
      <c r="DH11" s="866"/>
      <c r="DI11" s="866"/>
      <c r="DJ11" s="866"/>
      <c r="DK11" s="867"/>
      <c r="DL11" s="865" t="s">
        <v>621</v>
      </c>
      <c r="DM11" s="866"/>
      <c r="DN11" s="866"/>
      <c r="DO11" s="866"/>
      <c r="DP11" s="867"/>
      <c r="DQ11" s="865" t="s">
        <v>621</v>
      </c>
      <c r="DR11" s="866"/>
      <c r="DS11" s="866"/>
      <c r="DT11" s="866"/>
      <c r="DU11" s="867"/>
      <c r="DV11" s="868"/>
      <c r="DW11" s="869"/>
      <c r="DX11" s="869"/>
      <c r="DY11" s="869"/>
      <c r="DZ11" s="870"/>
      <c r="EA11" s="255"/>
    </row>
    <row r="12" spans="1:131" s="256" customFormat="1" ht="26.25" customHeight="1" x14ac:dyDescent="0.15">
      <c r="A12" s="262">
        <v>6</v>
      </c>
      <c r="B12" s="839" t="s">
        <v>393</v>
      </c>
      <c r="C12" s="840"/>
      <c r="D12" s="840"/>
      <c r="E12" s="840"/>
      <c r="F12" s="840"/>
      <c r="G12" s="840"/>
      <c r="H12" s="840"/>
      <c r="I12" s="840"/>
      <c r="J12" s="840"/>
      <c r="K12" s="840"/>
      <c r="L12" s="840"/>
      <c r="M12" s="840"/>
      <c r="N12" s="840"/>
      <c r="O12" s="840"/>
      <c r="P12" s="841"/>
      <c r="Q12" s="842">
        <v>325</v>
      </c>
      <c r="R12" s="843"/>
      <c r="S12" s="843"/>
      <c r="T12" s="843"/>
      <c r="U12" s="843"/>
      <c r="V12" s="843">
        <v>98</v>
      </c>
      <c r="W12" s="843"/>
      <c r="X12" s="843"/>
      <c r="Y12" s="843"/>
      <c r="Z12" s="843"/>
      <c r="AA12" s="843">
        <v>227</v>
      </c>
      <c r="AB12" s="843"/>
      <c r="AC12" s="843"/>
      <c r="AD12" s="843"/>
      <c r="AE12" s="844"/>
      <c r="AF12" s="845">
        <v>43</v>
      </c>
      <c r="AG12" s="846"/>
      <c r="AH12" s="846"/>
      <c r="AI12" s="846"/>
      <c r="AJ12" s="847"/>
      <c r="AK12" s="848">
        <v>1</v>
      </c>
      <c r="AL12" s="849"/>
      <c r="AM12" s="849"/>
      <c r="AN12" s="849"/>
      <c r="AO12" s="849"/>
      <c r="AP12" s="849">
        <v>827</v>
      </c>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t="s">
        <v>394</v>
      </c>
      <c r="C13" s="840"/>
      <c r="D13" s="840"/>
      <c r="E13" s="840"/>
      <c r="F13" s="840"/>
      <c r="G13" s="840"/>
      <c r="H13" s="840"/>
      <c r="I13" s="840"/>
      <c r="J13" s="840"/>
      <c r="K13" s="840"/>
      <c r="L13" s="840"/>
      <c r="M13" s="840"/>
      <c r="N13" s="840"/>
      <c r="O13" s="840"/>
      <c r="P13" s="841"/>
      <c r="Q13" s="842">
        <v>486</v>
      </c>
      <c r="R13" s="843"/>
      <c r="S13" s="843"/>
      <c r="T13" s="843"/>
      <c r="U13" s="843"/>
      <c r="V13" s="843">
        <v>486</v>
      </c>
      <c r="W13" s="843"/>
      <c r="X13" s="843"/>
      <c r="Y13" s="843"/>
      <c r="Z13" s="843"/>
      <c r="AA13" s="843" t="s">
        <v>619</v>
      </c>
      <c r="AB13" s="843"/>
      <c r="AC13" s="843"/>
      <c r="AD13" s="843"/>
      <c r="AE13" s="844"/>
      <c r="AF13" s="845" t="s">
        <v>129</v>
      </c>
      <c r="AG13" s="846"/>
      <c r="AH13" s="846"/>
      <c r="AI13" s="846"/>
      <c r="AJ13" s="847"/>
      <c r="AK13" s="848">
        <v>486</v>
      </c>
      <c r="AL13" s="849"/>
      <c r="AM13" s="849"/>
      <c r="AN13" s="849"/>
      <c r="AO13" s="849"/>
      <c r="AP13" s="849">
        <v>42</v>
      </c>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395</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396</v>
      </c>
      <c r="B23" s="874" t="s">
        <v>397</v>
      </c>
      <c r="C23" s="875"/>
      <c r="D23" s="875"/>
      <c r="E23" s="875"/>
      <c r="F23" s="875"/>
      <c r="G23" s="875"/>
      <c r="H23" s="875"/>
      <c r="I23" s="875"/>
      <c r="J23" s="875"/>
      <c r="K23" s="875"/>
      <c r="L23" s="875"/>
      <c r="M23" s="875"/>
      <c r="N23" s="875"/>
      <c r="O23" s="875"/>
      <c r="P23" s="876"/>
      <c r="Q23" s="877">
        <v>160349</v>
      </c>
      <c r="R23" s="878"/>
      <c r="S23" s="878"/>
      <c r="T23" s="878"/>
      <c r="U23" s="878"/>
      <c r="V23" s="878">
        <v>159542</v>
      </c>
      <c r="W23" s="878"/>
      <c r="X23" s="878"/>
      <c r="Y23" s="878"/>
      <c r="Z23" s="878"/>
      <c r="AA23" s="878">
        <v>807</v>
      </c>
      <c r="AB23" s="878"/>
      <c r="AC23" s="878"/>
      <c r="AD23" s="878"/>
      <c r="AE23" s="879"/>
      <c r="AF23" s="880">
        <v>353</v>
      </c>
      <c r="AG23" s="878"/>
      <c r="AH23" s="878"/>
      <c r="AI23" s="878"/>
      <c r="AJ23" s="881"/>
      <c r="AK23" s="882"/>
      <c r="AL23" s="883"/>
      <c r="AM23" s="883"/>
      <c r="AN23" s="883"/>
      <c r="AO23" s="883"/>
      <c r="AP23" s="878">
        <v>183385</v>
      </c>
      <c r="AQ23" s="878"/>
      <c r="AR23" s="878"/>
      <c r="AS23" s="878"/>
      <c r="AT23" s="878"/>
      <c r="AU23" s="884"/>
      <c r="AV23" s="884"/>
      <c r="AW23" s="884"/>
      <c r="AX23" s="884"/>
      <c r="AY23" s="885"/>
      <c r="AZ23" s="893" t="s">
        <v>129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398</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399</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371</v>
      </c>
      <c r="B26" s="825"/>
      <c r="C26" s="825"/>
      <c r="D26" s="825"/>
      <c r="E26" s="825"/>
      <c r="F26" s="825"/>
      <c r="G26" s="825"/>
      <c r="H26" s="825"/>
      <c r="I26" s="825"/>
      <c r="J26" s="825"/>
      <c r="K26" s="825"/>
      <c r="L26" s="825"/>
      <c r="M26" s="825"/>
      <c r="N26" s="825"/>
      <c r="O26" s="825"/>
      <c r="P26" s="826"/>
      <c r="Q26" s="801" t="s">
        <v>400</v>
      </c>
      <c r="R26" s="802"/>
      <c r="S26" s="802"/>
      <c r="T26" s="802"/>
      <c r="U26" s="803"/>
      <c r="V26" s="801" t="s">
        <v>401</v>
      </c>
      <c r="W26" s="802"/>
      <c r="X26" s="802"/>
      <c r="Y26" s="802"/>
      <c r="Z26" s="803"/>
      <c r="AA26" s="801" t="s">
        <v>402</v>
      </c>
      <c r="AB26" s="802"/>
      <c r="AC26" s="802"/>
      <c r="AD26" s="802"/>
      <c r="AE26" s="802"/>
      <c r="AF26" s="896" t="s">
        <v>403</v>
      </c>
      <c r="AG26" s="897"/>
      <c r="AH26" s="897"/>
      <c r="AI26" s="897"/>
      <c r="AJ26" s="898"/>
      <c r="AK26" s="802" t="s">
        <v>404</v>
      </c>
      <c r="AL26" s="802"/>
      <c r="AM26" s="802"/>
      <c r="AN26" s="802"/>
      <c r="AO26" s="803"/>
      <c r="AP26" s="801" t="s">
        <v>405</v>
      </c>
      <c r="AQ26" s="802"/>
      <c r="AR26" s="802"/>
      <c r="AS26" s="802"/>
      <c r="AT26" s="803"/>
      <c r="AU26" s="801" t="s">
        <v>406</v>
      </c>
      <c r="AV26" s="802"/>
      <c r="AW26" s="802"/>
      <c r="AX26" s="802"/>
      <c r="AY26" s="803"/>
      <c r="AZ26" s="801" t="s">
        <v>407</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408</v>
      </c>
      <c r="C28" s="816"/>
      <c r="D28" s="816"/>
      <c r="E28" s="816"/>
      <c r="F28" s="816"/>
      <c r="G28" s="816"/>
      <c r="H28" s="816"/>
      <c r="I28" s="816"/>
      <c r="J28" s="816"/>
      <c r="K28" s="816"/>
      <c r="L28" s="816"/>
      <c r="M28" s="816"/>
      <c r="N28" s="816"/>
      <c r="O28" s="816"/>
      <c r="P28" s="817"/>
      <c r="Q28" s="906">
        <v>41954</v>
      </c>
      <c r="R28" s="907"/>
      <c r="S28" s="907"/>
      <c r="T28" s="907"/>
      <c r="U28" s="907"/>
      <c r="V28" s="907">
        <v>38479</v>
      </c>
      <c r="W28" s="907"/>
      <c r="X28" s="907"/>
      <c r="Y28" s="907"/>
      <c r="Z28" s="907"/>
      <c r="AA28" s="907">
        <v>3474</v>
      </c>
      <c r="AB28" s="907"/>
      <c r="AC28" s="907"/>
      <c r="AD28" s="907"/>
      <c r="AE28" s="908"/>
      <c r="AF28" s="909">
        <v>3474</v>
      </c>
      <c r="AG28" s="907"/>
      <c r="AH28" s="907"/>
      <c r="AI28" s="907"/>
      <c r="AJ28" s="910"/>
      <c r="AK28" s="911">
        <v>3671</v>
      </c>
      <c r="AL28" s="902"/>
      <c r="AM28" s="902"/>
      <c r="AN28" s="902"/>
      <c r="AO28" s="902"/>
      <c r="AP28" s="902" t="s">
        <v>619</v>
      </c>
      <c r="AQ28" s="902"/>
      <c r="AR28" s="902"/>
      <c r="AS28" s="902"/>
      <c r="AT28" s="902"/>
      <c r="AU28" s="902" t="s">
        <v>619</v>
      </c>
      <c r="AV28" s="902"/>
      <c r="AW28" s="902"/>
      <c r="AX28" s="902"/>
      <c r="AY28" s="902"/>
      <c r="AZ28" s="903" t="s">
        <v>619</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409</v>
      </c>
      <c r="C29" s="840"/>
      <c r="D29" s="840"/>
      <c r="E29" s="840"/>
      <c r="F29" s="840"/>
      <c r="G29" s="840"/>
      <c r="H29" s="840"/>
      <c r="I29" s="840"/>
      <c r="J29" s="840"/>
      <c r="K29" s="840"/>
      <c r="L29" s="840"/>
      <c r="M29" s="840"/>
      <c r="N29" s="840"/>
      <c r="O29" s="840"/>
      <c r="P29" s="841"/>
      <c r="Q29" s="842">
        <v>39694</v>
      </c>
      <c r="R29" s="843"/>
      <c r="S29" s="843"/>
      <c r="T29" s="843"/>
      <c r="U29" s="843"/>
      <c r="V29" s="843">
        <v>39142</v>
      </c>
      <c r="W29" s="843"/>
      <c r="X29" s="843"/>
      <c r="Y29" s="843"/>
      <c r="Z29" s="843"/>
      <c r="AA29" s="843">
        <v>553</v>
      </c>
      <c r="AB29" s="843"/>
      <c r="AC29" s="843"/>
      <c r="AD29" s="843"/>
      <c r="AE29" s="844"/>
      <c r="AF29" s="845">
        <v>553</v>
      </c>
      <c r="AG29" s="846"/>
      <c r="AH29" s="846"/>
      <c r="AI29" s="846"/>
      <c r="AJ29" s="847"/>
      <c r="AK29" s="914">
        <v>5790</v>
      </c>
      <c r="AL29" s="915"/>
      <c r="AM29" s="915"/>
      <c r="AN29" s="915"/>
      <c r="AO29" s="915"/>
      <c r="AP29" s="915" t="s">
        <v>619</v>
      </c>
      <c r="AQ29" s="915"/>
      <c r="AR29" s="915"/>
      <c r="AS29" s="915"/>
      <c r="AT29" s="915"/>
      <c r="AU29" s="915" t="s">
        <v>619</v>
      </c>
      <c r="AV29" s="915"/>
      <c r="AW29" s="915"/>
      <c r="AX29" s="915"/>
      <c r="AY29" s="915"/>
      <c r="AZ29" s="916" t="s">
        <v>619</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410</v>
      </c>
      <c r="C30" s="840"/>
      <c r="D30" s="840"/>
      <c r="E30" s="840"/>
      <c r="F30" s="840"/>
      <c r="G30" s="840"/>
      <c r="H30" s="840"/>
      <c r="I30" s="840"/>
      <c r="J30" s="840"/>
      <c r="K30" s="840"/>
      <c r="L30" s="840"/>
      <c r="M30" s="840"/>
      <c r="N30" s="840"/>
      <c r="O30" s="840"/>
      <c r="P30" s="841"/>
      <c r="Q30" s="842">
        <v>9309</v>
      </c>
      <c r="R30" s="843"/>
      <c r="S30" s="843"/>
      <c r="T30" s="843"/>
      <c r="U30" s="843"/>
      <c r="V30" s="843">
        <v>9170</v>
      </c>
      <c r="W30" s="843"/>
      <c r="X30" s="843"/>
      <c r="Y30" s="843"/>
      <c r="Z30" s="843"/>
      <c r="AA30" s="843">
        <v>139</v>
      </c>
      <c r="AB30" s="843"/>
      <c r="AC30" s="843"/>
      <c r="AD30" s="843"/>
      <c r="AE30" s="844"/>
      <c r="AF30" s="845">
        <v>139</v>
      </c>
      <c r="AG30" s="846"/>
      <c r="AH30" s="846"/>
      <c r="AI30" s="846"/>
      <c r="AJ30" s="847"/>
      <c r="AK30" s="914">
        <v>5472</v>
      </c>
      <c r="AL30" s="915"/>
      <c r="AM30" s="915"/>
      <c r="AN30" s="915"/>
      <c r="AO30" s="915"/>
      <c r="AP30" s="915" t="s">
        <v>619</v>
      </c>
      <c r="AQ30" s="915"/>
      <c r="AR30" s="915"/>
      <c r="AS30" s="915"/>
      <c r="AT30" s="915"/>
      <c r="AU30" s="915" t="s">
        <v>619</v>
      </c>
      <c r="AV30" s="915"/>
      <c r="AW30" s="915"/>
      <c r="AX30" s="915"/>
      <c r="AY30" s="915"/>
      <c r="AZ30" s="916" t="s">
        <v>619</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411</v>
      </c>
      <c r="C31" s="840"/>
      <c r="D31" s="840"/>
      <c r="E31" s="840"/>
      <c r="F31" s="840"/>
      <c r="G31" s="840"/>
      <c r="H31" s="840"/>
      <c r="I31" s="840"/>
      <c r="J31" s="840"/>
      <c r="K31" s="840"/>
      <c r="L31" s="840"/>
      <c r="M31" s="840"/>
      <c r="N31" s="840"/>
      <c r="O31" s="840"/>
      <c r="P31" s="841"/>
      <c r="Q31" s="842">
        <v>583</v>
      </c>
      <c r="R31" s="843"/>
      <c r="S31" s="843"/>
      <c r="T31" s="843"/>
      <c r="U31" s="843"/>
      <c r="V31" s="843">
        <v>2186</v>
      </c>
      <c r="W31" s="843"/>
      <c r="X31" s="843"/>
      <c r="Y31" s="843"/>
      <c r="Z31" s="843"/>
      <c r="AA31" s="843">
        <v>-1603</v>
      </c>
      <c r="AB31" s="843"/>
      <c r="AC31" s="843"/>
      <c r="AD31" s="843"/>
      <c r="AE31" s="844"/>
      <c r="AF31" s="845">
        <v>-1603</v>
      </c>
      <c r="AG31" s="846"/>
      <c r="AH31" s="846"/>
      <c r="AI31" s="846"/>
      <c r="AJ31" s="847"/>
      <c r="AK31" s="914">
        <v>2</v>
      </c>
      <c r="AL31" s="915"/>
      <c r="AM31" s="915"/>
      <c r="AN31" s="915"/>
      <c r="AO31" s="915"/>
      <c r="AP31" s="915">
        <v>442</v>
      </c>
      <c r="AQ31" s="915"/>
      <c r="AR31" s="915"/>
      <c r="AS31" s="915"/>
      <c r="AT31" s="915"/>
      <c r="AU31" s="915">
        <v>0</v>
      </c>
      <c r="AV31" s="915"/>
      <c r="AW31" s="915"/>
      <c r="AX31" s="915"/>
      <c r="AY31" s="915"/>
      <c r="AZ31" s="916" t="s">
        <v>619</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412</v>
      </c>
      <c r="C32" s="840"/>
      <c r="D32" s="840"/>
      <c r="E32" s="840"/>
      <c r="F32" s="840"/>
      <c r="G32" s="840"/>
      <c r="H32" s="840"/>
      <c r="I32" s="840"/>
      <c r="J32" s="840"/>
      <c r="K32" s="840"/>
      <c r="L32" s="840"/>
      <c r="M32" s="840"/>
      <c r="N32" s="840"/>
      <c r="O32" s="840"/>
      <c r="P32" s="841"/>
      <c r="Q32" s="842">
        <v>7223</v>
      </c>
      <c r="R32" s="843"/>
      <c r="S32" s="843"/>
      <c r="T32" s="843"/>
      <c r="U32" s="843"/>
      <c r="V32" s="843">
        <v>6887</v>
      </c>
      <c r="W32" s="843"/>
      <c r="X32" s="843"/>
      <c r="Y32" s="843"/>
      <c r="Z32" s="843"/>
      <c r="AA32" s="843">
        <v>335</v>
      </c>
      <c r="AB32" s="843"/>
      <c r="AC32" s="843"/>
      <c r="AD32" s="843"/>
      <c r="AE32" s="844"/>
      <c r="AF32" s="845">
        <v>3826</v>
      </c>
      <c r="AG32" s="846"/>
      <c r="AH32" s="846"/>
      <c r="AI32" s="846"/>
      <c r="AJ32" s="847"/>
      <c r="AK32" s="914">
        <v>331</v>
      </c>
      <c r="AL32" s="915"/>
      <c r="AM32" s="915"/>
      <c r="AN32" s="915"/>
      <c r="AO32" s="915"/>
      <c r="AP32" s="915">
        <v>44875</v>
      </c>
      <c r="AQ32" s="915"/>
      <c r="AR32" s="915"/>
      <c r="AS32" s="915"/>
      <c r="AT32" s="915"/>
      <c r="AU32" s="915">
        <v>45</v>
      </c>
      <c r="AV32" s="915"/>
      <c r="AW32" s="915"/>
      <c r="AX32" s="915"/>
      <c r="AY32" s="915"/>
      <c r="AZ32" s="916" t="s">
        <v>619</v>
      </c>
      <c r="BA32" s="916"/>
      <c r="BB32" s="916"/>
      <c r="BC32" s="916"/>
      <c r="BD32" s="916"/>
      <c r="BE32" s="912" t="s">
        <v>413</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414</v>
      </c>
      <c r="C33" s="840"/>
      <c r="D33" s="840"/>
      <c r="E33" s="840"/>
      <c r="F33" s="840"/>
      <c r="G33" s="840"/>
      <c r="H33" s="840"/>
      <c r="I33" s="840"/>
      <c r="J33" s="840"/>
      <c r="K33" s="840"/>
      <c r="L33" s="840"/>
      <c r="M33" s="840"/>
      <c r="N33" s="840"/>
      <c r="O33" s="840"/>
      <c r="P33" s="841"/>
      <c r="Q33" s="842">
        <v>2158</v>
      </c>
      <c r="R33" s="843"/>
      <c r="S33" s="843"/>
      <c r="T33" s="843"/>
      <c r="U33" s="843"/>
      <c r="V33" s="843">
        <v>1748</v>
      </c>
      <c r="W33" s="843"/>
      <c r="X33" s="843"/>
      <c r="Y33" s="843"/>
      <c r="Z33" s="843"/>
      <c r="AA33" s="843">
        <v>410</v>
      </c>
      <c r="AB33" s="843"/>
      <c r="AC33" s="843"/>
      <c r="AD33" s="843"/>
      <c r="AE33" s="844"/>
      <c r="AF33" s="845">
        <v>3800</v>
      </c>
      <c r="AG33" s="846"/>
      <c r="AH33" s="846"/>
      <c r="AI33" s="846"/>
      <c r="AJ33" s="847"/>
      <c r="AK33" s="914">
        <v>2</v>
      </c>
      <c r="AL33" s="915"/>
      <c r="AM33" s="915"/>
      <c r="AN33" s="915"/>
      <c r="AO33" s="915"/>
      <c r="AP33" s="915">
        <v>6731</v>
      </c>
      <c r="AQ33" s="915"/>
      <c r="AR33" s="915"/>
      <c r="AS33" s="915"/>
      <c r="AT33" s="915"/>
      <c r="AU33" s="915" t="s">
        <v>619</v>
      </c>
      <c r="AV33" s="915"/>
      <c r="AW33" s="915"/>
      <c r="AX33" s="915"/>
      <c r="AY33" s="915"/>
      <c r="AZ33" s="916" t="s">
        <v>619</v>
      </c>
      <c r="BA33" s="916"/>
      <c r="BB33" s="916"/>
      <c r="BC33" s="916"/>
      <c r="BD33" s="916"/>
      <c r="BE33" s="912" t="s">
        <v>413</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415</v>
      </c>
      <c r="C34" s="840"/>
      <c r="D34" s="840"/>
      <c r="E34" s="840"/>
      <c r="F34" s="840"/>
      <c r="G34" s="840"/>
      <c r="H34" s="840"/>
      <c r="I34" s="840"/>
      <c r="J34" s="840"/>
      <c r="K34" s="840"/>
      <c r="L34" s="840"/>
      <c r="M34" s="840"/>
      <c r="N34" s="840"/>
      <c r="O34" s="840"/>
      <c r="P34" s="841"/>
      <c r="Q34" s="842">
        <v>12182</v>
      </c>
      <c r="R34" s="843"/>
      <c r="S34" s="843"/>
      <c r="T34" s="843"/>
      <c r="U34" s="843"/>
      <c r="V34" s="843">
        <v>11537</v>
      </c>
      <c r="W34" s="843"/>
      <c r="X34" s="843"/>
      <c r="Y34" s="843"/>
      <c r="Z34" s="843"/>
      <c r="AA34" s="843">
        <v>645</v>
      </c>
      <c r="AB34" s="843"/>
      <c r="AC34" s="843"/>
      <c r="AD34" s="843"/>
      <c r="AE34" s="844"/>
      <c r="AF34" s="845" t="s">
        <v>416</v>
      </c>
      <c r="AG34" s="846"/>
      <c r="AH34" s="846"/>
      <c r="AI34" s="846"/>
      <c r="AJ34" s="847"/>
      <c r="AK34" s="914">
        <v>8057</v>
      </c>
      <c r="AL34" s="915"/>
      <c r="AM34" s="915"/>
      <c r="AN34" s="915"/>
      <c r="AO34" s="915"/>
      <c r="AP34" s="915">
        <v>98430</v>
      </c>
      <c r="AQ34" s="915"/>
      <c r="AR34" s="915"/>
      <c r="AS34" s="915"/>
      <c r="AT34" s="915"/>
      <c r="AU34" s="915">
        <v>84748</v>
      </c>
      <c r="AV34" s="915"/>
      <c r="AW34" s="915"/>
      <c r="AX34" s="915"/>
      <c r="AY34" s="915"/>
      <c r="AZ34" s="916" t="s">
        <v>619</v>
      </c>
      <c r="BA34" s="916"/>
      <c r="BB34" s="916"/>
      <c r="BC34" s="916"/>
      <c r="BD34" s="916"/>
      <c r="BE34" s="912" t="s">
        <v>413</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417</v>
      </c>
      <c r="C35" s="840"/>
      <c r="D35" s="840"/>
      <c r="E35" s="840"/>
      <c r="F35" s="840"/>
      <c r="G35" s="840"/>
      <c r="H35" s="840"/>
      <c r="I35" s="840"/>
      <c r="J35" s="840"/>
      <c r="K35" s="840"/>
      <c r="L35" s="840"/>
      <c r="M35" s="840"/>
      <c r="N35" s="840"/>
      <c r="O35" s="840"/>
      <c r="P35" s="841"/>
      <c r="Q35" s="842">
        <v>2026</v>
      </c>
      <c r="R35" s="843"/>
      <c r="S35" s="843"/>
      <c r="T35" s="843"/>
      <c r="U35" s="843"/>
      <c r="V35" s="843">
        <v>2026</v>
      </c>
      <c r="W35" s="843"/>
      <c r="X35" s="843"/>
      <c r="Y35" s="843"/>
      <c r="Z35" s="843"/>
      <c r="AA35" s="843" t="s">
        <v>619</v>
      </c>
      <c r="AB35" s="843"/>
      <c r="AC35" s="843"/>
      <c r="AD35" s="843"/>
      <c r="AE35" s="844"/>
      <c r="AF35" s="845" t="s">
        <v>129</v>
      </c>
      <c r="AG35" s="846"/>
      <c r="AH35" s="846"/>
      <c r="AI35" s="846"/>
      <c r="AJ35" s="847"/>
      <c r="AK35" s="914">
        <v>106</v>
      </c>
      <c r="AL35" s="915"/>
      <c r="AM35" s="915"/>
      <c r="AN35" s="915"/>
      <c r="AO35" s="915"/>
      <c r="AP35" s="915">
        <v>1664</v>
      </c>
      <c r="AQ35" s="915"/>
      <c r="AR35" s="915"/>
      <c r="AS35" s="915"/>
      <c r="AT35" s="915"/>
      <c r="AU35" s="915">
        <v>965</v>
      </c>
      <c r="AV35" s="915"/>
      <c r="AW35" s="915"/>
      <c r="AX35" s="915"/>
      <c r="AY35" s="915"/>
      <c r="AZ35" s="916" t="s">
        <v>619</v>
      </c>
      <c r="BA35" s="916"/>
      <c r="BB35" s="916"/>
      <c r="BC35" s="916"/>
      <c r="BD35" s="916"/>
      <c r="BE35" s="912" t="s">
        <v>418</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419</v>
      </c>
      <c r="C36" s="840"/>
      <c r="D36" s="840"/>
      <c r="E36" s="840"/>
      <c r="F36" s="840"/>
      <c r="G36" s="840"/>
      <c r="H36" s="840"/>
      <c r="I36" s="840"/>
      <c r="J36" s="840"/>
      <c r="K36" s="840"/>
      <c r="L36" s="840"/>
      <c r="M36" s="840"/>
      <c r="N36" s="840"/>
      <c r="O36" s="840"/>
      <c r="P36" s="841"/>
      <c r="Q36" s="842">
        <v>113</v>
      </c>
      <c r="R36" s="843"/>
      <c r="S36" s="843"/>
      <c r="T36" s="843"/>
      <c r="U36" s="843"/>
      <c r="V36" s="843">
        <v>113</v>
      </c>
      <c r="W36" s="843"/>
      <c r="X36" s="843"/>
      <c r="Y36" s="843"/>
      <c r="Z36" s="843"/>
      <c r="AA36" s="843" t="s">
        <v>619</v>
      </c>
      <c r="AB36" s="843"/>
      <c r="AC36" s="843"/>
      <c r="AD36" s="843"/>
      <c r="AE36" s="844"/>
      <c r="AF36" s="845" t="s">
        <v>420</v>
      </c>
      <c r="AG36" s="846"/>
      <c r="AH36" s="846"/>
      <c r="AI36" s="846"/>
      <c r="AJ36" s="847"/>
      <c r="AK36" s="914">
        <v>95</v>
      </c>
      <c r="AL36" s="915"/>
      <c r="AM36" s="915"/>
      <c r="AN36" s="915"/>
      <c r="AO36" s="915"/>
      <c r="AP36" s="915">
        <v>542</v>
      </c>
      <c r="AQ36" s="915"/>
      <c r="AR36" s="915"/>
      <c r="AS36" s="915"/>
      <c r="AT36" s="915"/>
      <c r="AU36" s="915">
        <v>542</v>
      </c>
      <c r="AV36" s="915"/>
      <c r="AW36" s="915"/>
      <c r="AX36" s="915"/>
      <c r="AY36" s="915"/>
      <c r="AZ36" s="916" t="s">
        <v>619</v>
      </c>
      <c r="BA36" s="916"/>
      <c r="BB36" s="916"/>
      <c r="BC36" s="916"/>
      <c r="BD36" s="916"/>
      <c r="BE36" s="912" t="s">
        <v>418</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t="s">
        <v>421</v>
      </c>
      <c r="C37" s="840"/>
      <c r="D37" s="840"/>
      <c r="E37" s="840"/>
      <c r="F37" s="840"/>
      <c r="G37" s="840"/>
      <c r="H37" s="840"/>
      <c r="I37" s="840"/>
      <c r="J37" s="840"/>
      <c r="K37" s="840"/>
      <c r="L37" s="840"/>
      <c r="M37" s="840"/>
      <c r="N37" s="840"/>
      <c r="O37" s="840"/>
      <c r="P37" s="841"/>
      <c r="Q37" s="842">
        <v>134</v>
      </c>
      <c r="R37" s="843"/>
      <c r="S37" s="843"/>
      <c r="T37" s="843"/>
      <c r="U37" s="843"/>
      <c r="V37" s="843">
        <v>134</v>
      </c>
      <c r="W37" s="843"/>
      <c r="X37" s="843"/>
      <c r="Y37" s="843"/>
      <c r="Z37" s="843"/>
      <c r="AA37" s="843" t="s">
        <v>619</v>
      </c>
      <c r="AB37" s="843"/>
      <c r="AC37" s="843"/>
      <c r="AD37" s="843"/>
      <c r="AE37" s="844"/>
      <c r="AF37" s="845" t="s">
        <v>129</v>
      </c>
      <c r="AG37" s="846"/>
      <c r="AH37" s="846"/>
      <c r="AI37" s="846"/>
      <c r="AJ37" s="847"/>
      <c r="AK37" s="914">
        <v>90</v>
      </c>
      <c r="AL37" s="915"/>
      <c r="AM37" s="915"/>
      <c r="AN37" s="915"/>
      <c r="AO37" s="915"/>
      <c r="AP37" s="915">
        <v>688</v>
      </c>
      <c r="AQ37" s="915"/>
      <c r="AR37" s="915"/>
      <c r="AS37" s="915"/>
      <c r="AT37" s="915"/>
      <c r="AU37" s="915">
        <v>686</v>
      </c>
      <c r="AV37" s="915"/>
      <c r="AW37" s="915"/>
      <c r="AX37" s="915"/>
      <c r="AY37" s="915"/>
      <c r="AZ37" s="916" t="s">
        <v>619</v>
      </c>
      <c r="BA37" s="916"/>
      <c r="BB37" s="916"/>
      <c r="BC37" s="916"/>
      <c r="BD37" s="916"/>
      <c r="BE37" s="912" t="s">
        <v>418</v>
      </c>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t="s">
        <v>422</v>
      </c>
      <c r="C38" s="840"/>
      <c r="D38" s="840"/>
      <c r="E38" s="840"/>
      <c r="F38" s="840"/>
      <c r="G38" s="840"/>
      <c r="H38" s="840"/>
      <c r="I38" s="840"/>
      <c r="J38" s="840"/>
      <c r="K38" s="840"/>
      <c r="L38" s="840"/>
      <c r="M38" s="840"/>
      <c r="N38" s="840"/>
      <c r="O38" s="840"/>
      <c r="P38" s="841"/>
      <c r="Q38" s="842">
        <v>1343</v>
      </c>
      <c r="R38" s="843"/>
      <c r="S38" s="843"/>
      <c r="T38" s="843"/>
      <c r="U38" s="843"/>
      <c r="V38" s="843">
        <v>4001</v>
      </c>
      <c r="W38" s="843"/>
      <c r="X38" s="843"/>
      <c r="Y38" s="843"/>
      <c r="Z38" s="843"/>
      <c r="AA38" s="843">
        <v>-2658</v>
      </c>
      <c r="AB38" s="843"/>
      <c r="AC38" s="843"/>
      <c r="AD38" s="843"/>
      <c r="AE38" s="844"/>
      <c r="AF38" s="845">
        <v>-439</v>
      </c>
      <c r="AG38" s="846"/>
      <c r="AH38" s="846"/>
      <c r="AI38" s="846"/>
      <c r="AJ38" s="847"/>
      <c r="AK38" s="914">
        <v>0</v>
      </c>
      <c r="AL38" s="915"/>
      <c r="AM38" s="915"/>
      <c r="AN38" s="915"/>
      <c r="AO38" s="915"/>
      <c r="AP38" s="915">
        <v>1398</v>
      </c>
      <c r="AQ38" s="915"/>
      <c r="AR38" s="915"/>
      <c r="AS38" s="915"/>
      <c r="AT38" s="915"/>
      <c r="AU38" s="915">
        <v>1398</v>
      </c>
      <c r="AV38" s="915"/>
      <c r="AW38" s="915"/>
      <c r="AX38" s="915"/>
      <c r="AY38" s="915"/>
      <c r="AZ38" s="916">
        <v>10.8</v>
      </c>
      <c r="BA38" s="916"/>
      <c r="BB38" s="916"/>
      <c r="BC38" s="916"/>
      <c r="BD38" s="916"/>
      <c r="BE38" s="912" t="s">
        <v>423</v>
      </c>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424</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396</v>
      </c>
      <c r="B63" s="874" t="s">
        <v>425</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9750</v>
      </c>
      <c r="AG63" s="926"/>
      <c r="AH63" s="926"/>
      <c r="AI63" s="926"/>
      <c r="AJ63" s="927"/>
      <c r="AK63" s="928"/>
      <c r="AL63" s="923"/>
      <c r="AM63" s="923"/>
      <c r="AN63" s="923"/>
      <c r="AO63" s="923"/>
      <c r="AP63" s="926">
        <v>154770</v>
      </c>
      <c r="AQ63" s="926"/>
      <c r="AR63" s="926"/>
      <c r="AS63" s="926"/>
      <c r="AT63" s="926"/>
      <c r="AU63" s="926">
        <v>88390</v>
      </c>
      <c r="AV63" s="926"/>
      <c r="AW63" s="926"/>
      <c r="AX63" s="926"/>
      <c r="AY63" s="926"/>
      <c r="AZ63" s="930"/>
      <c r="BA63" s="930"/>
      <c r="BB63" s="930"/>
      <c r="BC63" s="930"/>
      <c r="BD63" s="930"/>
      <c r="BE63" s="931"/>
      <c r="BF63" s="931"/>
      <c r="BG63" s="931"/>
      <c r="BH63" s="931"/>
      <c r="BI63" s="932"/>
      <c r="BJ63" s="933" t="s">
        <v>420</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426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427</v>
      </c>
      <c r="B66" s="825"/>
      <c r="C66" s="825"/>
      <c r="D66" s="825"/>
      <c r="E66" s="825"/>
      <c r="F66" s="825"/>
      <c r="G66" s="825"/>
      <c r="H66" s="825"/>
      <c r="I66" s="825"/>
      <c r="J66" s="825"/>
      <c r="K66" s="825"/>
      <c r="L66" s="825"/>
      <c r="M66" s="825"/>
      <c r="N66" s="825"/>
      <c r="O66" s="825"/>
      <c r="P66" s="826"/>
      <c r="Q66" s="801" t="s">
        <v>428</v>
      </c>
      <c r="R66" s="802"/>
      <c r="S66" s="802"/>
      <c r="T66" s="802"/>
      <c r="U66" s="803"/>
      <c r="V66" s="801" t="s">
        <v>429</v>
      </c>
      <c r="W66" s="802"/>
      <c r="X66" s="802"/>
      <c r="Y66" s="802"/>
      <c r="Z66" s="803"/>
      <c r="AA66" s="801" t="s">
        <v>430</v>
      </c>
      <c r="AB66" s="802"/>
      <c r="AC66" s="802"/>
      <c r="AD66" s="802"/>
      <c r="AE66" s="803"/>
      <c r="AF66" s="936" t="s">
        <v>431</v>
      </c>
      <c r="AG66" s="897"/>
      <c r="AH66" s="897"/>
      <c r="AI66" s="897"/>
      <c r="AJ66" s="937"/>
      <c r="AK66" s="801" t="s">
        <v>432</v>
      </c>
      <c r="AL66" s="825"/>
      <c r="AM66" s="825"/>
      <c r="AN66" s="825"/>
      <c r="AO66" s="826"/>
      <c r="AP66" s="801" t="s">
        <v>405</v>
      </c>
      <c r="AQ66" s="802"/>
      <c r="AR66" s="802"/>
      <c r="AS66" s="802"/>
      <c r="AT66" s="803"/>
      <c r="AU66" s="801" t="s">
        <v>433</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615</v>
      </c>
      <c r="C68" s="954"/>
      <c r="D68" s="954"/>
      <c r="E68" s="954"/>
      <c r="F68" s="954"/>
      <c r="G68" s="954"/>
      <c r="H68" s="954"/>
      <c r="I68" s="954"/>
      <c r="J68" s="954"/>
      <c r="K68" s="954"/>
      <c r="L68" s="954"/>
      <c r="M68" s="954"/>
      <c r="N68" s="954"/>
      <c r="O68" s="954"/>
      <c r="P68" s="955"/>
      <c r="Q68" s="956">
        <v>128</v>
      </c>
      <c r="R68" s="950"/>
      <c r="S68" s="950"/>
      <c r="T68" s="950"/>
      <c r="U68" s="950"/>
      <c r="V68" s="950">
        <v>127</v>
      </c>
      <c r="W68" s="950"/>
      <c r="X68" s="950"/>
      <c r="Y68" s="950"/>
      <c r="Z68" s="950"/>
      <c r="AA68" s="950">
        <v>1</v>
      </c>
      <c r="AB68" s="950"/>
      <c r="AC68" s="950"/>
      <c r="AD68" s="950"/>
      <c r="AE68" s="950"/>
      <c r="AF68" s="950">
        <v>1</v>
      </c>
      <c r="AG68" s="950"/>
      <c r="AH68" s="950"/>
      <c r="AI68" s="950"/>
      <c r="AJ68" s="950"/>
      <c r="AK68" s="950">
        <v>25</v>
      </c>
      <c r="AL68" s="950"/>
      <c r="AM68" s="950"/>
      <c r="AN68" s="950"/>
      <c r="AO68" s="950"/>
      <c r="AP68" s="950" t="s">
        <v>619</v>
      </c>
      <c r="AQ68" s="950"/>
      <c r="AR68" s="950"/>
      <c r="AS68" s="950"/>
      <c r="AT68" s="950"/>
      <c r="AU68" s="950" t="s">
        <v>619</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618</v>
      </c>
      <c r="C69" s="958"/>
      <c r="D69" s="958"/>
      <c r="E69" s="958"/>
      <c r="F69" s="958"/>
      <c r="G69" s="958"/>
      <c r="H69" s="958"/>
      <c r="I69" s="958"/>
      <c r="J69" s="958"/>
      <c r="K69" s="958"/>
      <c r="L69" s="958"/>
      <c r="M69" s="958"/>
      <c r="N69" s="958"/>
      <c r="O69" s="958"/>
      <c r="P69" s="959"/>
      <c r="Q69" s="960">
        <v>274</v>
      </c>
      <c r="R69" s="915"/>
      <c r="S69" s="915"/>
      <c r="T69" s="915"/>
      <c r="U69" s="915"/>
      <c r="V69" s="915">
        <v>252</v>
      </c>
      <c r="W69" s="915"/>
      <c r="X69" s="915"/>
      <c r="Y69" s="915"/>
      <c r="Z69" s="915"/>
      <c r="AA69" s="915">
        <v>22</v>
      </c>
      <c r="AB69" s="915"/>
      <c r="AC69" s="915"/>
      <c r="AD69" s="915"/>
      <c r="AE69" s="915"/>
      <c r="AF69" s="915">
        <v>22</v>
      </c>
      <c r="AG69" s="915"/>
      <c r="AH69" s="915"/>
      <c r="AI69" s="915"/>
      <c r="AJ69" s="915"/>
      <c r="AK69" s="915">
        <v>16</v>
      </c>
      <c r="AL69" s="915"/>
      <c r="AM69" s="915"/>
      <c r="AN69" s="915"/>
      <c r="AO69" s="915"/>
      <c r="AP69" s="915" t="s">
        <v>619</v>
      </c>
      <c r="AQ69" s="915"/>
      <c r="AR69" s="915"/>
      <c r="AS69" s="915"/>
      <c r="AT69" s="915"/>
      <c r="AU69" s="915" t="s">
        <v>619</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616</v>
      </c>
      <c r="C70" s="958"/>
      <c r="D70" s="958"/>
      <c r="E70" s="958"/>
      <c r="F70" s="958"/>
      <c r="G70" s="958"/>
      <c r="H70" s="958"/>
      <c r="I70" s="958"/>
      <c r="J70" s="958"/>
      <c r="K70" s="958"/>
      <c r="L70" s="958"/>
      <c r="M70" s="958"/>
      <c r="N70" s="958"/>
      <c r="O70" s="958"/>
      <c r="P70" s="959"/>
      <c r="Q70" s="960">
        <v>109</v>
      </c>
      <c r="R70" s="915"/>
      <c r="S70" s="915"/>
      <c r="T70" s="915"/>
      <c r="U70" s="915"/>
      <c r="V70" s="915">
        <v>100</v>
      </c>
      <c r="W70" s="915"/>
      <c r="X70" s="915"/>
      <c r="Y70" s="915"/>
      <c r="Z70" s="915"/>
      <c r="AA70" s="915">
        <v>9</v>
      </c>
      <c r="AB70" s="915"/>
      <c r="AC70" s="915"/>
      <c r="AD70" s="915"/>
      <c r="AE70" s="915"/>
      <c r="AF70" s="915">
        <v>9</v>
      </c>
      <c r="AG70" s="915"/>
      <c r="AH70" s="915"/>
      <c r="AI70" s="915"/>
      <c r="AJ70" s="915"/>
      <c r="AK70" s="915">
        <v>9</v>
      </c>
      <c r="AL70" s="915"/>
      <c r="AM70" s="915"/>
      <c r="AN70" s="915"/>
      <c r="AO70" s="915"/>
      <c r="AP70" s="915" t="s">
        <v>619</v>
      </c>
      <c r="AQ70" s="915"/>
      <c r="AR70" s="915"/>
      <c r="AS70" s="915"/>
      <c r="AT70" s="915"/>
      <c r="AU70" s="915" t="s">
        <v>619</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617</v>
      </c>
      <c r="C71" s="958"/>
      <c r="D71" s="958"/>
      <c r="E71" s="958"/>
      <c r="F71" s="958"/>
      <c r="G71" s="958"/>
      <c r="H71" s="958"/>
      <c r="I71" s="958"/>
      <c r="J71" s="958"/>
      <c r="K71" s="958"/>
      <c r="L71" s="958"/>
      <c r="M71" s="958"/>
      <c r="N71" s="958"/>
      <c r="O71" s="958"/>
      <c r="P71" s="959"/>
      <c r="Q71" s="960">
        <v>152324</v>
      </c>
      <c r="R71" s="915"/>
      <c r="S71" s="915"/>
      <c r="T71" s="915"/>
      <c r="U71" s="915"/>
      <c r="V71" s="915">
        <v>150619</v>
      </c>
      <c r="W71" s="915"/>
      <c r="X71" s="915"/>
      <c r="Y71" s="915"/>
      <c r="Z71" s="915"/>
      <c r="AA71" s="915">
        <v>1705</v>
      </c>
      <c r="AB71" s="915"/>
      <c r="AC71" s="915"/>
      <c r="AD71" s="915"/>
      <c r="AE71" s="915"/>
      <c r="AF71" s="915">
        <v>1705</v>
      </c>
      <c r="AG71" s="915"/>
      <c r="AH71" s="915"/>
      <c r="AI71" s="915"/>
      <c r="AJ71" s="915"/>
      <c r="AK71" s="915">
        <v>1311</v>
      </c>
      <c r="AL71" s="915"/>
      <c r="AM71" s="915"/>
      <c r="AN71" s="915"/>
      <c r="AO71" s="915"/>
      <c r="AP71" s="915" t="s">
        <v>619</v>
      </c>
      <c r="AQ71" s="915"/>
      <c r="AR71" s="915"/>
      <c r="AS71" s="915"/>
      <c r="AT71" s="915"/>
      <c r="AU71" s="915" t="s">
        <v>619</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396</v>
      </c>
      <c r="B88" s="874" t="s">
        <v>434</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1737</v>
      </c>
      <c r="AG88" s="926"/>
      <c r="AH88" s="926"/>
      <c r="AI88" s="926"/>
      <c r="AJ88" s="926"/>
      <c r="AK88" s="923"/>
      <c r="AL88" s="923"/>
      <c r="AM88" s="923"/>
      <c r="AN88" s="923"/>
      <c r="AO88" s="923"/>
      <c r="AP88" s="926" t="s">
        <v>631</v>
      </c>
      <c r="AQ88" s="926"/>
      <c r="AR88" s="926"/>
      <c r="AS88" s="926"/>
      <c r="AT88" s="926"/>
      <c r="AU88" s="926" t="s">
        <v>631</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874" t="s">
        <v>435</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64</v>
      </c>
      <c r="CS102" s="934"/>
      <c r="CT102" s="934"/>
      <c r="CU102" s="934"/>
      <c r="CV102" s="977"/>
      <c r="CW102" s="976">
        <v>86</v>
      </c>
      <c r="CX102" s="934"/>
      <c r="CY102" s="934"/>
      <c r="CZ102" s="934"/>
      <c r="DA102" s="977"/>
      <c r="DB102" s="976" t="s">
        <v>631</v>
      </c>
      <c r="DC102" s="934"/>
      <c r="DD102" s="934"/>
      <c r="DE102" s="934"/>
      <c r="DF102" s="977"/>
      <c r="DG102" s="976" t="s">
        <v>631</v>
      </c>
      <c r="DH102" s="934"/>
      <c r="DI102" s="934"/>
      <c r="DJ102" s="934"/>
      <c r="DK102" s="977"/>
      <c r="DL102" s="976" t="s">
        <v>631</v>
      </c>
      <c r="DM102" s="934"/>
      <c r="DN102" s="934"/>
      <c r="DO102" s="934"/>
      <c r="DP102" s="977"/>
      <c r="DQ102" s="976" t="s">
        <v>631</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436</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437</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440</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441</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442</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443</v>
      </c>
      <c r="AB109" s="979"/>
      <c r="AC109" s="979"/>
      <c r="AD109" s="979"/>
      <c r="AE109" s="980"/>
      <c r="AF109" s="978" t="s">
        <v>308</v>
      </c>
      <c r="AG109" s="979"/>
      <c r="AH109" s="979"/>
      <c r="AI109" s="979"/>
      <c r="AJ109" s="980"/>
      <c r="AK109" s="978" t="s">
        <v>307</v>
      </c>
      <c r="AL109" s="979"/>
      <c r="AM109" s="979"/>
      <c r="AN109" s="979"/>
      <c r="AO109" s="980"/>
      <c r="AP109" s="978" t="s">
        <v>444</v>
      </c>
      <c r="AQ109" s="979"/>
      <c r="AR109" s="979"/>
      <c r="AS109" s="979"/>
      <c r="AT109" s="981"/>
      <c r="AU109" s="998" t="s">
        <v>442</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443</v>
      </c>
      <c r="BR109" s="979"/>
      <c r="BS109" s="979"/>
      <c r="BT109" s="979"/>
      <c r="BU109" s="980"/>
      <c r="BV109" s="978" t="s">
        <v>308</v>
      </c>
      <c r="BW109" s="979"/>
      <c r="BX109" s="979"/>
      <c r="BY109" s="979"/>
      <c r="BZ109" s="980"/>
      <c r="CA109" s="978" t="s">
        <v>307</v>
      </c>
      <c r="CB109" s="979"/>
      <c r="CC109" s="979"/>
      <c r="CD109" s="979"/>
      <c r="CE109" s="980"/>
      <c r="CF109" s="999" t="s">
        <v>444</v>
      </c>
      <c r="CG109" s="999"/>
      <c r="CH109" s="999"/>
      <c r="CI109" s="999"/>
      <c r="CJ109" s="999"/>
      <c r="CK109" s="978" t="s">
        <v>445</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443</v>
      </c>
      <c r="DH109" s="979"/>
      <c r="DI109" s="979"/>
      <c r="DJ109" s="979"/>
      <c r="DK109" s="980"/>
      <c r="DL109" s="978" t="s">
        <v>308</v>
      </c>
      <c r="DM109" s="979"/>
      <c r="DN109" s="979"/>
      <c r="DO109" s="979"/>
      <c r="DP109" s="980"/>
      <c r="DQ109" s="978" t="s">
        <v>307</v>
      </c>
      <c r="DR109" s="979"/>
      <c r="DS109" s="979"/>
      <c r="DT109" s="979"/>
      <c r="DU109" s="980"/>
      <c r="DV109" s="978" t="s">
        <v>444</v>
      </c>
      <c r="DW109" s="979"/>
      <c r="DX109" s="979"/>
      <c r="DY109" s="979"/>
      <c r="DZ109" s="981"/>
    </row>
    <row r="110" spans="1:131" s="247" customFormat="1" ht="26.25" customHeight="1" x14ac:dyDescent="0.15">
      <c r="A110" s="982" t="s">
        <v>446</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17739953</v>
      </c>
      <c r="AB110" s="986"/>
      <c r="AC110" s="986"/>
      <c r="AD110" s="986"/>
      <c r="AE110" s="987"/>
      <c r="AF110" s="988">
        <v>16135322</v>
      </c>
      <c r="AG110" s="986"/>
      <c r="AH110" s="986"/>
      <c r="AI110" s="986"/>
      <c r="AJ110" s="987"/>
      <c r="AK110" s="988">
        <v>15566003</v>
      </c>
      <c r="AL110" s="986"/>
      <c r="AM110" s="986"/>
      <c r="AN110" s="986"/>
      <c r="AO110" s="987"/>
      <c r="AP110" s="989">
        <v>22.5</v>
      </c>
      <c r="AQ110" s="990"/>
      <c r="AR110" s="990"/>
      <c r="AS110" s="990"/>
      <c r="AT110" s="991"/>
      <c r="AU110" s="992" t="s">
        <v>73</v>
      </c>
      <c r="AV110" s="993"/>
      <c r="AW110" s="993"/>
      <c r="AX110" s="993"/>
      <c r="AY110" s="993"/>
      <c r="AZ110" s="1034" t="s">
        <v>447</v>
      </c>
      <c r="BA110" s="983"/>
      <c r="BB110" s="983"/>
      <c r="BC110" s="983"/>
      <c r="BD110" s="983"/>
      <c r="BE110" s="983"/>
      <c r="BF110" s="983"/>
      <c r="BG110" s="983"/>
      <c r="BH110" s="983"/>
      <c r="BI110" s="983"/>
      <c r="BJ110" s="983"/>
      <c r="BK110" s="983"/>
      <c r="BL110" s="983"/>
      <c r="BM110" s="983"/>
      <c r="BN110" s="983"/>
      <c r="BO110" s="983"/>
      <c r="BP110" s="984"/>
      <c r="BQ110" s="1020">
        <v>175420290</v>
      </c>
      <c r="BR110" s="1021"/>
      <c r="BS110" s="1021"/>
      <c r="BT110" s="1021"/>
      <c r="BU110" s="1021"/>
      <c r="BV110" s="1021">
        <v>178014917</v>
      </c>
      <c r="BW110" s="1021"/>
      <c r="BX110" s="1021"/>
      <c r="BY110" s="1021"/>
      <c r="BZ110" s="1021"/>
      <c r="CA110" s="1021">
        <v>183384366</v>
      </c>
      <c r="CB110" s="1021"/>
      <c r="CC110" s="1021"/>
      <c r="CD110" s="1021"/>
      <c r="CE110" s="1021"/>
      <c r="CF110" s="1035">
        <v>265.2</v>
      </c>
      <c r="CG110" s="1036"/>
      <c r="CH110" s="1036"/>
      <c r="CI110" s="1036"/>
      <c r="CJ110" s="1036"/>
      <c r="CK110" s="1037" t="s">
        <v>448</v>
      </c>
      <c r="CL110" s="1038"/>
      <c r="CM110" s="1017" t="s">
        <v>449</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129</v>
      </c>
      <c r="DH110" s="1021"/>
      <c r="DI110" s="1021"/>
      <c r="DJ110" s="1021"/>
      <c r="DK110" s="1021"/>
      <c r="DL110" s="1021" t="s">
        <v>420</v>
      </c>
      <c r="DM110" s="1021"/>
      <c r="DN110" s="1021"/>
      <c r="DO110" s="1021"/>
      <c r="DP110" s="1021"/>
      <c r="DQ110" s="1021" t="s">
        <v>420</v>
      </c>
      <c r="DR110" s="1021"/>
      <c r="DS110" s="1021"/>
      <c r="DT110" s="1021"/>
      <c r="DU110" s="1021"/>
      <c r="DV110" s="1022" t="s">
        <v>420</v>
      </c>
      <c r="DW110" s="1022"/>
      <c r="DX110" s="1022"/>
      <c r="DY110" s="1022"/>
      <c r="DZ110" s="1023"/>
    </row>
    <row r="111" spans="1:131" s="247" customFormat="1" ht="26.25" customHeight="1" x14ac:dyDescent="0.15">
      <c r="A111" s="1024" t="s">
        <v>450</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451</v>
      </c>
      <c r="AB111" s="1028"/>
      <c r="AC111" s="1028"/>
      <c r="AD111" s="1028"/>
      <c r="AE111" s="1029"/>
      <c r="AF111" s="1030" t="s">
        <v>420</v>
      </c>
      <c r="AG111" s="1028"/>
      <c r="AH111" s="1028"/>
      <c r="AI111" s="1028"/>
      <c r="AJ111" s="1029"/>
      <c r="AK111" s="1030" t="s">
        <v>452</v>
      </c>
      <c r="AL111" s="1028"/>
      <c r="AM111" s="1028"/>
      <c r="AN111" s="1028"/>
      <c r="AO111" s="1029"/>
      <c r="AP111" s="1031" t="s">
        <v>129</v>
      </c>
      <c r="AQ111" s="1032"/>
      <c r="AR111" s="1032"/>
      <c r="AS111" s="1032"/>
      <c r="AT111" s="1033"/>
      <c r="AU111" s="994"/>
      <c r="AV111" s="995"/>
      <c r="AW111" s="995"/>
      <c r="AX111" s="995"/>
      <c r="AY111" s="995"/>
      <c r="AZ111" s="1043" t="s">
        <v>453</v>
      </c>
      <c r="BA111" s="1044"/>
      <c r="BB111" s="1044"/>
      <c r="BC111" s="1044"/>
      <c r="BD111" s="1044"/>
      <c r="BE111" s="1044"/>
      <c r="BF111" s="1044"/>
      <c r="BG111" s="1044"/>
      <c r="BH111" s="1044"/>
      <c r="BI111" s="1044"/>
      <c r="BJ111" s="1044"/>
      <c r="BK111" s="1044"/>
      <c r="BL111" s="1044"/>
      <c r="BM111" s="1044"/>
      <c r="BN111" s="1044"/>
      <c r="BO111" s="1044"/>
      <c r="BP111" s="1045"/>
      <c r="BQ111" s="1013">
        <v>13</v>
      </c>
      <c r="BR111" s="1014"/>
      <c r="BS111" s="1014"/>
      <c r="BT111" s="1014"/>
      <c r="BU111" s="1014"/>
      <c r="BV111" s="1014">
        <v>7</v>
      </c>
      <c r="BW111" s="1014"/>
      <c r="BX111" s="1014"/>
      <c r="BY111" s="1014"/>
      <c r="BZ111" s="1014"/>
      <c r="CA111" s="1014">
        <v>28</v>
      </c>
      <c r="CB111" s="1014"/>
      <c r="CC111" s="1014"/>
      <c r="CD111" s="1014"/>
      <c r="CE111" s="1014"/>
      <c r="CF111" s="1008">
        <v>0</v>
      </c>
      <c r="CG111" s="1009"/>
      <c r="CH111" s="1009"/>
      <c r="CI111" s="1009"/>
      <c r="CJ111" s="1009"/>
      <c r="CK111" s="1039"/>
      <c r="CL111" s="1040"/>
      <c r="CM111" s="1010" t="s">
        <v>454</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420</v>
      </c>
      <c r="DH111" s="1014"/>
      <c r="DI111" s="1014"/>
      <c r="DJ111" s="1014"/>
      <c r="DK111" s="1014"/>
      <c r="DL111" s="1014" t="s">
        <v>420</v>
      </c>
      <c r="DM111" s="1014"/>
      <c r="DN111" s="1014"/>
      <c r="DO111" s="1014"/>
      <c r="DP111" s="1014"/>
      <c r="DQ111" s="1014" t="s">
        <v>452</v>
      </c>
      <c r="DR111" s="1014"/>
      <c r="DS111" s="1014"/>
      <c r="DT111" s="1014"/>
      <c r="DU111" s="1014"/>
      <c r="DV111" s="1015" t="s">
        <v>451</v>
      </c>
      <c r="DW111" s="1015"/>
      <c r="DX111" s="1015"/>
      <c r="DY111" s="1015"/>
      <c r="DZ111" s="1016"/>
    </row>
    <row r="112" spans="1:131" s="247" customFormat="1" ht="26.25" customHeight="1" x14ac:dyDescent="0.15">
      <c r="A112" s="1046" t="s">
        <v>455</v>
      </c>
      <c r="B112" s="1047"/>
      <c r="C112" s="1044" t="s">
        <v>456</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452</v>
      </c>
      <c r="AB112" s="1053"/>
      <c r="AC112" s="1053"/>
      <c r="AD112" s="1053"/>
      <c r="AE112" s="1054"/>
      <c r="AF112" s="1055" t="s">
        <v>451</v>
      </c>
      <c r="AG112" s="1053"/>
      <c r="AH112" s="1053"/>
      <c r="AI112" s="1053"/>
      <c r="AJ112" s="1054"/>
      <c r="AK112" s="1055" t="s">
        <v>452</v>
      </c>
      <c r="AL112" s="1053"/>
      <c r="AM112" s="1053"/>
      <c r="AN112" s="1053"/>
      <c r="AO112" s="1054"/>
      <c r="AP112" s="1056" t="s">
        <v>420</v>
      </c>
      <c r="AQ112" s="1057"/>
      <c r="AR112" s="1057"/>
      <c r="AS112" s="1057"/>
      <c r="AT112" s="1058"/>
      <c r="AU112" s="994"/>
      <c r="AV112" s="995"/>
      <c r="AW112" s="995"/>
      <c r="AX112" s="995"/>
      <c r="AY112" s="995"/>
      <c r="AZ112" s="1043" t="s">
        <v>457</v>
      </c>
      <c r="BA112" s="1044"/>
      <c r="BB112" s="1044"/>
      <c r="BC112" s="1044"/>
      <c r="BD112" s="1044"/>
      <c r="BE112" s="1044"/>
      <c r="BF112" s="1044"/>
      <c r="BG112" s="1044"/>
      <c r="BH112" s="1044"/>
      <c r="BI112" s="1044"/>
      <c r="BJ112" s="1044"/>
      <c r="BK112" s="1044"/>
      <c r="BL112" s="1044"/>
      <c r="BM112" s="1044"/>
      <c r="BN112" s="1044"/>
      <c r="BO112" s="1044"/>
      <c r="BP112" s="1045"/>
      <c r="BQ112" s="1013">
        <v>91585483</v>
      </c>
      <c r="BR112" s="1014"/>
      <c r="BS112" s="1014"/>
      <c r="BT112" s="1014"/>
      <c r="BU112" s="1014"/>
      <c r="BV112" s="1014">
        <v>89195123</v>
      </c>
      <c r="BW112" s="1014"/>
      <c r="BX112" s="1014"/>
      <c r="BY112" s="1014"/>
      <c r="BZ112" s="1014"/>
      <c r="CA112" s="1014">
        <v>88389845</v>
      </c>
      <c r="CB112" s="1014"/>
      <c r="CC112" s="1014"/>
      <c r="CD112" s="1014"/>
      <c r="CE112" s="1014"/>
      <c r="CF112" s="1008">
        <v>127.8</v>
      </c>
      <c r="CG112" s="1009"/>
      <c r="CH112" s="1009"/>
      <c r="CI112" s="1009"/>
      <c r="CJ112" s="1009"/>
      <c r="CK112" s="1039"/>
      <c r="CL112" s="1040"/>
      <c r="CM112" s="1010" t="s">
        <v>458</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129</v>
      </c>
      <c r="DH112" s="1014"/>
      <c r="DI112" s="1014"/>
      <c r="DJ112" s="1014"/>
      <c r="DK112" s="1014"/>
      <c r="DL112" s="1014" t="s">
        <v>420</v>
      </c>
      <c r="DM112" s="1014"/>
      <c r="DN112" s="1014"/>
      <c r="DO112" s="1014"/>
      <c r="DP112" s="1014"/>
      <c r="DQ112" s="1014" t="s">
        <v>420</v>
      </c>
      <c r="DR112" s="1014"/>
      <c r="DS112" s="1014"/>
      <c r="DT112" s="1014"/>
      <c r="DU112" s="1014"/>
      <c r="DV112" s="1015" t="s">
        <v>451</v>
      </c>
      <c r="DW112" s="1015"/>
      <c r="DX112" s="1015"/>
      <c r="DY112" s="1015"/>
      <c r="DZ112" s="1016"/>
    </row>
    <row r="113" spans="1:130" s="247" customFormat="1" ht="26.25" customHeight="1" x14ac:dyDescent="0.15">
      <c r="A113" s="1048"/>
      <c r="B113" s="1049"/>
      <c r="C113" s="1044" t="s">
        <v>459</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6935448</v>
      </c>
      <c r="AB113" s="1028"/>
      <c r="AC113" s="1028"/>
      <c r="AD113" s="1028"/>
      <c r="AE113" s="1029"/>
      <c r="AF113" s="1030">
        <v>7332653</v>
      </c>
      <c r="AG113" s="1028"/>
      <c r="AH113" s="1028"/>
      <c r="AI113" s="1028"/>
      <c r="AJ113" s="1029"/>
      <c r="AK113" s="1030">
        <v>5940642</v>
      </c>
      <c r="AL113" s="1028"/>
      <c r="AM113" s="1028"/>
      <c r="AN113" s="1028"/>
      <c r="AO113" s="1029"/>
      <c r="AP113" s="1031">
        <v>8.6</v>
      </c>
      <c r="AQ113" s="1032"/>
      <c r="AR113" s="1032"/>
      <c r="AS113" s="1032"/>
      <c r="AT113" s="1033"/>
      <c r="AU113" s="994"/>
      <c r="AV113" s="995"/>
      <c r="AW113" s="995"/>
      <c r="AX113" s="995"/>
      <c r="AY113" s="995"/>
      <c r="AZ113" s="1043" t="s">
        <v>460</v>
      </c>
      <c r="BA113" s="1044"/>
      <c r="BB113" s="1044"/>
      <c r="BC113" s="1044"/>
      <c r="BD113" s="1044"/>
      <c r="BE113" s="1044"/>
      <c r="BF113" s="1044"/>
      <c r="BG113" s="1044"/>
      <c r="BH113" s="1044"/>
      <c r="BI113" s="1044"/>
      <c r="BJ113" s="1044"/>
      <c r="BK113" s="1044"/>
      <c r="BL113" s="1044"/>
      <c r="BM113" s="1044"/>
      <c r="BN113" s="1044"/>
      <c r="BO113" s="1044"/>
      <c r="BP113" s="1045"/>
      <c r="BQ113" s="1013" t="s">
        <v>129</v>
      </c>
      <c r="BR113" s="1014"/>
      <c r="BS113" s="1014"/>
      <c r="BT113" s="1014"/>
      <c r="BU113" s="1014"/>
      <c r="BV113" s="1014" t="s">
        <v>129</v>
      </c>
      <c r="BW113" s="1014"/>
      <c r="BX113" s="1014"/>
      <c r="BY113" s="1014"/>
      <c r="BZ113" s="1014"/>
      <c r="CA113" s="1014" t="s">
        <v>452</v>
      </c>
      <c r="CB113" s="1014"/>
      <c r="CC113" s="1014"/>
      <c r="CD113" s="1014"/>
      <c r="CE113" s="1014"/>
      <c r="CF113" s="1008" t="s">
        <v>129</v>
      </c>
      <c r="CG113" s="1009"/>
      <c r="CH113" s="1009"/>
      <c r="CI113" s="1009"/>
      <c r="CJ113" s="1009"/>
      <c r="CK113" s="1039"/>
      <c r="CL113" s="1040"/>
      <c r="CM113" s="1010" t="s">
        <v>461</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420</v>
      </c>
      <c r="DH113" s="1053"/>
      <c r="DI113" s="1053"/>
      <c r="DJ113" s="1053"/>
      <c r="DK113" s="1054"/>
      <c r="DL113" s="1055" t="s">
        <v>452</v>
      </c>
      <c r="DM113" s="1053"/>
      <c r="DN113" s="1053"/>
      <c r="DO113" s="1053"/>
      <c r="DP113" s="1054"/>
      <c r="DQ113" s="1055" t="s">
        <v>420</v>
      </c>
      <c r="DR113" s="1053"/>
      <c r="DS113" s="1053"/>
      <c r="DT113" s="1053"/>
      <c r="DU113" s="1054"/>
      <c r="DV113" s="1056" t="s">
        <v>452</v>
      </c>
      <c r="DW113" s="1057"/>
      <c r="DX113" s="1057"/>
      <c r="DY113" s="1057"/>
      <c r="DZ113" s="1058"/>
    </row>
    <row r="114" spans="1:130" s="247" customFormat="1" ht="26.25" customHeight="1" x14ac:dyDescent="0.15">
      <c r="A114" s="1048"/>
      <c r="B114" s="1049"/>
      <c r="C114" s="1044" t="s">
        <v>462</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451</v>
      </c>
      <c r="AB114" s="1053"/>
      <c r="AC114" s="1053"/>
      <c r="AD114" s="1053"/>
      <c r="AE114" s="1054"/>
      <c r="AF114" s="1055" t="s">
        <v>451</v>
      </c>
      <c r="AG114" s="1053"/>
      <c r="AH114" s="1053"/>
      <c r="AI114" s="1053"/>
      <c r="AJ114" s="1054"/>
      <c r="AK114" s="1055" t="s">
        <v>129</v>
      </c>
      <c r="AL114" s="1053"/>
      <c r="AM114" s="1053"/>
      <c r="AN114" s="1053"/>
      <c r="AO114" s="1054"/>
      <c r="AP114" s="1056" t="s">
        <v>420</v>
      </c>
      <c r="AQ114" s="1057"/>
      <c r="AR114" s="1057"/>
      <c r="AS114" s="1057"/>
      <c r="AT114" s="1058"/>
      <c r="AU114" s="994"/>
      <c r="AV114" s="995"/>
      <c r="AW114" s="995"/>
      <c r="AX114" s="995"/>
      <c r="AY114" s="995"/>
      <c r="AZ114" s="1043" t="s">
        <v>463</v>
      </c>
      <c r="BA114" s="1044"/>
      <c r="BB114" s="1044"/>
      <c r="BC114" s="1044"/>
      <c r="BD114" s="1044"/>
      <c r="BE114" s="1044"/>
      <c r="BF114" s="1044"/>
      <c r="BG114" s="1044"/>
      <c r="BH114" s="1044"/>
      <c r="BI114" s="1044"/>
      <c r="BJ114" s="1044"/>
      <c r="BK114" s="1044"/>
      <c r="BL114" s="1044"/>
      <c r="BM114" s="1044"/>
      <c r="BN114" s="1044"/>
      <c r="BO114" s="1044"/>
      <c r="BP114" s="1045"/>
      <c r="BQ114" s="1013">
        <v>19995058</v>
      </c>
      <c r="BR114" s="1014"/>
      <c r="BS114" s="1014"/>
      <c r="BT114" s="1014"/>
      <c r="BU114" s="1014"/>
      <c r="BV114" s="1014">
        <v>18747096</v>
      </c>
      <c r="BW114" s="1014"/>
      <c r="BX114" s="1014"/>
      <c r="BY114" s="1014"/>
      <c r="BZ114" s="1014"/>
      <c r="CA114" s="1014">
        <v>18083405</v>
      </c>
      <c r="CB114" s="1014"/>
      <c r="CC114" s="1014"/>
      <c r="CD114" s="1014"/>
      <c r="CE114" s="1014"/>
      <c r="CF114" s="1008">
        <v>26.2</v>
      </c>
      <c r="CG114" s="1009"/>
      <c r="CH114" s="1009"/>
      <c r="CI114" s="1009"/>
      <c r="CJ114" s="1009"/>
      <c r="CK114" s="1039"/>
      <c r="CL114" s="1040"/>
      <c r="CM114" s="1010" t="s">
        <v>464</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420</v>
      </c>
      <c r="DH114" s="1053"/>
      <c r="DI114" s="1053"/>
      <c r="DJ114" s="1053"/>
      <c r="DK114" s="1054"/>
      <c r="DL114" s="1055" t="s">
        <v>420</v>
      </c>
      <c r="DM114" s="1053"/>
      <c r="DN114" s="1053"/>
      <c r="DO114" s="1053"/>
      <c r="DP114" s="1054"/>
      <c r="DQ114" s="1055" t="s">
        <v>452</v>
      </c>
      <c r="DR114" s="1053"/>
      <c r="DS114" s="1053"/>
      <c r="DT114" s="1053"/>
      <c r="DU114" s="1054"/>
      <c r="DV114" s="1056" t="s">
        <v>129</v>
      </c>
      <c r="DW114" s="1057"/>
      <c r="DX114" s="1057"/>
      <c r="DY114" s="1057"/>
      <c r="DZ114" s="1058"/>
    </row>
    <row r="115" spans="1:130" s="247" customFormat="1" ht="26.25" customHeight="1" x14ac:dyDescent="0.15">
      <c r="A115" s="1048"/>
      <c r="B115" s="1049"/>
      <c r="C115" s="1044" t="s">
        <v>465</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5724</v>
      </c>
      <c r="AB115" s="1028"/>
      <c r="AC115" s="1028"/>
      <c r="AD115" s="1028"/>
      <c r="AE115" s="1029"/>
      <c r="AF115" s="1030">
        <v>2430</v>
      </c>
      <c r="AG115" s="1028"/>
      <c r="AH115" s="1028"/>
      <c r="AI115" s="1028"/>
      <c r="AJ115" s="1029"/>
      <c r="AK115" s="1030">
        <v>994</v>
      </c>
      <c r="AL115" s="1028"/>
      <c r="AM115" s="1028"/>
      <c r="AN115" s="1028"/>
      <c r="AO115" s="1029"/>
      <c r="AP115" s="1031">
        <v>0</v>
      </c>
      <c r="AQ115" s="1032"/>
      <c r="AR115" s="1032"/>
      <c r="AS115" s="1032"/>
      <c r="AT115" s="1033"/>
      <c r="AU115" s="994"/>
      <c r="AV115" s="995"/>
      <c r="AW115" s="995"/>
      <c r="AX115" s="995"/>
      <c r="AY115" s="995"/>
      <c r="AZ115" s="1043" t="s">
        <v>466</v>
      </c>
      <c r="BA115" s="1044"/>
      <c r="BB115" s="1044"/>
      <c r="BC115" s="1044"/>
      <c r="BD115" s="1044"/>
      <c r="BE115" s="1044"/>
      <c r="BF115" s="1044"/>
      <c r="BG115" s="1044"/>
      <c r="BH115" s="1044"/>
      <c r="BI115" s="1044"/>
      <c r="BJ115" s="1044"/>
      <c r="BK115" s="1044"/>
      <c r="BL115" s="1044"/>
      <c r="BM115" s="1044"/>
      <c r="BN115" s="1044"/>
      <c r="BO115" s="1044"/>
      <c r="BP115" s="1045"/>
      <c r="BQ115" s="1013" t="s">
        <v>129</v>
      </c>
      <c r="BR115" s="1014"/>
      <c r="BS115" s="1014"/>
      <c r="BT115" s="1014"/>
      <c r="BU115" s="1014"/>
      <c r="BV115" s="1014" t="s">
        <v>129</v>
      </c>
      <c r="BW115" s="1014"/>
      <c r="BX115" s="1014"/>
      <c r="BY115" s="1014"/>
      <c r="BZ115" s="1014"/>
      <c r="CA115" s="1014" t="s">
        <v>420</v>
      </c>
      <c r="CB115" s="1014"/>
      <c r="CC115" s="1014"/>
      <c r="CD115" s="1014"/>
      <c r="CE115" s="1014"/>
      <c r="CF115" s="1008" t="s">
        <v>129</v>
      </c>
      <c r="CG115" s="1009"/>
      <c r="CH115" s="1009"/>
      <c r="CI115" s="1009"/>
      <c r="CJ115" s="1009"/>
      <c r="CK115" s="1039"/>
      <c r="CL115" s="1040"/>
      <c r="CM115" s="1043" t="s">
        <v>467</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129</v>
      </c>
      <c r="DH115" s="1053"/>
      <c r="DI115" s="1053"/>
      <c r="DJ115" s="1053"/>
      <c r="DK115" s="1054"/>
      <c r="DL115" s="1055" t="s">
        <v>451</v>
      </c>
      <c r="DM115" s="1053"/>
      <c r="DN115" s="1053"/>
      <c r="DO115" s="1053"/>
      <c r="DP115" s="1054"/>
      <c r="DQ115" s="1055" t="s">
        <v>129</v>
      </c>
      <c r="DR115" s="1053"/>
      <c r="DS115" s="1053"/>
      <c r="DT115" s="1053"/>
      <c r="DU115" s="1054"/>
      <c r="DV115" s="1056" t="s">
        <v>129</v>
      </c>
      <c r="DW115" s="1057"/>
      <c r="DX115" s="1057"/>
      <c r="DY115" s="1057"/>
      <c r="DZ115" s="1058"/>
    </row>
    <row r="116" spans="1:130" s="247" customFormat="1" ht="26.25" customHeight="1" x14ac:dyDescent="0.15">
      <c r="A116" s="1050"/>
      <c r="B116" s="1051"/>
      <c r="C116" s="1059" t="s">
        <v>468</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151</v>
      </c>
      <c r="AB116" s="1053"/>
      <c r="AC116" s="1053"/>
      <c r="AD116" s="1053"/>
      <c r="AE116" s="1054"/>
      <c r="AF116" s="1055">
        <v>2341</v>
      </c>
      <c r="AG116" s="1053"/>
      <c r="AH116" s="1053"/>
      <c r="AI116" s="1053"/>
      <c r="AJ116" s="1054"/>
      <c r="AK116" s="1055">
        <v>1806</v>
      </c>
      <c r="AL116" s="1053"/>
      <c r="AM116" s="1053"/>
      <c r="AN116" s="1053"/>
      <c r="AO116" s="1054"/>
      <c r="AP116" s="1056">
        <v>0</v>
      </c>
      <c r="AQ116" s="1057"/>
      <c r="AR116" s="1057"/>
      <c r="AS116" s="1057"/>
      <c r="AT116" s="1058"/>
      <c r="AU116" s="994"/>
      <c r="AV116" s="995"/>
      <c r="AW116" s="995"/>
      <c r="AX116" s="995"/>
      <c r="AY116" s="995"/>
      <c r="AZ116" s="1061" t="s">
        <v>469</v>
      </c>
      <c r="BA116" s="1062"/>
      <c r="BB116" s="1062"/>
      <c r="BC116" s="1062"/>
      <c r="BD116" s="1062"/>
      <c r="BE116" s="1062"/>
      <c r="BF116" s="1062"/>
      <c r="BG116" s="1062"/>
      <c r="BH116" s="1062"/>
      <c r="BI116" s="1062"/>
      <c r="BJ116" s="1062"/>
      <c r="BK116" s="1062"/>
      <c r="BL116" s="1062"/>
      <c r="BM116" s="1062"/>
      <c r="BN116" s="1062"/>
      <c r="BO116" s="1062"/>
      <c r="BP116" s="1063"/>
      <c r="BQ116" s="1013" t="s">
        <v>129</v>
      </c>
      <c r="BR116" s="1014"/>
      <c r="BS116" s="1014"/>
      <c r="BT116" s="1014"/>
      <c r="BU116" s="1014"/>
      <c r="BV116" s="1014" t="s">
        <v>129</v>
      </c>
      <c r="BW116" s="1014"/>
      <c r="BX116" s="1014"/>
      <c r="BY116" s="1014"/>
      <c r="BZ116" s="1014"/>
      <c r="CA116" s="1014" t="s">
        <v>420</v>
      </c>
      <c r="CB116" s="1014"/>
      <c r="CC116" s="1014"/>
      <c r="CD116" s="1014"/>
      <c r="CE116" s="1014"/>
      <c r="CF116" s="1008" t="s">
        <v>129</v>
      </c>
      <c r="CG116" s="1009"/>
      <c r="CH116" s="1009"/>
      <c r="CI116" s="1009"/>
      <c r="CJ116" s="1009"/>
      <c r="CK116" s="1039"/>
      <c r="CL116" s="1040"/>
      <c r="CM116" s="1010" t="s">
        <v>470</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452</v>
      </c>
      <c r="DH116" s="1053"/>
      <c r="DI116" s="1053"/>
      <c r="DJ116" s="1053"/>
      <c r="DK116" s="1054"/>
      <c r="DL116" s="1055" t="s">
        <v>451</v>
      </c>
      <c r="DM116" s="1053"/>
      <c r="DN116" s="1053"/>
      <c r="DO116" s="1053"/>
      <c r="DP116" s="1054"/>
      <c r="DQ116" s="1055" t="s">
        <v>420</v>
      </c>
      <c r="DR116" s="1053"/>
      <c r="DS116" s="1053"/>
      <c r="DT116" s="1053"/>
      <c r="DU116" s="1054"/>
      <c r="DV116" s="1056" t="s">
        <v>451</v>
      </c>
      <c r="DW116" s="1057"/>
      <c r="DX116" s="1057"/>
      <c r="DY116" s="1057"/>
      <c r="DZ116" s="1058"/>
    </row>
    <row r="117" spans="1:130" s="247"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471</v>
      </c>
      <c r="Z117" s="980"/>
      <c r="AA117" s="1070">
        <v>24681276</v>
      </c>
      <c r="AB117" s="1071"/>
      <c r="AC117" s="1071"/>
      <c r="AD117" s="1071"/>
      <c r="AE117" s="1072"/>
      <c r="AF117" s="1073">
        <v>23472746</v>
      </c>
      <c r="AG117" s="1071"/>
      <c r="AH117" s="1071"/>
      <c r="AI117" s="1071"/>
      <c r="AJ117" s="1072"/>
      <c r="AK117" s="1073">
        <v>21509445</v>
      </c>
      <c r="AL117" s="1071"/>
      <c r="AM117" s="1071"/>
      <c r="AN117" s="1071"/>
      <c r="AO117" s="1072"/>
      <c r="AP117" s="1074"/>
      <c r="AQ117" s="1075"/>
      <c r="AR117" s="1075"/>
      <c r="AS117" s="1075"/>
      <c r="AT117" s="1076"/>
      <c r="AU117" s="994"/>
      <c r="AV117" s="995"/>
      <c r="AW117" s="995"/>
      <c r="AX117" s="995"/>
      <c r="AY117" s="995"/>
      <c r="AZ117" s="1061" t="s">
        <v>472</v>
      </c>
      <c r="BA117" s="1062"/>
      <c r="BB117" s="1062"/>
      <c r="BC117" s="1062"/>
      <c r="BD117" s="1062"/>
      <c r="BE117" s="1062"/>
      <c r="BF117" s="1062"/>
      <c r="BG117" s="1062"/>
      <c r="BH117" s="1062"/>
      <c r="BI117" s="1062"/>
      <c r="BJ117" s="1062"/>
      <c r="BK117" s="1062"/>
      <c r="BL117" s="1062"/>
      <c r="BM117" s="1062"/>
      <c r="BN117" s="1062"/>
      <c r="BO117" s="1062"/>
      <c r="BP117" s="1063"/>
      <c r="BQ117" s="1013" t="s">
        <v>420</v>
      </c>
      <c r="BR117" s="1014"/>
      <c r="BS117" s="1014"/>
      <c r="BT117" s="1014"/>
      <c r="BU117" s="1014"/>
      <c r="BV117" s="1014" t="s">
        <v>420</v>
      </c>
      <c r="BW117" s="1014"/>
      <c r="BX117" s="1014"/>
      <c r="BY117" s="1014"/>
      <c r="BZ117" s="1014"/>
      <c r="CA117" s="1014" t="s">
        <v>452</v>
      </c>
      <c r="CB117" s="1014"/>
      <c r="CC117" s="1014"/>
      <c r="CD117" s="1014"/>
      <c r="CE117" s="1014"/>
      <c r="CF117" s="1008" t="s">
        <v>420</v>
      </c>
      <c r="CG117" s="1009"/>
      <c r="CH117" s="1009"/>
      <c r="CI117" s="1009"/>
      <c r="CJ117" s="1009"/>
      <c r="CK117" s="1039"/>
      <c r="CL117" s="1040"/>
      <c r="CM117" s="1010" t="s">
        <v>473</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420</v>
      </c>
      <c r="DH117" s="1053"/>
      <c r="DI117" s="1053"/>
      <c r="DJ117" s="1053"/>
      <c r="DK117" s="1054"/>
      <c r="DL117" s="1055" t="s">
        <v>420</v>
      </c>
      <c r="DM117" s="1053"/>
      <c r="DN117" s="1053"/>
      <c r="DO117" s="1053"/>
      <c r="DP117" s="1054"/>
      <c r="DQ117" s="1055" t="s">
        <v>452</v>
      </c>
      <c r="DR117" s="1053"/>
      <c r="DS117" s="1053"/>
      <c r="DT117" s="1053"/>
      <c r="DU117" s="1054"/>
      <c r="DV117" s="1056" t="s">
        <v>420</v>
      </c>
      <c r="DW117" s="1057"/>
      <c r="DX117" s="1057"/>
      <c r="DY117" s="1057"/>
      <c r="DZ117" s="1058"/>
    </row>
    <row r="118" spans="1:130" s="247" customFormat="1" ht="26.25" customHeight="1" x14ac:dyDescent="0.15">
      <c r="A118" s="998" t="s">
        <v>445</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443</v>
      </c>
      <c r="AB118" s="979"/>
      <c r="AC118" s="979"/>
      <c r="AD118" s="979"/>
      <c r="AE118" s="980"/>
      <c r="AF118" s="978" t="s">
        <v>308</v>
      </c>
      <c r="AG118" s="979"/>
      <c r="AH118" s="979"/>
      <c r="AI118" s="979"/>
      <c r="AJ118" s="980"/>
      <c r="AK118" s="978" t="s">
        <v>307</v>
      </c>
      <c r="AL118" s="979"/>
      <c r="AM118" s="979"/>
      <c r="AN118" s="979"/>
      <c r="AO118" s="980"/>
      <c r="AP118" s="1065" t="s">
        <v>444</v>
      </c>
      <c r="AQ118" s="1066"/>
      <c r="AR118" s="1066"/>
      <c r="AS118" s="1066"/>
      <c r="AT118" s="1067"/>
      <c r="AU118" s="994"/>
      <c r="AV118" s="995"/>
      <c r="AW118" s="995"/>
      <c r="AX118" s="995"/>
      <c r="AY118" s="995"/>
      <c r="AZ118" s="1068" t="s">
        <v>474</v>
      </c>
      <c r="BA118" s="1059"/>
      <c r="BB118" s="1059"/>
      <c r="BC118" s="1059"/>
      <c r="BD118" s="1059"/>
      <c r="BE118" s="1059"/>
      <c r="BF118" s="1059"/>
      <c r="BG118" s="1059"/>
      <c r="BH118" s="1059"/>
      <c r="BI118" s="1059"/>
      <c r="BJ118" s="1059"/>
      <c r="BK118" s="1059"/>
      <c r="BL118" s="1059"/>
      <c r="BM118" s="1059"/>
      <c r="BN118" s="1059"/>
      <c r="BO118" s="1059"/>
      <c r="BP118" s="1060"/>
      <c r="BQ118" s="1091" t="s">
        <v>420</v>
      </c>
      <c r="BR118" s="1092"/>
      <c r="BS118" s="1092"/>
      <c r="BT118" s="1092"/>
      <c r="BU118" s="1092"/>
      <c r="BV118" s="1092" t="s">
        <v>452</v>
      </c>
      <c r="BW118" s="1092"/>
      <c r="BX118" s="1092"/>
      <c r="BY118" s="1092"/>
      <c r="BZ118" s="1092"/>
      <c r="CA118" s="1092" t="s">
        <v>420</v>
      </c>
      <c r="CB118" s="1092"/>
      <c r="CC118" s="1092"/>
      <c r="CD118" s="1092"/>
      <c r="CE118" s="1092"/>
      <c r="CF118" s="1008" t="s">
        <v>452</v>
      </c>
      <c r="CG118" s="1009"/>
      <c r="CH118" s="1009"/>
      <c r="CI118" s="1009"/>
      <c r="CJ118" s="1009"/>
      <c r="CK118" s="1039"/>
      <c r="CL118" s="1040"/>
      <c r="CM118" s="1010" t="s">
        <v>475</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452</v>
      </c>
      <c r="DH118" s="1053"/>
      <c r="DI118" s="1053"/>
      <c r="DJ118" s="1053"/>
      <c r="DK118" s="1054"/>
      <c r="DL118" s="1055" t="s">
        <v>420</v>
      </c>
      <c r="DM118" s="1053"/>
      <c r="DN118" s="1053"/>
      <c r="DO118" s="1053"/>
      <c r="DP118" s="1054"/>
      <c r="DQ118" s="1055" t="s">
        <v>452</v>
      </c>
      <c r="DR118" s="1053"/>
      <c r="DS118" s="1053"/>
      <c r="DT118" s="1053"/>
      <c r="DU118" s="1054"/>
      <c r="DV118" s="1056" t="s">
        <v>452</v>
      </c>
      <c r="DW118" s="1057"/>
      <c r="DX118" s="1057"/>
      <c r="DY118" s="1057"/>
      <c r="DZ118" s="1058"/>
    </row>
    <row r="119" spans="1:130" s="247" customFormat="1" ht="26.25" customHeight="1" x14ac:dyDescent="0.15">
      <c r="A119" s="1152" t="s">
        <v>448</v>
      </c>
      <c r="B119" s="1038"/>
      <c r="C119" s="1017" t="s">
        <v>449</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452</v>
      </c>
      <c r="AB119" s="986"/>
      <c r="AC119" s="986"/>
      <c r="AD119" s="986"/>
      <c r="AE119" s="987"/>
      <c r="AF119" s="988" t="s">
        <v>452</v>
      </c>
      <c r="AG119" s="986"/>
      <c r="AH119" s="986"/>
      <c r="AI119" s="986"/>
      <c r="AJ119" s="987"/>
      <c r="AK119" s="988" t="s">
        <v>420</v>
      </c>
      <c r="AL119" s="986"/>
      <c r="AM119" s="986"/>
      <c r="AN119" s="986"/>
      <c r="AO119" s="987"/>
      <c r="AP119" s="989" t="s">
        <v>420</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476</v>
      </c>
      <c r="BP119" s="1100"/>
      <c r="BQ119" s="1091">
        <v>287000844</v>
      </c>
      <c r="BR119" s="1092"/>
      <c r="BS119" s="1092"/>
      <c r="BT119" s="1092"/>
      <c r="BU119" s="1092"/>
      <c r="BV119" s="1092">
        <v>285957143</v>
      </c>
      <c r="BW119" s="1092"/>
      <c r="BX119" s="1092"/>
      <c r="BY119" s="1092"/>
      <c r="BZ119" s="1092"/>
      <c r="CA119" s="1092">
        <v>289857644</v>
      </c>
      <c r="CB119" s="1092"/>
      <c r="CC119" s="1092"/>
      <c r="CD119" s="1092"/>
      <c r="CE119" s="1092"/>
      <c r="CF119" s="1093"/>
      <c r="CG119" s="1094"/>
      <c r="CH119" s="1094"/>
      <c r="CI119" s="1094"/>
      <c r="CJ119" s="1095"/>
      <c r="CK119" s="1041"/>
      <c r="CL119" s="1042"/>
      <c r="CM119" s="1096" t="s">
        <v>477</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13</v>
      </c>
      <c r="DH119" s="1078"/>
      <c r="DI119" s="1078"/>
      <c r="DJ119" s="1078"/>
      <c r="DK119" s="1079"/>
      <c r="DL119" s="1077">
        <v>7</v>
      </c>
      <c r="DM119" s="1078"/>
      <c r="DN119" s="1078"/>
      <c r="DO119" s="1078"/>
      <c r="DP119" s="1079"/>
      <c r="DQ119" s="1077">
        <v>28</v>
      </c>
      <c r="DR119" s="1078"/>
      <c r="DS119" s="1078"/>
      <c r="DT119" s="1078"/>
      <c r="DU119" s="1079"/>
      <c r="DV119" s="1080">
        <v>0</v>
      </c>
      <c r="DW119" s="1081"/>
      <c r="DX119" s="1081"/>
      <c r="DY119" s="1081"/>
      <c r="DZ119" s="1082"/>
    </row>
    <row r="120" spans="1:130" s="247" customFormat="1" ht="26.25" customHeight="1" x14ac:dyDescent="0.15">
      <c r="A120" s="1153"/>
      <c r="B120" s="1040"/>
      <c r="C120" s="1010" t="s">
        <v>454</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420</v>
      </c>
      <c r="AB120" s="1053"/>
      <c r="AC120" s="1053"/>
      <c r="AD120" s="1053"/>
      <c r="AE120" s="1054"/>
      <c r="AF120" s="1055" t="s">
        <v>420</v>
      </c>
      <c r="AG120" s="1053"/>
      <c r="AH120" s="1053"/>
      <c r="AI120" s="1053"/>
      <c r="AJ120" s="1054"/>
      <c r="AK120" s="1055" t="s">
        <v>129</v>
      </c>
      <c r="AL120" s="1053"/>
      <c r="AM120" s="1053"/>
      <c r="AN120" s="1053"/>
      <c r="AO120" s="1054"/>
      <c r="AP120" s="1056" t="s">
        <v>420</v>
      </c>
      <c r="AQ120" s="1057"/>
      <c r="AR120" s="1057"/>
      <c r="AS120" s="1057"/>
      <c r="AT120" s="1058"/>
      <c r="AU120" s="1083" t="s">
        <v>478</v>
      </c>
      <c r="AV120" s="1084"/>
      <c r="AW120" s="1084"/>
      <c r="AX120" s="1084"/>
      <c r="AY120" s="1085"/>
      <c r="AZ120" s="1034" t="s">
        <v>479</v>
      </c>
      <c r="BA120" s="983"/>
      <c r="BB120" s="983"/>
      <c r="BC120" s="983"/>
      <c r="BD120" s="983"/>
      <c r="BE120" s="983"/>
      <c r="BF120" s="983"/>
      <c r="BG120" s="983"/>
      <c r="BH120" s="983"/>
      <c r="BI120" s="983"/>
      <c r="BJ120" s="983"/>
      <c r="BK120" s="983"/>
      <c r="BL120" s="983"/>
      <c r="BM120" s="983"/>
      <c r="BN120" s="983"/>
      <c r="BO120" s="983"/>
      <c r="BP120" s="984"/>
      <c r="BQ120" s="1020">
        <v>15820571</v>
      </c>
      <c r="BR120" s="1021"/>
      <c r="BS120" s="1021"/>
      <c r="BT120" s="1021"/>
      <c r="BU120" s="1021"/>
      <c r="BV120" s="1021">
        <v>12484847</v>
      </c>
      <c r="BW120" s="1021"/>
      <c r="BX120" s="1021"/>
      <c r="BY120" s="1021"/>
      <c r="BZ120" s="1021"/>
      <c r="CA120" s="1021">
        <v>9904851</v>
      </c>
      <c r="CB120" s="1021"/>
      <c r="CC120" s="1021"/>
      <c r="CD120" s="1021"/>
      <c r="CE120" s="1021"/>
      <c r="CF120" s="1035">
        <v>14.3</v>
      </c>
      <c r="CG120" s="1036"/>
      <c r="CH120" s="1036"/>
      <c r="CI120" s="1036"/>
      <c r="CJ120" s="1036"/>
      <c r="CK120" s="1101" t="s">
        <v>480</v>
      </c>
      <c r="CL120" s="1102"/>
      <c r="CM120" s="1102"/>
      <c r="CN120" s="1102"/>
      <c r="CO120" s="1103"/>
      <c r="CP120" s="1109" t="s">
        <v>415</v>
      </c>
      <c r="CQ120" s="1110"/>
      <c r="CR120" s="1110"/>
      <c r="CS120" s="1110"/>
      <c r="CT120" s="1110"/>
      <c r="CU120" s="1110"/>
      <c r="CV120" s="1110"/>
      <c r="CW120" s="1110"/>
      <c r="CX120" s="1110"/>
      <c r="CY120" s="1110"/>
      <c r="CZ120" s="1110"/>
      <c r="DA120" s="1110"/>
      <c r="DB120" s="1110"/>
      <c r="DC120" s="1110"/>
      <c r="DD120" s="1110"/>
      <c r="DE120" s="1110"/>
      <c r="DF120" s="1111"/>
      <c r="DG120" s="1020" t="s">
        <v>481</v>
      </c>
      <c r="DH120" s="1021"/>
      <c r="DI120" s="1021"/>
      <c r="DJ120" s="1021"/>
      <c r="DK120" s="1021"/>
      <c r="DL120" s="1021">
        <v>85057090</v>
      </c>
      <c r="DM120" s="1021"/>
      <c r="DN120" s="1021"/>
      <c r="DO120" s="1021"/>
      <c r="DP120" s="1021"/>
      <c r="DQ120" s="1021">
        <v>84748015</v>
      </c>
      <c r="DR120" s="1021"/>
      <c r="DS120" s="1021"/>
      <c r="DT120" s="1021"/>
      <c r="DU120" s="1021"/>
      <c r="DV120" s="1022">
        <v>122.6</v>
      </c>
      <c r="DW120" s="1022"/>
      <c r="DX120" s="1022"/>
      <c r="DY120" s="1022"/>
      <c r="DZ120" s="1023"/>
    </row>
    <row r="121" spans="1:130" s="247" customFormat="1" ht="26.25" customHeight="1" x14ac:dyDescent="0.15">
      <c r="A121" s="1153"/>
      <c r="B121" s="1040"/>
      <c r="C121" s="1061" t="s">
        <v>482</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420</v>
      </c>
      <c r="AB121" s="1053"/>
      <c r="AC121" s="1053"/>
      <c r="AD121" s="1053"/>
      <c r="AE121" s="1054"/>
      <c r="AF121" s="1055" t="s">
        <v>129</v>
      </c>
      <c r="AG121" s="1053"/>
      <c r="AH121" s="1053"/>
      <c r="AI121" s="1053"/>
      <c r="AJ121" s="1054"/>
      <c r="AK121" s="1055" t="s">
        <v>129</v>
      </c>
      <c r="AL121" s="1053"/>
      <c r="AM121" s="1053"/>
      <c r="AN121" s="1053"/>
      <c r="AO121" s="1054"/>
      <c r="AP121" s="1056" t="s">
        <v>420</v>
      </c>
      <c r="AQ121" s="1057"/>
      <c r="AR121" s="1057"/>
      <c r="AS121" s="1057"/>
      <c r="AT121" s="1058"/>
      <c r="AU121" s="1086"/>
      <c r="AV121" s="1087"/>
      <c r="AW121" s="1087"/>
      <c r="AX121" s="1087"/>
      <c r="AY121" s="1088"/>
      <c r="AZ121" s="1043" t="s">
        <v>483</v>
      </c>
      <c r="BA121" s="1044"/>
      <c r="BB121" s="1044"/>
      <c r="BC121" s="1044"/>
      <c r="BD121" s="1044"/>
      <c r="BE121" s="1044"/>
      <c r="BF121" s="1044"/>
      <c r="BG121" s="1044"/>
      <c r="BH121" s="1044"/>
      <c r="BI121" s="1044"/>
      <c r="BJ121" s="1044"/>
      <c r="BK121" s="1044"/>
      <c r="BL121" s="1044"/>
      <c r="BM121" s="1044"/>
      <c r="BN121" s="1044"/>
      <c r="BO121" s="1044"/>
      <c r="BP121" s="1045"/>
      <c r="BQ121" s="1013">
        <v>46518579</v>
      </c>
      <c r="BR121" s="1014"/>
      <c r="BS121" s="1014"/>
      <c r="BT121" s="1014"/>
      <c r="BU121" s="1014"/>
      <c r="BV121" s="1014">
        <v>44106624</v>
      </c>
      <c r="BW121" s="1014"/>
      <c r="BX121" s="1014"/>
      <c r="BY121" s="1014"/>
      <c r="BZ121" s="1014"/>
      <c r="CA121" s="1014">
        <v>41766017</v>
      </c>
      <c r="CB121" s="1014"/>
      <c r="CC121" s="1014"/>
      <c r="CD121" s="1014"/>
      <c r="CE121" s="1014"/>
      <c r="CF121" s="1008">
        <v>60.4</v>
      </c>
      <c r="CG121" s="1009"/>
      <c r="CH121" s="1009"/>
      <c r="CI121" s="1009"/>
      <c r="CJ121" s="1009"/>
      <c r="CK121" s="1104"/>
      <c r="CL121" s="1105"/>
      <c r="CM121" s="1105"/>
      <c r="CN121" s="1105"/>
      <c r="CO121" s="1106"/>
      <c r="CP121" s="1114" t="s">
        <v>152</v>
      </c>
      <c r="CQ121" s="1115"/>
      <c r="CR121" s="1115"/>
      <c r="CS121" s="1115"/>
      <c r="CT121" s="1115"/>
      <c r="CU121" s="1115"/>
      <c r="CV121" s="1115"/>
      <c r="CW121" s="1115"/>
      <c r="CX121" s="1115"/>
      <c r="CY121" s="1115"/>
      <c r="CZ121" s="1115"/>
      <c r="DA121" s="1115"/>
      <c r="DB121" s="1115"/>
      <c r="DC121" s="1115"/>
      <c r="DD121" s="1115"/>
      <c r="DE121" s="1115"/>
      <c r="DF121" s="1116"/>
      <c r="DG121" s="1013">
        <v>3549810</v>
      </c>
      <c r="DH121" s="1014"/>
      <c r="DI121" s="1014"/>
      <c r="DJ121" s="1014"/>
      <c r="DK121" s="1014"/>
      <c r="DL121" s="1014">
        <v>2474050</v>
      </c>
      <c r="DM121" s="1014"/>
      <c r="DN121" s="1014"/>
      <c r="DO121" s="1014"/>
      <c r="DP121" s="1014"/>
      <c r="DQ121" s="1014">
        <v>1398290</v>
      </c>
      <c r="DR121" s="1014"/>
      <c r="DS121" s="1014"/>
      <c r="DT121" s="1014"/>
      <c r="DU121" s="1014"/>
      <c r="DV121" s="1015">
        <v>2</v>
      </c>
      <c r="DW121" s="1015"/>
      <c r="DX121" s="1015"/>
      <c r="DY121" s="1015"/>
      <c r="DZ121" s="1016"/>
    </row>
    <row r="122" spans="1:130" s="247" customFormat="1" ht="26.25" customHeight="1" x14ac:dyDescent="0.15">
      <c r="A122" s="1153"/>
      <c r="B122" s="1040"/>
      <c r="C122" s="1010" t="s">
        <v>464</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129</v>
      </c>
      <c r="AB122" s="1053"/>
      <c r="AC122" s="1053"/>
      <c r="AD122" s="1053"/>
      <c r="AE122" s="1054"/>
      <c r="AF122" s="1055" t="s">
        <v>420</v>
      </c>
      <c r="AG122" s="1053"/>
      <c r="AH122" s="1053"/>
      <c r="AI122" s="1053"/>
      <c r="AJ122" s="1054"/>
      <c r="AK122" s="1055" t="s">
        <v>420</v>
      </c>
      <c r="AL122" s="1053"/>
      <c r="AM122" s="1053"/>
      <c r="AN122" s="1053"/>
      <c r="AO122" s="1054"/>
      <c r="AP122" s="1056" t="s">
        <v>129</v>
      </c>
      <c r="AQ122" s="1057"/>
      <c r="AR122" s="1057"/>
      <c r="AS122" s="1057"/>
      <c r="AT122" s="1058"/>
      <c r="AU122" s="1086"/>
      <c r="AV122" s="1087"/>
      <c r="AW122" s="1087"/>
      <c r="AX122" s="1087"/>
      <c r="AY122" s="1088"/>
      <c r="AZ122" s="1068" t="s">
        <v>484</v>
      </c>
      <c r="BA122" s="1059"/>
      <c r="BB122" s="1059"/>
      <c r="BC122" s="1059"/>
      <c r="BD122" s="1059"/>
      <c r="BE122" s="1059"/>
      <c r="BF122" s="1059"/>
      <c r="BG122" s="1059"/>
      <c r="BH122" s="1059"/>
      <c r="BI122" s="1059"/>
      <c r="BJ122" s="1059"/>
      <c r="BK122" s="1059"/>
      <c r="BL122" s="1059"/>
      <c r="BM122" s="1059"/>
      <c r="BN122" s="1059"/>
      <c r="BO122" s="1059"/>
      <c r="BP122" s="1060"/>
      <c r="BQ122" s="1091">
        <v>145100051</v>
      </c>
      <c r="BR122" s="1092"/>
      <c r="BS122" s="1092"/>
      <c r="BT122" s="1092"/>
      <c r="BU122" s="1092"/>
      <c r="BV122" s="1092">
        <v>148884821</v>
      </c>
      <c r="BW122" s="1092"/>
      <c r="BX122" s="1092"/>
      <c r="BY122" s="1092"/>
      <c r="BZ122" s="1092"/>
      <c r="CA122" s="1092">
        <v>149908257</v>
      </c>
      <c r="CB122" s="1092"/>
      <c r="CC122" s="1092"/>
      <c r="CD122" s="1092"/>
      <c r="CE122" s="1092"/>
      <c r="CF122" s="1112">
        <v>216.8</v>
      </c>
      <c r="CG122" s="1113"/>
      <c r="CH122" s="1113"/>
      <c r="CI122" s="1113"/>
      <c r="CJ122" s="1113"/>
      <c r="CK122" s="1104"/>
      <c r="CL122" s="1105"/>
      <c r="CM122" s="1105"/>
      <c r="CN122" s="1105"/>
      <c r="CO122" s="1106"/>
      <c r="CP122" s="1114" t="s">
        <v>485</v>
      </c>
      <c r="CQ122" s="1115"/>
      <c r="CR122" s="1115"/>
      <c r="CS122" s="1115"/>
      <c r="CT122" s="1115"/>
      <c r="CU122" s="1115"/>
      <c r="CV122" s="1115"/>
      <c r="CW122" s="1115"/>
      <c r="CX122" s="1115"/>
      <c r="CY122" s="1115"/>
      <c r="CZ122" s="1115"/>
      <c r="DA122" s="1115"/>
      <c r="DB122" s="1115"/>
      <c r="DC122" s="1115"/>
      <c r="DD122" s="1115"/>
      <c r="DE122" s="1115"/>
      <c r="DF122" s="1116"/>
      <c r="DG122" s="1013">
        <v>324489</v>
      </c>
      <c r="DH122" s="1014"/>
      <c r="DI122" s="1014"/>
      <c r="DJ122" s="1014"/>
      <c r="DK122" s="1014"/>
      <c r="DL122" s="1014">
        <v>309025</v>
      </c>
      <c r="DM122" s="1014"/>
      <c r="DN122" s="1014"/>
      <c r="DO122" s="1014"/>
      <c r="DP122" s="1014"/>
      <c r="DQ122" s="1014">
        <v>965168</v>
      </c>
      <c r="DR122" s="1014"/>
      <c r="DS122" s="1014"/>
      <c r="DT122" s="1014"/>
      <c r="DU122" s="1014"/>
      <c r="DV122" s="1015">
        <v>1.4</v>
      </c>
      <c r="DW122" s="1015"/>
      <c r="DX122" s="1015"/>
      <c r="DY122" s="1015"/>
      <c r="DZ122" s="1016"/>
    </row>
    <row r="123" spans="1:130" s="247" customFormat="1" ht="26.25" customHeight="1" x14ac:dyDescent="0.15">
      <c r="A123" s="1153"/>
      <c r="B123" s="1040"/>
      <c r="C123" s="1010" t="s">
        <v>470</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129</v>
      </c>
      <c r="AB123" s="1053"/>
      <c r="AC123" s="1053"/>
      <c r="AD123" s="1053"/>
      <c r="AE123" s="1054"/>
      <c r="AF123" s="1055" t="s">
        <v>420</v>
      </c>
      <c r="AG123" s="1053"/>
      <c r="AH123" s="1053"/>
      <c r="AI123" s="1053"/>
      <c r="AJ123" s="1054"/>
      <c r="AK123" s="1055" t="s">
        <v>129</v>
      </c>
      <c r="AL123" s="1053"/>
      <c r="AM123" s="1053"/>
      <c r="AN123" s="1053"/>
      <c r="AO123" s="1054"/>
      <c r="AP123" s="1056" t="s">
        <v>420</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486</v>
      </c>
      <c r="BP123" s="1100"/>
      <c r="BQ123" s="1159">
        <v>207439201</v>
      </c>
      <c r="BR123" s="1160"/>
      <c r="BS123" s="1160"/>
      <c r="BT123" s="1160"/>
      <c r="BU123" s="1160"/>
      <c r="BV123" s="1160">
        <v>205476292</v>
      </c>
      <c r="BW123" s="1160"/>
      <c r="BX123" s="1160"/>
      <c r="BY123" s="1160"/>
      <c r="BZ123" s="1160"/>
      <c r="CA123" s="1160">
        <v>201579125</v>
      </c>
      <c r="CB123" s="1160"/>
      <c r="CC123" s="1160"/>
      <c r="CD123" s="1160"/>
      <c r="CE123" s="1160"/>
      <c r="CF123" s="1093"/>
      <c r="CG123" s="1094"/>
      <c r="CH123" s="1094"/>
      <c r="CI123" s="1094"/>
      <c r="CJ123" s="1095"/>
      <c r="CK123" s="1104"/>
      <c r="CL123" s="1105"/>
      <c r="CM123" s="1105"/>
      <c r="CN123" s="1105"/>
      <c r="CO123" s="1106"/>
      <c r="CP123" s="1114" t="s">
        <v>487</v>
      </c>
      <c r="CQ123" s="1115"/>
      <c r="CR123" s="1115"/>
      <c r="CS123" s="1115"/>
      <c r="CT123" s="1115"/>
      <c r="CU123" s="1115"/>
      <c r="CV123" s="1115"/>
      <c r="CW123" s="1115"/>
      <c r="CX123" s="1115"/>
      <c r="CY123" s="1115"/>
      <c r="CZ123" s="1115"/>
      <c r="DA123" s="1115"/>
      <c r="DB123" s="1115"/>
      <c r="DC123" s="1115"/>
      <c r="DD123" s="1115"/>
      <c r="DE123" s="1115"/>
      <c r="DF123" s="1116"/>
      <c r="DG123" s="1052">
        <v>747307</v>
      </c>
      <c r="DH123" s="1053"/>
      <c r="DI123" s="1053"/>
      <c r="DJ123" s="1053"/>
      <c r="DK123" s="1054"/>
      <c r="DL123" s="1055">
        <v>719684</v>
      </c>
      <c r="DM123" s="1053"/>
      <c r="DN123" s="1053"/>
      <c r="DO123" s="1053"/>
      <c r="DP123" s="1054"/>
      <c r="DQ123" s="1055">
        <v>685704</v>
      </c>
      <c r="DR123" s="1053"/>
      <c r="DS123" s="1053"/>
      <c r="DT123" s="1053"/>
      <c r="DU123" s="1054"/>
      <c r="DV123" s="1056">
        <v>1</v>
      </c>
      <c r="DW123" s="1057"/>
      <c r="DX123" s="1057"/>
      <c r="DY123" s="1057"/>
      <c r="DZ123" s="1058"/>
    </row>
    <row r="124" spans="1:130" s="247" customFormat="1" ht="26.25" customHeight="1" thickBot="1" x14ac:dyDescent="0.2">
      <c r="A124" s="1153"/>
      <c r="B124" s="1040"/>
      <c r="C124" s="1010" t="s">
        <v>473</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420</v>
      </c>
      <c r="AB124" s="1053"/>
      <c r="AC124" s="1053"/>
      <c r="AD124" s="1053"/>
      <c r="AE124" s="1054"/>
      <c r="AF124" s="1055" t="s">
        <v>129</v>
      </c>
      <c r="AG124" s="1053"/>
      <c r="AH124" s="1053"/>
      <c r="AI124" s="1053"/>
      <c r="AJ124" s="1054"/>
      <c r="AK124" s="1055" t="s">
        <v>129</v>
      </c>
      <c r="AL124" s="1053"/>
      <c r="AM124" s="1053"/>
      <c r="AN124" s="1053"/>
      <c r="AO124" s="1054"/>
      <c r="AP124" s="1056" t="s">
        <v>129</v>
      </c>
      <c r="AQ124" s="1057"/>
      <c r="AR124" s="1057"/>
      <c r="AS124" s="1057"/>
      <c r="AT124" s="1058"/>
      <c r="AU124" s="1155" t="s">
        <v>488</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118.7</v>
      </c>
      <c r="BR124" s="1122"/>
      <c r="BS124" s="1122"/>
      <c r="BT124" s="1122"/>
      <c r="BU124" s="1122"/>
      <c r="BV124" s="1122">
        <v>118.2</v>
      </c>
      <c r="BW124" s="1122"/>
      <c r="BX124" s="1122"/>
      <c r="BY124" s="1122"/>
      <c r="BZ124" s="1122"/>
      <c r="CA124" s="1122">
        <v>127.6</v>
      </c>
      <c r="CB124" s="1122"/>
      <c r="CC124" s="1122"/>
      <c r="CD124" s="1122"/>
      <c r="CE124" s="1122"/>
      <c r="CF124" s="1123"/>
      <c r="CG124" s="1124"/>
      <c r="CH124" s="1124"/>
      <c r="CI124" s="1124"/>
      <c r="CJ124" s="1125"/>
      <c r="CK124" s="1107"/>
      <c r="CL124" s="1107"/>
      <c r="CM124" s="1107"/>
      <c r="CN124" s="1107"/>
      <c r="CO124" s="1108"/>
      <c r="CP124" s="1114" t="s">
        <v>489</v>
      </c>
      <c r="CQ124" s="1115"/>
      <c r="CR124" s="1115"/>
      <c r="CS124" s="1115"/>
      <c r="CT124" s="1115"/>
      <c r="CU124" s="1115"/>
      <c r="CV124" s="1115"/>
      <c r="CW124" s="1115"/>
      <c r="CX124" s="1115"/>
      <c r="CY124" s="1115"/>
      <c r="CZ124" s="1115"/>
      <c r="DA124" s="1115"/>
      <c r="DB124" s="1115"/>
      <c r="DC124" s="1115"/>
      <c r="DD124" s="1115"/>
      <c r="DE124" s="1115"/>
      <c r="DF124" s="1116"/>
      <c r="DG124" s="1099">
        <v>86963877</v>
      </c>
      <c r="DH124" s="1078"/>
      <c r="DI124" s="1078"/>
      <c r="DJ124" s="1078"/>
      <c r="DK124" s="1079"/>
      <c r="DL124" s="1077">
        <v>635274</v>
      </c>
      <c r="DM124" s="1078"/>
      <c r="DN124" s="1078"/>
      <c r="DO124" s="1078"/>
      <c r="DP124" s="1079"/>
      <c r="DQ124" s="1077">
        <v>592668</v>
      </c>
      <c r="DR124" s="1078"/>
      <c r="DS124" s="1078"/>
      <c r="DT124" s="1078"/>
      <c r="DU124" s="1079"/>
      <c r="DV124" s="1080">
        <v>0.9</v>
      </c>
      <c r="DW124" s="1081"/>
      <c r="DX124" s="1081"/>
      <c r="DY124" s="1081"/>
      <c r="DZ124" s="1082"/>
    </row>
    <row r="125" spans="1:130" s="247" customFormat="1" ht="26.25" customHeight="1" x14ac:dyDescent="0.15">
      <c r="A125" s="1153"/>
      <c r="B125" s="1040"/>
      <c r="C125" s="1010" t="s">
        <v>475</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420</v>
      </c>
      <c r="AB125" s="1053"/>
      <c r="AC125" s="1053"/>
      <c r="AD125" s="1053"/>
      <c r="AE125" s="1054"/>
      <c r="AF125" s="1055" t="s">
        <v>420</v>
      </c>
      <c r="AG125" s="1053"/>
      <c r="AH125" s="1053"/>
      <c r="AI125" s="1053"/>
      <c r="AJ125" s="1054"/>
      <c r="AK125" s="1055" t="s">
        <v>490</v>
      </c>
      <c r="AL125" s="1053"/>
      <c r="AM125" s="1053"/>
      <c r="AN125" s="1053"/>
      <c r="AO125" s="1054"/>
      <c r="AP125" s="1056" t="s">
        <v>129</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491</v>
      </c>
      <c r="CL125" s="1102"/>
      <c r="CM125" s="1102"/>
      <c r="CN125" s="1102"/>
      <c r="CO125" s="1103"/>
      <c r="CP125" s="1034" t="s">
        <v>492</v>
      </c>
      <c r="CQ125" s="983"/>
      <c r="CR125" s="983"/>
      <c r="CS125" s="983"/>
      <c r="CT125" s="983"/>
      <c r="CU125" s="983"/>
      <c r="CV125" s="983"/>
      <c r="CW125" s="983"/>
      <c r="CX125" s="983"/>
      <c r="CY125" s="983"/>
      <c r="CZ125" s="983"/>
      <c r="DA125" s="983"/>
      <c r="DB125" s="983"/>
      <c r="DC125" s="983"/>
      <c r="DD125" s="983"/>
      <c r="DE125" s="983"/>
      <c r="DF125" s="984"/>
      <c r="DG125" s="1020" t="s">
        <v>129</v>
      </c>
      <c r="DH125" s="1021"/>
      <c r="DI125" s="1021"/>
      <c r="DJ125" s="1021"/>
      <c r="DK125" s="1021"/>
      <c r="DL125" s="1021" t="s">
        <v>129</v>
      </c>
      <c r="DM125" s="1021"/>
      <c r="DN125" s="1021"/>
      <c r="DO125" s="1021"/>
      <c r="DP125" s="1021"/>
      <c r="DQ125" s="1021" t="s">
        <v>129</v>
      </c>
      <c r="DR125" s="1021"/>
      <c r="DS125" s="1021"/>
      <c r="DT125" s="1021"/>
      <c r="DU125" s="1021"/>
      <c r="DV125" s="1022" t="s">
        <v>129</v>
      </c>
      <c r="DW125" s="1022"/>
      <c r="DX125" s="1022"/>
      <c r="DY125" s="1022"/>
      <c r="DZ125" s="1023"/>
    </row>
    <row r="126" spans="1:130" s="247" customFormat="1" ht="26.25" customHeight="1" thickBot="1" x14ac:dyDescent="0.2">
      <c r="A126" s="1153"/>
      <c r="B126" s="1040"/>
      <c r="C126" s="1010" t="s">
        <v>477</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129</v>
      </c>
      <c r="AB126" s="1053"/>
      <c r="AC126" s="1053"/>
      <c r="AD126" s="1053"/>
      <c r="AE126" s="1054"/>
      <c r="AF126" s="1055" t="s">
        <v>129</v>
      </c>
      <c r="AG126" s="1053"/>
      <c r="AH126" s="1053"/>
      <c r="AI126" s="1053"/>
      <c r="AJ126" s="1054"/>
      <c r="AK126" s="1055" t="s">
        <v>129</v>
      </c>
      <c r="AL126" s="1053"/>
      <c r="AM126" s="1053"/>
      <c r="AN126" s="1053"/>
      <c r="AO126" s="1054"/>
      <c r="AP126" s="1056" t="s">
        <v>129</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493</v>
      </c>
      <c r="CQ126" s="1044"/>
      <c r="CR126" s="1044"/>
      <c r="CS126" s="1044"/>
      <c r="CT126" s="1044"/>
      <c r="CU126" s="1044"/>
      <c r="CV126" s="1044"/>
      <c r="CW126" s="1044"/>
      <c r="CX126" s="1044"/>
      <c r="CY126" s="1044"/>
      <c r="CZ126" s="1044"/>
      <c r="DA126" s="1044"/>
      <c r="DB126" s="1044"/>
      <c r="DC126" s="1044"/>
      <c r="DD126" s="1044"/>
      <c r="DE126" s="1044"/>
      <c r="DF126" s="1045"/>
      <c r="DG126" s="1013" t="s">
        <v>481</v>
      </c>
      <c r="DH126" s="1014"/>
      <c r="DI126" s="1014"/>
      <c r="DJ126" s="1014"/>
      <c r="DK126" s="1014"/>
      <c r="DL126" s="1014" t="s">
        <v>129</v>
      </c>
      <c r="DM126" s="1014"/>
      <c r="DN126" s="1014"/>
      <c r="DO126" s="1014"/>
      <c r="DP126" s="1014"/>
      <c r="DQ126" s="1014" t="s">
        <v>420</v>
      </c>
      <c r="DR126" s="1014"/>
      <c r="DS126" s="1014"/>
      <c r="DT126" s="1014"/>
      <c r="DU126" s="1014"/>
      <c r="DV126" s="1015" t="s">
        <v>129</v>
      </c>
      <c r="DW126" s="1015"/>
      <c r="DX126" s="1015"/>
      <c r="DY126" s="1015"/>
      <c r="DZ126" s="1016"/>
    </row>
    <row r="127" spans="1:130" s="247" customFormat="1" ht="26.25" customHeight="1" x14ac:dyDescent="0.15">
      <c r="A127" s="1154"/>
      <c r="B127" s="1042"/>
      <c r="C127" s="1096" t="s">
        <v>494</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5724</v>
      </c>
      <c r="AB127" s="1053"/>
      <c r="AC127" s="1053"/>
      <c r="AD127" s="1053"/>
      <c r="AE127" s="1054"/>
      <c r="AF127" s="1055">
        <v>2430</v>
      </c>
      <c r="AG127" s="1053"/>
      <c r="AH127" s="1053"/>
      <c r="AI127" s="1053"/>
      <c r="AJ127" s="1054"/>
      <c r="AK127" s="1055">
        <v>994</v>
      </c>
      <c r="AL127" s="1053"/>
      <c r="AM127" s="1053"/>
      <c r="AN127" s="1053"/>
      <c r="AO127" s="1054"/>
      <c r="AP127" s="1056">
        <v>0</v>
      </c>
      <c r="AQ127" s="1057"/>
      <c r="AR127" s="1057"/>
      <c r="AS127" s="1057"/>
      <c r="AT127" s="1058"/>
      <c r="AU127" s="283"/>
      <c r="AV127" s="283"/>
      <c r="AW127" s="283"/>
      <c r="AX127" s="1126" t="s">
        <v>495</v>
      </c>
      <c r="AY127" s="1127"/>
      <c r="AZ127" s="1127"/>
      <c r="BA127" s="1127"/>
      <c r="BB127" s="1127"/>
      <c r="BC127" s="1127"/>
      <c r="BD127" s="1127"/>
      <c r="BE127" s="1128"/>
      <c r="BF127" s="1129" t="s">
        <v>496</v>
      </c>
      <c r="BG127" s="1127"/>
      <c r="BH127" s="1127"/>
      <c r="BI127" s="1127"/>
      <c r="BJ127" s="1127"/>
      <c r="BK127" s="1127"/>
      <c r="BL127" s="1128"/>
      <c r="BM127" s="1129" t="s">
        <v>497</v>
      </c>
      <c r="BN127" s="1127"/>
      <c r="BO127" s="1127"/>
      <c r="BP127" s="1127"/>
      <c r="BQ127" s="1127"/>
      <c r="BR127" s="1127"/>
      <c r="BS127" s="1128"/>
      <c r="BT127" s="1129" t="s">
        <v>498</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499</v>
      </c>
      <c r="CQ127" s="1044"/>
      <c r="CR127" s="1044"/>
      <c r="CS127" s="1044"/>
      <c r="CT127" s="1044"/>
      <c r="CU127" s="1044"/>
      <c r="CV127" s="1044"/>
      <c r="CW127" s="1044"/>
      <c r="CX127" s="1044"/>
      <c r="CY127" s="1044"/>
      <c r="CZ127" s="1044"/>
      <c r="DA127" s="1044"/>
      <c r="DB127" s="1044"/>
      <c r="DC127" s="1044"/>
      <c r="DD127" s="1044"/>
      <c r="DE127" s="1044"/>
      <c r="DF127" s="1045"/>
      <c r="DG127" s="1013" t="s">
        <v>420</v>
      </c>
      <c r="DH127" s="1014"/>
      <c r="DI127" s="1014"/>
      <c r="DJ127" s="1014"/>
      <c r="DK127" s="1014"/>
      <c r="DL127" s="1014" t="s">
        <v>420</v>
      </c>
      <c r="DM127" s="1014"/>
      <c r="DN127" s="1014"/>
      <c r="DO127" s="1014"/>
      <c r="DP127" s="1014"/>
      <c r="DQ127" s="1014" t="s">
        <v>420</v>
      </c>
      <c r="DR127" s="1014"/>
      <c r="DS127" s="1014"/>
      <c r="DT127" s="1014"/>
      <c r="DU127" s="1014"/>
      <c r="DV127" s="1015" t="s">
        <v>420</v>
      </c>
      <c r="DW127" s="1015"/>
      <c r="DX127" s="1015"/>
      <c r="DY127" s="1015"/>
      <c r="DZ127" s="1016"/>
    </row>
    <row r="128" spans="1:130" s="247" customFormat="1" ht="26.25" customHeight="1" thickBot="1" x14ac:dyDescent="0.2">
      <c r="A128" s="1137" t="s">
        <v>500</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501</v>
      </c>
      <c r="X128" s="1139"/>
      <c r="Y128" s="1139"/>
      <c r="Z128" s="1140"/>
      <c r="AA128" s="1141">
        <v>5942110</v>
      </c>
      <c r="AB128" s="1142"/>
      <c r="AC128" s="1142"/>
      <c r="AD128" s="1142"/>
      <c r="AE128" s="1143"/>
      <c r="AF128" s="1144">
        <v>4489419</v>
      </c>
      <c r="AG128" s="1142"/>
      <c r="AH128" s="1142"/>
      <c r="AI128" s="1142"/>
      <c r="AJ128" s="1143"/>
      <c r="AK128" s="1144">
        <v>3469982</v>
      </c>
      <c r="AL128" s="1142"/>
      <c r="AM128" s="1142"/>
      <c r="AN128" s="1142"/>
      <c r="AO128" s="1143"/>
      <c r="AP128" s="1145"/>
      <c r="AQ128" s="1146"/>
      <c r="AR128" s="1146"/>
      <c r="AS128" s="1146"/>
      <c r="AT128" s="1147"/>
      <c r="AU128" s="283"/>
      <c r="AV128" s="283"/>
      <c r="AW128" s="283"/>
      <c r="AX128" s="982" t="s">
        <v>502</v>
      </c>
      <c r="AY128" s="983"/>
      <c r="AZ128" s="983"/>
      <c r="BA128" s="983"/>
      <c r="BB128" s="983"/>
      <c r="BC128" s="983"/>
      <c r="BD128" s="983"/>
      <c r="BE128" s="984"/>
      <c r="BF128" s="1148" t="s">
        <v>420</v>
      </c>
      <c r="BG128" s="1149"/>
      <c r="BH128" s="1149"/>
      <c r="BI128" s="1149"/>
      <c r="BJ128" s="1149"/>
      <c r="BK128" s="1149"/>
      <c r="BL128" s="1150"/>
      <c r="BM128" s="1148">
        <v>11.25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503</v>
      </c>
      <c r="CQ128" s="1131"/>
      <c r="CR128" s="1131"/>
      <c r="CS128" s="1131"/>
      <c r="CT128" s="1131"/>
      <c r="CU128" s="1131"/>
      <c r="CV128" s="1131"/>
      <c r="CW128" s="1131"/>
      <c r="CX128" s="1131"/>
      <c r="CY128" s="1131"/>
      <c r="CZ128" s="1131"/>
      <c r="DA128" s="1131"/>
      <c r="DB128" s="1131"/>
      <c r="DC128" s="1131"/>
      <c r="DD128" s="1131"/>
      <c r="DE128" s="1131"/>
      <c r="DF128" s="1132"/>
      <c r="DG128" s="1133" t="s">
        <v>129</v>
      </c>
      <c r="DH128" s="1134"/>
      <c r="DI128" s="1134"/>
      <c r="DJ128" s="1134"/>
      <c r="DK128" s="1134"/>
      <c r="DL128" s="1134" t="s">
        <v>129</v>
      </c>
      <c r="DM128" s="1134"/>
      <c r="DN128" s="1134"/>
      <c r="DO128" s="1134"/>
      <c r="DP128" s="1134"/>
      <c r="DQ128" s="1134" t="s">
        <v>129</v>
      </c>
      <c r="DR128" s="1134"/>
      <c r="DS128" s="1134"/>
      <c r="DT128" s="1134"/>
      <c r="DU128" s="1134"/>
      <c r="DV128" s="1135" t="s">
        <v>129</v>
      </c>
      <c r="DW128" s="1135"/>
      <c r="DX128" s="1135"/>
      <c r="DY128" s="1135"/>
      <c r="DZ128" s="1136"/>
    </row>
    <row r="129" spans="1:131" s="247" customFormat="1" ht="26.25" customHeight="1" x14ac:dyDescent="0.15">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504</v>
      </c>
      <c r="X129" s="1168"/>
      <c r="Y129" s="1168"/>
      <c r="Z129" s="1169"/>
      <c r="AA129" s="1052">
        <v>77744959</v>
      </c>
      <c r="AB129" s="1053"/>
      <c r="AC129" s="1053"/>
      <c r="AD129" s="1053"/>
      <c r="AE129" s="1054"/>
      <c r="AF129" s="1055">
        <v>79033709</v>
      </c>
      <c r="AG129" s="1053"/>
      <c r="AH129" s="1053"/>
      <c r="AI129" s="1053"/>
      <c r="AJ129" s="1054"/>
      <c r="AK129" s="1055">
        <v>80043035</v>
      </c>
      <c r="AL129" s="1053"/>
      <c r="AM129" s="1053"/>
      <c r="AN129" s="1053"/>
      <c r="AO129" s="1054"/>
      <c r="AP129" s="1170"/>
      <c r="AQ129" s="1171"/>
      <c r="AR129" s="1171"/>
      <c r="AS129" s="1171"/>
      <c r="AT129" s="1172"/>
      <c r="AU129" s="285"/>
      <c r="AV129" s="285"/>
      <c r="AW129" s="285"/>
      <c r="AX129" s="1161" t="s">
        <v>505</v>
      </c>
      <c r="AY129" s="1044"/>
      <c r="AZ129" s="1044"/>
      <c r="BA129" s="1044"/>
      <c r="BB129" s="1044"/>
      <c r="BC129" s="1044"/>
      <c r="BD129" s="1044"/>
      <c r="BE129" s="1045"/>
      <c r="BF129" s="1162" t="s">
        <v>129</v>
      </c>
      <c r="BG129" s="1163"/>
      <c r="BH129" s="1163"/>
      <c r="BI129" s="1163"/>
      <c r="BJ129" s="1163"/>
      <c r="BK129" s="1163"/>
      <c r="BL129" s="1164"/>
      <c r="BM129" s="1162">
        <v>16.25</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506</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507</v>
      </c>
      <c r="X130" s="1168"/>
      <c r="Y130" s="1168"/>
      <c r="Z130" s="1169"/>
      <c r="AA130" s="1052">
        <v>10724198</v>
      </c>
      <c r="AB130" s="1053"/>
      <c r="AC130" s="1053"/>
      <c r="AD130" s="1053"/>
      <c r="AE130" s="1054"/>
      <c r="AF130" s="1055">
        <v>10962280</v>
      </c>
      <c r="AG130" s="1053"/>
      <c r="AH130" s="1053"/>
      <c r="AI130" s="1053"/>
      <c r="AJ130" s="1054"/>
      <c r="AK130" s="1055">
        <v>10901532</v>
      </c>
      <c r="AL130" s="1053"/>
      <c r="AM130" s="1053"/>
      <c r="AN130" s="1053"/>
      <c r="AO130" s="1054"/>
      <c r="AP130" s="1170"/>
      <c r="AQ130" s="1171"/>
      <c r="AR130" s="1171"/>
      <c r="AS130" s="1171"/>
      <c r="AT130" s="1172"/>
      <c r="AU130" s="285"/>
      <c r="AV130" s="285"/>
      <c r="AW130" s="285"/>
      <c r="AX130" s="1161" t="s">
        <v>508</v>
      </c>
      <c r="AY130" s="1044"/>
      <c r="AZ130" s="1044"/>
      <c r="BA130" s="1044"/>
      <c r="BB130" s="1044"/>
      <c r="BC130" s="1044"/>
      <c r="BD130" s="1044"/>
      <c r="BE130" s="1045"/>
      <c r="BF130" s="1198">
        <v>11.3</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509</v>
      </c>
      <c r="X131" s="1206"/>
      <c r="Y131" s="1206"/>
      <c r="Z131" s="1207"/>
      <c r="AA131" s="1099">
        <v>67020761</v>
      </c>
      <c r="AB131" s="1078"/>
      <c r="AC131" s="1078"/>
      <c r="AD131" s="1078"/>
      <c r="AE131" s="1079"/>
      <c r="AF131" s="1077">
        <v>68071429</v>
      </c>
      <c r="AG131" s="1078"/>
      <c r="AH131" s="1078"/>
      <c r="AI131" s="1078"/>
      <c r="AJ131" s="1079"/>
      <c r="AK131" s="1077">
        <v>69141503</v>
      </c>
      <c r="AL131" s="1078"/>
      <c r="AM131" s="1078"/>
      <c r="AN131" s="1078"/>
      <c r="AO131" s="1079"/>
      <c r="AP131" s="1208"/>
      <c r="AQ131" s="1209"/>
      <c r="AR131" s="1209"/>
      <c r="AS131" s="1209"/>
      <c r="AT131" s="1210"/>
      <c r="AU131" s="285"/>
      <c r="AV131" s="285"/>
      <c r="AW131" s="285"/>
      <c r="AX131" s="1180" t="s">
        <v>510</v>
      </c>
      <c r="AY131" s="1131"/>
      <c r="AZ131" s="1131"/>
      <c r="BA131" s="1131"/>
      <c r="BB131" s="1131"/>
      <c r="BC131" s="1131"/>
      <c r="BD131" s="1131"/>
      <c r="BE131" s="1132"/>
      <c r="BF131" s="1181">
        <v>127.6</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511</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512</v>
      </c>
      <c r="W132" s="1191"/>
      <c r="X132" s="1191"/>
      <c r="Y132" s="1191"/>
      <c r="Z132" s="1192"/>
      <c r="AA132" s="1193">
        <v>11.958933139999999</v>
      </c>
      <c r="AB132" s="1194"/>
      <c r="AC132" s="1194"/>
      <c r="AD132" s="1194"/>
      <c r="AE132" s="1195"/>
      <c r="AF132" s="1196">
        <v>11.78327988</v>
      </c>
      <c r="AG132" s="1194"/>
      <c r="AH132" s="1194"/>
      <c r="AI132" s="1194"/>
      <c r="AJ132" s="1195"/>
      <c r="AK132" s="1196">
        <v>10.32365611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513</v>
      </c>
      <c r="W133" s="1174"/>
      <c r="X133" s="1174"/>
      <c r="Y133" s="1174"/>
      <c r="Z133" s="1175"/>
      <c r="AA133" s="1176">
        <v>11.7</v>
      </c>
      <c r="AB133" s="1177"/>
      <c r="AC133" s="1177"/>
      <c r="AD133" s="1177"/>
      <c r="AE133" s="1178"/>
      <c r="AF133" s="1176">
        <v>11.7</v>
      </c>
      <c r="AG133" s="1177"/>
      <c r="AH133" s="1177"/>
      <c r="AI133" s="1177"/>
      <c r="AJ133" s="1178"/>
      <c r="AK133" s="1176">
        <v>11.3</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MCkeiF8tNztMsYaHZBcr3XbGVYclB3kt6u18/Alk2VVSQYlXo+TiwA4UMwApImaxe2dS+u7sLca3Au/1Wyt8xw==" saltValue="+VfQwhGHzafhnmQne8/Gp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55" zoomScaleNormal="5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HVwjmcQINMQOKueVJX8nI7I3KSpx6mtQal7x9SND0Q32tHR2kkyObkphQxY/pcXj14KtVn8XO8d8F8CLOXVLvg==" saltValue="jGE4EXZXqjGHeVwHhHVV1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wtVytZW6kZCckMyHeGakKPbM0XDT4V0Dt+uoU32c2WqWFW9w9ULiCM2/Q/0MCAVz95cVv8FGeCtRmYEK7yJwA==" saltValue="+Q/1out/X9vGkykYLOcmt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70" zoomScaleNormal="7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517</v>
      </c>
      <c r="AP7" s="304"/>
      <c r="AQ7" s="305" t="s">
        <v>518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519</v>
      </c>
      <c r="AQ8" s="311" t="s">
        <v>520</v>
      </c>
      <c r="AR8" s="312" t="s">
        <v>521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522</v>
      </c>
      <c r="AL9" s="1217"/>
      <c r="AM9" s="1217"/>
      <c r="AN9" s="1218"/>
      <c r="AO9" s="313">
        <v>24874385</v>
      </c>
      <c r="AP9" s="313">
        <v>67792</v>
      </c>
      <c r="AQ9" s="314">
        <v>58073</v>
      </c>
      <c r="AR9" s="315">
        <v>16.7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523</v>
      </c>
      <c r="AL10" s="1217"/>
      <c r="AM10" s="1217"/>
      <c r="AN10" s="1218"/>
      <c r="AO10" s="316">
        <v>682161</v>
      </c>
      <c r="AP10" s="316">
        <v>1859</v>
      </c>
      <c r="AQ10" s="317">
        <v>2762</v>
      </c>
      <c r="AR10" s="318">
        <v>-32.700000000000003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524</v>
      </c>
      <c r="AL11" s="1217"/>
      <c r="AM11" s="1217"/>
      <c r="AN11" s="1218"/>
      <c r="AO11" s="316">
        <v>6471</v>
      </c>
      <c r="AP11" s="316">
        <v>18</v>
      </c>
      <c r="AQ11" s="317">
        <v>1714</v>
      </c>
      <c r="AR11" s="318">
        <v>-98.9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525</v>
      </c>
      <c r="AL12" s="1217"/>
      <c r="AM12" s="1217"/>
      <c r="AN12" s="1218"/>
      <c r="AO12" s="316">
        <v>19820</v>
      </c>
      <c r="AP12" s="316">
        <v>54</v>
      </c>
      <c r="AQ12" s="317">
        <v>632</v>
      </c>
      <c r="AR12" s="318">
        <v>-91.5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526</v>
      </c>
      <c r="AL13" s="1217"/>
      <c r="AM13" s="1217"/>
      <c r="AN13" s="1218"/>
      <c r="AO13" s="316" t="s">
        <v>527</v>
      </c>
      <c r="AP13" s="316" t="s">
        <v>527</v>
      </c>
      <c r="AQ13" s="317">
        <v>9</v>
      </c>
      <c r="AR13" s="318" t="s">
        <v>527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528</v>
      </c>
      <c r="AL14" s="1217"/>
      <c r="AM14" s="1217"/>
      <c r="AN14" s="1218"/>
      <c r="AO14" s="316">
        <v>754382</v>
      </c>
      <c r="AP14" s="316">
        <v>2056</v>
      </c>
      <c r="AQ14" s="317">
        <v>1980</v>
      </c>
      <c r="AR14" s="318">
        <v>3.8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529</v>
      </c>
      <c r="AL15" s="1217"/>
      <c r="AM15" s="1217"/>
      <c r="AN15" s="1218"/>
      <c r="AO15" s="316">
        <v>245967</v>
      </c>
      <c r="AP15" s="316">
        <v>670</v>
      </c>
      <c r="AQ15" s="317">
        <v>1379</v>
      </c>
      <c r="AR15" s="318">
        <v>-51.4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530</v>
      </c>
      <c r="AL16" s="1220"/>
      <c r="AM16" s="1220"/>
      <c r="AN16" s="1221"/>
      <c r="AO16" s="316">
        <v>-2176694</v>
      </c>
      <c r="AP16" s="316">
        <v>-5932</v>
      </c>
      <c r="AQ16" s="317">
        <v>-3914</v>
      </c>
      <c r="AR16" s="318">
        <v>51.6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24406492</v>
      </c>
      <c r="AP17" s="316">
        <v>66517</v>
      </c>
      <c r="AQ17" s="317">
        <v>62636</v>
      </c>
      <c r="AR17" s="318">
        <v>6.2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532</v>
      </c>
      <c r="AP20" s="324" t="s">
        <v>533</v>
      </c>
      <c r="AQ20" s="325" t="s">
        <v>534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535</v>
      </c>
      <c r="AL21" s="1212"/>
      <c r="AM21" s="1212"/>
      <c r="AN21" s="1213"/>
      <c r="AO21" s="328">
        <v>6.92</v>
      </c>
      <c r="AP21" s="329">
        <v>6.32</v>
      </c>
      <c r="AQ21" s="330">
        <v>0.6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536</v>
      </c>
      <c r="AL22" s="1212"/>
      <c r="AM22" s="1212"/>
      <c r="AN22" s="1213"/>
      <c r="AO22" s="333">
        <v>99.5</v>
      </c>
      <c r="AP22" s="334">
        <v>99.9</v>
      </c>
      <c r="AQ22" s="335">
        <v>-0.4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517</v>
      </c>
      <c r="AP30" s="304"/>
      <c r="AQ30" s="305" t="s">
        <v>518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519</v>
      </c>
      <c r="AQ31" s="311" t="s">
        <v>520</v>
      </c>
      <c r="AR31" s="312" t="s">
        <v>521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540</v>
      </c>
      <c r="AL32" s="1228"/>
      <c r="AM32" s="1228"/>
      <c r="AN32" s="1229"/>
      <c r="AO32" s="343">
        <v>15566003</v>
      </c>
      <c r="AP32" s="343">
        <v>42423</v>
      </c>
      <c r="AQ32" s="344">
        <v>36995</v>
      </c>
      <c r="AR32" s="345">
        <v>14.7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541</v>
      </c>
      <c r="AL33" s="1228"/>
      <c r="AM33" s="1228"/>
      <c r="AN33" s="1229"/>
      <c r="AO33" s="343" t="s">
        <v>527</v>
      </c>
      <c r="AP33" s="343" t="s">
        <v>527</v>
      </c>
      <c r="AQ33" s="344">
        <v>3</v>
      </c>
      <c r="AR33" s="345" t="s">
        <v>527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542</v>
      </c>
      <c r="AL34" s="1228"/>
      <c r="AM34" s="1228"/>
      <c r="AN34" s="1229"/>
      <c r="AO34" s="343" t="s">
        <v>527</v>
      </c>
      <c r="AP34" s="343" t="s">
        <v>527</v>
      </c>
      <c r="AQ34" s="344">
        <v>81</v>
      </c>
      <c r="AR34" s="345" t="s">
        <v>527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543</v>
      </c>
      <c r="AL35" s="1228"/>
      <c r="AM35" s="1228"/>
      <c r="AN35" s="1229"/>
      <c r="AO35" s="343">
        <v>5940642</v>
      </c>
      <c r="AP35" s="343">
        <v>16190</v>
      </c>
      <c r="AQ35" s="344">
        <v>8919</v>
      </c>
      <c r="AR35" s="345">
        <v>81.5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544</v>
      </c>
      <c r="AL36" s="1228"/>
      <c r="AM36" s="1228"/>
      <c r="AN36" s="1229"/>
      <c r="AO36" s="343" t="s">
        <v>527</v>
      </c>
      <c r="AP36" s="343" t="s">
        <v>527</v>
      </c>
      <c r="AQ36" s="344">
        <v>380</v>
      </c>
      <c r="AR36" s="345" t="s">
        <v>527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545</v>
      </c>
      <c r="AL37" s="1228"/>
      <c r="AM37" s="1228"/>
      <c r="AN37" s="1229"/>
      <c r="AO37" s="343">
        <v>994</v>
      </c>
      <c r="AP37" s="343">
        <v>3</v>
      </c>
      <c r="AQ37" s="344">
        <v>886</v>
      </c>
      <c r="AR37" s="345">
        <v>-99.7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546</v>
      </c>
      <c r="AL38" s="1231"/>
      <c r="AM38" s="1231"/>
      <c r="AN38" s="1232"/>
      <c r="AO38" s="346">
        <v>1806</v>
      </c>
      <c r="AP38" s="346">
        <v>5</v>
      </c>
      <c r="AQ38" s="347">
        <v>1</v>
      </c>
      <c r="AR38" s="335">
        <v>400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547</v>
      </c>
      <c r="AL39" s="1231"/>
      <c r="AM39" s="1231"/>
      <c r="AN39" s="1232"/>
      <c r="AO39" s="343">
        <v>-3469982</v>
      </c>
      <c r="AP39" s="343">
        <v>-9457</v>
      </c>
      <c r="AQ39" s="344">
        <v>-8108</v>
      </c>
      <c r="AR39" s="345">
        <v>16.600000000000001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548</v>
      </c>
      <c r="AL40" s="1228"/>
      <c r="AM40" s="1228"/>
      <c r="AN40" s="1229"/>
      <c r="AO40" s="343">
        <v>-10901532</v>
      </c>
      <c r="AP40" s="343">
        <v>-29711</v>
      </c>
      <c r="AQ40" s="344">
        <v>-28743</v>
      </c>
      <c r="AR40" s="345">
        <v>3.4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300</v>
      </c>
      <c r="AL41" s="1234"/>
      <c r="AM41" s="1234"/>
      <c r="AN41" s="1235"/>
      <c r="AO41" s="343">
        <v>7137931</v>
      </c>
      <c r="AP41" s="343">
        <v>19453</v>
      </c>
      <c r="AQ41" s="344">
        <v>10414</v>
      </c>
      <c r="AR41" s="345">
        <v>86.8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517</v>
      </c>
      <c r="AN49" s="1224" t="s">
        <v>552</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553</v>
      </c>
      <c r="AO50" s="360" t="s">
        <v>554</v>
      </c>
      <c r="AP50" s="361" t="s">
        <v>555</v>
      </c>
      <c r="AQ50" s="362" t="s">
        <v>556</v>
      </c>
      <c r="AR50" s="363" t="s">
        <v>557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558</v>
      </c>
      <c r="AL51" s="356"/>
      <c r="AM51" s="364">
        <v>16184924</v>
      </c>
      <c r="AN51" s="365">
        <v>43129</v>
      </c>
      <c r="AO51" s="366">
        <v>-11.1</v>
      </c>
      <c r="AP51" s="367">
        <v>50880</v>
      </c>
      <c r="AQ51" s="368">
        <v>-1.4</v>
      </c>
      <c r="AR51" s="369">
        <v>-9.6999999999999993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559</v>
      </c>
      <c r="AM52" s="372">
        <v>5668599</v>
      </c>
      <c r="AN52" s="373">
        <v>15105</v>
      </c>
      <c r="AO52" s="374">
        <v>-14.6</v>
      </c>
      <c r="AP52" s="375">
        <v>27819</v>
      </c>
      <c r="AQ52" s="376">
        <v>7.5</v>
      </c>
      <c r="AR52" s="377">
        <v>-22.1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560</v>
      </c>
      <c r="AL53" s="356"/>
      <c r="AM53" s="364">
        <v>15971580</v>
      </c>
      <c r="AN53" s="365">
        <v>42811</v>
      </c>
      <c r="AO53" s="366">
        <v>-0.7</v>
      </c>
      <c r="AP53" s="367">
        <v>46395</v>
      </c>
      <c r="AQ53" s="368">
        <v>-8.8000000000000007</v>
      </c>
      <c r="AR53" s="369">
        <v>8.1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559</v>
      </c>
      <c r="AM54" s="372">
        <v>7632246</v>
      </c>
      <c r="AN54" s="373">
        <v>20458</v>
      </c>
      <c r="AO54" s="374">
        <v>35.4</v>
      </c>
      <c r="AP54" s="375">
        <v>26304</v>
      </c>
      <c r="AQ54" s="376">
        <v>-5.4</v>
      </c>
      <c r="AR54" s="377">
        <v>40.799999999999997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561</v>
      </c>
      <c r="AL55" s="356"/>
      <c r="AM55" s="364">
        <v>18963256</v>
      </c>
      <c r="AN55" s="365">
        <v>51108</v>
      </c>
      <c r="AO55" s="366">
        <v>19.399999999999999</v>
      </c>
      <c r="AP55" s="367">
        <v>48088</v>
      </c>
      <c r="AQ55" s="368">
        <v>3.6</v>
      </c>
      <c r="AR55" s="369">
        <v>15.8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559</v>
      </c>
      <c r="AM56" s="372">
        <v>3653500</v>
      </c>
      <c r="AN56" s="373">
        <v>9847</v>
      </c>
      <c r="AO56" s="374">
        <v>-51.9</v>
      </c>
      <c r="AP56" s="375">
        <v>25183</v>
      </c>
      <c r="AQ56" s="376">
        <v>-4.3</v>
      </c>
      <c r="AR56" s="377">
        <v>-47.6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562</v>
      </c>
      <c r="AL57" s="356"/>
      <c r="AM57" s="364">
        <v>17850772</v>
      </c>
      <c r="AN57" s="365">
        <v>48398</v>
      </c>
      <c r="AO57" s="366">
        <v>-5.3</v>
      </c>
      <c r="AP57" s="367">
        <v>46457</v>
      </c>
      <c r="AQ57" s="368">
        <v>-3.4</v>
      </c>
      <c r="AR57" s="369">
        <v>-1.9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559</v>
      </c>
      <c r="AM58" s="372">
        <v>4342692</v>
      </c>
      <c r="AN58" s="373">
        <v>11774</v>
      </c>
      <c r="AO58" s="374">
        <v>19.600000000000001</v>
      </c>
      <c r="AP58" s="375">
        <v>24020</v>
      </c>
      <c r="AQ58" s="376">
        <v>-4.5999999999999996</v>
      </c>
      <c r="AR58" s="377">
        <v>24.2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563</v>
      </c>
      <c r="AL59" s="356"/>
      <c r="AM59" s="364">
        <v>26620318</v>
      </c>
      <c r="AN59" s="365">
        <v>72550</v>
      </c>
      <c r="AO59" s="366">
        <v>49.9</v>
      </c>
      <c r="AP59" s="367">
        <v>51849</v>
      </c>
      <c r="AQ59" s="368">
        <v>11.6</v>
      </c>
      <c r="AR59" s="369">
        <v>38.299999999999997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559</v>
      </c>
      <c r="AM60" s="372">
        <v>5770573</v>
      </c>
      <c r="AN60" s="373">
        <v>15727</v>
      </c>
      <c r="AO60" s="374">
        <v>33.6</v>
      </c>
      <c r="AP60" s="375">
        <v>26326</v>
      </c>
      <c r="AQ60" s="376">
        <v>9.6</v>
      </c>
      <c r="AR60" s="377">
        <v>24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564</v>
      </c>
      <c r="AL61" s="378"/>
      <c r="AM61" s="379">
        <v>19118170</v>
      </c>
      <c r="AN61" s="380">
        <v>51599</v>
      </c>
      <c r="AO61" s="381">
        <v>10.4</v>
      </c>
      <c r="AP61" s="382">
        <v>48734</v>
      </c>
      <c r="AQ61" s="383">
        <v>0.3</v>
      </c>
      <c r="AR61" s="369">
        <v>10.1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559</v>
      </c>
      <c r="AM62" s="372">
        <v>5413522</v>
      </c>
      <c r="AN62" s="373">
        <v>14582</v>
      </c>
      <c r="AO62" s="374">
        <v>4.4000000000000004</v>
      </c>
      <c r="AP62" s="375">
        <v>25930</v>
      </c>
      <c r="AQ62" s="376">
        <v>0.6</v>
      </c>
      <c r="AR62" s="377">
        <v>3.8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5UT0B7TxreCxsTLzsY7Lz0GVGJM50ajrpU9wLMOJl2B8CEY/k11UssWuf1pLMqShhV2MaE3OuE7COutN56v1wg==" saltValue="Qph+RL3Pgqe1C28u/6QQe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566</v>
      </c>
    </row>
    <row r="120" spans="125:125" ht="13.5" hidden="1" customHeight="1" x14ac:dyDescent="0.15"/>
    <row r="121" spans="125:125" ht="13.5" hidden="1" customHeight="1" x14ac:dyDescent="0.15">
      <c r="DU121" s="291"/>
    </row>
  </sheetData>
  <sheetProtection algorithmName="SHA-512" hashValue="pVe4gmFH8GVnzJzbhTt596nrAYv9hTnAIgIm2c1VDVKPlwi5/viitkKaoc9e77dt2dqeouzaXLhPaXrBrbv/Rw==" saltValue="GnWWAN0GGwmW8i0xQvSVO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sheetData>
  <sheetProtection algorithmName="SHA-512" hashValue="fcwEapkowOUw0yZdCu9Y8iVQd06tvNPmoTFOdVU8VXFBcZZ+wTantN+hhm0cw5PxngI3sClOcY4/ookxjzVFlg==" saltValue="8tOXW0KZFjYwJyfYW5ri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36" t="s">
        <v>3</v>
      </c>
      <c r="D47" s="1236"/>
      <c r="E47" s="1237"/>
      <c r="F47" s="11">
        <v>11.72</v>
      </c>
      <c r="G47" s="12">
        <v>19.149999999999999</v>
      </c>
      <c r="H47" s="12">
        <v>14.22</v>
      </c>
      <c r="I47" s="12">
        <v>9.25</v>
      </c>
      <c r="J47" s="13">
        <v>5.9</v>
      </c>
    </row>
    <row r="48" spans="2:10" ht="57.75" customHeight="1" x14ac:dyDescent="0.15">
      <c r="B48" s="14"/>
      <c r="C48" s="1238" t="s">
        <v>4</v>
      </c>
      <c r="D48" s="1238"/>
      <c r="E48" s="1239"/>
      <c r="F48" s="15">
        <v>0.72</v>
      </c>
      <c r="G48" s="16">
        <v>0.25</v>
      </c>
      <c r="H48" s="16">
        <v>0.19</v>
      </c>
      <c r="I48" s="16">
        <v>0.49</v>
      </c>
      <c r="J48" s="17">
        <v>0.44</v>
      </c>
    </row>
    <row r="49" spans="2:10" ht="57.75" customHeight="1" thickBot="1" x14ac:dyDescent="0.2">
      <c r="B49" s="18"/>
      <c r="C49" s="1240" t="s">
        <v>5</v>
      </c>
      <c r="D49" s="1240"/>
      <c r="E49" s="1241"/>
      <c r="F49" s="19" t="s">
        <v>573</v>
      </c>
      <c r="G49" s="20">
        <v>7</v>
      </c>
      <c r="H49" s="20" t="s">
        <v>574</v>
      </c>
      <c r="I49" s="20" t="s">
        <v>575</v>
      </c>
      <c r="J49" s="21" t="s">
        <v>576</v>
      </c>
    </row>
    <row r="50" spans="2:10" ht="13.5" customHeight="1" x14ac:dyDescent="0.15"/>
  </sheetData>
  <sheetProtection algorithmName="SHA-512" hashValue="dt2bQx3XruI00qghU1VqamySbiWO4i3CT3PZsjfqxNrWe8pX6Gd0K8dRUKuX4ayHFxgDVlKpYMC87jTn8ti6bw==" saltValue="2XJyj8B9RsuEXRnqkwJn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133132</cp:lastModifiedBy>
  <cp:lastPrinted>2021-10-13T04:11:16Z</cp:lastPrinted>
  <dcterms:created xsi:type="dcterms:W3CDTF">2021-02-05T03:40:21Z</dcterms:created>
  <dcterms:modified xsi:type="dcterms:W3CDTF">2021-10-27T22:39:11Z</dcterms:modified>
  <cp:category/>
</cp:coreProperties>
</file>