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R102" i="12" l="1"/>
  <c r="AU88" i="12"/>
  <c r="AP88" i="12"/>
  <c r="AF88" i="12"/>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O36" i="10"/>
  <c r="BE36" i="10"/>
  <c r="AM36" i="10"/>
  <c r="CO35" i="10"/>
  <c r="C34" i="10"/>
  <c r="C35" i="10" l="1"/>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BE34" i="10"/>
  <c r="BE35" i="10" s="1"/>
  <c r="CO34" i="10" l="1"/>
</calcChain>
</file>

<file path=xl/sharedStrings.xml><?xml version="1.0" encoding="utf-8"?>
<sst xmlns="http://schemas.openxmlformats.org/spreadsheetml/2006/main" count="1195" uniqueCount="627">
  <si>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</si>
  <si>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</si>
  <si>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</si>
  <si>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</si>
  <si>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</si>
  <si>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</si>
  <si>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</si>
  <si>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</si>
  <si>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</si>
  <si>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</si>
  <si>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</si>
  <si>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</si>
  <si>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</si>
  <si>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</si>
  <si>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</si>
  <si>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</si>
  <si>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</si>
  <si>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</si>
  <si>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</si>
  <si>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</si>
  <si>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</si>
  <si>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</si>
  <si>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</si>
  <si>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</si>
  <si>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</si>
  <si>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</si>
  <si>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</si>
  <si>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</si>
  <si>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</si>
  <si>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</si>
  <si>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</si>
  <si>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</si>
  <si>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</si>
  <si>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</si>
  <si>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</si>
  <si>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</si>
  <si>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</si>
  <si>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</si>
  <si>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</si>
  <si>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</si>
  <si>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</si>
  <si>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</si>
  <si>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</si>
  <si>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</si>
  <si>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</si>
  <si>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</si>
  <si>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</si>
  <si>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</si>
  <si>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</si>
  <si>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</si>
  <si>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</si>
  <si>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</si>
  <si>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</si>
  <si>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</si>
  <si>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</si>
  <si>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</si>
  <si>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</si>
  <si>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</si>
  <si>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</si>
  <si>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</si>
  <si>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</si>
  <si>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</si>
  <si>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</si>
  <si>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</si>
  <si>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</si>
  <si>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</si>
  <si>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</si>
  <si>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</si>
  <si>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</si>
  <si>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</si>
  <si>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</si>
  <si>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</si>
  <si>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</si>
  <si>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</si>
  <si>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</si>
  <si>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</si>
  <si>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</si>
  <si>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</si>
  <si>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</si>
  <si>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</si>
  <si>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</si>
  <si>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</si>
  <si>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</si>
  <si>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</si>
  <si>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</si>
  <si>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</si>
  <si>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</si>
  <si>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</si>
  <si>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</si>
  <si>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</si>
  <si>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</si>
  <si>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</si>
  <si>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</si>
  <si>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</si>
  <si>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</si>
  <si>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</si>
  <si>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</si>
  <si>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</si>
  <si>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那智勝浦町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</si>
  <si>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</si>
  <si>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</si>
  <si>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</si>
  <si>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</si>
  <si>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</si>
  <si>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</si>
  <si>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</si>
  <si>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</si>
  <si>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</si>
  <si>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</si>
  <si>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</si>
  <si>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</si>
  <si>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</si>
  <si>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</si>
  <si>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</si>
  <si>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</si>
  <si>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</si>
  <si>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</si>
  <si>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</si>
  <si>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</si>
  <si>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</si>
  <si>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</si>
  <si>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</si>
  <si>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</si>
  <si>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</si>
  <si>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</si>
  <si>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</si>
  <si>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</si>
  <si>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</si>
  <si>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</si>
  <si>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</si>
  <si>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</si>
  <si>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</si>
  <si>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</si>
  <si>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</si>
  <si>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</si>
  <si>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</si>
  <si>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</si>
  <si>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</si>
  <si>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</si>
  <si>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</si>
  <si>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</si>
  <si>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</si>
  <si>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</si>
  <si>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</si>
  <si>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</si>
  <si>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</si>
  <si>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</si>
  <si>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</si>
  <si>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</si>
  <si>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</si>
  <si>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</si>
  <si>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</si>
  <si>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</si>
  <si>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</si>
  <si>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</si>
  <si>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</si>
  <si>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</si>
  <si>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</si>
  <si>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</si>
  <si>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</si>
  <si>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</si>
  <si>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</si>
  <si>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</si>
  <si>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</si>
  <si>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</si>
  <si>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</si>
  <si>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</si>
  <si>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</si>
  <si>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</si>
  <si>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</si>
  <si>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</si>
  <si>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</si>
  <si>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</si>
  <si>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</si>
  <si>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</si>
  <si>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</si>
  <si>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</si>
  <si>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</si>
  <si>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</si>
  <si>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</si>
  <si>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</si>
  <si>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</si>
  <si>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</si>
  <si>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</si>
  <si>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</si>
  <si>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</si>
  <si>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</si>
  <si>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</si>
  <si>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</si>
  <si>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</si>
  <si>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</si>
  <si>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</si>
  <si>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</si>
  <si>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</si>
  <si>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</si>
  <si>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</si>
  <si>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</si>
  <si>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</si>
  <si>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</si>
  <si>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</si>
  <si>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</si>
  <si>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</si>
  <si>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</si>
  <si>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</si>
  <si>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</si>
  <si>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</si>
  <si>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</si>
  <si>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</si>
  <si>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</si>
  <si>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</si>
  <si>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</si>
  <si>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和歌山県那智勝浦町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</si>
  <si>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</si>
  <si>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</si>
  <si>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</si>
  <si>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</si>
  <si>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</si>
  <si>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</si>
  <si>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</si>
  <si>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</si>
  <si>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</si>
  <si>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</si>
  <si>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</si>
  <si>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</si>
  <si>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</si>
  <si>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</si>
  <si>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</si>
  <si>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</si>
  <si>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</si>
  <si>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</si>
  <si>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</si>
  <si>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</si>
  <si>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</si>
  <si>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</si>
  <si>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</si>
  <si>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</si>
  <si>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</si>
  <si>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</si>
  <si>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</si>
  <si>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</si>
  <si>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</si>
  <si>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</si>
  <si>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</si>
  <si>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</si>
  <si>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</si>
  <si>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</si>
  <si>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</si>
  <si>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</si>
  <si>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</si>
  <si>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</si>
  <si>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</si>
  <si>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</si>
  <si>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</si>
  <si>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</si>
  <si>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</si>
  <si>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</si>
  <si>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</si>
  <si>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</si>
  <si>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</si>
  <si>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</si>
  <si>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</si>
  <si>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</si>
  <si>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</si>
  <si>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</si>
  <si>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</si>
  <si>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</si>
  <si>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</si>
  <si>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</si>
  <si>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</si>
  <si>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</si>
  <si>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</si>
  <si>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</si>
  <si>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</si>
  <si>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</si>
  <si>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</si>
  <si>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</si>
  <si>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</si>
  <si>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</si>
  <si>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</si>
  <si>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</si>
  <si>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</si>
  <si>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</si>
  <si>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</si>
  <si>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</si>
  <si>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</si>
  <si>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</si>
  <si>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</si>
  <si>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</si>
  <si>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</si>
  <si>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</si>
  <si>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</si>
  <si>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</si>
  <si>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</si>
  <si>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</si>
  <si>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</si>
  <si>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</si>
  <si>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</si>
  <si>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</si>
  <si>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</si>
  <si>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</si>
  <si>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</si>
  <si>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</si>
  <si>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</si>
  <si>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</si>
  <si>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</si>
  <si>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</si>
  <si>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</si>
  <si>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</si>
  <si>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</si>
  <si>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</si>
  <si>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</si>
  <si>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</si>
  <si>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</si>
  <si>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</si>
  <si>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</si>
  <si>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</si>
  <si>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</si>
  <si>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</si>
  <si>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</si>
  <si>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</si>
  <si>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</si>
  <si>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</si>
  <si>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</si>
  <si>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</si>
  <si>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</si>
  <si>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</si>
  <si>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</si>
  <si>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</si>
  <si>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</si>
  <si>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</si>
  <si>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</si>
  <si>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</si>
  <si>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</si>
  <si>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</si>
  <si>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</si>
  <si>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</si>
  <si>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</si>
  <si>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</si>
  <si>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</si>
  <si>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</si>
  <si>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</si>
  <si>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</si>
  <si>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</si>
  <si>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</si>
  <si>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</si>
  <si>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</si>
  <si>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</si>
  <si>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</si>
  <si>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</si>
  <si>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</si>
  <si>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</si>
  <si>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</si>
  <si>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</si>
  <si>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</si>
  <si>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</si>
  <si>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</si>
  <si>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</si>
  <si>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</si>
  <si>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</si>
  <si>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</si>
  <si>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</si>
  <si>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和歌山県那智勝浦町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</si>
  <si>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</si>
  <si>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</si>
  <si>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</si>
  <si>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</si>
  <si>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</si>
  <si>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</si>
  <si>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</si>
  <si>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</si>
  <si>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</si>
  <si>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</si>
  <si>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</si>
  <si>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</si>
  <si>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</si>
  <si>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</si>
  <si>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</si>
  <si>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</si>
  <si>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</si>
  <si>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</si>
  <si>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</si>
  <si>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</si>
  <si>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住宅宅地資金貸付事業費特別会計</t>
    <phoneticPr fontId="5"/>
  </si>
  <si>
    <t>土地取得事業費特別会計</t>
    <phoneticPr fontId="5"/>
  </si>
  <si>
    <t>育英奨学金貸与事業費特別会計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</si>
  <si>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</si>
  <si>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</si>
  <si>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</si>
  <si>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</si>
  <si>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</si>
  <si>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</si>
  <si>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</si>
  <si>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</si>
  <si>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</si>
  <si>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</si>
  <si>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</si>
  <si>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</si>
  <si>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</si>
  <si>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</si>
  <si>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後期高齢者医療事業費特別会計</t>
    <phoneticPr fontId="5"/>
  </si>
  <si>
    <t>介護保険事業費特別会計</t>
    <phoneticPr fontId="5"/>
  </si>
  <si>
    <t>通所介護事業費特別会計</t>
    <phoneticPr fontId="5"/>
  </si>
  <si>
    <t>介護認定審査会共同設置事業費特別会計</t>
    <phoneticPr fontId="5"/>
  </si>
  <si>
    <t>水道事業会計</t>
    <phoneticPr fontId="5"/>
  </si>
  <si>
    <t>法適用企業</t>
    <phoneticPr fontId="5"/>
  </si>
  <si>
    <t>町立温泉病院事業会計</t>
    <phoneticPr fontId="5"/>
  </si>
  <si>
    <t>法適用企業</t>
    <phoneticPr fontId="5"/>
  </si>
  <si>
    <t>下水道事業費特別会計</t>
    <phoneticPr fontId="5"/>
  </si>
  <si>
    <t>-</t>
    <phoneticPr fontId="5"/>
  </si>
  <si>
    <t>法非適用企業</t>
    <phoneticPr fontId="5"/>
  </si>
  <si>
    <t>勝浦地方卸売市場事業費特別会計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</si>
  <si>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</si>
  <si>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</si>
  <si>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</si>
  <si>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</si>
  <si>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</si>
  <si>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</si>
  <si>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</si>
  <si>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</si>
  <si>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</si>
  <si>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</si>
  <si>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</si>
  <si>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</si>
  <si>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</si>
  <si>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</si>
  <si>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</si>
  <si>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</si>
  <si>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</si>
  <si>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</si>
  <si>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</si>
  <si>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</si>
  <si>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</si>
  <si>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</si>
  <si>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</si>
  <si>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</si>
  <si>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</si>
  <si>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</si>
  <si>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</si>
  <si>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</si>
  <si>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</si>
  <si>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</si>
  <si>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</si>
  <si>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</si>
  <si>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</si>
  <si>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</si>
  <si>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</si>
  <si>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</si>
  <si>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</si>
  <si>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</si>
  <si>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</si>
  <si>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</si>
  <si>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</si>
  <si>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</si>
  <si>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</si>
  <si>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</si>
  <si>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</si>
  <si>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</si>
  <si>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</si>
  <si>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</si>
  <si>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</si>
  <si>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</si>
  <si>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</si>
  <si>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</si>
  <si>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</si>
  <si>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</si>
  <si>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</si>
  <si>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</si>
  <si>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</si>
  <si>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</si>
  <si>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</si>
  <si>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</si>
  <si>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</si>
  <si>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</si>
  <si>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</si>
  <si>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町立温泉病院事業会計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</si>
  <si>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</si>
  <si>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</si>
  <si>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</si>
  <si>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</si>
  <si>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下水道事業費特別会計</t>
    <phoneticPr fontId="5"/>
  </si>
  <si>
    <t>-</t>
    <phoneticPr fontId="5"/>
  </si>
  <si>
    <t>(Ｆ)</t>
    <phoneticPr fontId="5"/>
  </si>
  <si>
    <t>通所介護事業費特別会計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</si>
  <si>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</si>
  <si>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</si>
  <si>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</si>
  <si>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</si>
  <si>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</si>
  <si>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</si>
  <si>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</si>
  <si>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</si>
  <si>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</si>
  <si>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</si>
  <si>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</si>
  <si>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</si>
  <si>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</si>
  <si>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</si>
  <si>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</si>
  <si>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</si>
  <si>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</si>
  <si>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</si>
  <si>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</si>
  <si>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</si>
  <si>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</si>
  <si>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</si>
  <si>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</si>
  <si>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</si>
  <si>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</si>
  <si>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</si>
  <si>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</si>
  <si>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</si>
  <si>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</si>
  <si>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</si>
  <si>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</si>
  <si>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</si>
  <si>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</si>
  <si>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</si>
  <si>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</si>
  <si>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</si>
  <si>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</si>
  <si>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</si>
  <si>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</si>
  <si>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</si>
  <si>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</si>
  <si>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</si>
  <si>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</si>
  <si>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</si>
  <si>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</si>
  <si>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</si>
  <si>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</si>
  <si>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</si>
  <si>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</si>
  <si>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</si>
  <si>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</si>
  <si>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</si>
  <si>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</si>
  <si>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</si>
  <si>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</si>
  <si>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</si>
  <si>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</si>
  <si>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</si>
  <si>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</si>
  <si>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</si>
  <si>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</si>
  <si>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</si>
  <si>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</si>
  <si>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</si>
  <si>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</si>
  <si>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</si>
  <si>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</si>
  <si>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</si>
  <si>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</si>
  <si>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</si>
  <si>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</si>
  <si>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</si>
  <si>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</si>
  <si>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</si>
  <si>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</si>
  <si>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</si>
  <si>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</si>
  <si>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</si>
  <si>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</si>
  <si>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</si>
  <si>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</si>
  <si>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</si>
  <si>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</si>
  <si>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</si>
  <si>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</si>
  <si>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</si>
  <si>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</si>
  <si>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</si>
  <si>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</si>
  <si>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2.97</t>
  </si>
  <si>
    <t>▲ 0.33</t>
  </si>
  <si>
    <t>水道事業会計</t>
  </si>
  <si>
    <t>町立温泉病院事業会計</t>
  </si>
  <si>
    <t>一般会計</t>
  </si>
  <si>
    <t>国民健康保険事業費特別会計</t>
  </si>
  <si>
    <t>介護保険事業費特別会計</t>
  </si>
  <si>
    <t>勝浦地方卸売市場事業費特別会計</t>
  </si>
  <si>
    <t>育英奨学金貸与事業費特別会計</t>
  </si>
  <si>
    <t>後期高齢者医療事業費特別会計</t>
  </si>
  <si>
    <t>その他会計（赤字）</t>
  </si>
  <si>
    <t>その他会計（黒字）</t>
  </si>
  <si>
    <t>H25末</t>
    <phoneticPr fontId="5"/>
  </si>
  <si>
    <t>H26末</t>
    <phoneticPr fontId="5"/>
  </si>
  <si>
    <t>H27末</t>
    <phoneticPr fontId="5"/>
  </si>
  <si>
    <t>H28末</t>
    <phoneticPr fontId="5"/>
  </si>
  <si>
    <t>H29末</t>
    <phoneticPr fontId="5"/>
  </si>
  <si>
    <t>和歌山県市町村総合事務組合</t>
    <rPh sb="0" eb="4">
      <t>ワカヤマケン</t>
    </rPh>
    <rPh sb="4" eb="7">
      <t>シチョウソン</t>
    </rPh>
    <rPh sb="7" eb="9">
      <t>ソウゴウ</t>
    </rPh>
    <rPh sb="9" eb="11">
      <t>ジム</t>
    </rPh>
    <rPh sb="11" eb="13">
      <t>クミアイ</t>
    </rPh>
    <phoneticPr fontId="11"/>
  </si>
  <si>
    <t>紀南学園事務組合</t>
    <rPh sb="0" eb="2">
      <t>キナン</t>
    </rPh>
    <rPh sb="2" eb="4">
      <t>ガクエン</t>
    </rPh>
    <rPh sb="4" eb="6">
      <t>ジム</t>
    </rPh>
    <rPh sb="6" eb="8">
      <t>クミアイ</t>
    </rPh>
    <phoneticPr fontId="11"/>
  </si>
  <si>
    <t>東牟婁郡町村新宮市老人福祉施設事務組合（一般会計）</t>
    <rPh sb="0" eb="3">
      <t>ヒガシムロ</t>
    </rPh>
    <rPh sb="3" eb="4">
      <t>グン</t>
    </rPh>
    <rPh sb="4" eb="6">
      <t>チョウソン</t>
    </rPh>
    <rPh sb="6" eb="9">
      <t>シングウシ</t>
    </rPh>
    <rPh sb="9" eb="11">
      <t>ロウジン</t>
    </rPh>
    <rPh sb="11" eb="13">
      <t>フクシ</t>
    </rPh>
    <rPh sb="13" eb="15">
      <t>シセツ</t>
    </rPh>
    <rPh sb="15" eb="17">
      <t>ジム</t>
    </rPh>
    <rPh sb="17" eb="19">
      <t>クミアイ</t>
    </rPh>
    <rPh sb="20" eb="22">
      <t>イッパン</t>
    </rPh>
    <rPh sb="22" eb="24">
      <t>カイケイ</t>
    </rPh>
    <phoneticPr fontId="11"/>
  </si>
  <si>
    <t>東牟婁郡町村新宮市老人福祉施設事務組合（特別会計）</t>
    <rPh sb="0" eb="3">
      <t>ヒガシムロ</t>
    </rPh>
    <rPh sb="3" eb="4">
      <t>グン</t>
    </rPh>
    <rPh sb="4" eb="6">
      <t>チョウソン</t>
    </rPh>
    <rPh sb="6" eb="9">
      <t>シングウシ</t>
    </rPh>
    <rPh sb="9" eb="11">
      <t>ロウジン</t>
    </rPh>
    <rPh sb="11" eb="13">
      <t>フクシ</t>
    </rPh>
    <rPh sb="13" eb="15">
      <t>シセツ</t>
    </rPh>
    <rPh sb="15" eb="17">
      <t>ジム</t>
    </rPh>
    <rPh sb="17" eb="19">
      <t>クミアイ</t>
    </rPh>
    <rPh sb="20" eb="22">
      <t>トクベツ</t>
    </rPh>
    <rPh sb="22" eb="24">
      <t>カイケイ</t>
    </rPh>
    <phoneticPr fontId="11"/>
  </si>
  <si>
    <t>那智勝浦町・太地町環境衛生施設一部事務組合</t>
    <rPh sb="0" eb="5">
      <t>ナチカツウラチョウ</t>
    </rPh>
    <rPh sb="6" eb="9">
      <t>タイジチョウ</t>
    </rPh>
    <rPh sb="9" eb="11">
      <t>カンキョウ</t>
    </rPh>
    <rPh sb="11" eb="13">
      <t>エイセイ</t>
    </rPh>
    <rPh sb="13" eb="15">
      <t>シセツ</t>
    </rPh>
    <rPh sb="15" eb="17">
      <t>イチブ</t>
    </rPh>
    <rPh sb="17" eb="19">
      <t>ジム</t>
    </rPh>
    <rPh sb="19" eb="21">
      <t>クミアイ</t>
    </rPh>
    <phoneticPr fontId="11"/>
  </si>
  <si>
    <t>新宮周辺広域市町村圏事務組合（一般会計）</t>
    <rPh sb="0" eb="2">
      <t>シングウ</t>
    </rPh>
    <rPh sb="2" eb="4">
      <t>シュウヘン</t>
    </rPh>
    <rPh sb="4" eb="6">
      <t>コウイキ</t>
    </rPh>
    <rPh sb="6" eb="9">
      <t>シチョウソン</t>
    </rPh>
    <rPh sb="9" eb="10">
      <t>ケン</t>
    </rPh>
    <rPh sb="10" eb="12">
      <t>ジム</t>
    </rPh>
    <rPh sb="12" eb="14">
      <t>クミアイ</t>
    </rPh>
    <rPh sb="15" eb="17">
      <t>イッパン</t>
    </rPh>
    <rPh sb="17" eb="19">
      <t>カイケイ</t>
    </rPh>
    <phoneticPr fontId="11"/>
  </si>
  <si>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rPh sb="15" eb="17">
      <t>トクベツ</t>
    </rPh>
    <rPh sb="17" eb="19">
      <t>カイケイ</t>
    </rPh>
    <phoneticPr fontId="11"/>
  </si>
  <si>
    <t>和歌山地方税回収機構</t>
    <rPh sb="0" eb="3">
      <t>ワカヤマ</t>
    </rPh>
    <rPh sb="3" eb="6">
      <t>チホウゼイ</t>
    </rPh>
    <rPh sb="6" eb="8">
      <t>カイシュウ</t>
    </rPh>
    <rPh sb="8" eb="10">
      <t>キコウ</t>
    </rPh>
    <phoneticPr fontId="11"/>
  </si>
  <si>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11"/>
  </si>
  <si>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1"/>
  </si>
  <si>
    <t>紀南環境広域施設組合</t>
    <rPh sb="0" eb="2">
      <t>キナン</t>
    </rPh>
    <rPh sb="2" eb="4">
      <t>カンキョウ</t>
    </rPh>
    <rPh sb="4" eb="6">
      <t>コウイキ</t>
    </rPh>
    <rPh sb="6" eb="8">
      <t>シセツ</t>
    </rPh>
    <rPh sb="8" eb="10">
      <t>クミアイ</t>
    </rPh>
    <phoneticPr fontId="11"/>
  </si>
  <si>
    <t>-</t>
    <phoneticPr fontId="2"/>
  </si>
  <si>
    <t>那智勝浦冷蔵株式会社</t>
    <rPh sb="0" eb="4">
      <t>ナチカツウラ</t>
    </rPh>
    <rPh sb="4" eb="6">
      <t>レイゾウ</t>
    </rPh>
    <rPh sb="6" eb="10">
      <t>カブシキガイシャ</t>
    </rPh>
    <phoneticPr fontId="2"/>
  </si>
  <si>
    <t>-</t>
    <phoneticPr fontId="2"/>
  </si>
  <si>
    <t>-</t>
    <phoneticPr fontId="2"/>
  </si>
  <si>
    <t>公共施設整備基金</t>
    <phoneticPr fontId="2"/>
  </si>
  <si>
    <t>まちづくり応援基金</t>
    <phoneticPr fontId="2"/>
  </si>
  <si>
    <t>福祉基金</t>
    <phoneticPr fontId="2"/>
  </si>
  <si>
    <t>那智の滝源流水資源保全基金</t>
    <rPh sb="7" eb="9">
      <t>シゲン</t>
    </rPh>
    <phoneticPr fontId="11"/>
  </si>
  <si>
    <t>奨学基金</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</si>
  <si>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</si>
  <si>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</si>
  <si>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</si>
  <si>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</si>
  <si>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</si>
  <si>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</si>
  <si>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年々上昇しており、平成28年度から類似団体の平均値を上回っているが、主な要因としては地方債残高の増加が考えられる。また、有形固定資産減価償却率についても類似団体の平均値を上回っており、施設等の老朽化が類似団体と比べると進んでいることが分かる。今後も大規模事業を多数実施する予定となっており、多額の地方債発行が見込まれるため、将来負担比率の上昇が予想されるが、限られた財源の中で計画的に施設等を更新していく必要がある。</t>
    <rPh sb="1" eb="3">
      <t>ショウライ</t>
    </rPh>
    <rPh sb="3" eb="5">
      <t>フタン</t>
    </rPh>
    <rPh sb="5" eb="7">
      <t>ヒリツ</t>
    </rPh>
    <rPh sb="8" eb="10">
      <t>ネンネン</t>
    </rPh>
    <rPh sb="10" eb="12">
      <t>ジョウショウ</t>
    </rPh>
    <rPh sb="17" eb="19">
      <t>ヘイセイ</t>
    </rPh>
    <rPh sb="21" eb="23">
      <t>ネンド</t>
    </rPh>
    <rPh sb="25" eb="27">
      <t>ルイジ</t>
    </rPh>
    <rPh sb="27" eb="29">
      <t>ダンタイ</t>
    </rPh>
    <rPh sb="30" eb="33">
      <t>ヘイキンチ</t>
    </rPh>
    <rPh sb="34" eb="36">
      <t>ウワマワ</t>
    </rPh>
    <rPh sb="42" eb="43">
      <t>オモ</t>
    </rPh>
    <rPh sb="44" eb="46">
      <t>ヨウイン</t>
    </rPh>
    <rPh sb="50" eb="53">
      <t>チホウサイ</t>
    </rPh>
    <rPh sb="53" eb="55">
      <t>ザンダカ</t>
    </rPh>
    <rPh sb="56" eb="58">
      <t>ゾウカ</t>
    </rPh>
    <rPh sb="59" eb="60">
      <t>カンガ</t>
    </rPh>
    <rPh sb="68" eb="70">
      <t>ユウケイ</t>
    </rPh>
    <rPh sb="70" eb="72">
      <t>コテイ</t>
    </rPh>
    <rPh sb="72" eb="74">
      <t>シサン</t>
    </rPh>
    <rPh sb="74" eb="76">
      <t>ゲンカ</t>
    </rPh>
    <rPh sb="76" eb="78">
      <t>ショウキャク</t>
    </rPh>
    <rPh sb="78" eb="79">
      <t>リツ</t>
    </rPh>
    <rPh sb="84" eb="86">
      <t>ルイジ</t>
    </rPh>
    <rPh sb="86" eb="88">
      <t>ダンタイ</t>
    </rPh>
    <rPh sb="89" eb="92">
      <t>ヘイキンチ</t>
    </rPh>
    <rPh sb="93" eb="95">
      <t>ウワマワ</t>
    </rPh>
    <rPh sb="100" eb="102">
      <t>シセツ</t>
    </rPh>
    <rPh sb="102" eb="103">
      <t>トウ</t>
    </rPh>
    <rPh sb="104" eb="107">
      <t>ロウキュウカ</t>
    </rPh>
    <rPh sb="108" eb="110">
      <t>ルイジ</t>
    </rPh>
    <rPh sb="110" eb="112">
      <t>ダンタイ</t>
    </rPh>
    <rPh sb="113" eb="114">
      <t>クラ</t>
    </rPh>
    <rPh sb="117" eb="118">
      <t>スス</t>
    </rPh>
    <rPh sb="125" eb="126">
      <t>ワ</t>
    </rPh>
    <rPh sb="129" eb="131">
      <t>コンゴ</t>
    </rPh>
    <rPh sb="132" eb="135">
      <t>ダイキボ</t>
    </rPh>
    <rPh sb="135" eb="137">
      <t>ジギョウ</t>
    </rPh>
    <rPh sb="138" eb="140">
      <t>タスウ</t>
    </rPh>
    <rPh sb="140" eb="142">
      <t>ジッシ</t>
    </rPh>
    <rPh sb="144" eb="146">
      <t>ヨテイ</t>
    </rPh>
    <rPh sb="153" eb="155">
      <t>タガク</t>
    </rPh>
    <rPh sb="156" eb="159">
      <t>チホウサイ</t>
    </rPh>
    <rPh sb="159" eb="161">
      <t>ハッコウ</t>
    </rPh>
    <rPh sb="162" eb="164">
      <t>ミコ</t>
    </rPh>
    <rPh sb="170" eb="172">
      <t>ショウライ</t>
    </rPh>
    <rPh sb="172" eb="174">
      <t>フタン</t>
    </rPh>
    <rPh sb="174" eb="176">
      <t>ヒリツ</t>
    </rPh>
    <rPh sb="177" eb="179">
      <t>ジョウショウ</t>
    </rPh>
    <rPh sb="180" eb="182">
      <t>ヨソウ</t>
    </rPh>
    <rPh sb="187" eb="188">
      <t>カギ</t>
    </rPh>
    <rPh sb="191" eb="193">
      <t>ザイゲン</t>
    </rPh>
    <rPh sb="194" eb="195">
      <t>ナカ</t>
    </rPh>
    <rPh sb="196" eb="199">
      <t>ケイカクテキ</t>
    </rPh>
    <rPh sb="200" eb="202">
      <t>シセツ</t>
    </rPh>
    <rPh sb="202" eb="203">
      <t>トウ</t>
    </rPh>
    <rPh sb="204" eb="206">
      <t>コウシン</t>
    </rPh>
    <rPh sb="210" eb="21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</si>
  <si>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</si>
  <si>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</si>
  <si>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</si>
  <si>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</si>
  <si>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</si>
  <si>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</si>
  <si>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</si>
  <si>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</si>
  <si>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実質公債費比率は類似団体の平均値を下回っているが、将来負担比率は平成28年度から類似団体の平均値を上回っている。これは、地方債残高の増加が主な要因と考えれられる。
　今後、本町では過疎対策事業やその他大規模事業の実施により、地方債現在高及び公債費が増加するため、将来負担比率及び実質公債費比率は悪化する見込みである。新規事業の抑制・分散化や交付税算入率の有利な起債の活用等により、将来負担比率及び実質公債費比率の悪化を抑制する必要がある。</t>
    <rPh sb="1" eb="3">
      <t>ジッシツ</t>
    </rPh>
    <rPh sb="3" eb="6">
      <t>コウサイヒ</t>
    </rPh>
    <rPh sb="6" eb="8">
      <t>ヒリツ</t>
    </rPh>
    <rPh sb="9" eb="11">
      <t>ルイジ</t>
    </rPh>
    <rPh sb="11" eb="13">
      <t>ダンタイ</t>
    </rPh>
    <rPh sb="14" eb="17">
      <t>ヘイキンチ</t>
    </rPh>
    <rPh sb="18" eb="20">
      <t>シタマワ</t>
    </rPh>
    <rPh sb="26" eb="28">
      <t>ショウライ</t>
    </rPh>
    <rPh sb="28" eb="30">
      <t>フタン</t>
    </rPh>
    <rPh sb="30" eb="32">
      <t>ヒリツ</t>
    </rPh>
    <rPh sb="33" eb="35">
      <t>ヘイセイ</t>
    </rPh>
    <rPh sb="37" eb="39">
      <t>ネンド</t>
    </rPh>
    <rPh sb="41" eb="43">
      <t>ルイジ</t>
    </rPh>
    <rPh sb="43" eb="45">
      <t>ダンタイ</t>
    </rPh>
    <rPh sb="46" eb="49">
      <t>ヘイキンチ</t>
    </rPh>
    <rPh sb="50" eb="52">
      <t>ウワマワ</t>
    </rPh>
    <rPh sb="61" eb="64">
      <t>チホウサイ</t>
    </rPh>
    <rPh sb="64" eb="66">
      <t>ザンダカ</t>
    </rPh>
    <rPh sb="67" eb="69">
      <t>ゾウカ</t>
    </rPh>
    <rPh sb="70" eb="71">
      <t>オモ</t>
    </rPh>
    <rPh sb="72" eb="74">
      <t>ヨウイン</t>
    </rPh>
    <rPh sb="75" eb="76">
      <t>カンガ</t>
    </rPh>
    <rPh sb="84" eb="86">
      <t>コンゴ</t>
    </rPh>
    <rPh sb="87" eb="89">
      <t>ホンチョウ</t>
    </rPh>
    <rPh sb="91" eb="93">
      <t>カソ</t>
    </rPh>
    <rPh sb="93" eb="95">
      <t>タイサク</t>
    </rPh>
    <rPh sb="95" eb="97">
      <t>ジギョウ</t>
    </rPh>
    <rPh sb="100" eb="101">
      <t>タ</t>
    </rPh>
    <rPh sb="101" eb="104">
      <t>ダイキボ</t>
    </rPh>
    <rPh sb="104" eb="106">
      <t>ジギョウ</t>
    </rPh>
    <rPh sb="107" eb="109">
      <t>ジッシ</t>
    </rPh>
    <rPh sb="113" eb="116">
      <t>チホウサイ</t>
    </rPh>
    <rPh sb="116" eb="118">
      <t>ゲンザイ</t>
    </rPh>
    <rPh sb="118" eb="119">
      <t>ダカ</t>
    </rPh>
    <rPh sb="119" eb="120">
      <t>オヨ</t>
    </rPh>
    <rPh sb="121" eb="124">
      <t>コウサイヒ</t>
    </rPh>
    <rPh sb="125" eb="127">
      <t>ゾウカ</t>
    </rPh>
    <rPh sb="132" eb="134">
      <t>ショウライ</t>
    </rPh>
    <rPh sb="134" eb="136">
      <t>フタン</t>
    </rPh>
    <rPh sb="136" eb="138">
      <t>ヒリツ</t>
    </rPh>
    <rPh sb="138" eb="139">
      <t>オヨ</t>
    </rPh>
    <rPh sb="140" eb="142">
      <t>ジッシツ</t>
    </rPh>
    <rPh sb="142" eb="145">
      <t>コウサイヒ</t>
    </rPh>
    <rPh sb="145" eb="147">
      <t>ヒリツ</t>
    </rPh>
    <rPh sb="148" eb="150">
      <t>アッカ</t>
    </rPh>
    <rPh sb="152" eb="154">
      <t>ミコ</t>
    </rPh>
    <rPh sb="159" eb="161">
      <t>シンキ</t>
    </rPh>
    <rPh sb="161" eb="163">
      <t>ジギョウ</t>
    </rPh>
    <rPh sb="164" eb="166">
      <t>ヨクセイ</t>
    </rPh>
    <rPh sb="167" eb="170">
      <t>ブンサンカ</t>
    </rPh>
    <rPh sb="171" eb="174">
      <t>コウフゼイ</t>
    </rPh>
    <rPh sb="174" eb="176">
      <t>サンニュウ</t>
    </rPh>
    <rPh sb="176" eb="177">
      <t>リツ</t>
    </rPh>
    <rPh sb="178" eb="180">
      <t>ユウリ</t>
    </rPh>
    <rPh sb="181" eb="183">
      <t>キサイ</t>
    </rPh>
    <rPh sb="184" eb="186">
      <t>カツヨウ</t>
    </rPh>
    <rPh sb="186" eb="187">
      <t>トウ</t>
    </rPh>
    <rPh sb="191" eb="193">
      <t>ショウライ</t>
    </rPh>
    <rPh sb="193" eb="195">
      <t>フタン</t>
    </rPh>
    <rPh sb="195" eb="197">
      <t>ヒリツ</t>
    </rPh>
    <rPh sb="197" eb="198">
      <t>オヨ</t>
    </rPh>
    <rPh sb="199" eb="201">
      <t>ジッシツ</t>
    </rPh>
    <rPh sb="201" eb="204">
      <t>コウサイヒ</t>
    </rPh>
    <rPh sb="204" eb="206">
      <t>ヒリツ</t>
    </rPh>
    <rPh sb="207" eb="209">
      <t>アッカ</t>
    </rPh>
    <rPh sb="210" eb="212">
      <t>ヨクセイ</t>
    </rPh>
    <rPh sb="214" eb="216">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</si>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</sst>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D159-41AE-B133-3FA6D51673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97232</c:v>
                </c:pt>
                <c:pt idx="1">
                  <c:v>70820</c:v>
                </c:pt>
                <c:pt idx="2">
                  <c:v>51832</c:v>
                </c:pt>
                <c:pt idx="3">
                  <c:v>36985</c:v>
                </c:pt>
                <c:pt idx="4">
                  <c:v>109580</c:v>
                </c:pt>
              </c:numCache>
            </c:numRef>
          </c:val>
          <c:smooth val="0"/>
          <c:extLst>
            <c:ext xmlns:c16="http://schemas.microsoft.com/office/drawing/2014/chart" uri="{C3380CC4-5D6E-409C-BE32-E72D297353CC}">
              <c16:uniqueId val="{00000001-D159-41AE-B133-3FA6D5167380}"/>
            </c:ext>
          </c:extLst>
        </c:ser>
        <c:dLbls>
          <c:showLegendKey val="0"/>
          <c:showVal val="0"/>
          <c:showCatName val="0"/>
          <c:showSerName val="0"/>
          <c:showPercent val="0"/>
          <c:showBubbleSize val="0"/>
        </c:dLbls>
        <c:marker val="1"/>
        <c:smooth val="0"/>
        <c:axId val="159764480"/>
        <c:axId val="159766400"/>
      </c:lineChart>
      <c:catAx>
        <c:axId val="159764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766400"/>
        <c:crosses val="autoZero"/>
        <c:auto val="1"/>
        <c:lblAlgn val="ctr"/>
        <c:lblOffset val="100"/>
        <c:tickLblSkip val="1"/>
        <c:tickMarkSkip val="1"/>
        <c:noMultiLvlLbl val="0"/>
      </c:catAx>
      <c:valAx>
        <c:axId val="1597664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76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4.57</c:v>
                </c:pt>
                <c:pt idx="1">
                  <c:v>3.6</c:v>
                </c:pt>
                <c:pt idx="2">
                  <c:v>3.34</c:v>
                </c:pt>
                <c:pt idx="3">
                  <c:v>1.42</c:v>
                </c:pt>
                <c:pt idx="4">
                  <c:v>2.06</c:v>
                </c:pt>
              </c:numCache>
            </c:numRef>
          </c:val>
          <c:extLst>
            <c:ext xmlns:c16="http://schemas.microsoft.com/office/drawing/2014/chart" uri="{C3380CC4-5D6E-409C-BE32-E72D297353CC}">
              <c16:uniqueId val="{00000000-6922-4A16-9928-E1FE21B8AC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17.62</c:v>
                </c:pt>
                <c:pt idx="1">
                  <c:v>20.149999999999999</c:v>
                </c:pt>
                <c:pt idx="2">
                  <c:v>21.29</c:v>
                </c:pt>
                <c:pt idx="3">
                  <c:v>20.39</c:v>
                </c:pt>
                <c:pt idx="4">
                  <c:v>18.920000000000002</c:v>
                </c:pt>
              </c:numCache>
            </c:numRef>
          </c:val>
          <c:extLst>
            <c:ext xmlns:c16="http://schemas.microsoft.com/office/drawing/2014/chart" uri="{C3380CC4-5D6E-409C-BE32-E72D297353CC}">
              <c16:uniqueId val="{00000001-6922-4A16-9928-E1FE21B8ACC7}"/>
            </c:ext>
          </c:extLst>
        </c:ser>
        <c:dLbls>
          <c:showLegendKey val="0"/>
          <c:showVal val="0"/>
          <c:showCatName val="0"/>
          <c:showSerName val="0"/>
          <c:showPercent val="0"/>
          <c:showBubbleSize val="0"/>
        </c:dLbls>
        <c:gapWidth val="250"/>
        <c:overlap val="100"/>
        <c:axId val="163624064"/>
        <c:axId val="16362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1.04</c:v>
                </c:pt>
                <c:pt idx="1">
                  <c:v>2.29</c:v>
                </c:pt>
                <c:pt idx="2">
                  <c:v>0.77</c:v>
                </c:pt>
                <c:pt idx="3">
                  <c:v>-2.97</c:v>
                </c:pt>
                <c:pt idx="4">
                  <c:v>-0.33</c:v>
                </c:pt>
              </c:numCache>
            </c:numRef>
          </c:val>
          <c:smooth val="0"/>
          <c:extLst>
            <c:ext xmlns:c16="http://schemas.microsoft.com/office/drawing/2014/chart" uri="{C3380CC4-5D6E-409C-BE32-E72D297353CC}">
              <c16:uniqueId val="{00000002-6922-4A16-9928-E1FE21B8ACC7}"/>
            </c:ext>
          </c:extLst>
        </c:ser>
        <c:dLbls>
          <c:showLegendKey val="0"/>
          <c:showVal val="0"/>
          <c:showCatName val="0"/>
          <c:showSerName val="0"/>
          <c:showPercent val="0"/>
          <c:showBubbleSize val="0"/>
        </c:dLbls>
        <c:marker val="1"/>
        <c:smooth val="0"/>
        <c:axId val="163624064"/>
        <c:axId val="163625984"/>
      </c:lineChart>
      <c:catAx>
        <c:axId val="16362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625984"/>
        <c:crosses val="autoZero"/>
        <c:auto val="1"/>
        <c:lblAlgn val="ctr"/>
        <c:lblOffset val="100"/>
        <c:tickLblSkip val="1"/>
        <c:tickMarkSkip val="1"/>
        <c:noMultiLvlLbl val="0"/>
      </c:catAx>
      <c:valAx>
        <c:axId val="16362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62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0.94</c:v>
                </c:pt>
                <c:pt idx="2">
                  <c:v>#N/A</c:v>
                </c:pt>
                <c:pt idx="3">
                  <c:v>0.76</c:v>
                </c:pt>
                <c:pt idx="4">
                  <c:v>#N/A</c:v>
                </c:pt>
                <c:pt idx="5">
                  <c:v>0.92</c:v>
                </c:pt>
                <c:pt idx="6">
                  <c:v>#N/A</c:v>
                </c:pt>
                <c:pt idx="7">
                  <c:v>0.02</c:v>
                </c:pt>
                <c:pt idx="8">
                  <c:v>#N/A</c:v>
                </c:pt>
                <c:pt idx="9">
                  <c:v>0</c:v>
                </c:pt>
              </c:numCache>
            </c:numRef>
          </c:val>
          <c:extLst>
            <c:ext xmlns:c16="http://schemas.microsoft.com/office/drawing/2014/chart" uri="{C3380CC4-5D6E-409C-BE32-E72D297353CC}">
              <c16:uniqueId val="{00000000-257B-492D-A2AF-E54CD55F63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7B-492D-A2AF-E54CD55F63E6}"/>
            </c:ext>
          </c:extLst>
        </c:ser>
        <c:ser>
          <c:idx val="2"/>
          <c:order val="2"/>
          <c:tx>
            <c:strRef>
              <c:f>データシート!$A$29</c:f>
              <c:strCache>
                <c:ptCount val="1"/>
                <c:pt idx="0">
                  <c:v>後期高齢者医療事業費特別会計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57B-492D-A2AF-E54CD55F63E6}"/>
            </c:ext>
          </c:extLst>
        </c:ser>
        <c:ser>
          <c:idx val="3"/>
          <c:order val="3"/>
          <c:tx>
            <c:strRef>
              <c:f>データシート!$A$30</c:f>
              <c:strCache>
                <c:ptCount val="1"/>
                <c:pt idx="0">
                  <c:v>育英奨学金貸与事業費特別会計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257B-492D-A2AF-E54CD55F63E6}"/>
            </c:ext>
          </c:extLst>
        </c:ser>
        <c:ser>
          <c:idx val="4"/>
          <c:order val="4"/>
          <c:tx>
            <c:strRef>
              <c:f>データシート!$A$31</c:f>
              <c:strCache>
                <c:ptCount val="1"/>
                <c:pt idx="0">
                  <c:v>勝浦地方卸売市場事業費特別会計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#N/A</c:v>
                </c:pt>
                <c:pt idx="5">
                  <c:v>0.01</c:v>
                </c:pt>
                <c:pt idx="6">
                  <c:v>#N/A</c:v>
                </c:pt>
                <c:pt idx="7">
                  <c:v>0.03</c:v>
                </c:pt>
                <c:pt idx="8">
                  <c:v>#N/A</c:v>
                </c:pt>
                <c:pt idx="9">
                  <c:v>0.01</c:v>
                </c:pt>
              </c:numCache>
            </c:numRef>
          </c:val>
          <c:extLst>
            <c:ext xmlns:c16="http://schemas.microsoft.com/office/drawing/2014/chart" uri="{C3380CC4-5D6E-409C-BE32-E72D297353CC}">
              <c16:uniqueId val="{00000004-257B-492D-A2AF-E54CD55F63E6}"/>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0.72</c:v>
                </c:pt>
                <c:pt idx="2">
                  <c:v>#N/A</c:v>
                </c:pt>
                <c:pt idx="3">
                  <c:v>7.0000000000000007E-2</c:v>
                </c:pt>
                <c:pt idx="4">
                  <c:v>#N/A</c:v>
                </c:pt>
                <c:pt idx="5">
                  <c:v>1.47</c:v>
                </c:pt>
                <c:pt idx="6">
                  <c:v>#N/A</c:v>
                </c:pt>
                <c:pt idx="7">
                  <c:v>0.65</c:v>
                </c:pt>
                <c:pt idx="8">
                  <c:v>#N/A</c:v>
                </c:pt>
                <c:pt idx="9">
                  <c:v>0.39</c:v>
                </c:pt>
              </c:numCache>
            </c:numRef>
          </c:val>
          <c:extLst>
            <c:ext xmlns:c16="http://schemas.microsoft.com/office/drawing/2014/chart" uri="{C3380CC4-5D6E-409C-BE32-E72D297353CC}">
              <c16:uniqueId val="{00000005-257B-492D-A2AF-E54CD55F63E6}"/>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0.34</c:v>
                </c:pt>
                <c:pt idx="2">
                  <c:v>#N/A</c:v>
                </c:pt>
                <c:pt idx="3">
                  <c:v>0.02</c:v>
                </c:pt>
                <c:pt idx="4">
                  <c:v>#N/A</c:v>
                </c:pt>
                <c:pt idx="5">
                  <c:v>0.38</c:v>
                </c:pt>
                <c:pt idx="6">
                  <c:v>#N/A</c:v>
                </c:pt>
                <c:pt idx="7">
                  <c:v>0.71</c:v>
                </c:pt>
                <c:pt idx="8">
                  <c:v>#N/A</c:v>
                </c:pt>
                <c:pt idx="9">
                  <c:v>0.68</c:v>
                </c:pt>
              </c:numCache>
            </c:numRef>
          </c:val>
          <c:extLst>
            <c:ext xmlns:c16="http://schemas.microsoft.com/office/drawing/2014/chart" uri="{C3380CC4-5D6E-409C-BE32-E72D297353CC}">
              <c16:uniqueId val="{00000006-257B-492D-A2AF-E54CD55F63E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4.5</c:v>
                </c:pt>
                <c:pt idx="2">
                  <c:v>#N/A</c:v>
                </c:pt>
                <c:pt idx="3">
                  <c:v>3.55</c:v>
                </c:pt>
                <c:pt idx="4">
                  <c:v>#N/A</c:v>
                </c:pt>
                <c:pt idx="5">
                  <c:v>3.31</c:v>
                </c:pt>
                <c:pt idx="6">
                  <c:v>#N/A</c:v>
                </c:pt>
                <c:pt idx="7">
                  <c:v>1.38</c:v>
                </c:pt>
                <c:pt idx="8">
                  <c:v>#N/A</c:v>
                </c:pt>
                <c:pt idx="9">
                  <c:v>2.0499999999999998</c:v>
                </c:pt>
              </c:numCache>
            </c:numRef>
          </c:val>
          <c:extLst>
            <c:ext xmlns:c16="http://schemas.microsoft.com/office/drawing/2014/chart" uri="{C3380CC4-5D6E-409C-BE32-E72D297353CC}">
              <c16:uniqueId val="{00000007-257B-492D-A2AF-E54CD55F63E6}"/>
            </c:ext>
          </c:extLst>
        </c:ser>
        <c:ser>
          <c:idx val="8"/>
          <c:order val="8"/>
          <c:tx>
            <c:strRef>
              <c:f>データシート!$A$35</c:f>
              <c:strCache>
                <c:ptCount val="1"/>
                <c:pt idx="0">
                  <c:v>町立温泉病院事業会計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8.35</c:v>
                </c:pt>
                <c:pt idx="2">
                  <c:v>#N/A</c:v>
                </c:pt>
                <c:pt idx="3">
                  <c:v>8.9499999999999993</c:v>
                </c:pt>
                <c:pt idx="4">
                  <c:v>#N/A</c:v>
                </c:pt>
                <c:pt idx="5">
                  <c:v>10.44</c:v>
                </c:pt>
                <c:pt idx="6">
                  <c:v>#N/A</c:v>
                </c:pt>
                <c:pt idx="7">
                  <c:v>5</c:v>
                </c:pt>
                <c:pt idx="8">
                  <c:v>#N/A</c:v>
                </c:pt>
                <c:pt idx="9">
                  <c:v>4.3899999999999997</c:v>
                </c:pt>
              </c:numCache>
            </c:numRef>
          </c:val>
          <c:extLst>
            <c:ext xmlns:c16="http://schemas.microsoft.com/office/drawing/2014/chart" uri="{C3380CC4-5D6E-409C-BE32-E72D297353CC}">
              <c16:uniqueId val="{00000008-257B-492D-A2AF-E54CD55F63E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8.66</c:v>
                </c:pt>
                <c:pt idx="2">
                  <c:v>#N/A</c:v>
                </c:pt>
                <c:pt idx="3">
                  <c:v>9.83</c:v>
                </c:pt>
                <c:pt idx="4">
                  <c:v>#N/A</c:v>
                </c:pt>
                <c:pt idx="5">
                  <c:v>10.47</c:v>
                </c:pt>
                <c:pt idx="6">
                  <c:v>#N/A</c:v>
                </c:pt>
                <c:pt idx="7">
                  <c:v>12.46</c:v>
                </c:pt>
                <c:pt idx="8">
                  <c:v>#N/A</c:v>
                </c:pt>
                <c:pt idx="9">
                  <c:v>11.75</c:v>
                </c:pt>
              </c:numCache>
            </c:numRef>
          </c:val>
          <c:extLst>
            <c:ext xmlns:c16="http://schemas.microsoft.com/office/drawing/2014/chart" uri="{C3380CC4-5D6E-409C-BE32-E72D297353CC}">
              <c16:uniqueId val="{00000009-257B-492D-A2AF-E54CD55F63E6}"/>
            </c:ext>
          </c:extLst>
        </c:ser>
        <c:dLbls>
          <c:showLegendKey val="0"/>
          <c:showVal val="0"/>
          <c:showCatName val="0"/>
          <c:showSerName val="0"/>
          <c:showPercent val="0"/>
          <c:showBubbleSize val="0"/>
        </c:dLbls>
        <c:gapWidth val="150"/>
        <c:overlap val="100"/>
        <c:axId val="163740672"/>
        <c:axId val="163754752"/>
      </c:barChart>
      <c:catAx>
        <c:axId val="16374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754752"/>
        <c:crosses val="autoZero"/>
        <c:auto val="1"/>
        <c:lblAlgn val="ctr"/>
        <c:lblOffset val="100"/>
        <c:tickLblSkip val="1"/>
        <c:tickMarkSkip val="1"/>
        <c:noMultiLvlLbl val="0"/>
      </c:catAx>
      <c:valAx>
        <c:axId val="16375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4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588</c:v>
                </c:pt>
                <c:pt idx="5">
                  <c:v>589</c:v>
                </c:pt>
                <c:pt idx="8">
                  <c:v>596</c:v>
                </c:pt>
                <c:pt idx="11">
                  <c:v>601</c:v>
                </c:pt>
                <c:pt idx="14">
                  <c:v>675</c:v>
                </c:pt>
              </c:numCache>
            </c:numRef>
          </c:val>
          <c:extLst>
            <c:ext xmlns:c16="http://schemas.microsoft.com/office/drawing/2014/chart" uri="{C3380CC4-5D6E-409C-BE32-E72D297353CC}">
              <c16:uniqueId val="{00000000-337D-4429-947C-269A74675D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7D-4429-947C-269A74675D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105</c:v>
                </c:pt>
                <c:pt idx="9">
                  <c:v>0</c:v>
                </c:pt>
                <c:pt idx="12">
                  <c:v>0</c:v>
                </c:pt>
              </c:numCache>
            </c:numRef>
          </c:val>
          <c:extLst>
            <c:ext xmlns:c16="http://schemas.microsoft.com/office/drawing/2014/chart" uri="{C3380CC4-5D6E-409C-BE32-E72D297353CC}">
              <c16:uniqueId val="{00000002-337D-4429-947C-269A74675D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7D-4429-947C-269A74675D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c:v>
                </c:pt>
                <c:pt idx="3">
                  <c:v>46</c:v>
                </c:pt>
                <c:pt idx="6">
                  <c:v>48</c:v>
                </c:pt>
                <c:pt idx="9">
                  <c:v>52</c:v>
                </c:pt>
                <c:pt idx="12">
                  <c:v>69</c:v>
                </c:pt>
              </c:numCache>
            </c:numRef>
          </c:val>
          <c:extLst>
            <c:ext xmlns:c16="http://schemas.microsoft.com/office/drawing/2014/chart" uri="{C3380CC4-5D6E-409C-BE32-E72D297353CC}">
              <c16:uniqueId val="{00000004-337D-4429-947C-269A74675D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7D-4429-947C-269A74675D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7D-4429-947C-269A74675D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730</c:v>
                </c:pt>
                <c:pt idx="3">
                  <c:v>726</c:v>
                </c:pt>
                <c:pt idx="6">
                  <c:v>733</c:v>
                </c:pt>
                <c:pt idx="9">
                  <c:v>779</c:v>
                </c:pt>
                <c:pt idx="12">
                  <c:v>901</c:v>
                </c:pt>
              </c:numCache>
            </c:numRef>
          </c:val>
          <c:extLst>
            <c:ext xmlns:c16="http://schemas.microsoft.com/office/drawing/2014/chart" uri="{C3380CC4-5D6E-409C-BE32-E72D297353CC}">
              <c16:uniqueId val="{00000007-337D-4429-947C-269A74675D2F}"/>
            </c:ext>
          </c:extLst>
        </c:ser>
        <c:dLbls>
          <c:showLegendKey val="0"/>
          <c:showVal val="0"/>
          <c:showCatName val="0"/>
          <c:showSerName val="0"/>
          <c:showPercent val="0"/>
          <c:showBubbleSize val="0"/>
        </c:dLbls>
        <c:gapWidth val="100"/>
        <c:overlap val="100"/>
        <c:axId val="160403456"/>
        <c:axId val="16040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181</c:v>
                </c:pt>
                <c:pt idx="2">
                  <c:v>#N/A</c:v>
                </c:pt>
                <c:pt idx="3">
                  <c:v>#N/A</c:v>
                </c:pt>
                <c:pt idx="4">
                  <c:v>183</c:v>
                </c:pt>
                <c:pt idx="5">
                  <c:v>#N/A</c:v>
                </c:pt>
                <c:pt idx="6">
                  <c:v>#N/A</c:v>
                </c:pt>
                <c:pt idx="7">
                  <c:v>290</c:v>
                </c:pt>
                <c:pt idx="8">
                  <c:v>#N/A</c:v>
                </c:pt>
                <c:pt idx="9">
                  <c:v>#N/A</c:v>
                </c:pt>
                <c:pt idx="10">
                  <c:v>230</c:v>
                </c:pt>
                <c:pt idx="11">
                  <c:v>#N/A</c:v>
                </c:pt>
                <c:pt idx="12">
                  <c:v>#N/A</c:v>
                </c:pt>
                <c:pt idx="13">
                  <c:v>295</c:v>
                </c:pt>
                <c:pt idx="14">
                  <c:v>#N/A</c:v>
                </c:pt>
              </c:numCache>
            </c:numRef>
          </c:val>
          <c:smooth val="0"/>
          <c:extLst>
            <c:ext xmlns:c16="http://schemas.microsoft.com/office/drawing/2014/chart" uri="{C3380CC4-5D6E-409C-BE32-E72D297353CC}">
              <c16:uniqueId val="{00000008-337D-4429-947C-269A74675D2F}"/>
            </c:ext>
          </c:extLst>
        </c:ser>
        <c:dLbls>
          <c:showLegendKey val="0"/>
          <c:showVal val="0"/>
          <c:showCatName val="0"/>
          <c:showSerName val="0"/>
          <c:showPercent val="0"/>
          <c:showBubbleSize val="0"/>
        </c:dLbls>
        <c:marker val="1"/>
        <c:smooth val="0"/>
        <c:axId val="160403456"/>
        <c:axId val="160405376"/>
      </c:lineChart>
      <c:catAx>
        <c:axId val="16040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405376"/>
        <c:crosses val="autoZero"/>
        <c:auto val="1"/>
        <c:lblAlgn val="ctr"/>
        <c:lblOffset val="100"/>
        <c:tickLblSkip val="1"/>
        <c:tickMarkSkip val="1"/>
        <c:noMultiLvlLbl val="0"/>
      </c:catAx>
      <c:valAx>
        <c:axId val="16040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40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7156</c:v>
                </c:pt>
                <c:pt idx="5">
                  <c:v>7661</c:v>
                </c:pt>
                <c:pt idx="8">
                  <c:v>8363</c:v>
                </c:pt>
                <c:pt idx="11">
                  <c:v>9447</c:v>
                </c:pt>
                <c:pt idx="14">
                  <c:v>9646</c:v>
                </c:pt>
              </c:numCache>
            </c:numRef>
          </c:val>
          <c:extLst>
            <c:ext xmlns:c16="http://schemas.microsoft.com/office/drawing/2014/chart" uri="{C3380CC4-5D6E-409C-BE32-E72D297353CC}">
              <c16:uniqueId val="{00000000-49B9-4695-AE55-318AE2E4F8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c:v>
                </c:pt>
                <c:pt idx="5">
                  <c:v>12</c:v>
                </c:pt>
                <c:pt idx="8">
                  <c:v>6</c:v>
                </c:pt>
                <c:pt idx="11">
                  <c:v>3</c:v>
                </c:pt>
                <c:pt idx="14">
                  <c:v>1</c:v>
                </c:pt>
              </c:numCache>
            </c:numRef>
          </c:val>
          <c:extLst>
            <c:ext xmlns:c16="http://schemas.microsoft.com/office/drawing/2014/chart" uri="{C3380CC4-5D6E-409C-BE32-E72D297353CC}">
              <c16:uniqueId val="{00000001-49B9-4695-AE55-318AE2E4F8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2963</c:v>
                </c:pt>
                <c:pt idx="5">
                  <c:v>3617</c:v>
                </c:pt>
                <c:pt idx="8">
                  <c:v>3891</c:v>
                </c:pt>
                <c:pt idx="11">
                  <c:v>4214</c:v>
                </c:pt>
                <c:pt idx="14">
                  <c:v>4336</c:v>
                </c:pt>
              </c:numCache>
            </c:numRef>
          </c:val>
          <c:extLst>
            <c:ext xmlns:c16="http://schemas.microsoft.com/office/drawing/2014/chart" uri="{C3380CC4-5D6E-409C-BE32-E72D297353CC}">
              <c16:uniqueId val="{00000002-49B9-4695-AE55-318AE2E4F8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B9-4695-AE55-318AE2E4F8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B9-4695-AE55-318AE2E4F8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B9-4695-AE55-318AE2E4F8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1747</c:v>
                </c:pt>
                <c:pt idx="3">
                  <c:v>1685</c:v>
                </c:pt>
                <c:pt idx="6">
                  <c:v>1409</c:v>
                </c:pt>
                <c:pt idx="9">
                  <c:v>1261</c:v>
                </c:pt>
                <c:pt idx="12">
                  <c:v>1160</c:v>
                </c:pt>
              </c:numCache>
            </c:numRef>
          </c:val>
          <c:extLst>
            <c:ext xmlns:c16="http://schemas.microsoft.com/office/drawing/2014/chart" uri="{C3380CC4-5D6E-409C-BE32-E72D297353CC}">
              <c16:uniqueId val="{00000006-49B9-4695-AE55-318AE2E4F8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210</c:v>
                </c:pt>
                <c:pt idx="3">
                  <c:v>210</c:v>
                </c:pt>
                <c:pt idx="6">
                  <c:v>210</c:v>
                </c:pt>
                <c:pt idx="9">
                  <c:v>210</c:v>
                </c:pt>
                <c:pt idx="12">
                  <c:v>208</c:v>
                </c:pt>
              </c:numCache>
            </c:numRef>
          </c:val>
          <c:extLst>
            <c:ext xmlns:c16="http://schemas.microsoft.com/office/drawing/2014/chart" uri="{C3380CC4-5D6E-409C-BE32-E72D297353CC}">
              <c16:uniqueId val="{00000007-49B9-4695-AE55-318AE2E4F8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564</c:v>
                </c:pt>
                <c:pt idx="3">
                  <c:v>532</c:v>
                </c:pt>
                <c:pt idx="6">
                  <c:v>1102</c:v>
                </c:pt>
                <c:pt idx="9">
                  <c:v>2097</c:v>
                </c:pt>
                <c:pt idx="12">
                  <c:v>1999</c:v>
                </c:pt>
              </c:numCache>
            </c:numRef>
          </c:val>
          <c:extLst>
            <c:ext xmlns:c16="http://schemas.microsoft.com/office/drawing/2014/chart" uri="{C3380CC4-5D6E-409C-BE32-E72D297353CC}">
              <c16:uniqueId val="{00000008-49B9-4695-AE55-318AE2E4F8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B9-4695-AE55-318AE2E4F8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9538</c:v>
                </c:pt>
                <c:pt idx="3">
                  <c:v>10231</c:v>
                </c:pt>
                <c:pt idx="6">
                  <c:v>10999</c:v>
                </c:pt>
                <c:pt idx="9">
                  <c:v>12222</c:v>
                </c:pt>
                <c:pt idx="12">
                  <c:v>12399</c:v>
                </c:pt>
              </c:numCache>
            </c:numRef>
          </c:val>
          <c:extLst>
            <c:ext xmlns:c16="http://schemas.microsoft.com/office/drawing/2014/chart" uri="{C3380CC4-5D6E-409C-BE32-E72D297353CC}">
              <c16:uniqueId val="{0000000A-49B9-4695-AE55-318AE2E4F859}"/>
            </c:ext>
          </c:extLst>
        </c:ser>
        <c:dLbls>
          <c:showLegendKey val="0"/>
          <c:showVal val="0"/>
          <c:showCatName val="0"/>
          <c:showSerName val="0"/>
          <c:showPercent val="0"/>
          <c:showBubbleSize val="0"/>
        </c:dLbls>
        <c:gapWidth val="100"/>
        <c:overlap val="100"/>
        <c:axId val="172323584"/>
        <c:axId val="17232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1918</c:v>
                </c:pt>
                <c:pt idx="2">
                  <c:v>#N/A</c:v>
                </c:pt>
                <c:pt idx="3">
                  <c:v>#N/A</c:v>
                </c:pt>
                <c:pt idx="4">
                  <c:v>1369</c:v>
                </c:pt>
                <c:pt idx="5">
                  <c:v>#N/A</c:v>
                </c:pt>
                <c:pt idx="6">
                  <c:v>#N/A</c:v>
                </c:pt>
                <c:pt idx="7">
                  <c:v>1461</c:v>
                </c:pt>
                <c:pt idx="8">
                  <c:v>#N/A</c:v>
                </c:pt>
                <c:pt idx="9">
                  <c:v>#N/A</c:v>
                </c:pt>
                <c:pt idx="10">
                  <c:v>2125</c:v>
                </c:pt>
                <c:pt idx="11">
                  <c:v>#N/A</c:v>
                </c:pt>
                <c:pt idx="12">
                  <c:v>#N/A</c:v>
                </c:pt>
                <c:pt idx="13">
                  <c:v>1783</c:v>
                </c:pt>
                <c:pt idx="14">
                  <c:v>#N/A</c:v>
                </c:pt>
              </c:numCache>
            </c:numRef>
          </c:val>
          <c:smooth val="0"/>
          <c:extLst>
            <c:ext xmlns:c16="http://schemas.microsoft.com/office/drawing/2014/chart" uri="{C3380CC4-5D6E-409C-BE32-E72D297353CC}">
              <c16:uniqueId val="{0000000B-49B9-4695-AE55-318AE2E4F859}"/>
            </c:ext>
          </c:extLst>
        </c:ser>
        <c:dLbls>
          <c:showLegendKey val="0"/>
          <c:showVal val="0"/>
          <c:showCatName val="0"/>
          <c:showSerName val="0"/>
          <c:showPercent val="0"/>
          <c:showBubbleSize val="0"/>
        </c:dLbls>
        <c:marker val="1"/>
        <c:smooth val="0"/>
        <c:axId val="172323584"/>
        <c:axId val="172325504"/>
      </c:lineChart>
      <c:catAx>
        <c:axId val="17232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325504"/>
        <c:crosses val="autoZero"/>
        <c:auto val="1"/>
        <c:lblAlgn val="ctr"/>
        <c:lblOffset val="100"/>
        <c:tickLblSkip val="1"/>
        <c:tickMarkSkip val="1"/>
        <c:noMultiLvlLbl val="0"/>
      </c:catAx>
      <c:valAx>
        <c:axId val="17232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32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1026</c:v>
                </c:pt>
                <c:pt idx="1">
                  <c:v>977</c:v>
                </c:pt>
                <c:pt idx="2">
                  <c:v>927</c:v>
                </c:pt>
              </c:numCache>
            </c:numRef>
          </c:val>
          <c:extLst>
            <c:ext xmlns:c16="http://schemas.microsoft.com/office/drawing/2014/chart" uri="{C3380CC4-5D6E-409C-BE32-E72D297353CC}">
              <c16:uniqueId val="{00000000-D057-4C9B-B18F-A28EABFD90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1225</c:v>
                </c:pt>
                <c:pt idx="1">
                  <c:v>1226</c:v>
                </c:pt>
                <c:pt idx="2">
                  <c:v>1226</c:v>
                </c:pt>
              </c:numCache>
            </c:numRef>
          </c:val>
          <c:extLst>
            <c:ext xmlns:c16="http://schemas.microsoft.com/office/drawing/2014/chart" uri="{C3380CC4-5D6E-409C-BE32-E72D297353CC}">
              <c16:uniqueId val="{00000001-D057-4C9B-B18F-A28EABFD90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1321</c:v>
                </c:pt>
                <c:pt idx="1">
                  <c:v>1640</c:v>
                </c:pt>
                <c:pt idx="2">
                  <c:v>1803</c:v>
                </c:pt>
              </c:numCache>
            </c:numRef>
          </c:val>
          <c:extLst>
            <c:ext xmlns:c16="http://schemas.microsoft.com/office/drawing/2014/chart" uri="{C3380CC4-5D6E-409C-BE32-E72D297353CC}">
              <c16:uniqueId val="{00000002-D057-4C9B-B18F-A28EABFD9029}"/>
            </c:ext>
          </c:extLst>
        </c:ser>
        <c:dLbls>
          <c:showLegendKey val="0"/>
          <c:showVal val="0"/>
          <c:showCatName val="0"/>
          <c:showSerName val="0"/>
          <c:showPercent val="0"/>
          <c:showBubbleSize val="0"/>
        </c:dLbls>
        <c:gapWidth val="120"/>
        <c:overlap val="100"/>
        <c:axId val="172009344"/>
        <c:axId val="172010880"/>
      </c:barChart>
      <c:catAx>
        <c:axId val="17200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2010880"/>
        <c:crosses val="autoZero"/>
        <c:auto val="1"/>
        <c:lblAlgn val="ctr"/>
        <c:lblOffset val="100"/>
        <c:tickLblSkip val="1"/>
        <c:tickMarkSkip val="1"/>
        <c:noMultiLvlLbl val="0"/>
      </c:catAx>
      <c:valAx>
        <c:axId val="172010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200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{6D8AB362-E8C0-499C-9DCD-A4B8D6E7A8F3}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69C-4F8E-A929-D946E77FEB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{63065D56-B49F-4E7F-8FA5-F63881B8246B}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9C-4F8E-A929-D946E77FEB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{50D4ACBA-5ADA-4867-8A60-0DE73C666832}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9C-4F8E-A929-D946E77FEB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{4A8ED837-880D-485C-BB99-00B23395421A}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9C-4F8E-A929-D946E77FEB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{DABBBD3D-B56B-4BA5-B2D6-001B33AD0F34}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9C-4F8E-A929-D946E77FEBCC}"/>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{9B56E856-A005-4335-97C3-5AC793DC4595}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69C-4F8E-A929-D946E77FEBCC}"/>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{38A27530-2D29-4DE8-8514-B879976AE43A}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69C-4F8E-A929-D946E77FEBCC}"/>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{87951C2F-1C61-43FF-B606-8B735872EABA}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69C-4F8E-A929-D946E77FEBCC}"/>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{D8A5B811-F134-4D9F-BA18-E5877AC4EA5A}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69C-4F8E-A929-D946E77FEB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64.099999999999994</c:v>
                </c:pt>
                <c:pt idx="16">
                  <c:v>64.3</c:v>
                </c:pt>
                <c:pt idx="24">
                  <c:v>65.400000000000006</c:v>
                </c:pt>
                <c:pt idx="32">
                  <c:v>64.8</c:v>
                </c:pt>
              </c:numCache>
            </c:numRef>
          </c:xVal>
          <c:yVal>
            <c:numRef>
              <c:f>公会計指標分析・財政指標組合せ分析表!$BP$51:$DC$51</c:f>
              <c:numCache>
                <c:formatCode>#,##0.0;"▲ "#,##0.0</c:formatCode>
                <c:ptCount val="40"/>
                <c:pt idx="8">
                  <c:v>32.1</c:v>
                </c:pt>
                <c:pt idx="16">
                  <c:v>34.4</c:v>
                </c:pt>
                <c:pt idx="24">
                  <c:v>50.6</c:v>
                </c:pt>
                <c:pt idx="32">
                  <c:v>42.1</c:v>
                </c:pt>
              </c:numCache>
            </c:numRef>
          </c:yVal>
          <c:smooth val="0"/>
          <c:extLst>
            <c:ext xmlns:c16="http://schemas.microsoft.com/office/drawing/2014/chart" uri="{C3380CC4-5D6E-409C-BE32-E72D297353CC}">
              <c16:uniqueId val="{00000009-F69C-4F8E-A929-D946E77FEB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{16F28E1E-8419-4F2C-B3A8-C30294792833}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69C-4F8E-A929-D946E77FEB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{5059B580-43DA-4F7A-AEDB-CF580A917C0A}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9C-4F8E-A929-D946E77FEB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{6DBC8193-59C0-4A9F-BE4F-6BCB48CC5926}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9C-4F8E-A929-D946E77FEB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{18FF198E-72C9-4D71-BA01-53015A72EA9F}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9C-4F8E-A929-D946E77FEB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{7D28214E-19BA-4E04-A11B-7B9D45BCFA31}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9C-4F8E-A929-D946E77FEBC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{B05479EE-865D-459B-BFE8-8695B1773925}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69C-4F8E-A929-D946E77FEBC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{C206726A-5C82-4B3D-8608-43B0293BC15A}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69C-4F8E-A929-D946E77FEBC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{7FADACCE-BE7E-4B83-9D47-AC3C0A856682}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69C-4F8E-A929-D946E77FEBC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{F00AD546-21B5-4B6E-8FC7-61F59976762F}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69C-4F8E-A929-D946E77FEB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F69C-4F8E-A929-D946E77FEBCC}"/>
            </c:ext>
          </c:extLst>
        </c:ser>
        <c:dLbls>
          <c:showLegendKey val="0"/>
          <c:showVal val="1"/>
          <c:showCatName val="0"/>
          <c:showSerName val="0"/>
          <c:showPercent val="0"/>
          <c:showBubbleSize val="0"/>
        </c:dLbls>
        <c:axId val="46179840"/>
        <c:axId val="46181760"/>
      </c:scatterChart>
      <c:valAx>
        <c:axId val="46179840"/>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{D003E6D1-A419-4390-BF41-793FD142098D}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D05-414F-9CA8-D09A31A33C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{B4010FB2-D57F-48BA-B1AD-B8F4A24D1B47}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05-414F-9CA8-D09A31A33C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{BD3273D4-A612-4891-AB54-D5F8D249DA0B}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05-414F-9CA8-D09A31A33C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{B83E005A-CB4D-4082-8C87-57E89BA02921}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05-414F-9CA8-D09A31A33C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{B53E358B-A4E1-486F-9907-348B279A2B7F}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05-414F-9CA8-D09A31A33C2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{43BFC40A-98D0-4E21-BEA0-9B5A1234176F}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D05-414F-9CA8-D09A31A33C2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{48EC1A11-4E3D-4AEF-83FC-C2D66F405623}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D05-414F-9CA8-D09A31A33C2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{9B292507-E3D3-4811-A68D-024A1A1D3E64}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D05-414F-9CA8-D09A31A33C2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{33783FCB-23F0-4E09-9E3F-2E836473384A}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D05-414F-9CA8-D09A31A33C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4.3</c:v>
                </c:pt>
                <c:pt idx="16">
                  <c:v>5.2</c:v>
                </c:pt>
                <c:pt idx="24">
                  <c:v>5.5</c:v>
                </c:pt>
                <c:pt idx="32">
                  <c:v>6.4</c:v>
                </c:pt>
              </c:numCache>
            </c:numRef>
          </c:xVal>
          <c:yVal>
            <c:numRef>
              <c:f>公会計指標分析・財政指標組合せ分析表!$BP$73:$DC$73</c:f>
              <c:numCache>
                <c:formatCode>#,##0.0;"▲ "#,##0.0</c:formatCode>
                <c:ptCount val="40"/>
                <c:pt idx="0">
                  <c:v>46.7</c:v>
                </c:pt>
                <c:pt idx="8">
                  <c:v>32.1</c:v>
                </c:pt>
                <c:pt idx="16">
                  <c:v>34.4</c:v>
                </c:pt>
                <c:pt idx="24">
                  <c:v>50.6</c:v>
                </c:pt>
                <c:pt idx="32">
                  <c:v>42.1</c:v>
                </c:pt>
              </c:numCache>
            </c:numRef>
          </c:yVal>
          <c:smooth val="0"/>
          <c:extLst>
            <c:ext xmlns:c16="http://schemas.microsoft.com/office/drawing/2014/chart" uri="{C3380CC4-5D6E-409C-BE32-E72D297353CC}">
              <c16:uniqueId val="{00000009-2D05-414F-9CA8-D09A31A33C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{8A406A44-5138-4A62-B3E0-3FC397D4CD88}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D05-414F-9CA8-D09A31A33C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{789B4E46-71E2-4EAC-8187-A95E8065C392}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05-414F-9CA8-D09A31A33C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{9848B542-A871-4496-9ACA-44915D72DC45}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05-414F-9CA8-D09A31A33C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{A09D1D8F-DEE4-43CD-B0B8-996A6F503AEC}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05-414F-9CA8-D09A31A33C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{8190A17B-8275-4A0B-A72B-9BA87BFFEBD6}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05-414F-9CA8-D09A31A33C2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{74569A9B-A644-4799-89DD-D58CF0BAA7DB}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D05-414F-9CA8-D09A31A33C2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{07AA60B5-037B-4124-8571-BAFFAF6D4B68}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D05-414F-9CA8-D09A31A33C2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{80E322C9-7D26-4CBE-A92D-51871A785BFF}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D05-414F-9CA8-D09A31A33C2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{A3862DC8-2AD8-482B-853B-6C33C010C691}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D05-414F-9CA8-D09A31A33C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2D05-414F-9CA8-D09A31A33C2E}"/>
            </c:ext>
          </c:extLst>
        </c:ser>
        <c:dLbls>
          <c:showLegendKey val="0"/>
          <c:showVal val="1"/>
          <c:showCatName val="0"/>
          <c:showSerName val="0"/>
          <c:showPercent val="0"/>
          <c:showBubbleSize val="0"/>
        </c:dLbls>
        <c:axId val="84219776"/>
        <c:axId val="84234240"/>
      </c:scatterChart>
      <c:valAx>
        <c:axId val="84219776"/>
        <c:scaling>
          <c:orientation val="minMax"/>
          <c:max val="11"/>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15,237
15,112
183.31
9,170,637
9,019,849
101,183
4,902,177
10,676,658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財政力指数は類似平均団体を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ポイント、和歌山県平均を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ポイント下回っている。類似団体平均が昨年度から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ポイント改善しているのに対し、平成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年度から増減がなく</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今後も人口減少等による税収の減少や交付税の削減等により、厳しい財政状況が予想されるが、地方創生等により人口減少に歯止めをかけ、税収等の歳入を確保し財政力指数の改善に努める。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増加している。平成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年度に経常収支比率が増加した主な要因としては、公債費の増加が挙げられる。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今後は、町税等の滞納整理や徴収率の向上に向けた取り組みを行い、より一層の町税等歳入の確保及び経常経費の削減を行い、経常収支比率の改善に努める。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46265</xdr:rowOff>
    </xdr:from>
    <xdr:to>
      <xdr:col>23</xdr:col>
      <xdr:colOff>133350</xdr:colOff>
      <xdr:row>64</xdr:row>
      <xdr:rowOff>139337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19065"/>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42817</xdr:rowOff>
    </xdr:from>
    <xdr:to>
      <xdr:col>19</xdr:col>
      <xdr:colOff>133350</xdr:colOff>
      <xdr:row>64</xdr:row>
      <xdr:rowOff>46265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156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45357</xdr:rowOff>
    </xdr:from>
    <xdr:to>
      <xdr:col>15</xdr:col>
      <xdr:colOff>82550</xdr:colOff>
      <xdr:row>64</xdr:row>
      <xdr:rowOff>42817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4670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35016</xdr:rowOff>
    </xdr:from>
    <xdr:to>
      <xdr:col>11</xdr:col>
      <xdr:colOff>31750</xdr:colOff>
      <xdr:row>63</xdr:row>
      <xdr:rowOff>45357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363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88537</xdr:rowOff>
    </xdr:from>
    <xdr:to>
      <xdr:col>23</xdr:col>
      <xdr:colOff>184150</xdr:colOff>
      <xdr:row>65</xdr:row>
      <xdr:rowOff>18687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60614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166915</xdr:rowOff>
    </xdr:from>
    <xdr:to>
      <xdr:col>19</xdr:col>
      <xdr:colOff>184150</xdr:colOff>
      <xdr:row>64</xdr:row>
      <xdr:rowOff>97065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163467</xdr:rowOff>
    </xdr:from>
    <xdr:to>
      <xdr:col>15</xdr:col>
      <xdr:colOff>133350</xdr:colOff>
      <xdr:row>64</xdr:row>
      <xdr:rowOff>93617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78394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166007</xdr:rowOff>
    </xdr:from>
    <xdr:to>
      <xdr:col>11</xdr:col>
      <xdr:colOff>82550</xdr:colOff>
      <xdr:row>63</xdr:row>
      <xdr:rowOff>96157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106334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155666</xdr:rowOff>
    </xdr:from>
    <xdr:to>
      <xdr:col>7</xdr:col>
      <xdr:colOff>31750</xdr:colOff>
      <xdr:row>63</xdr:row>
      <xdr:rowOff>85816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95993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山間部（過疎地域）が多く、行政区域が広範囲である。行政サービスの質を落とさぬよう、全ての区域をできる限りカバーするために、多くの施設（出張所・保育所・学校等）を抱えている。そのため、類似団体と比較すると人件費・物件費等に要する費用が大きくなってしまう。</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10,890</a:t>
          </a:r>
          <a:r>
            <a:rPr kumimoji="1" lang="ja-JP" altLang="en-US" sz="1300">
              <a:latin typeface="ＭＳ Ｐゴシック" panose="020B0600070205080204" pitchFamily="50" charset="-128"/>
              <a:ea typeface="ＭＳ Ｐゴシック" panose="020B0600070205080204" pitchFamily="50" charset="-128"/>
            </a:rPr>
            <a:t>円増加しているが、類似団体との差は</a:t>
          </a:r>
          <a:r>
            <a:rPr kumimoji="1" lang="en-US" altLang="ja-JP" sz="1300">
              <a:latin typeface="ＭＳ Ｐゴシック" panose="020B0600070205080204" pitchFamily="50" charset="-128"/>
              <a:ea typeface="ＭＳ Ｐゴシック" panose="020B0600070205080204" pitchFamily="50" charset="-128"/>
            </a:rPr>
            <a:t>31,283</a:t>
          </a:r>
          <a:r>
            <a:rPr kumimoji="1" lang="ja-JP" altLang="en-US" sz="1300">
              <a:latin typeface="ＭＳ Ｐゴシック" panose="020B0600070205080204" pitchFamily="50" charset="-128"/>
              <a:ea typeface="ＭＳ Ｐゴシック" panose="020B0600070205080204" pitchFamily="50" charset="-128"/>
            </a:rPr>
            <a:t>円で縮小している。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年度と比べて増となっている要因としては、ふるさと納税関係経費の増、地方公務員共済組合等負担金の増が挙げられる。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今後も可能な部分については施設の統廃合等を検討していく。また、人件費についても適正な人員配置等も含めて可能な限り削減に努める。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16559</xdr:rowOff>
    </xdr:from>
    <xdr:to>
      <xdr:col>23</xdr:col>
      <xdr:colOff>133350</xdr:colOff>
      <xdr:row>82</xdr:row>
      <xdr:rowOff>35328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75459"/>
          <a:ext cx="838200" cy="1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161286</xdr:rowOff>
    </xdr:from>
    <xdr:to>
      <xdr:col>19</xdr:col>
      <xdr:colOff>133350</xdr:colOff>
      <xdr:row>82</xdr:row>
      <xdr:rowOff>16559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48736"/>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147495</xdr:rowOff>
    </xdr:from>
    <xdr:to>
      <xdr:col>15</xdr:col>
      <xdr:colOff>82550</xdr:colOff>
      <xdr:row>81</xdr:row>
      <xdr:rowOff>161286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34945"/>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141362</xdr:rowOff>
    </xdr:from>
    <xdr:to>
      <xdr:col>11</xdr:col>
      <xdr:colOff>31750</xdr:colOff>
      <xdr:row>81</xdr:row>
      <xdr:rowOff>147495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28812"/>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155978</xdr:rowOff>
    </xdr:from>
    <xdr:to>
      <xdr:col>23</xdr:col>
      <xdr:colOff>184150</xdr:colOff>
      <xdr:row>82</xdr:row>
      <xdr:rowOff>86128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128055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137209</xdr:rowOff>
    </xdr:from>
    <xdr:to>
      <xdr:col>19</xdr:col>
      <xdr:colOff>184150</xdr:colOff>
      <xdr:row>82</xdr:row>
      <xdr:rowOff>67359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0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52136</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111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110486</xdr:rowOff>
    </xdr:from>
    <xdr:to>
      <xdr:col>15</xdr:col>
      <xdr:colOff>133350</xdr:colOff>
      <xdr:row>82</xdr:row>
      <xdr:rowOff>40636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25413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96695</xdr:rowOff>
    </xdr:from>
    <xdr:to>
      <xdr:col>11</xdr:col>
      <xdr:colOff>82550</xdr:colOff>
      <xdr:row>82</xdr:row>
      <xdr:rowOff>26845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90562</xdr:rowOff>
    </xdr:from>
    <xdr:to>
      <xdr:col>7</xdr:col>
      <xdr:colOff>31750</xdr:colOff>
      <xdr:row>82</xdr:row>
      <xdr:rowOff>20712</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7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5489</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6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これまでと同様に早期退職者制度等を活用し、人件費の抑制に努め、類似団体と同程度の水準を目指し、人件費の削減を図っていく。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125730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382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42757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7043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42757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267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87</xdr:row>
      <xdr:rowOff>10584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98039"/>
          <a:ext cx="8890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163407</xdr:rowOff>
    </xdr:from>
    <xdr:to>
      <xdr:col>73</xdr:col>
      <xdr:colOff>44450</xdr:colOff>
      <xdr:row>87</xdr:row>
      <xdr:rowOff>93557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78334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人増加しており、類似団体平均と比較して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人多くなっている。これは本町の行政区域が広範囲であることにより、施設（出張所・保育所・学校等）が多いことが要因と考えられる。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今後は、施設の統廃合、施設管理業務や事務事業の民間委託、民間ノウハウの導入、事業効率化等を推進し、行政サービスの質の向上を図りつつ、適正な定員管理に努める。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145324</xdr:rowOff>
    </xdr:from>
    <xdr:to>
      <xdr:col>81</xdr:col>
      <xdr:colOff>44450</xdr:colOff>
      <xdr:row>64</xdr:row>
      <xdr:rowOff>56606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46674"/>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102809</xdr:rowOff>
    </xdr:from>
    <xdr:to>
      <xdr:col>77</xdr:col>
      <xdr:colOff>44450</xdr:colOff>
      <xdr:row>63</xdr:row>
      <xdr:rowOff>145324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904159"/>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93617</xdr:rowOff>
    </xdr:from>
    <xdr:to>
      <xdr:col>72</xdr:col>
      <xdr:colOff>203200</xdr:colOff>
      <xdr:row>63</xdr:row>
      <xdr:rowOff>102809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9496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76381</xdr:rowOff>
    </xdr:from>
    <xdr:to>
      <xdr:col>68</xdr:col>
      <xdr:colOff>152400</xdr:colOff>
      <xdr:row>63</xdr:row>
      <xdr:rowOff>93617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777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5806</xdr:rowOff>
    </xdr:from>
    <xdr:to>
      <xdr:col>81</xdr:col>
      <xdr:colOff>95250</xdr:colOff>
      <xdr:row>64</xdr:row>
      <xdr:rowOff>107406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149333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94524</xdr:rowOff>
    </xdr:from>
    <xdr:to>
      <xdr:col>77</xdr:col>
      <xdr:colOff>95250</xdr:colOff>
      <xdr:row>64</xdr:row>
      <xdr:rowOff>24674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9451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52009</xdr:rowOff>
    </xdr:from>
    <xdr:to>
      <xdr:col>73</xdr:col>
      <xdr:colOff>44450</xdr:colOff>
      <xdr:row>63</xdr:row>
      <xdr:rowOff>153609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138386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42817</xdr:rowOff>
    </xdr:from>
    <xdr:to>
      <xdr:col>68</xdr:col>
      <xdr:colOff>203200</xdr:colOff>
      <xdr:row>63</xdr:row>
      <xdr:rowOff>144417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25581</xdr:rowOff>
    </xdr:from>
    <xdr:to>
      <xdr:col>64</xdr:col>
      <xdr:colOff>152400</xdr:colOff>
      <xdr:row>63</xdr:row>
      <xdr:rowOff>127181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111958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実質公債費比率については、類似団体平均と比較して良好な状態であるが、平成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過疎対策事業や消防・防災センター整備事業等大規模事業の実施に伴い、公債費が増加していく事が予想されるため、数値の悪化が見込まれる。経常経費の削減に努めると共に新規事業の実施についても厳しく精査・絞り込みを行い、それぞれの事業に優先順位を付け分散化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23114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091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151130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946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136652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512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93218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463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将来負担比率については、地方債現在高は増加しているものの、退職手当負担見込額の減、標準財政規模の増等により、平成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減少しており、若干ではあるが類似団体平均との差も縮小している。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過疎対策事業や消防・防災センター整備事業等大規模事業の実施に伴い、地方債現在高の増加が見込まれるため、経常経費の削減に努めると共に新規事業の実施等についても厳しく精査・絞り込みを行い、それぞれの事業に優先順位を付け分散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82525</xdr:rowOff>
    </xdr:from>
    <xdr:to>
      <xdr:col>81</xdr:col>
      <xdr:colOff>44450</xdr:colOff>
      <xdr:row>15</xdr:row>
      <xdr:rowOff>123546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54275"/>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45364</xdr:rowOff>
    </xdr:from>
    <xdr:to>
      <xdr:col>77</xdr:col>
      <xdr:colOff>44450</xdr:colOff>
      <xdr:row>15</xdr:row>
      <xdr:rowOff>123546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617114"/>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34265</xdr:rowOff>
    </xdr:from>
    <xdr:to>
      <xdr:col>72</xdr:col>
      <xdr:colOff>203200</xdr:colOff>
      <xdr:row>15</xdr:row>
      <xdr:rowOff>45364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606015"/>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34265</xdr:rowOff>
    </xdr:from>
    <xdr:to>
      <xdr:col>68</xdr:col>
      <xdr:colOff>152400</xdr:colOff>
      <xdr:row>15</xdr:row>
      <xdr:rowOff>104724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06015"/>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91076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31725</xdr:rowOff>
    </xdr:from>
    <xdr:to>
      <xdr:col>81</xdr:col>
      <xdr:colOff>95250</xdr:colOff>
      <xdr:row>15</xdr:row>
      <xdr:rowOff>133325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3802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7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72746</xdr:rowOff>
    </xdr:from>
    <xdr:to>
      <xdr:col>77</xdr:col>
      <xdr:colOff>95250</xdr:colOff>
      <xdr:row>16</xdr:row>
      <xdr:rowOff>2896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159123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30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166014</xdr:rowOff>
    </xdr:from>
    <xdr:to>
      <xdr:col>73</xdr:col>
      <xdr:colOff>44450</xdr:colOff>
      <xdr:row>15</xdr:row>
      <xdr:rowOff>96164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80941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5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154915</xdr:rowOff>
    </xdr:from>
    <xdr:to>
      <xdr:col>68</xdr:col>
      <xdr:colOff>203200</xdr:colOff>
      <xdr:row>15</xdr:row>
      <xdr:rowOff>85065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95242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2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53924</xdr:rowOff>
    </xdr:from>
    <xdr:to>
      <xdr:col>64</xdr:col>
      <xdr:colOff>152400</xdr:colOff>
      <xdr:row>15</xdr:row>
      <xdr:rowOff>155524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165701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15,237
15,112
183.31
9,170,637
9,019,849
101,183
4,902,177
10,676,658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増加しているが、これは共済組合負担金の増加、平成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年度は教育長不在の時期があったため、それとの比較による特別職給与の増加等が要因である。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類似団体平均と比較して</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高い値となっているが、これは本町の行政区域が広範囲であることやそれに伴う施設（出張所・保育所・学校等）が多いことが要因であると考えられる。</a:t>
          </a:r>
        </a:p>
        <a:p>
          <a:r>
            <a:rPr kumimoji="1" lang="ja-JP" altLang="en-US" sz="1200">
              <a:latin typeface="ＭＳ Ｐゴシック" panose="020B0600070205080204" pitchFamily="50" charset="-128"/>
              <a:ea typeface="ＭＳ Ｐゴシック" panose="020B0600070205080204" pitchFamily="50" charset="-128"/>
            </a:rPr>
            <a:t>　今後も本数値等を注視しながら適正な人員配置に努めると共に、早期退職者制度等を活用し、人件費の抑制に努める。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55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22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年度と比べて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増加しているが、ふるさと納税事業関係物件費に係る経常一般財源が増加していることが主な要因として挙げられる。</a:t>
          </a:r>
        </a:p>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上回っているが、これは本町の行政区域が広範囲であることやそれに伴う施設（出張所・保育所・学校等）の多さが要因と考えられる。</a:t>
          </a:r>
        </a:p>
        <a:p>
          <a:r>
            <a:rPr kumimoji="1" lang="ja-JP" altLang="en-US" sz="1200">
              <a:latin typeface="ＭＳ Ｐゴシック" panose="020B0600070205080204" pitchFamily="50" charset="-128"/>
              <a:ea typeface="ＭＳ Ｐゴシック" panose="020B0600070205080204" pitchFamily="50" charset="-128"/>
            </a:rPr>
            <a:t>　今後は経常経費の削減や施設の統廃合等により、物件費の抑制に努める。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27940</xdr:rowOff>
    </xdr:from>
    <xdr:to>
      <xdr:col>82</xdr:col>
      <xdr:colOff>107950</xdr:colOff>
      <xdr:row>20</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456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27940</xdr:rowOff>
    </xdr:from>
    <xdr:to>
      <xdr:col>78</xdr:col>
      <xdr:colOff>69850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456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62230</xdr:rowOff>
    </xdr:from>
    <xdr:to>
      <xdr:col>73</xdr:col>
      <xdr:colOff>180975</xdr:colOff>
      <xdr:row>20</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19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5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163830</xdr:rowOff>
    </xdr:from>
    <xdr:to>
      <xdr:col>82</xdr:col>
      <xdr:colOff>158750</xdr:colOff>
      <xdr:row>20</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135907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148590</xdr:rowOff>
    </xdr:from>
    <xdr:to>
      <xdr:col>78</xdr:col>
      <xdr:colOff>120650</xdr:colOff>
      <xdr:row>20</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63517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9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11430</xdr:rowOff>
    </xdr:from>
    <xdr:to>
      <xdr:col>69</xdr:col>
      <xdr:colOff>142875</xdr:colOff>
      <xdr:row>19</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類似団体平均と比較して低い水準になっており、直近の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年間においても同程度の水準で推移している。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今後も社会福祉費が増加することが予想されるが、財政を圧迫することがないよう町単独の扶助費について、必要性や効果等を精査し、水準の維持に努める。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38100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9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38100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4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25400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107950</xdr:rowOff>
    </xdr:from>
    <xdr:to>
      <xdr:col>15</xdr:col>
      <xdr:colOff>149225</xdr:colOff>
      <xdr:row>54</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年度と同じ値となっており、類似団体平均と比較して低い水準となっている。</a:t>
          </a:r>
        </a:p>
        <a:p>
          <a:r>
            <a:rPr kumimoji="1" lang="ja-JP" altLang="en-US" sz="1200">
              <a:latin typeface="ＭＳ Ｐゴシック" panose="020B0600070205080204" pitchFamily="50" charset="-128"/>
              <a:ea typeface="ＭＳ Ｐゴシック" panose="020B0600070205080204" pitchFamily="50" charset="-128"/>
            </a:rPr>
            <a:t>　今後は人口減少等の影響から、公営企業会計等の経営悪化が予想されるが、経営戦略や公立病院改革プランに基づき経営の効率化を図り、繰出金等の抑制に努める。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19558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92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33274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92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57</xdr:row>
      <xdr:rowOff>33274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37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136144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28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156735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153924</xdr:rowOff>
    </xdr:from>
    <xdr:to>
      <xdr:col>74</xdr:col>
      <xdr:colOff>31750</xdr:colOff>
      <xdr:row>57</xdr:row>
      <xdr:rowOff>84074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94251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年度と比べると</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％減少し、類似団体と比較して</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低い値となっているが、一部事務組合への負担金の減少等が主な要因となっている。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今後も各種団体等への補助金等を慎重に精査し、補助費等の抑制に努める。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849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増加し、類似団体平均と比較して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高い値となっている。増加の要因としては、過疎対策事業債、臨時財政対策債の公債費の増が挙げられる。</a:t>
          </a:r>
        </a:p>
        <a:p>
          <a:r>
            <a:rPr kumimoji="1" lang="ja-JP" altLang="en-US" sz="1200">
              <a:latin typeface="ＭＳ Ｐゴシック" panose="020B0600070205080204" pitchFamily="50" charset="-128"/>
              <a:ea typeface="ＭＳ Ｐゴシック" panose="020B0600070205080204" pitchFamily="50" charset="-128"/>
            </a:rPr>
            <a:t>　今後も過疎対策事業やその他大規模事業の実施に伴い公債費が増加し、厳しい財政運営となることが予想される。</a:t>
          </a:r>
        </a:p>
        <a:p>
          <a:r>
            <a:rPr kumimoji="1" lang="ja-JP" altLang="en-US" sz="1200">
              <a:latin typeface="ＭＳ Ｐゴシック" panose="020B0600070205080204" pitchFamily="50" charset="-128"/>
              <a:ea typeface="ＭＳ Ｐゴシック" panose="020B0600070205080204" pitchFamily="50" charset="-128"/>
            </a:rPr>
            <a:t>　新規事業等の抑制や大型事業の分散化により、公債費の抑制、起債償還の集中化を防ぐよう努める。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78</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85215"/>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83565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51563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増加しており、類似団体平均よりも</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高い値となっている。平成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年度と比較して増加した主な要因としては、共済組合負担金の増加等による人件費に係る経常一般財源の増加やふるさと納税事業に係る経常一般財源の増加が挙げられる。</a:t>
          </a:r>
        </a:p>
        <a:p>
          <a:r>
            <a:rPr kumimoji="1" lang="ja-JP" altLang="en-US" sz="1200">
              <a:latin typeface="ＭＳ Ｐゴシック" panose="020B0600070205080204" pitchFamily="50" charset="-128"/>
              <a:ea typeface="ＭＳ Ｐゴシック" panose="020B0600070205080204" pitchFamily="50" charset="-128"/>
            </a:rPr>
            <a:t>　今後は人口減少等により地方税の減少が見込まれるため、類似団体の数値を参考にしながら早期退職者制度の活用による人件費の削減や施設（出張所・保育所・学校等）の統廃合等による物件費の抑制等を行い、数値の抑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76</xdr:row>
      <xdr:rowOff>119380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2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76</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119380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9743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96520</xdr:rowOff>
    </xdr:from>
    <xdr:to>
      <xdr:col>69</xdr:col>
      <xdr:colOff>92075</xdr:colOff>
      <xdr:row>75</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55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40657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132097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45720</xdr:rowOff>
    </xdr:from>
    <xdr:to>
      <xdr:col>65</xdr:col>
      <xdr:colOff>53975</xdr:colOff>
      <xdr:row>75</xdr:row>
      <xdr:rowOff>147320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132097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170380</xdr:rowOff>
    </xdr:from>
    <xdr:to>
      <xdr:col>29</xdr:col>
      <xdr:colOff>127000</xdr:colOff>
      <xdr:row>15</xdr:row>
      <xdr:rowOff>60488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18305"/>
          <a:ext cx="647700" cy="61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60488</xdr:rowOff>
    </xdr:from>
    <xdr:to>
      <xdr:col>26</xdr:col>
      <xdr:colOff>50800</xdr:colOff>
      <xdr:row>15</xdr:row>
      <xdr:rowOff>133510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79863"/>
          <a:ext cx="698500" cy="7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133510</xdr:rowOff>
    </xdr:from>
    <xdr:to>
      <xdr:col>22</xdr:col>
      <xdr:colOff>114300</xdr:colOff>
      <xdr:row>16</xdr:row>
      <xdr:rowOff>1330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52885"/>
          <a:ext cx="698500" cy="39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169220</xdr:rowOff>
    </xdr:from>
    <xdr:to>
      <xdr:col>18</xdr:col>
      <xdr:colOff>177800</xdr:colOff>
      <xdr:row>16</xdr:row>
      <xdr:rowOff>1330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88595"/>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119580</xdr:rowOff>
    </xdr:from>
    <xdr:to>
      <xdr:col>29</xdr:col>
      <xdr:colOff>177800</xdr:colOff>
      <xdr:row>15</xdr:row>
      <xdr:rowOff>49730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6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136107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9688</xdr:rowOff>
    </xdr:from>
    <xdr:to>
      <xdr:col>26</xdr:col>
      <xdr:colOff>101600</xdr:colOff>
      <xdr:row>15</xdr:row>
      <xdr:rowOff>111288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9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121465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82710</xdr:rowOff>
    </xdr:from>
    <xdr:to>
      <xdr:col>22</xdr:col>
      <xdr:colOff>165100</xdr:colOff>
      <xdr:row>16</xdr:row>
      <xdr:rowOff>12860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0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23037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7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121980</xdr:rowOff>
    </xdr:from>
    <xdr:to>
      <xdr:col>19</xdr:col>
      <xdr:colOff>38100</xdr:colOff>
      <xdr:row>16</xdr:row>
      <xdr:rowOff>52130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62307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118420</xdr:rowOff>
    </xdr:from>
    <xdr:to>
      <xdr:col>15</xdr:col>
      <xdr:colOff>101600</xdr:colOff>
      <xdr:row>16</xdr:row>
      <xdr:rowOff>48570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58747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195980</xdr:rowOff>
    </xdr:from>
    <xdr:to>
      <xdr:col>29</xdr:col>
      <xdr:colOff>127000</xdr:colOff>
      <xdr:row>35</xdr:row>
      <xdr:rowOff>282810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06330"/>
          <a:ext cx="647700" cy="8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217983</xdr:rowOff>
    </xdr:from>
    <xdr:to>
      <xdr:col>26</xdr:col>
      <xdr:colOff>50800</xdr:colOff>
      <xdr:row>35</xdr:row>
      <xdr:rowOff>282810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28333"/>
          <a:ext cx="698500" cy="64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217983</xdr:rowOff>
    </xdr:from>
    <xdr:to>
      <xdr:col>22</xdr:col>
      <xdr:colOff>114300</xdr:colOff>
      <xdr:row>36</xdr:row>
      <xdr:rowOff>7214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28333"/>
          <a:ext cx="698500" cy="13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7214</xdr:rowOff>
    </xdr:from>
    <xdr:to>
      <xdr:col>18</xdr:col>
      <xdr:colOff>177800</xdr:colOff>
      <xdr:row>36</xdr:row>
      <xdr:rowOff>12300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60464"/>
          <a:ext cx="698500" cy="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145180</xdr:rowOff>
    </xdr:from>
    <xdr:to>
      <xdr:col>29</xdr:col>
      <xdr:colOff>177800</xdr:colOff>
      <xdr:row>35</xdr:row>
      <xdr:rowOff>246780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117257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2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232010</xdr:rowOff>
    </xdr:from>
    <xdr:to>
      <xdr:col>26</xdr:col>
      <xdr:colOff>101600</xdr:colOff>
      <xdr:row>35</xdr:row>
      <xdr:rowOff>333610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2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318387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2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167183</xdr:rowOff>
    </xdr:from>
    <xdr:to>
      <xdr:col>22</xdr:col>
      <xdr:colOff>165100</xdr:colOff>
      <xdr:row>35</xdr:row>
      <xdr:rowOff>268783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7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253560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6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299314</xdr:rowOff>
    </xdr:from>
    <xdr:to>
      <xdr:col>19</xdr:col>
      <xdr:colOff>38100</xdr:colOff>
      <xdr:row>36</xdr:row>
      <xdr:rowOff>58014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42791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304400</xdr:rowOff>
    </xdr:from>
    <xdr:to>
      <xdr:col>15</xdr:col>
      <xdr:colOff>101600</xdr:colOff>
      <xdr:row>36</xdr:row>
      <xdr:rowOff>63100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15,237
15,112
183.31
9,170,637
9,019,849
101,183
4,902,177
10,676,658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71552</xdr:rowOff>
    </xdr:from>
    <xdr:to>
      <xdr:col>24</xdr:col>
      <xdr:colOff>63500</xdr:colOff>
      <xdr:row>34</xdr:row>
      <xdr:rowOff>122428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0852"/>
          <a:ext cx="838200" cy="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122428</xdr:rowOff>
    </xdr:from>
    <xdr:to>
      <xdr:col>19</xdr:col>
      <xdr:colOff>177800</xdr:colOff>
      <xdr:row>34</xdr:row>
      <xdr:rowOff>127902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1728"/>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127902</xdr:rowOff>
    </xdr:from>
    <xdr:to>
      <xdr:col>15</xdr:col>
      <xdr:colOff>50800</xdr:colOff>
      <xdr:row>34</xdr:row>
      <xdr:rowOff>141338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7202"/>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124752</xdr:rowOff>
    </xdr:from>
    <xdr:to>
      <xdr:col>10</xdr:col>
      <xdr:colOff>114300</xdr:colOff>
      <xdr:row>34</xdr:row>
      <xdr:rowOff>141338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54052"/>
          <a:ext cx="8890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20752</xdr:rowOff>
    </xdr:from>
    <xdr:to>
      <xdr:col>24</xdr:col>
      <xdr:colOff>114300</xdr:colOff>
      <xdr:row>34</xdr:row>
      <xdr:rowOff>122352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43629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71628</xdr:rowOff>
    </xdr:from>
    <xdr:to>
      <xdr:col>20</xdr:col>
      <xdr:colOff>38100</xdr:colOff>
      <xdr:row>35</xdr:row>
      <xdr:rowOff>1778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18305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77102</xdr:rowOff>
    </xdr:from>
    <xdr:to>
      <xdr:col>15</xdr:col>
      <xdr:colOff>101600</xdr:colOff>
      <xdr:row>35</xdr:row>
      <xdr:rowOff>7252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23779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90538</xdr:rowOff>
    </xdr:from>
    <xdr:to>
      <xdr:col>10</xdr:col>
      <xdr:colOff>165100</xdr:colOff>
      <xdr:row>35</xdr:row>
      <xdr:rowOff>20688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37215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73952</xdr:rowOff>
    </xdr:from>
    <xdr:to>
      <xdr:col>6</xdr:col>
      <xdr:colOff>38100</xdr:colOff>
      <xdr:row>35</xdr:row>
      <xdr:rowOff>4102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20629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90484</xdr:rowOff>
    </xdr:from>
    <xdr:to>
      <xdr:col>24</xdr:col>
      <xdr:colOff>63500</xdr:colOff>
      <xdr:row>58</xdr:row>
      <xdr:rowOff>99700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34584"/>
          <a:ext cx="8382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99700</xdr:rowOff>
    </xdr:from>
    <xdr:to>
      <xdr:col>19</xdr:col>
      <xdr:colOff>177800</xdr:colOff>
      <xdr:row>58</xdr:row>
      <xdr:rowOff>120153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43800"/>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120153</xdr:rowOff>
    </xdr:from>
    <xdr:to>
      <xdr:col>15</xdr:col>
      <xdr:colOff>50800</xdr:colOff>
      <xdr:row>58</xdr:row>
      <xdr:rowOff>128907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64253"/>
          <a:ext cx="8890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128907</xdr:rowOff>
    </xdr:from>
    <xdr:to>
      <xdr:col>10</xdr:col>
      <xdr:colOff>114300</xdr:colOff>
      <xdr:row>58</xdr:row>
      <xdr:rowOff>134416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73007"/>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39684</xdr:rowOff>
    </xdr:from>
    <xdr:to>
      <xdr:col>24</xdr:col>
      <xdr:colOff>114300</xdr:colOff>
      <xdr:row>58</xdr:row>
      <xdr:rowOff>141284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8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170511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48900</xdr:rowOff>
    </xdr:from>
    <xdr:to>
      <xdr:col>20</xdr:col>
      <xdr:colOff>38100</xdr:colOff>
      <xdr:row>58</xdr:row>
      <xdr:rowOff>150500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167027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7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69353</xdr:rowOff>
    </xdr:from>
    <xdr:to>
      <xdr:col>15</xdr:col>
      <xdr:colOff>101600</xdr:colOff>
      <xdr:row>58</xdr:row>
      <xdr:rowOff>170953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1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16030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78107</xdr:rowOff>
    </xdr:from>
    <xdr:to>
      <xdr:col>10</xdr:col>
      <xdr:colOff>165100</xdr:colOff>
      <xdr:row>59</xdr:row>
      <xdr:rowOff>8257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24784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9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83616</xdr:rowOff>
    </xdr:from>
    <xdr:to>
      <xdr:col>6</xdr:col>
      <xdr:colOff>38100</xdr:colOff>
      <xdr:row>59</xdr:row>
      <xdr:rowOff>13766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30293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8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75616</xdr:rowOff>
    </xdr:from>
    <xdr:to>
      <xdr:col>24</xdr:col>
      <xdr:colOff>63500</xdr:colOff>
      <xdr:row>77</xdr:row>
      <xdr:rowOff>114212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77266"/>
          <a:ext cx="838200" cy="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114212</xdr:rowOff>
    </xdr:from>
    <xdr:to>
      <xdr:col>19</xdr:col>
      <xdr:colOff>177800</xdr:colOff>
      <xdr:row>77</xdr:row>
      <xdr:rowOff>142633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15862"/>
          <a:ext cx="8890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142633</xdr:rowOff>
    </xdr:from>
    <xdr:to>
      <xdr:col>15</xdr:col>
      <xdr:colOff>50800</xdr:colOff>
      <xdr:row>78</xdr:row>
      <xdr:rowOff>48907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4428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48907</xdr:rowOff>
    </xdr:from>
    <xdr:to>
      <xdr:col>10</xdr:col>
      <xdr:colOff>114300</xdr:colOff>
      <xdr:row>78</xdr:row>
      <xdr:rowOff>112077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22007"/>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24816</xdr:rowOff>
    </xdr:from>
    <xdr:to>
      <xdr:col>24</xdr:col>
      <xdr:colOff>114300</xdr:colOff>
      <xdr:row>77</xdr:row>
      <xdr:rowOff>126416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47693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7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63412</xdr:rowOff>
    </xdr:from>
    <xdr:to>
      <xdr:col>20</xdr:col>
      <xdr:colOff>38100</xdr:colOff>
      <xdr:row>77</xdr:row>
      <xdr:rowOff>165012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10089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0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91833</xdr:rowOff>
    </xdr:from>
    <xdr:to>
      <xdr:col>15</xdr:col>
      <xdr:colOff>101600</xdr:colOff>
      <xdr:row>78</xdr:row>
      <xdr:rowOff>21983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38510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06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169557</xdr:rowOff>
    </xdr:from>
    <xdr:to>
      <xdr:col>10</xdr:col>
      <xdr:colOff>165100</xdr:colOff>
      <xdr:row>78</xdr:row>
      <xdr:rowOff>99707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90834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61277</xdr:rowOff>
    </xdr:from>
    <xdr:to>
      <xdr:col>6</xdr:col>
      <xdr:colOff>38100</xdr:colOff>
      <xdr:row>78</xdr:row>
      <xdr:rowOff>162877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154004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10525</xdr:rowOff>
    </xdr:from>
    <xdr:to>
      <xdr:col>24</xdr:col>
      <xdr:colOff>63500</xdr:colOff>
      <xdr:row>96</xdr:row>
      <xdr:rowOff>62449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69725"/>
          <a:ext cx="8382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161041</xdr:rowOff>
    </xdr:from>
    <xdr:to>
      <xdr:col>19</xdr:col>
      <xdr:colOff>177800</xdr:colOff>
      <xdr:row>96</xdr:row>
      <xdr:rowOff>10525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448791"/>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161041</xdr:rowOff>
    </xdr:from>
    <xdr:to>
      <xdr:col>15</xdr:col>
      <xdr:colOff>50800</xdr:colOff>
      <xdr:row>96</xdr:row>
      <xdr:rowOff>85947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48791"/>
          <a:ext cx="889000" cy="9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85947</xdr:rowOff>
    </xdr:from>
    <xdr:to>
      <xdr:col>10</xdr:col>
      <xdr:colOff>114300</xdr:colOff>
      <xdr:row>96</xdr:row>
      <xdr:rowOff>107893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4514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11649</xdr:rowOff>
    </xdr:from>
    <xdr:to>
      <xdr:col>24</xdr:col>
      <xdr:colOff>114300</xdr:colOff>
      <xdr:row>96</xdr:row>
      <xdr:rowOff>113249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161526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131175</xdr:rowOff>
    </xdr:from>
    <xdr:to>
      <xdr:col>20</xdr:col>
      <xdr:colOff>38100</xdr:colOff>
      <xdr:row>96</xdr:row>
      <xdr:rowOff>61325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52452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110241</xdr:rowOff>
    </xdr:from>
    <xdr:to>
      <xdr:col>15</xdr:col>
      <xdr:colOff>101600</xdr:colOff>
      <xdr:row>96</xdr:row>
      <xdr:rowOff>40391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9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31518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49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35147</xdr:rowOff>
    </xdr:from>
    <xdr:to>
      <xdr:col>10</xdr:col>
      <xdr:colOff>165100</xdr:colOff>
      <xdr:row>96</xdr:row>
      <xdr:rowOff>136747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127874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5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57093</xdr:rowOff>
    </xdr:from>
    <xdr:to>
      <xdr:col>6</xdr:col>
      <xdr:colOff>38100</xdr:colOff>
      <xdr:row>96</xdr:row>
      <xdr:rowOff>158693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149820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75006</xdr:rowOff>
    </xdr:from>
    <xdr:to>
      <xdr:col>55</xdr:col>
      <xdr:colOff>0</xdr:colOff>
      <xdr:row>36</xdr:row>
      <xdr:rowOff>76035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247206"/>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75006</xdr:rowOff>
    </xdr:from>
    <xdr:to>
      <xdr:col>50</xdr:col>
      <xdr:colOff>114300</xdr:colOff>
      <xdr:row>36</xdr:row>
      <xdr:rowOff>88455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47206"/>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22131</xdr:rowOff>
    </xdr:from>
    <xdr:to>
      <xdr:col>45</xdr:col>
      <xdr:colOff>177800</xdr:colOff>
      <xdr:row>36</xdr:row>
      <xdr:rowOff>88455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194331"/>
          <a:ext cx="889000" cy="6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22131</xdr:rowOff>
    </xdr:from>
    <xdr:to>
      <xdr:col>41</xdr:col>
      <xdr:colOff>50800</xdr:colOff>
      <xdr:row>36</xdr:row>
      <xdr:rowOff>156060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194331"/>
          <a:ext cx="889000" cy="13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25235</xdr:rowOff>
    </xdr:from>
    <xdr:to>
      <xdr:col>55</xdr:col>
      <xdr:colOff>50800</xdr:colOff>
      <xdr:row>36</xdr:row>
      <xdr:rowOff>126835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24206</xdr:rowOff>
    </xdr:from>
    <xdr:to>
      <xdr:col>50</xdr:col>
      <xdr:colOff>165100</xdr:colOff>
      <xdr:row>36</xdr:row>
      <xdr:rowOff>125806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116933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2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37655</xdr:rowOff>
    </xdr:from>
    <xdr:to>
      <xdr:col>46</xdr:col>
      <xdr:colOff>38100</xdr:colOff>
      <xdr:row>36</xdr:row>
      <xdr:rowOff>139255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130382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142781</xdr:rowOff>
    </xdr:from>
    <xdr:to>
      <xdr:col>41</xdr:col>
      <xdr:colOff>101600</xdr:colOff>
      <xdr:row>36</xdr:row>
      <xdr:rowOff>72931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1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89458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59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105260</xdr:rowOff>
    </xdr:from>
    <xdr:to>
      <xdr:col>36</xdr:col>
      <xdr:colOff>165100</xdr:colOff>
      <xdr:row>37</xdr:row>
      <xdr:rowOff>35410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26537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7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153050</xdr:rowOff>
    </xdr:from>
    <xdr:to>
      <xdr:col>55</xdr:col>
      <xdr:colOff>0</xdr:colOff>
      <xdr:row>57</xdr:row>
      <xdr:rowOff>142055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82800"/>
          <a:ext cx="838200" cy="3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74174</xdr:rowOff>
    </xdr:from>
    <xdr:to>
      <xdr:col>50</xdr:col>
      <xdr:colOff>114300</xdr:colOff>
      <xdr:row>57</xdr:row>
      <xdr:rowOff>142055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46824"/>
          <a:ext cx="889000" cy="6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158811</xdr:rowOff>
    </xdr:from>
    <xdr:to>
      <xdr:col>45</xdr:col>
      <xdr:colOff>177800</xdr:colOff>
      <xdr:row>57</xdr:row>
      <xdr:rowOff>74174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60011"/>
          <a:ext cx="889000" cy="8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38055</xdr:rowOff>
    </xdr:from>
    <xdr:to>
      <xdr:col>41</xdr:col>
      <xdr:colOff>50800</xdr:colOff>
      <xdr:row>56</xdr:row>
      <xdr:rowOff>158811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39255"/>
          <a:ext cx="889000" cy="1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102250</xdr:rowOff>
    </xdr:from>
    <xdr:to>
      <xdr:col>55</xdr:col>
      <xdr:colOff>50800</xdr:colOff>
      <xdr:row>56</xdr:row>
      <xdr:rowOff>32400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125127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8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91255</xdr:rowOff>
    </xdr:from>
    <xdr:to>
      <xdr:col>50</xdr:col>
      <xdr:colOff>165100</xdr:colOff>
      <xdr:row>58</xdr:row>
      <xdr:rowOff>21405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23374</xdr:rowOff>
    </xdr:from>
    <xdr:to>
      <xdr:col>46</xdr:col>
      <xdr:colOff>38100</xdr:colOff>
      <xdr:row>57</xdr:row>
      <xdr:rowOff>124974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116101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108011</xdr:rowOff>
    </xdr:from>
    <xdr:to>
      <xdr:col>41</xdr:col>
      <xdr:colOff>101600</xdr:colOff>
      <xdr:row>57</xdr:row>
      <xdr:rowOff>38161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54688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158705</xdr:rowOff>
    </xdr:from>
    <xdr:to>
      <xdr:col>36</xdr:col>
      <xdr:colOff>165100</xdr:colOff>
      <xdr:row>56</xdr:row>
      <xdr:rowOff>88855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124482</xdr:rowOff>
    </xdr:from>
    <xdr:to>
      <xdr:col>55</xdr:col>
      <xdr:colOff>0</xdr:colOff>
      <xdr:row>78</xdr:row>
      <xdr:rowOff>112497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811782"/>
          <a:ext cx="838200" cy="6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98901</xdr:rowOff>
    </xdr:from>
    <xdr:to>
      <xdr:col>50</xdr:col>
      <xdr:colOff>114300</xdr:colOff>
      <xdr:row>78</xdr:row>
      <xdr:rowOff>112497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00551"/>
          <a:ext cx="889000" cy="18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98901</xdr:rowOff>
    </xdr:from>
    <xdr:to>
      <xdr:col>45</xdr:col>
      <xdr:colOff>177800</xdr:colOff>
      <xdr:row>77</xdr:row>
      <xdr:rowOff>108948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00551"/>
          <a:ext cx="8890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37678</xdr:rowOff>
    </xdr:from>
    <xdr:to>
      <xdr:col>41</xdr:col>
      <xdr:colOff>50800</xdr:colOff>
      <xdr:row>77</xdr:row>
      <xdr:rowOff>108948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067878"/>
          <a:ext cx="889000" cy="2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73682</xdr:rowOff>
    </xdr:from>
    <xdr:to>
      <xdr:col>55</xdr:col>
      <xdr:colOff>50800</xdr:colOff>
      <xdr:row>75</xdr:row>
      <xdr:rowOff>3832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7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96559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6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61697</xdr:rowOff>
    </xdr:from>
    <xdr:to>
      <xdr:col>50</xdr:col>
      <xdr:colOff>165100</xdr:colOff>
      <xdr:row>78</xdr:row>
      <xdr:rowOff>163297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154424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2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48101</xdr:rowOff>
    </xdr:from>
    <xdr:to>
      <xdr:col>46</xdr:col>
      <xdr:colOff>38100</xdr:colOff>
      <xdr:row>77</xdr:row>
      <xdr:rowOff>149701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166228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58148</xdr:rowOff>
    </xdr:from>
    <xdr:to>
      <xdr:col>41</xdr:col>
      <xdr:colOff>101600</xdr:colOff>
      <xdr:row>77</xdr:row>
      <xdr:rowOff>159748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150875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3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158328</xdr:rowOff>
    </xdr:from>
    <xdr:to>
      <xdr:col>36</xdr:col>
      <xdr:colOff>165100</xdr:colOff>
      <xdr:row>76</xdr:row>
      <xdr:rowOff>88478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1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105006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7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40274</xdr:rowOff>
    </xdr:from>
    <xdr:to>
      <xdr:col>55</xdr:col>
      <xdr:colOff>0</xdr:colOff>
      <xdr:row>98</xdr:row>
      <xdr:rowOff>60909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42374"/>
          <a:ext cx="838200" cy="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60909</xdr:rowOff>
    </xdr:from>
    <xdr:to>
      <xdr:col>50</xdr:col>
      <xdr:colOff>114300</xdr:colOff>
      <xdr:row>98</xdr:row>
      <xdr:rowOff>114150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63009"/>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2098</xdr:rowOff>
    </xdr:from>
    <xdr:to>
      <xdr:col>45</xdr:col>
      <xdr:colOff>177800</xdr:colOff>
      <xdr:row>98</xdr:row>
      <xdr:rowOff>114150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04198"/>
          <a:ext cx="8890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2098</xdr:rowOff>
    </xdr:from>
    <xdr:to>
      <xdr:col>41</xdr:col>
      <xdr:colOff>50800</xdr:colOff>
      <xdr:row>98</xdr:row>
      <xdr:rowOff>120056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04198"/>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160924</xdr:rowOff>
    </xdr:from>
    <xdr:to>
      <xdr:col>55</xdr:col>
      <xdr:colOff>50800</xdr:colOff>
      <xdr:row>98</xdr:row>
      <xdr:rowOff>91074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139351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10109</xdr:rowOff>
    </xdr:from>
    <xdr:to>
      <xdr:col>50</xdr:col>
      <xdr:colOff>165100</xdr:colOff>
      <xdr:row>98</xdr:row>
      <xdr:rowOff>111709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102836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63350</xdr:rowOff>
    </xdr:from>
    <xdr:to>
      <xdr:col>46</xdr:col>
      <xdr:colOff>38100</xdr:colOff>
      <xdr:row>98</xdr:row>
      <xdr:rowOff>164950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156077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5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122748</xdr:rowOff>
    </xdr:from>
    <xdr:to>
      <xdr:col>41</xdr:col>
      <xdr:colOff>101600</xdr:colOff>
      <xdr:row>98</xdr:row>
      <xdr:rowOff>52898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69425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5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69256</xdr:rowOff>
    </xdr:from>
    <xdr:to>
      <xdr:col>36</xdr:col>
      <xdr:colOff>165100</xdr:colOff>
      <xdr:row>98</xdr:row>
      <xdr:rowOff>170856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161983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127870</xdr:rowOff>
    </xdr:from>
    <xdr:to>
      <xdr:col>85</xdr:col>
      <xdr:colOff>127000</xdr:colOff>
      <xdr:row>37</xdr:row>
      <xdr:rowOff>153067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471520"/>
          <a:ext cx="8382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145661</xdr:rowOff>
    </xdr:from>
    <xdr:to>
      <xdr:col>81</xdr:col>
      <xdr:colOff>50800</xdr:colOff>
      <xdr:row>37</xdr:row>
      <xdr:rowOff>153067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48931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82007</xdr:rowOff>
    </xdr:from>
    <xdr:to>
      <xdr:col>76</xdr:col>
      <xdr:colOff>114300</xdr:colOff>
      <xdr:row>37</xdr:row>
      <xdr:rowOff>145661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425657"/>
          <a:ext cx="889000" cy="6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82007</xdr:rowOff>
    </xdr:from>
    <xdr:to>
      <xdr:col>71</xdr:col>
      <xdr:colOff>177800</xdr:colOff>
      <xdr:row>37</xdr:row>
      <xdr:rowOff>130676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425657"/>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47153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77070</xdr:rowOff>
    </xdr:from>
    <xdr:to>
      <xdr:col>85</xdr:col>
      <xdr:colOff>177800</xdr:colOff>
      <xdr:row>38</xdr:row>
      <xdr:rowOff>7220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36447</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102267</xdr:rowOff>
    </xdr:from>
    <xdr:to>
      <xdr:col>81</xdr:col>
      <xdr:colOff>101600</xdr:colOff>
      <xdr:row>38</xdr:row>
      <xdr:rowOff>32417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48944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22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94861</xdr:rowOff>
    </xdr:from>
    <xdr:to>
      <xdr:col>76</xdr:col>
      <xdr:colOff>165100</xdr:colOff>
      <xdr:row>38</xdr:row>
      <xdr:rowOff>25011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41538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21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31207</xdr:rowOff>
    </xdr:from>
    <xdr:to>
      <xdr:col>72</xdr:col>
      <xdr:colOff>38100</xdr:colOff>
      <xdr:row>37</xdr:row>
      <xdr:rowOff>132807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149334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1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79876</xdr:rowOff>
    </xdr:from>
    <xdr:to>
      <xdr:col>67</xdr:col>
      <xdr:colOff>101600</xdr:colOff>
      <xdr:row>38</xdr:row>
      <xdr:rowOff>10026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26553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19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30229</xdr:rowOff>
    </xdr:from>
    <xdr:to>
      <xdr:col>85</xdr:col>
      <xdr:colOff>127000</xdr:colOff>
      <xdr:row>76</xdr:row>
      <xdr:rowOff>82269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60429"/>
          <a:ext cx="838200" cy="5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82269</xdr:rowOff>
    </xdr:from>
    <xdr:to>
      <xdr:col>81</xdr:col>
      <xdr:colOff>50800</xdr:colOff>
      <xdr:row>76</xdr:row>
      <xdr:rowOff>106011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12469"/>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106011</xdr:rowOff>
    </xdr:from>
    <xdr:to>
      <xdr:col>76</xdr:col>
      <xdr:colOff>114300</xdr:colOff>
      <xdr:row>76</xdr:row>
      <xdr:rowOff>113491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36211"/>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113491</xdr:rowOff>
    </xdr:from>
    <xdr:to>
      <xdr:col>71</xdr:col>
      <xdr:colOff>177800</xdr:colOff>
      <xdr:row>76</xdr:row>
      <xdr:rowOff>116422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43691"/>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150879</xdr:rowOff>
    </xdr:from>
    <xdr:to>
      <xdr:col>85</xdr:col>
      <xdr:colOff>177800</xdr:colOff>
      <xdr:row>76</xdr:row>
      <xdr:rowOff>81029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2306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31469</xdr:rowOff>
    </xdr:from>
    <xdr:to>
      <xdr:col>81</xdr:col>
      <xdr:colOff>101600</xdr:colOff>
      <xdr:row>76</xdr:row>
      <xdr:rowOff>133069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124196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5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55211</xdr:rowOff>
    </xdr:from>
    <xdr:to>
      <xdr:col>76</xdr:col>
      <xdr:colOff>165100</xdr:colOff>
      <xdr:row>76</xdr:row>
      <xdr:rowOff>156811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147938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62691</xdr:rowOff>
    </xdr:from>
    <xdr:to>
      <xdr:col>72</xdr:col>
      <xdr:colOff>38100</xdr:colOff>
      <xdr:row>76</xdr:row>
      <xdr:rowOff>164291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155418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65622</xdr:rowOff>
    </xdr:from>
    <xdr:to>
      <xdr:col>67</xdr:col>
      <xdr:colOff>101600</xdr:colOff>
      <xdr:row>76</xdr:row>
      <xdr:rowOff>167222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158349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8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84544</xdr:rowOff>
    </xdr:from>
    <xdr:to>
      <xdr:col>85</xdr:col>
      <xdr:colOff>127000</xdr:colOff>
      <xdr:row>98</xdr:row>
      <xdr:rowOff>92219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86644"/>
          <a:ext cx="8382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84544</xdr:rowOff>
    </xdr:from>
    <xdr:to>
      <xdr:col>81</xdr:col>
      <xdr:colOff>50800</xdr:colOff>
      <xdr:row>98</xdr:row>
      <xdr:rowOff>105023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86644"/>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50650</xdr:rowOff>
    </xdr:from>
    <xdr:to>
      <xdr:col>76</xdr:col>
      <xdr:colOff>114300</xdr:colOff>
      <xdr:row>98</xdr:row>
      <xdr:rowOff>105023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52750"/>
          <a:ext cx="889000" cy="5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50650</xdr:rowOff>
    </xdr:from>
    <xdr:to>
      <xdr:col>71</xdr:col>
      <xdr:colOff>177800</xdr:colOff>
      <xdr:row>98</xdr:row>
      <xdr:rowOff>132248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52750"/>
          <a:ext cx="889000" cy="8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41419</xdr:rowOff>
    </xdr:from>
    <xdr:to>
      <xdr:col>85</xdr:col>
      <xdr:colOff>177800</xdr:colOff>
      <xdr:row>98</xdr:row>
      <xdr:rowOff>143019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33744</xdr:rowOff>
    </xdr:from>
    <xdr:to>
      <xdr:col>81</xdr:col>
      <xdr:colOff>101600</xdr:colOff>
      <xdr:row>98</xdr:row>
      <xdr:rowOff>135344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126471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2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54223</xdr:rowOff>
    </xdr:from>
    <xdr:to>
      <xdr:col>76</xdr:col>
      <xdr:colOff>165100</xdr:colOff>
      <xdr:row>98</xdr:row>
      <xdr:rowOff>155823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146950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171300</xdr:rowOff>
    </xdr:from>
    <xdr:to>
      <xdr:col>72</xdr:col>
      <xdr:colOff>38100</xdr:colOff>
      <xdr:row>98</xdr:row>
      <xdr:rowOff>101450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117977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81448</xdr:rowOff>
    </xdr:from>
    <xdr:to>
      <xdr:col>67</xdr:col>
      <xdr:colOff>101600</xdr:colOff>
      <xdr:row>99</xdr:row>
      <xdr:rowOff>11598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2725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35132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6207332"/>
          <a:ext cx="1269" cy="57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153259</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9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35132</xdr:rowOff>
    </xdr:from>
    <xdr:to>
      <xdr:col>116</xdr:col>
      <xdr:colOff>152400</xdr:colOff>
      <xdr:row>36</xdr:row>
      <xdr:rowOff>35132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20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25008</xdr:rowOff>
    </xdr:from>
    <xdr:to>
      <xdr:col>116</xdr:col>
      <xdr:colOff>63500</xdr:colOff>
      <xdr:row>39</xdr:row>
      <xdr:rowOff>72524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5168508"/>
          <a:ext cx="838200" cy="159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25008</xdr:rowOff>
    </xdr:from>
    <xdr:to>
      <xdr:col>111</xdr:col>
      <xdr:colOff>177800</xdr:colOff>
      <xdr:row>37</xdr:row>
      <xdr:rowOff>120988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168508"/>
          <a:ext cx="889000" cy="129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163816</xdr:rowOff>
    </xdr:from>
    <xdr:to>
      <xdr:col>112</xdr:col>
      <xdr:colOff>38100</xdr:colOff>
      <xdr:row>39</xdr:row>
      <xdr:rowOff>93966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85093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77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120988</xdr:rowOff>
    </xdr:from>
    <xdr:to>
      <xdr:col>107</xdr:col>
      <xdr:colOff>50800</xdr:colOff>
      <xdr:row>39</xdr:row>
      <xdr:rowOff>5480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464638"/>
          <a:ext cx="889000" cy="2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19373</xdr:rowOff>
    </xdr:from>
    <xdr:to>
      <xdr:col>107</xdr:col>
      <xdr:colOff>101600</xdr:colOff>
      <xdr:row>39</xdr:row>
      <xdr:rowOff>120973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112100</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107566</xdr:rowOff>
    </xdr:from>
    <xdr:to>
      <xdr:col>102</xdr:col>
      <xdr:colOff>114300</xdr:colOff>
      <xdr:row>39</xdr:row>
      <xdr:rowOff>5480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22666"/>
          <a:ext cx="8890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37694</xdr:rowOff>
    </xdr:from>
    <xdr:to>
      <xdr:col>102</xdr:col>
      <xdr:colOff>165100</xdr:colOff>
      <xdr:row>39</xdr:row>
      <xdr:rowOff>139294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130421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8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15487</xdr:rowOff>
    </xdr:from>
    <xdr:to>
      <xdr:col>98</xdr:col>
      <xdr:colOff>38100</xdr:colOff>
      <xdr:row>39</xdr:row>
      <xdr:rowOff>117087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108214</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7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21724</xdr:rowOff>
    </xdr:from>
    <xdr:to>
      <xdr:col>116</xdr:col>
      <xdr:colOff>114300</xdr:colOff>
      <xdr:row>39</xdr:row>
      <xdr:rowOff>123324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7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145658</xdr:rowOff>
    </xdr:from>
    <xdr:to>
      <xdr:col>112</xdr:col>
      <xdr:colOff>38100</xdr:colOff>
      <xdr:row>30</xdr:row>
      <xdr:rowOff>75808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1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92335</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489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70188</xdr:rowOff>
    </xdr:from>
    <xdr:to>
      <xdr:col>107</xdr:col>
      <xdr:colOff>101600</xdr:colOff>
      <xdr:row>38</xdr:row>
      <xdr:rowOff>338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16865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18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126130</xdr:rowOff>
    </xdr:from>
    <xdr:to>
      <xdr:col>102</xdr:col>
      <xdr:colOff>165100</xdr:colOff>
      <xdr:row>39</xdr:row>
      <xdr:rowOff>56280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72806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4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56766</xdr:rowOff>
    </xdr:from>
    <xdr:to>
      <xdr:col>98</xdr:col>
      <xdr:colOff>38100</xdr:colOff>
      <xdr:row>38</xdr:row>
      <xdr:rowOff>158366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3443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34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130191</xdr:rowOff>
    </xdr:from>
    <xdr:to>
      <xdr:col>116</xdr:col>
      <xdr:colOff>63500</xdr:colOff>
      <xdr:row>58</xdr:row>
      <xdr:rowOff>135357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74291"/>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130191</xdr:rowOff>
    </xdr:from>
    <xdr:to>
      <xdr:col>111</xdr:col>
      <xdr:colOff>177800</xdr:colOff>
      <xdr:row>58</xdr:row>
      <xdr:rowOff>131790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74291"/>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126212</xdr:rowOff>
    </xdr:from>
    <xdr:to>
      <xdr:col>107</xdr:col>
      <xdr:colOff>50800</xdr:colOff>
      <xdr:row>58</xdr:row>
      <xdr:rowOff>131790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7031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120178</xdr:rowOff>
    </xdr:from>
    <xdr:to>
      <xdr:col>102</xdr:col>
      <xdr:colOff>114300</xdr:colOff>
      <xdr:row>58</xdr:row>
      <xdr:rowOff>126212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64278"/>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84557</xdr:rowOff>
    </xdr:from>
    <xdr:to>
      <xdr:col>116</xdr:col>
      <xdr:colOff>114300</xdr:colOff>
      <xdr:row>59</xdr:row>
      <xdr:rowOff>14707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170934</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79391</xdr:rowOff>
    </xdr:from>
    <xdr:to>
      <xdr:col>112</xdr:col>
      <xdr:colOff>38100</xdr:colOff>
      <xdr:row>59</xdr:row>
      <xdr:rowOff>9541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668</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16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80990</xdr:rowOff>
    </xdr:from>
    <xdr:to>
      <xdr:col>107</xdr:col>
      <xdr:colOff>101600</xdr:colOff>
      <xdr:row>59</xdr:row>
      <xdr:rowOff>11140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2267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17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75412</xdr:rowOff>
    </xdr:from>
    <xdr:to>
      <xdr:col>102</xdr:col>
      <xdr:colOff>165100</xdr:colOff>
      <xdr:row>59</xdr:row>
      <xdr:rowOff>5562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168139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1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69378</xdr:rowOff>
    </xdr:from>
    <xdr:to>
      <xdr:col>98</xdr:col>
      <xdr:colOff>38100</xdr:colOff>
      <xdr:row>58</xdr:row>
      <xdr:rowOff>170978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1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162105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0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107467</xdr:rowOff>
    </xdr:from>
    <xdr:to>
      <xdr:col>116</xdr:col>
      <xdr:colOff>63500</xdr:colOff>
      <xdr:row>74</xdr:row>
      <xdr:rowOff>164122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794767"/>
          <a:ext cx="8382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107467</xdr:rowOff>
    </xdr:from>
    <xdr:to>
      <xdr:col>111</xdr:col>
      <xdr:colOff>177800</xdr:colOff>
      <xdr:row>74</xdr:row>
      <xdr:rowOff>169075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94767"/>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169075</xdr:rowOff>
    </xdr:from>
    <xdr:to>
      <xdr:col>107</xdr:col>
      <xdr:colOff>50800</xdr:colOff>
      <xdr:row>75</xdr:row>
      <xdr:rowOff>143643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56375"/>
          <a:ext cx="889000" cy="1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136861</xdr:rowOff>
    </xdr:from>
    <xdr:to>
      <xdr:col>102</xdr:col>
      <xdr:colOff>114300</xdr:colOff>
      <xdr:row>75</xdr:row>
      <xdr:rowOff>143643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24161"/>
          <a:ext cx="889000" cy="1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113322</xdr:rowOff>
    </xdr:from>
    <xdr:to>
      <xdr:col>116</xdr:col>
      <xdr:colOff>114300</xdr:colOff>
      <xdr:row>75</xdr:row>
      <xdr:rowOff>43472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136199</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56667</xdr:rowOff>
    </xdr:from>
    <xdr:to>
      <xdr:col>112</xdr:col>
      <xdr:colOff>38100</xdr:colOff>
      <xdr:row>74</xdr:row>
      <xdr:rowOff>158267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3344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118275</xdr:rowOff>
    </xdr:from>
    <xdr:to>
      <xdr:col>107</xdr:col>
      <xdr:colOff>101600</xdr:colOff>
      <xdr:row>75</xdr:row>
      <xdr:rowOff>48425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64952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8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92843</xdr:rowOff>
    </xdr:from>
    <xdr:to>
      <xdr:col>102</xdr:col>
      <xdr:colOff>165100</xdr:colOff>
      <xdr:row>76</xdr:row>
      <xdr:rowOff>22994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51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86061</xdr:rowOff>
    </xdr:from>
    <xdr:to>
      <xdr:col>98</xdr:col>
      <xdr:colOff>38100</xdr:colOff>
      <xdr:row>75</xdr:row>
      <xdr:rowOff>16211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32738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5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591,970</a:t>
          </a:r>
          <a:r>
            <a:rPr kumimoji="1" lang="ja-JP" altLang="en-US" sz="11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が高い主なものとしては人件費・災害復旧事業費・物件費・普通建設事業費が挙げられる。人件費・物件費が類似団体平均より高い水準となっているのは、本町の行政区域が広範囲であることやそれに伴う施設（出張所・保育所・学校等）が多いことが要因と考えられる。また、災害復旧事業費については、台風</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号、台風</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号及び前線に伴う大雨等による被害が類似団体より大きかった事が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類似団体平均より高い水準となっ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100">
              <a:latin typeface="ＭＳ Ｐゴシック" panose="020B0600070205080204" pitchFamily="50" charset="-128"/>
              <a:ea typeface="ＭＳ Ｐゴシック" panose="020B0600070205080204" pitchFamily="50" charset="-128"/>
            </a:rPr>
            <a:t>考えられる。最も類似団体平均より高い水準となっていたのが普通建設事業費（うち新規整備）であるが、これは水産鮮度保持施設（勝浦漁港冷凍冷蔵施設）の新規整備が主な要因である。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人当たりのコストについて、平成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て大きく増加したものとしては普通建設事業費・公債費、大きく減少したものとしては投資及び出資金が挙げられる。普通建設事業費については、上記水産鮮度保持施設の新規整備が主な要因となっている。また、公債費については、過疎対策事業債、臨時財政対策債の元金償還額の増加が主な要因である。一方、投資及び出資金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年度と比較して大きく減少しているが、これは新病院建設事業の完了に伴う病院事業会計への出資金の減少が主な要因である。</a:t>
          </a:r>
        </a:p>
        <a:p>
          <a:r>
            <a:rPr kumimoji="1" lang="ja-JP" altLang="en-US" sz="1100">
              <a:latin typeface="ＭＳ Ｐゴシック" panose="020B0600070205080204" pitchFamily="50" charset="-128"/>
              <a:ea typeface="ＭＳ Ｐゴシック" panose="020B0600070205080204" pitchFamily="50" charset="-128"/>
            </a:rPr>
            <a:t>　今後も消防・防災センター建設事業、新クリーンセンター建設事業等の大規模事業の実施を予定しており普通建設事業、公債費については類似団体より高い水準となる事が予想されるが、財政状況を注視しながら事業費の抑制、分散化に務める。また、その他の経費についても施設（出張所・保育所・学校等）の統廃合、施設管理業務や事務事業の民間委託、民間ノウハウの導入、事業効率化等を推進し、類似団体平均を考慮しつつ事業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15,237
15,112
183.31
9,170,637
9,019,849
101,183
4,902,177
10,676,658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140027</xdr:rowOff>
    </xdr:from>
    <xdr:to>
      <xdr:col>24</xdr:col>
      <xdr:colOff>63500</xdr:colOff>
      <xdr:row>35</xdr:row>
      <xdr:rowOff>33238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69327"/>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33238</xdr:rowOff>
    </xdr:from>
    <xdr:to>
      <xdr:col>19</xdr:col>
      <xdr:colOff>177800</xdr:colOff>
      <xdr:row>35</xdr:row>
      <xdr:rowOff>59037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33988"/>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110635</xdr:rowOff>
    </xdr:from>
    <xdr:to>
      <xdr:col>15</xdr:col>
      <xdr:colOff>50800</xdr:colOff>
      <xdr:row>35</xdr:row>
      <xdr:rowOff>59037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39935"/>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110635</xdr:rowOff>
    </xdr:from>
    <xdr:to>
      <xdr:col>10</xdr:col>
      <xdr:colOff>114300</xdr:colOff>
      <xdr:row>35</xdr:row>
      <xdr:rowOff>48587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39935"/>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89227</xdr:rowOff>
    </xdr:from>
    <xdr:to>
      <xdr:col>24</xdr:col>
      <xdr:colOff>114300</xdr:colOff>
      <xdr:row>35</xdr:row>
      <xdr:rowOff>19377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67654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9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153888</xdr:rowOff>
    </xdr:from>
    <xdr:to>
      <xdr:col>20</xdr:col>
      <xdr:colOff>38100</xdr:colOff>
      <xdr:row>35</xdr:row>
      <xdr:rowOff>84038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75165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7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8237</xdr:rowOff>
    </xdr:from>
    <xdr:to>
      <xdr:col>15</xdr:col>
      <xdr:colOff>101600</xdr:colOff>
      <xdr:row>35</xdr:row>
      <xdr:rowOff>109837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100964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59835</xdr:rowOff>
    </xdr:from>
    <xdr:to>
      <xdr:col>10</xdr:col>
      <xdr:colOff>165100</xdr:colOff>
      <xdr:row>34</xdr:row>
      <xdr:rowOff>161435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152562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8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169237</xdr:rowOff>
    </xdr:from>
    <xdr:to>
      <xdr:col>6</xdr:col>
      <xdr:colOff>38100</xdr:colOff>
      <xdr:row>35</xdr:row>
      <xdr:rowOff>99387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90514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9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89257</xdr:rowOff>
    </xdr:from>
    <xdr:to>
      <xdr:col>24</xdr:col>
      <xdr:colOff>63500</xdr:colOff>
      <xdr:row>58</xdr:row>
      <xdr:rowOff>96386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33357"/>
          <a:ext cx="8382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96386</xdr:rowOff>
    </xdr:from>
    <xdr:to>
      <xdr:col>19</xdr:col>
      <xdr:colOff>177800</xdr:colOff>
      <xdr:row>58</xdr:row>
      <xdr:rowOff>125536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0486"/>
          <a:ext cx="889000" cy="2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92359</xdr:rowOff>
    </xdr:from>
    <xdr:to>
      <xdr:col>15</xdr:col>
      <xdr:colOff>50800</xdr:colOff>
      <xdr:row>58</xdr:row>
      <xdr:rowOff>125536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36459"/>
          <a:ext cx="889000" cy="3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92359</xdr:rowOff>
    </xdr:from>
    <xdr:to>
      <xdr:col>10</xdr:col>
      <xdr:colOff>114300</xdr:colOff>
      <xdr:row>58</xdr:row>
      <xdr:rowOff>127957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6459"/>
          <a:ext cx="8890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38457</xdr:rowOff>
    </xdr:from>
    <xdr:to>
      <xdr:col>24</xdr:col>
      <xdr:colOff>114300</xdr:colOff>
      <xdr:row>58</xdr:row>
      <xdr:rowOff>140057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45586</xdr:rowOff>
    </xdr:from>
    <xdr:to>
      <xdr:col>20</xdr:col>
      <xdr:colOff>38100</xdr:colOff>
      <xdr:row>58</xdr:row>
      <xdr:rowOff>147186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163713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74736</xdr:rowOff>
    </xdr:from>
    <xdr:to>
      <xdr:col>15</xdr:col>
      <xdr:colOff>101600</xdr:colOff>
      <xdr:row>59</xdr:row>
      <xdr:rowOff>4886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167463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41559</xdr:rowOff>
    </xdr:from>
    <xdr:to>
      <xdr:col>10</xdr:col>
      <xdr:colOff>165100</xdr:colOff>
      <xdr:row>58</xdr:row>
      <xdr:rowOff>143159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159686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77157</xdr:rowOff>
    </xdr:from>
    <xdr:to>
      <xdr:col>6</xdr:col>
      <xdr:colOff>38100</xdr:colOff>
      <xdr:row>59</xdr:row>
      <xdr:rowOff>7307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169884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159196</xdr:rowOff>
    </xdr:from>
    <xdr:to>
      <xdr:col>24</xdr:col>
      <xdr:colOff>63500</xdr:colOff>
      <xdr:row>75</xdr:row>
      <xdr:rowOff>36340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46496"/>
          <a:ext cx="838200" cy="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36340</xdr:rowOff>
    </xdr:from>
    <xdr:to>
      <xdr:col>19</xdr:col>
      <xdr:colOff>177800</xdr:colOff>
      <xdr:row>75</xdr:row>
      <xdr:rowOff>97376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95090"/>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97376</xdr:rowOff>
    </xdr:from>
    <xdr:to>
      <xdr:col>15</xdr:col>
      <xdr:colOff>50800</xdr:colOff>
      <xdr:row>76</xdr:row>
      <xdr:rowOff>8592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56126"/>
          <a:ext cx="889000" cy="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21263</xdr:rowOff>
    </xdr:from>
    <xdr:to>
      <xdr:col>10</xdr:col>
      <xdr:colOff>114300</xdr:colOff>
      <xdr:row>76</xdr:row>
      <xdr:rowOff>8592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880013"/>
          <a:ext cx="889000" cy="15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108396</xdr:rowOff>
    </xdr:from>
    <xdr:to>
      <xdr:col>24</xdr:col>
      <xdr:colOff>114300</xdr:colOff>
      <xdr:row>75</xdr:row>
      <xdr:rowOff>38546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131273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4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156990</xdr:rowOff>
    </xdr:from>
    <xdr:to>
      <xdr:col>20</xdr:col>
      <xdr:colOff>38100</xdr:colOff>
      <xdr:row>75</xdr:row>
      <xdr:rowOff>87140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103667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1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46576</xdr:rowOff>
    </xdr:from>
    <xdr:to>
      <xdr:col>15</xdr:col>
      <xdr:colOff>101600</xdr:colOff>
      <xdr:row>75</xdr:row>
      <xdr:rowOff>148177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05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164703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8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129242</xdr:rowOff>
    </xdr:from>
    <xdr:to>
      <xdr:col>10</xdr:col>
      <xdr:colOff>165100</xdr:colOff>
      <xdr:row>76</xdr:row>
      <xdr:rowOff>59392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75919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6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141913</xdr:rowOff>
    </xdr:from>
    <xdr:to>
      <xdr:col>6</xdr:col>
      <xdr:colOff>38100</xdr:colOff>
      <xdr:row>75</xdr:row>
      <xdr:rowOff>72063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88590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0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79039</xdr:rowOff>
    </xdr:from>
    <xdr:to>
      <xdr:col>24</xdr:col>
      <xdr:colOff>63500</xdr:colOff>
      <xdr:row>95</xdr:row>
      <xdr:rowOff>98503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5509539"/>
          <a:ext cx="838200" cy="87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79039</xdr:rowOff>
    </xdr:from>
    <xdr:to>
      <xdr:col>19</xdr:col>
      <xdr:colOff>177800</xdr:colOff>
      <xdr:row>94</xdr:row>
      <xdr:rowOff>115142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5509539"/>
          <a:ext cx="889000" cy="7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115142</xdr:rowOff>
    </xdr:from>
    <xdr:to>
      <xdr:col>15</xdr:col>
      <xdr:colOff>50800</xdr:colOff>
      <xdr:row>95</xdr:row>
      <xdr:rowOff>84493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231442"/>
          <a:ext cx="889000" cy="1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84493</xdr:rowOff>
    </xdr:from>
    <xdr:to>
      <xdr:col>10</xdr:col>
      <xdr:colOff>114300</xdr:colOff>
      <xdr:row>95</xdr:row>
      <xdr:rowOff>117461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372243"/>
          <a:ext cx="8890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47703</xdr:rowOff>
    </xdr:from>
    <xdr:to>
      <xdr:col>24</xdr:col>
      <xdr:colOff>114300</xdr:colOff>
      <xdr:row>95</xdr:row>
      <xdr:rowOff>149303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3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70580</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1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28239</xdr:rowOff>
    </xdr:from>
    <xdr:to>
      <xdr:col>20</xdr:col>
      <xdr:colOff>38100</xdr:colOff>
      <xdr:row>90</xdr:row>
      <xdr:rowOff>129839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54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146366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497795" y="1523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64342</xdr:rowOff>
    </xdr:from>
    <xdr:to>
      <xdr:col>15</xdr:col>
      <xdr:colOff>101600</xdr:colOff>
      <xdr:row>94</xdr:row>
      <xdr:rowOff>165942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1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11019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595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33693</xdr:rowOff>
    </xdr:from>
    <xdr:to>
      <xdr:col>10</xdr:col>
      <xdr:colOff>165100</xdr:colOff>
      <xdr:row>95</xdr:row>
      <xdr:rowOff>135293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3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151820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0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66661</xdr:rowOff>
    </xdr:from>
    <xdr:to>
      <xdr:col>6</xdr:col>
      <xdr:colOff>38100</xdr:colOff>
      <xdr:row>95</xdr:row>
      <xdr:rowOff>168261</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3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13338</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12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92037</xdr:rowOff>
    </xdr:from>
    <xdr:to>
      <xdr:col>55</xdr:col>
      <xdr:colOff>0</xdr:colOff>
      <xdr:row>56</xdr:row>
      <xdr:rowOff>74778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8664537"/>
          <a:ext cx="838200" cy="10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74778</xdr:rowOff>
    </xdr:from>
    <xdr:to>
      <xdr:col>50</xdr:col>
      <xdr:colOff>114300</xdr:colOff>
      <xdr:row>56</xdr:row>
      <xdr:rowOff>127336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675978"/>
          <a:ext cx="889000" cy="5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127336</xdr:rowOff>
    </xdr:from>
    <xdr:to>
      <xdr:col>45</xdr:col>
      <xdr:colOff>177800</xdr:colOff>
      <xdr:row>58</xdr:row>
      <xdr:rowOff>53137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728536"/>
          <a:ext cx="889000" cy="26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10464</xdr:rowOff>
    </xdr:from>
    <xdr:to>
      <xdr:col>41</xdr:col>
      <xdr:colOff>50800</xdr:colOff>
      <xdr:row>58</xdr:row>
      <xdr:rowOff>53137</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954564"/>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41237</xdr:rowOff>
    </xdr:from>
    <xdr:to>
      <xdr:col>55</xdr:col>
      <xdr:colOff>50800</xdr:colOff>
      <xdr:row>50</xdr:row>
      <xdr:rowOff>142837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861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127614</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852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23978</xdr:rowOff>
    </xdr:from>
    <xdr:to>
      <xdr:col>50</xdr:col>
      <xdr:colOff>165100</xdr:colOff>
      <xdr:row>56</xdr:row>
      <xdr:rowOff>125578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6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142105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4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76536</xdr:rowOff>
    </xdr:from>
    <xdr:to>
      <xdr:col>46</xdr:col>
      <xdr:colOff>38100</xdr:colOff>
      <xdr:row>57</xdr:row>
      <xdr:rowOff>6686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6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23213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2337</xdr:rowOff>
    </xdr:from>
    <xdr:to>
      <xdr:col>41</xdr:col>
      <xdr:colOff>101600</xdr:colOff>
      <xdr:row>58</xdr:row>
      <xdr:rowOff>103937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9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95064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626428" y="1003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131114</xdr:rowOff>
    </xdr:from>
    <xdr:to>
      <xdr:col>36</xdr:col>
      <xdr:colOff>165100</xdr:colOff>
      <xdr:row>58</xdr:row>
      <xdr:rowOff>61264</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52391</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64909</xdr:rowOff>
    </xdr:from>
    <xdr:to>
      <xdr:col>55</xdr:col>
      <xdr:colOff>0</xdr:colOff>
      <xdr:row>77</xdr:row>
      <xdr:rowOff>117335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266559"/>
          <a:ext cx="8382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117335</xdr:rowOff>
    </xdr:from>
    <xdr:to>
      <xdr:col>50</xdr:col>
      <xdr:colOff>114300</xdr:colOff>
      <xdr:row>77</xdr:row>
      <xdr:rowOff>129051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18985"/>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141224</xdr:rowOff>
    </xdr:from>
    <xdr:to>
      <xdr:col>45</xdr:col>
      <xdr:colOff>177800</xdr:colOff>
      <xdr:row>77</xdr:row>
      <xdr:rowOff>129051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171424"/>
          <a:ext cx="889000" cy="1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141224</xdr:rowOff>
    </xdr:from>
    <xdr:to>
      <xdr:col>41</xdr:col>
      <xdr:colOff>50800</xdr:colOff>
      <xdr:row>77</xdr:row>
      <xdr:rowOff>150616</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171424"/>
          <a:ext cx="889000" cy="18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14109</xdr:rowOff>
    </xdr:from>
    <xdr:to>
      <xdr:col>55</xdr:col>
      <xdr:colOff>50800</xdr:colOff>
      <xdr:row>77</xdr:row>
      <xdr:rowOff>115709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2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36986</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0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66535</xdr:rowOff>
    </xdr:from>
    <xdr:to>
      <xdr:col>50</xdr:col>
      <xdr:colOff>165100</xdr:colOff>
      <xdr:row>77</xdr:row>
      <xdr:rowOff>168135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13212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0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78251</xdr:rowOff>
    </xdr:from>
    <xdr:to>
      <xdr:col>46</xdr:col>
      <xdr:colOff>38100</xdr:colOff>
      <xdr:row>78</xdr:row>
      <xdr:rowOff>8401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2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24928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30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90424</xdr:rowOff>
    </xdr:from>
    <xdr:to>
      <xdr:col>41</xdr:col>
      <xdr:colOff>101600</xdr:colOff>
      <xdr:row>77</xdr:row>
      <xdr:rowOff>20574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1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37101</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8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99816</xdr:rowOff>
    </xdr:from>
    <xdr:to>
      <xdr:col>36</xdr:col>
      <xdr:colOff>165100</xdr:colOff>
      <xdr:row>78</xdr:row>
      <xdr:rowOff>29966</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46493</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30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152753</xdr:rowOff>
    </xdr:from>
    <xdr:to>
      <xdr:col>55</xdr:col>
      <xdr:colOff>0</xdr:colOff>
      <xdr:row>98</xdr:row>
      <xdr:rowOff>3208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783403"/>
          <a:ext cx="838200" cy="2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170346</xdr:rowOff>
    </xdr:from>
    <xdr:to>
      <xdr:col>50</xdr:col>
      <xdr:colOff>114300</xdr:colOff>
      <xdr:row>98</xdr:row>
      <xdr:rowOff>3208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800996"/>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139219</xdr:rowOff>
    </xdr:from>
    <xdr:to>
      <xdr:col>45</xdr:col>
      <xdr:colOff>177800</xdr:colOff>
      <xdr:row>97</xdr:row>
      <xdr:rowOff>170346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769869"/>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37630</xdr:rowOff>
    </xdr:from>
    <xdr:to>
      <xdr:col>41</xdr:col>
      <xdr:colOff>50800</xdr:colOff>
      <xdr:row>97</xdr:row>
      <xdr:rowOff>139219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668280"/>
          <a:ext cx="889000" cy="10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101953</xdr:rowOff>
    </xdr:from>
    <xdr:to>
      <xdr:col>55</xdr:col>
      <xdr:colOff>50800</xdr:colOff>
      <xdr:row>98</xdr:row>
      <xdr:rowOff>32103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16880</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123858</xdr:rowOff>
    </xdr:from>
    <xdr:to>
      <xdr:col>50</xdr:col>
      <xdr:colOff>165100</xdr:colOff>
      <xdr:row>98</xdr:row>
      <xdr:rowOff>54008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119546</xdr:rowOff>
    </xdr:from>
    <xdr:to>
      <xdr:col>46</xdr:col>
      <xdr:colOff>38100</xdr:colOff>
      <xdr:row>98</xdr:row>
      <xdr:rowOff>49696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40823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88419</xdr:rowOff>
    </xdr:from>
    <xdr:to>
      <xdr:col>41</xdr:col>
      <xdr:colOff>101600</xdr:colOff>
      <xdr:row>98</xdr:row>
      <xdr:rowOff>18569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158280</xdr:rowOff>
    </xdr:from>
    <xdr:to>
      <xdr:col>36</xdr:col>
      <xdr:colOff>165100</xdr:colOff>
      <xdr:row>97</xdr:row>
      <xdr:rowOff>88430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79557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1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119316</xdr:rowOff>
    </xdr:from>
    <xdr:to>
      <xdr:col>85</xdr:col>
      <xdr:colOff>127000</xdr:colOff>
      <xdr:row>36</xdr:row>
      <xdr:rowOff>78416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20066"/>
          <a:ext cx="838200" cy="1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2102</xdr:rowOff>
    </xdr:from>
    <xdr:to>
      <xdr:col>81</xdr:col>
      <xdr:colOff>50800</xdr:colOff>
      <xdr:row>36</xdr:row>
      <xdr:rowOff>78416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002852"/>
          <a:ext cx="889000" cy="24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165475</xdr:rowOff>
    </xdr:from>
    <xdr:to>
      <xdr:col>76</xdr:col>
      <xdr:colOff>114300</xdr:colOff>
      <xdr:row>35</xdr:row>
      <xdr:rowOff>2102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994775"/>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165475</xdr:rowOff>
    </xdr:from>
    <xdr:to>
      <xdr:col>71</xdr:col>
      <xdr:colOff>177800</xdr:colOff>
      <xdr:row>35</xdr:row>
      <xdr:rowOff>109372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994775"/>
          <a:ext cx="889000" cy="1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68516</xdr:rowOff>
    </xdr:from>
    <xdr:to>
      <xdr:col>85</xdr:col>
      <xdr:colOff>177800</xdr:colOff>
      <xdr:row>35</xdr:row>
      <xdr:rowOff>170116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91393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27616</xdr:rowOff>
    </xdr:from>
    <xdr:to>
      <xdr:col>81</xdr:col>
      <xdr:colOff>101600</xdr:colOff>
      <xdr:row>36</xdr:row>
      <xdr:rowOff>129216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145743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122752</xdr:rowOff>
    </xdr:from>
    <xdr:to>
      <xdr:col>76</xdr:col>
      <xdr:colOff>165100</xdr:colOff>
      <xdr:row>35</xdr:row>
      <xdr:rowOff>52902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69429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7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114675</xdr:rowOff>
    </xdr:from>
    <xdr:to>
      <xdr:col>72</xdr:col>
      <xdr:colOff>38100</xdr:colOff>
      <xdr:row>35</xdr:row>
      <xdr:rowOff>44825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9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61352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7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58572</xdr:rowOff>
    </xdr:from>
    <xdr:to>
      <xdr:col>67</xdr:col>
      <xdr:colOff>101600</xdr:colOff>
      <xdr:row>35</xdr:row>
      <xdr:rowOff>160172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5249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10989</xdr:rowOff>
    </xdr:from>
    <xdr:to>
      <xdr:col>85</xdr:col>
      <xdr:colOff>127000</xdr:colOff>
      <xdr:row>58</xdr:row>
      <xdr:rowOff>14272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55089"/>
          <a:ext cx="8382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135348</xdr:rowOff>
    </xdr:from>
    <xdr:to>
      <xdr:col>81</xdr:col>
      <xdr:colOff>50800</xdr:colOff>
      <xdr:row>58</xdr:row>
      <xdr:rowOff>14272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07998"/>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85732</xdr:rowOff>
    </xdr:from>
    <xdr:to>
      <xdr:col>76</xdr:col>
      <xdr:colOff>114300</xdr:colOff>
      <xdr:row>57</xdr:row>
      <xdr:rowOff>135348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58382"/>
          <a:ext cx="889000" cy="4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85732</xdr:rowOff>
    </xdr:from>
    <xdr:to>
      <xdr:col>71</xdr:col>
      <xdr:colOff>177800</xdr:colOff>
      <xdr:row>57</xdr:row>
      <xdr:rowOff>147157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58382"/>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131639</xdr:rowOff>
    </xdr:from>
    <xdr:to>
      <xdr:col>85</xdr:col>
      <xdr:colOff>177800</xdr:colOff>
      <xdr:row>58</xdr:row>
      <xdr:rowOff>61789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46566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1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134922</xdr:rowOff>
    </xdr:from>
    <xdr:to>
      <xdr:col>81</xdr:col>
      <xdr:colOff>101600</xdr:colOff>
      <xdr:row>58</xdr:row>
      <xdr:rowOff>65072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56199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84548</xdr:rowOff>
    </xdr:from>
    <xdr:to>
      <xdr:col>76</xdr:col>
      <xdr:colOff>165100</xdr:colOff>
      <xdr:row>58</xdr:row>
      <xdr:rowOff>14698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5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4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34932</xdr:rowOff>
    </xdr:from>
    <xdr:to>
      <xdr:col>72</xdr:col>
      <xdr:colOff>38100</xdr:colOff>
      <xdr:row>57</xdr:row>
      <xdr:rowOff>136532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127659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96357</xdr:rowOff>
    </xdr:from>
    <xdr:to>
      <xdr:col>67</xdr:col>
      <xdr:colOff>101600</xdr:colOff>
      <xdr:row>58</xdr:row>
      <xdr:rowOff>26507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17634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127870</xdr:rowOff>
    </xdr:from>
    <xdr:to>
      <xdr:col>85</xdr:col>
      <xdr:colOff>127000</xdr:colOff>
      <xdr:row>77</xdr:row>
      <xdr:rowOff>153067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29520"/>
          <a:ext cx="8382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145661</xdr:rowOff>
    </xdr:from>
    <xdr:to>
      <xdr:col>81</xdr:col>
      <xdr:colOff>50800</xdr:colOff>
      <xdr:row>77</xdr:row>
      <xdr:rowOff>153067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4731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82007</xdr:rowOff>
    </xdr:from>
    <xdr:to>
      <xdr:col>76</xdr:col>
      <xdr:colOff>114300</xdr:colOff>
      <xdr:row>77</xdr:row>
      <xdr:rowOff>145661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283657"/>
          <a:ext cx="889000" cy="6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82007</xdr:rowOff>
    </xdr:from>
    <xdr:to>
      <xdr:col>71</xdr:col>
      <xdr:colOff>177800</xdr:colOff>
      <xdr:row>77</xdr:row>
      <xdr:rowOff>130676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283657"/>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47153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77070</xdr:rowOff>
    </xdr:from>
    <xdr:to>
      <xdr:col>85</xdr:col>
      <xdr:colOff>177800</xdr:colOff>
      <xdr:row>78</xdr:row>
      <xdr:rowOff>7220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36447</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102267</xdr:rowOff>
    </xdr:from>
    <xdr:to>
      <xdr:col>81</xdr:col>
      <xdr:colOff>101600</xdr:colOff>
      <xdr:row>78</xdr:row>
      <xdr:rowOff>32417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48944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07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94861</xdr:rowOff>
    </xdr:from>
    <xdr:to>
      <xdr:col>76</xdr:col>
      <xdr:colOff>165100</xdr:colOff>
      <xdr:row>78</xdr:row>
      <xdr:rowOff>25011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41538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31207</xdr:rowOff>
    </xdr:from>
    <xdr:to>
      <xdr:col>72</xdr:col>
      <xdr:colOff>38100</xdr:colOff>
      <xdr:row>77</xdr:row>
      <xdr:rowOff>132807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149334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00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79876</xdr:rowOff>
    </xdr:from>
    <xdr:to>
      <xdr:col>67</xdr:col>
      <xdr:colOff>101600</xdr:colOff>
      <xdr:row>78</xdr:row>
      <xdr:rowOff>10026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2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26553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0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30229</xdr:rowOff>
    </xdr:from>
    <xdr:to>
      <xdr:col>85</xdr:col>
      <xdr:colOff>127000</xdr:colOff>
      <xdr:row>96</xdr:row>
      <xdr:rowOff>82269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89429"/>
          <a:ext cx="838200" cy="5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82269</xdr:rowOff>
    </xdr:from>
    <xdr:to>
      <xdr:col>81</xdr:col>
      <xdr:colOff>50800</xdr:colOff>
      <xdr:row>96</xdr:row>
      <xdr:rowOff>106011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41469"/>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106011</xdr:rowOff>
    </xdr:from>
    <xdr:to>
      <xdr:col>76</xdr:col>
      <xdr:colOff>114300</xdr:colOff>
      <xdr:row>96</xdr:row>
      <xdr:rowOff>113491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65211"/>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113491</xdr:rowOff>
    </xdr:from>
    <xdr:to>
      <xdr:col>71</xdr:col>
      <xdr:colOff>177800</xdr:colOff>
      <xdr:row>96</xdr:row>
      <xdr:rowOff>116422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72691"/>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150879</xdr:rowOff>
    </xdr:from>
    <xdr:to>
      <xdr:col>85</xdr:col>
      <xdr:colOff>177800</xdr:colOff>
      <xdr:row>96</xdr:row>
      <xdr:rowOff>81029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2306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9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31469</xdr:rowOff>
    </xdr:from>
    <xdr:to>
      <xdr:col>81</xdr:col>
      <xdr:colOff>101600</xdr:colOff>
      <xdr:row>96</xdr:row>
      <xdr:rowOff>133069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8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55211</xdr:rowOff>
    </xdr:from>
    <xdr:to>
      <xdr:col>76</xdr:col>
      <xdr:colOff>165100</xdr:colOff>
      <xdr:row>96</xdr:row>
      <xdr:rowOff>156811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147938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0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62691</xdr:rowOff>
    </xdr:from>
    <xdr:to>
      <xdr:col>72</xdr:col>
      <xdr:colOff>38100</xdr:colOff>
      <xdr:row>96</xdr:row>
      <xdr:rowOff>164291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2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155418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65622</xdr:rowOff>
    </xdr:from>
    <xdr:to>
      <xdr:col>67</xdr:col>
      <xdr:colOff>101600</xdr:colOff>
      <xdr:row>96</xdr:row>
      <xdr:rowOff>167222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158349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歳出決算総額は、住民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a:t>
          </a:r>
          <a:r>
            <a:rPr kumimoji="1" lang="en-US" altLang="ja-JP" sz="1200">
              <a:latin typeface="ＭＳ Ｐゴシック" panose="020B0600070205080204" pitchFamily="50" charset="-128"/>
              <a:ea typeface="ＭＳ Ｐゴシック" panose="020B0600070205080204" pitchFamily="50" charset="-128"/>
            </a:rPr>
            <a:t>591,970</a:t>
          </a:r>
          <a:r>
            <a:rPr kumimoji="1" lang="ja-JP" altLang="en-US" sz="12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人当たりのコストが高い主なものとしては民生費・衛生費・農林水産業費が挙げられる。最も類似団体平均との差が大きいのが農林水産業費で、水産鮮度保持施設の新規整備が要因である。平成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年度と比較して大きく増加しているものとしては、農林水産業費・消防費・公債費、大きく減少したものとしては衛生費が挙げられる。主な要因としては、農林水産業費については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水産鮮度保持施設（勝浦漁港冷凍冷蔵施設）の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新規整備、消防費については津波避難タワーや避難路の整備、公債費については、過疎対策事業債や臨時財政対策債等の元金償還の増加が挙げられる。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また、大きく減少した衛生費の要因としては、新病院建設事業の完了に伴う病院事業会計への繰出金の減少が挙げられる。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消防防災センター整備事業、防災行政無線デジタル化整備事業、新クリーンセンター整備事業等の実施に伴う衛生費・消防費の増加、過疎対策事業債に係る元金償還の増加に伴う公債費の増加が見込まれる。大規模事業の実施がにあたっては、財政状況を注視しながら事業費の抑制、分散化に務める。また、施設（出張所・保育所・学校等）の統廃合、施設管理業務や事務事業の民間委託、民間ノウハウの導入、事業効率化等を推進し、類似団体平均を考慮しつつ事業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人口減少や地価下落による町税の自然減など自主財源の確保は依然として厳しい状況が続いており、平成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年度についても平成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年度と同様に財政調整基金を</a:t>
          </a:r>
          <a:r>
            <a:rPr kumimoji="1" lang="en-US" altLang="ja-JP" sz="1100">
              <a:latin typeface="ＭＳ ゴシック" pitchFamily="49" charset="-128"/>
              <a:ea typeface="ＭＳ ゴシック" pitchFamily="49" charset="-128"/>
            </a:rPr>
            <a:t>50,000</a:t>
          </a:r>
          <a:r>
            <a:rPr kumimoji="1" lang="ja-JP" altLang="en-US" sz="1100">
              <a:latin typeface="ＭＳ ゴシック" pitchFamily="49" charset="-128"/>
              <a:ea typeface="ＭＳ ゴシック" pitchFamily="49" charset="-128"/>
            </a:rPr>
            <a:t>千円取り崩すこととなった。平成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年度は実質収支額が平成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年度より増加し、平成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年度の実質収支比率は</a:t>
          </a:r>
          <a:r>
            <a:rPr kumimoji="1" lang="en-US" altLang="ja-JP" sz="1100">
              <a:latin typeface="ＭＳ ゴシック" pitchFamily="49" charset="-128"/>
              <a:ea typeface="ＭＳ ゴシック" pitchFamily="49" charset="-128"/>
            </a:rPr>
            <a:t>2.06%</a:t>
          </a:r>
          <a:r>
            <a:rPr kumimoji="1" lang="ja-JP" altLang="en-US" sz="1100">
              <a:latin typeface="ＭＳ ゴシック" pitchFamily="49" charset="-128"/>
              <a:ea typeface="ＭＳ ゴシック" pitchFamily="49" charset="-128"/>
            </a:rPr>
            <a:t>となった。また、実質単年度収支についても平成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年度より増加しており▲</a:t>
          </a:r>
          <a:r>
            <a:rPr kumimoji="1" lang="en-US" altLang="ja-JP" sz="1100">
              <a:latin typeface="ＭＳ ゴシック" pitchFamily="49" charset="-128"/>
              <a:ea typeface="ＭＳ ゴシック" pitchFamily="49" charset="-128"/>
            </a:rPr>
            <a:t>0.33%</a:t>
          </a:r>
          <a:r>
            <a:rPr kumimoji="1" lang="ja-JP" altLang="en-US" sz="1100">
              <a:latin typeface="ＭＳ ゴシック" pitchFamily="49" charset="-128"/>
              <a:ea typeface="ＭＳ ゴシック" pitchFamily="49" charset="-128"/>
            </a:rPr>
            <a:t>となっている。これらの主な要因としては、地方消費税交付金、地方交付税の増加が考えられる。</a:t>
          </a:r>
        </a:p>
        <a:p>
          <a:r>
            <a:rPr kumimoji="1" lang="ja-JP" altLang="en-US" sz="1100">
              <a:latin typeface="ＭＳ ゴシック" pitchFamily="49" charset="-128"/>
              <a:ea typeface="ＭＳ ゴシック" pitchFamily="49" charset="-128"/>
            </a:rPr>
            <a:t>　今後も大規模事業が多数予定されているため、歳入の維持や経常経費の削減等により財政状況を健全に保ち、公債費の増加を見据えて少しでも多くの基金を積立てる必要がある。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連結実質赤字比率については、各会計で黒字となっており、町全体としても健全な財政状況を維持できている。</a:t>
          </a:r>
        </a:p>
        <a:p>
          <a:r>
            <a:rPr kumimoji="1" lang="ja-JP" altLang="en-US" sz="1400">
              <a:latin typeface="ＭＳ ゴシック" pitchFamily="49" charset="-128"/>
              <a:ea typeface="ＭＳ ゴシック" pitchFamily="49" charset="-128"/>
            </a:rPr>
            <a:t>　しかし、水道・病院事業会計では施設の老朽化や人口減少等による経営悪化が予想され、介護保険事業費特別会計・後期高齢者医療事業費特別会計では高齢化等により給付費が更に増大することが予想される。</a:t>
          </a:r>
        </a:p>
        <a:p>
          <a:r>
            <a:rPr kumimoji="1" lang="ja-JP" altLang="en-US" sz="1400">
              <a:latin typeface="ＭＳ ゴシック" pitchFamily="49" charset="-128"/>
              <a:ea typeface="ＭＳ ゴシック" pitchFamily="49" charset="-128"/>
            </a:rPr>
            <a:t>　今後も経営戦略や公立病院改革プランに基づき経営の効率化を図り、各特別会計・公営企業会計それぞれが健全な財政運営を行うことで、町全体の財政状況の健全化に努めていく。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ヵ年平均</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年度から増加傾向にあり、令和</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年度実質公債費比率</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についても平成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年度実質公債費比率</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と比較し</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の増加となっている。また、地方債現在高についても増加している。</a:t>
          </a:r>
        </a:p>
        <a:p>
          <a:r>
            <a:rPr kumimoji="1" lang="ja-JP" altLang="en-US" sz="1200">
              <a:latin typeface="ＭＳ ゴシック" pitchFamily="49" charset="-128"/>
              <a:ea typeface="ＭＳ ゴシック" pitchFamily="49" charset="-128"/>
            </a:rPr>
            <a:t>　今後も過疎対策事業や大規模事業が予定されているため、公債費が増加し、実質公債費比率は悪化する見込みである。</a:t>
          </a:r>
        </a:p>
        <a:p>
          <a:r>
            <a:rPr kumimoji="1" lang="ja-JP" altLang="en-US" sz="1200">
              <a:latin typeface="ＭＳ ゴシック" pitchFamily="49" charset="-128"/>
              <a:ea typeface="ＭＳ ゴシック" pitchFamily="49" charset="-128"/>
            </a:rPr>
            <a:t>　そのため、今後も新規事業の抑制・分散化や交付税算入率の有利な起債の活用等により、実質公債費比率の悪化を抑制する必要がある。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満期一括償還地方債の利用をしていない。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将来負担比率については、令和元年度</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年度決算値</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は水産鮮度保持施設整備事業の影響により地方債現在高が増加しているものの、公営企業債等繰入見込額、退職手当負担見込額の減少により平成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年度決算値</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今後も、過疎対策事業や大規模事業の実施により地方債現在高は増加する見込みであるため、交付税算入率の有利な起債の活用や基金の積立て等により、将来負担比率の悪化を抑制する必要がある。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和歌山県那智勝浦町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財政調整基金の取り崩しを行ったものの、ふるさと納税の影響でまちづくり応援基金、那智の滝源流水資源保全基金が大幅に増加しており基金全体としては増加となっている。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過疎対策事業や大規模事業を実施する予定になっており、基金の取り崩しが見込まれる。また、大型事業の実施に伴う公債費の増加により、基金への積立も困難になることが見込まれるが、人口減少等による税収の減少や既存施設の老朽化に伴う経費の増加、公債費の増加等に備えるため、将来を見越して少しでも積立が出来るよう財政運営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・まちづくり応援基金：福祉・健康・医療・救急体制の充実や防犯・防災体制の構築、観光施設の整備等の各種まちづくり事業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・那智の滝源流水資源保全基金：名瀑那智の滝の水資源と美しい自然景観の将来にわたっての保全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・まちづくり応援基金：ふるさと納税に係る積立による増加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・那智の滝源流水資源保全基金：ふるさと納税に係る積立による増加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・公共施設整備基金：書庫兼防災倉庫新築事業に伴う取り崩しによる減少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今年度に積み立てた分を次年度で取り崩して事業に充当する予定のため、大幅に取り崩すことが見込まれる中、ふるさと納税に係る返礼品規定の改正により、ふるさと納税による寄付の減少も予想されるため、基金残高は減少すると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・公共施設整備基金：大規模事業の実施や施設の老朽化に伴う改修・建替え等により、基金を取り崩すことが見込まれるため、将来を見越して少しでも積立が出来るよう財政運営を行っていく。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年度と同様に公債費の増加等により財政調整基金については基金利子分のみしか積み立てる事が出来ず、また、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千円取り崩したため、基金残高は減少している。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過疎対策事業や大規模事業を実施する予定になっており、基金の取り崩しが見込まれる。また、大型事業の実施に伴う公債費の増加により、基金への積立も困難になることが見込まれるが、人口減少等による税収の減少や既存施設の老朽化に伴う経費の増加、公債費の増加等に備えるため、将来を見越して少しでも積立が出来るよう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年度と同様に基金利子分のみの積み立てとなったが、取り崩しがなかったため若干の増となっている。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過疎対策事業や大規模事業の実施、大規模事業の実施に伴う公債費の増加により、基金への積立も困難になることが見込まれるが、令和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億円を超え、その後しばらくは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億円超の公債費が続く見込みのため、将来を見越して少しでも積立が出来るよう財政運営を行っていく。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15,237
15,112
183.31
9,170,637
9,019,849
101,183
4,902,177
10,676,658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有形固定資産減価償却率については、類似団体と比較して高くなっており、施設等の老朽化が比較的進んでいることが分かる。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今後も大規模事業を多数予定しており、財源を確保することが難しくなることが見込まれる中、施設の統廃合も視野に入れながら計画的に施設等を更新していく必要がある。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88809</xdr:rowOff>
    </xdr:from>
    <xdr:to>
      <xdr:col>19</xdr:col>
      <xdr:colOff>187325</xdr:colOff>
      <xdr:row>29</xdr:row>
      <xdr:rowOff>18959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139609</xdr:rowOff>
    </xdr:from>
    <xdr:to>
      <xdr:col>23</xdr:col>
      <xdr:colOff>85725</xdr:colOff>
      <xdr:row>28</xdr:row>
      <xdr:rowOff>158115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711734"/>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122736</xdr:rowOff>
    </xdr:from>
    <xdr:to>
      <xdr:col>15</xdr:col>
      <xdr:colOff>187325</xdr:colOff>
      <xdr:row>29</xdr:row>
      <xdr:rowOff>52886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139609</xdr:rowOff>
    </xdr:from>
    <xdr:to>
      <xdr:col>19</xdr:col>
      <xdr:colOff>136525</xdr:colOff>
      <xdr:row>29</xdr:row>
      <xdr:rowOff>2086</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571173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2086</xdr:rowOff>
    </xdr:from>
    <xdr:to>
      <xdr:col>15</xdr:col>
      <xdr:colOff>136525</xdr:colOff>
      <xdr:row>29</xdr:row>
      <xdr:rowOff>8255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5745661"/>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35486</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69413</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債務償還比率については、類似団体と比較して高くなっており、地方債残高が類似団体と比較して高い水準にあることが分かる。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今後も大規模事業を多数予定しており、地方債残高の増加が見込まれるが、当該数値や財政状況を注視しながら実施事業等を選定していく必要がある。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00000000-0008-0000-0000-00007A00000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a:extLst>
            <a:ext uri="{FF2B5EF4-FFF2-40B4-BE49-F238E27FC236}">
              <a16:creationId xmlns:a16="http://schemas.microsoft.com/office/drawing/2014/main" id="{00000000-0008-0000-0000-00007C000000}"/>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a:extLst>
            <a:ext uri="{FF2B5EF4-FFF2-40B4-BE49-F238E27FC236}">
              <a16:creationId xmlns:a16="http://schemas.microsoft.com/office/drawing/2014/main" id="{00000000-0008-0000-0000-00007E000000}"/>
            </a:ext>
          </a:extLst>
        </xdr:cNvPr>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41397</xdr:rowOff>
    </xdr:from>
    <xdr:to>
      <xdr:col>76</xdr:col>
      <xdr:colOff>73025</xdr:colOff>
      <xdr:row>29</xdr:row>
      <xdr:rowOff>142997</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744700" y="57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64274</xdr:rowOff>
    </xdr:from>
    <xdr:ext cx="469744" cy="259045"/>
    <xdr:sp macro="" textlink="">
      <xdr:nvSpPr>
        <xdr:cNvPr id="135" name="債務償還比率該当値テキスト">
          <a:extLst>
            <a:ext uri="{FF2B5EF4-FFF2-40B4-BE49-F238E27FC236}">
              <a16:creationId xmlns:a16="http://schemas.microsoft.com/office/drawing/2014/main" id="{00000000-0008-0000-0000-000087000000}"/>
            </a:ext>
          </a:extLst>
        </xdr:cNvPr>
        <xdr:cNvSpPr txBox="1"/>
      </xdr:nvSpPr>
      <xdr:spPr>
        <a:xfrm>
          <a:off x="14846300" y="563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24298</xdr:rowOff>
    </xdr:from>
    <xdr:to>
      <xdr:col>72</xdr:col>
      <xdr:colOff>123825</xdr:colOff>
      <xdr:row>29</xdr:row>
      <xdr:rowOff>125898</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033500" y="57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75098</xdr:rowOff>
    </xdr:from>
    <xdr:to>
      <xdr:col>76</xdr:col>
      <xdr:colOff>22225</xdr:colOff>
      <xdr:row>29</xdr:row>
      <xdr:rowOff>92197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084300" y="5818673"/>
          <a:ext cx="711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a:extLst>
            <a:ext uri="{FF2B5EF4-FFF2-40B4-BE49-F238E27FC236}">
              <a16:creationId xmlns:a16="http://schemas.microsoft.com/office/drawing/2014/main" id="{00000000-0008-0000-0000-00008A000000}"/>
            </a:ext>
          </a:extLst>
        </xdr:cNvPr>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142425</xdr:rowOff>
    </xdr:from>
    <xdr:ext cx="469744" cy="259045"/>
    <xdr:sp macro="" textlink="">
      <xdr:nvSpPr>
        <xdr:cNvPr id="139" name="n_1mainValue債務償還比率">
          <a:extLst>
            <a:ext uri="{FF2B5EF4-FFF2-40B4-BE49-F238E27FC236}">
              <a16:creationId xmlns:a16="http://schemas.microsoft.com/office/drawing/2014/main" id="{00000000-0008-0000-0000-00008B000000}"/>
            </a:ext>
          </a:extLst>
        </xdr:cNvPr>
        <xdr:cNvSpPr txBox="1"/>
      </xdr:nvSpPr>
      <xdr:spPr>
        <a:xfrm>
          <a:off x="13836727" y="55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15,237
15,112
183.31
9,170,637
9,019,849
101,183
4,902,177
10,676,658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28592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100965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4293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125730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429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95885</xdr:rowOff>
    </xdr:from>
    <xdr:to>
      <xdr:col>10</xdr:col>
      <xdr:colOff>165100</xdr:colOff>
      <xdr:row>38</xdr:row>
      <xdr:rowOff>26035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146685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4693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42562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21785</xdr:rowOff>
    </xdr:from>
    <xdr:to>
      <xdr:col>55</xdr:col>
      <xdr:colOff>50800</xdr:colOff>
      <xdr:row>42</xdr:row>
      <xdr:rowOff>123385</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72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22387</xdr:rowOff>
    </xdr:from>
    <xdr:to>
      <xdr:col>50</xdr:col>
      <xdr:colOff>165100</xdr:colOff>
      <xdr:row>42</xdr:row>
      <xdr:rowOff>123987</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72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72585</xdr:rowOff>
    </xdr:from>
    <xdr:to>
      <xdr:col>55</xdr:col>
      <xdr:colOff>0</xdr:colOff>
      <xdr:row>42</xdr:row>
      <xdr:rowOff>73187</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7273485"/>
          <a:ext cx="8382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23009</xdr:rowOff>
    </xdr:from>
    <xdr:to>
      <xdr:col>46</xdr:col>
      <xdr:colOff>38100</xdr:colOff>
      <xdr:row>42</xdr:row>
      <xdr:rowOff>124609</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72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73187</xdr:rowOff>
    </xdr:from>
    <xdr:to>
      <xdr:col>50</xdr:col>
      <xdr:colOff>114300</xdr:colOff>
      <xdr:row>42</xdr:row>
      <xdr:rowOff>73809</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7274087"/>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23352</xdr:rowOff>
    </xdr:from>
    <xdr:to>
      <xdr:col>41</xdr:col>
      <xdr:colOff>101600</xdr:colOff>
      <xdr:row>42</xdr:row>
      <xdr:rowOff>124952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72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73809</xdr:rowOff>
    </xdr:from>
    <xdr:to>
      <xdr:col>45</xdr:col>
      <xdr:colOff>177800</xdr:colOff>
      <xdr:row>42</xdr:row>
      <xdr:rowOff>74152</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727470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115114</xdr:rowOff>
    </xdr:from>
    <xdr:ext cx="534377" cy="259045"/>
    <xdr:sp macro="" textlink="">
      <xdr:nvSpPr>
        <xdr:cNvPr id="136" name="n_1mainValue【道路】&#10;一人当たり延長">
          <a:extLst>
            <a:ext uri="{FF2B5EF4-FFF2-40B4-BE49-F238E27FC236}">
              <a16:creationId xmlns:a16="http://schemas.microsoft.com/office/drawing/2014/main" id="{00000000-0008-0000-0100-000088000000}"/>
            </a:ext>
          </a:extLst>
        </xdr:cNvPr>
        <xdr:cNvSpPr txBox="1"/>
      </xdr:nvSpPr>
      <xdr:spPr>
        <a:xfrm>
          <a:off x="9359411" y="731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115736</xdr:rowOff>
    </xdr:from>
    <xdr:ext cx="534377" cy="259045"/>
    <xdr:sp macro="" textlink="">
      <xdr:nvSpPr>
        <xdr:cNvPr id="137" name="n_2mainValue【道路】&#10;一人当たり延長">
          <a:extLst>
            <a:ext uri="{FF2B5EF4-FFF2-40B4-BE49-F238E27FC236}">
              <a16:creationId xmlns:a16="http://schemas.microsoft.com/office/drawing/2014/main" id="{00000000-0008-0000-0100-000089000000}"/>
            </a:ext>
          </a:extLst>
        </xdr:cNvPr>
        <xdr:cNvSpPr txBox="1"/>
      </xdr:nvSpPr>
      <xdr:spPr>
        <a:xfrm>
          <a:off x="8483111" y="73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116079</xdr:rowOff>
    </xdr:from>
    <xdr:ext cx="534377" cy="259045"/>
    <xdr:sp macro="" textlink="">
      <xdr:nvSpPr>
        <xdr:cNvPr id="138" name="n_3mainValue【道路】&#10;一人当たり延長">
          <a:extLst>
            <a:ext uri="{FF2B5EF4-FFF2-40B4-BE49-F238E27FC236}">
              <a16:creationId xmlns:a16="http://schemas.microsoft.com/office/drawing/2014/main" id="{00000000-0008-0000-0100-00008A000000}"/>
            </a:ext>
          </a:extLst>
        </xdr:cNvPr>
        <xdr:cNvSpPr txBox="1"/>
      </xdr:nvSpPr>
      <xdr:spPr>
        <a:xfrm>
          <a:off x="7594111" y="73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1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00000000-0008-0000-0100-0000A5000000}"/>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100-0000A7000000}"/>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100-0000A9000000}"/>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45538</xdr:rowOff>
    </xdr:from>
    <xdr:to>
      <xdr:col>24</xdr:col>
      <xdr:colOff>114300</xdr:colOff>
      <xdr:row>56</xdr:row>
      <xdr:rowOff>147138</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45847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68415</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00000000-0008-0000-0100-0000B4000000}"/>
            </a:ext>
          </a:extLst>
        </xdr:cNvPr>
        <xdr:cNvSpPr txBox="1"/>
      </xdr:nvSpPr>
      <xdr:spPr>
        <a:xfrm>
          <a:off x="4673600" y="949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42273</xdr:rowOff>
    </xdr:from>
    <xdr:to>
      <xdr:col>20</xdr:col>
      <xdr:colOff>38100</xdr:colOff>
      <xdr:row>56</xdr:row>
      <xdr:rowOff>143873</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3746500" y="96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93073</xdr:rowOff>
    </xdr:from>
    <xdr:to>
      <xdr:col>24</xdr:col>
      <xdr:colOff>63500</xdr:colOff>
      <xdr:row>56</xdr:row>
      <xdr:rowOff>96338</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3797300" y="969427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60234</xdr:rowOff>
    </xdr:from>
    <xdr:to>
      <xdr:col>15</xdr:col>
      <xdr:colOff>101600</xdr:colOff>
      <xdr:row>56</xdr:row>
      <xdr:rowOff>161834</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2857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93073</xdr:rowOff>
    </xdr:from>
    <xdr:to>
      <xdr:col>19</xdr:col>
      <xdr:colOff>177800</xdr:colOff>
      <xdr:row>56</xdr:row>
      <xdr:rowOff>111034</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flipV="1">
          <a:off x="2908300" y="96942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71665</xdr:rowOff>
    </xdr:from>
    <xdr:to>
      <xdr:col>10</xdr:col>
      <xdr:colOff>165100</xdr:colOff>
      <xdr:row>57</xdr:row>
      <xdr:rowOff>1815</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19685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111034</xdr:rowOff>
    </xdr:from>
    <xdr:to>
      <xdr:col>15</xdr:col>
      <xdr:colOff>50800</xdr:colOff>
      <xdr:row>56</xdr:row>
      <xdr:rowOff>122465</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flipV="1">
          <a:off x="2019300" y="971223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160400</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941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6911</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18342</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944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1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100-0000DB000000}"/>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100-0000DD000000}"/>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100-0000DF000000}"/>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2795</xdr:rowOff>
    </xdr:from>
    <xdr:to>
      <xdr:col>55</xdr:col>
      <xdr:colOff>50800</xdr:colOff>
      <xdr:row>64</xdr:row>
      <xdr:rowOff>104395</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10426700" y="109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92587</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00000000-0008-0000-0100-0000EA000000}"/>
            </a:ext>
          </a:extLst>
        </xdr:cNvPr>
        <xdr:cNvSpPr txBox="1"/>
      </xdr:nvSpPr>
      <xdr:spPr>
        <a:xfrm>
          <a:off x="10515600" y="108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4624</xdr:rowOff>
    </xdr:from>
    <xdr:to>
      <xdr:col>50</xdr:col>
      <xdr:colOff>165100</xdr:colOff>
      <xdr:row>64</xdr:row>
      <xdr:rowOff>106224</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9588500" y="109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53595</xdr:rowOff>
    </xdr:from>
    <xdr:to>
      <xdr:col>55</xdr:col>
      <xdr:colOff>0</xdr:colOff>
      <xdr:row>64</xdr:row>
      <xdr:rowOff>55424</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flipV="1">
          <a:off x="9639300" y="1102639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6603</xdr:rowOff>
    </xdr:from>
    <xdr:to>
      <xdr:col>46</xdr:col>
      <xdr:colOff>38100</xdr:colOff>
      <xdr:row>64</xdr:row>
      <xdr:rowOff>108203</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8699500" y="1097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55424</xdr:rowOff>
    </xdr:from>
    <xdr:to>
      <xdr:col>50</xdr:col>
      <xdr:colOff>114300</xdr:colOff>
      <xdr:row>64</xdr:row>
      <xdr:rowOff>57403</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8750300" y="11028224"/>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7900</xdr:rowOff>
    </xdr:from>
    <xdr:to>
      <xdr:col>41</xdr:col>
      <xdr:colOff>101600</xdr:colOff>
      <xdr:row>64</xdr:row>
      <xdr:rowOff>109500</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7810500" y="109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57403</xdr:rowOff>
    </xdr:from>
    <xdr:to>
      <xdr:col>45</xdr:col>
      <xdr:colOff>177800</xdr:colOff>
      <xdr:row>64</xdr:row>
      <xdr:rowOff>58700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7861300" y="11030203"/>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97351</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27095" y="1107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99330</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50795" y="1107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100627</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61795" y="1107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00000000-0008-0000-0100-000010010000}"/>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a:extLst>
            <a:ext uri="{FF2B5EF4-FFF2-40B4-BE49-F238E27FC236}">
              <a16:creationId xmlns:a16="http://schemas.microsoft.com/office/drawing/2014/main" id="{00000000-0008-0000-0100-000012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100-000014010000}"/>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36830</xdr:rowOff>
    </xdr:from>
    <xdr:to>
      <xdr:col>24</xdr:col>
      <xdr:colOff>114300</xdr:colOff>
      <xdr:row>80</xdr:row>
      <xdr:rowOff>138430</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4584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59707</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00000000-0008-0000-0100-00001F010000}"/>
            </a:ext>
          </a:extLst>
        </xdr:cNvPr>
        <xdr:cNvSpPr txBox="1"/>
      </xdr:nvSpPr>
      <xdr:spPr>
        <a:xfrm>
          <a:off x="4673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80</xdr:row>
      <xdr:rowOff>87630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3797300" y="13803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80</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2908300" y="13803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99695</xdr:rowOff>
    </xdr:from>
    <xdr:to>
      <xdr:col>10</xdr:col>
      <xdr:colOff>165100</xdr:colOff>
      <xdr:row>81</xdr:row>
      <xdr:rowOff>29845</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1968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114300</xdr:rowOff>
    </xdr:from>
    <xdr:to>
      <xdr:col>15</xdr:col>
      <xdr:colOff>50800</xdr:colOff>
      <xdr:row>80</xdr:row>
      <xdr:rowOff>150495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flipV="1">
          <a:off x="2019300" y="13830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a:extLst>
            <a:ext uri="{FF2B5EF4-FFF2-40B4-BE49-F238E27FC236}">
              <a16:creationId xmlns:a16="http://schemas.microsoft.com/office/drawing/2014/main" id="{00000000-0008-0000-0100-000026010000}"/>
            </a:ext>
          </a:extLst>
        </xdr:cNvPr>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a:extLst>
            <a:ext uri="{FF2B5EF4-FFF2-40B4-BE49-F238E27FC236}">
              <a16:creationId xmlns:a16="http://schemas.microsoft.com/office/drawing/2014/main" id="{00000000-0008-0000-0100-000027010000}"/>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96" name="n_3aveValue【公営住宅】&#10;有形固定資産減価償却率">
          <a:extLst>
            <a:ext uri="{FF2B5EF4-FFF2-40B4-BE49-F238E27FC236}">
              <a16:creationId xmlns:a16="http://schemas.microsoft.com/office/drawing/2014/main" id="{00000000-0008-0000-0100-000028010000}"/>
            </a:ext>
          </a:extLst>
        </xdr:cNvPr>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297" name="n_1mainValue【公営住宅】&#10;有形固定資産減価償却率">
          <a:extLst>
            <a:ext uri="{FF2B5EF4-FFF2-40B4-BE49-F238E27FC236}">
              <a16:creationId xmlns:a16="http://schemas.microsoft.com/office/drawing/2014/main" id="{00000000-0008-0000-0100-000029010000}"/>
            </a:ext>
          </a:extLst>
        </xdr:cNvPr>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10177</xdr:rowOff>
    </xdr:from>
    <xdr:ext cx="405111" cy="259045"/>
    <xdr:sp macro="" textlink="">
      <xdr:nvSpPr>
        <xdr:cNvPr id="298" name="n_2mainValue【公営住宅】&#10;有形固定資産減価償却率">
          <a:extLst>
            <a:ext uri="{FF2B5EF4-FFF2-40B4-BE49-F238E27FC236}">
              <a16:creationId xmlns:a16="http://schemas.microsoft.com/office/drawing/2014/main" id="{00000000-0008-0000-0100-00002A010000}"/>
            </a:ext>
          </a:extLst>
        </xdr:cNvPr>
        <xdr:cNvSpPr txBox="1"/>
      </xdr:nvSpPr>
      <xdr:spPr>
        <a:xfrm>
          <a:off x="2705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46372</xdr:rowOff>
    </xdr:from>
    <xdr:ext cx="405111" cy="259045"/>
    <xdr:sp macro="" textlink="">
      <xdr:nvSpPr>
        <xdr:cNvPr id="299" name="n_3mainValue【公営住宅】&#10;有形固定資産減価償却率">
          <a:extLst>
            <a:ext uri="{FF2B5EF4-FFF2-40B4-BE49-F238E27FC236}">
              <a16:creationId xmlns:a16="http://schemas.microsoft.com/office/drawing/2014/main" id="{00000000-0008-0000-0100-00002B010000}"/>
            </a:ext>
          </a:extLst>
        </xdr:cNvPr>
        <xdr:cNvSpPr txBox="1"/>
      </xdr:nvSpPr>
      <xdr:spPr>
        <a:xfrm>
          <a:off x="1816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00000000-0008-0000-01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a:extLst>
            <a:ext uri="{FF2B5EF4-FFF2-40B4-BE49-F238E27FC236}">
              <a16:creationId xmlns:a16="http://schemas.microsoft.com/office/drawing/2014/main" id="{00000000-0008-0000-0100-000042010000}"/>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a:extLst>
            <a:ext uri="{FF2B5EF4-FFF2-40B4-BE49-F238E27FC236}">
              <a16:creationId xmlns:a16="http://schemas.microsoft.com/office/drawing/2014/main" id="{00000000-0008-0000-0100-000044010000}"/>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a:extLst>
            <a:ext uri="{FF2B5EF4-FFF2-40B4-BE49-F238E27FC236}">
              <a16:creationId xmlns:a16="http://schemas.microsoft.com/office/drawing/2014/main" id="{00000000-0008-0000-0100-000046010000}"/>
            </a:ext>
          </a:extLst>
        </xdr:cNvPr>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109373</xdr:rowOff>
    </xdr:from>
    <xdr:to>
      <xdr:col>55</xdr:col>
      <xdr:colOff>50800</xdr:colOff>
      <xdr:row>85</xdr:row>
      <xdr:rowOff>39523</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0426700" y="14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87800</xdr:rowOff>
    </xdr:from>
    <xdr:ext cx="469744" cy="259045"/>
    <xdr:sp macro="" textlink="">
      <xdr:nvSpPr>
        <xdr:cNvPr id="337" name="【公営住宅】&#10;一人当たり面積該当値テキスト">
          <a:extLst>
            <a:ext uri="{FF2B5EF4-FFF2-40B4-BE49-F238E27FC236}">
              <a16:creationId xmlns:a16="http://schemas.microsoft.com/office/drawing/2014/main" id="{00000000-0008-0000-0100-000051010000}"/>
            </a:ext>
          </a:extLst>
        </xdr:cNvPr>
        <xdr:cNvSpPr txBox="1"/>
      </xdr:nvSpPr>
      <xdr:spPr>
        <a:xfrm>
          <a:off x="10515600" y="144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114402</xdr:rowOff>
    </xdr:from>
    <xdr:to>
      <xdr:col>50</xdr:col>
      <xdr:colOff>165100</xdr:colOff>
      <xdr:row>85</xdr:row>
      <xdr:rowOff>44552</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9588500" y="145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160173</xdr:rowOff>
    </xdr:from>
    <xdr:to>
      <xdr:col>55</xdr:col>
      <xdr:colOff>0</xdr:colOff>
      <xdr:row>84</xdr:row>
      <xdr:rowOff>165202</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9639300" y="1456197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105257</xdr:rowOff>
    </xdr:from>
    <xdr:to>
      <xdr:col>46</xdr:col>
      <xdr:colOff>38100</xdr:colOff>
      <xdr:row>85</xdr:row>
      <xdr:rowOff>35407</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8699500" y="145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156057</xdr:rowOff>
    </xdr:from>
    <xdr:to>
      <xdr:col>50</xdr:col>
      <xdr:colOff>114300</xdr:colOff>
      <xdr:row>84</xdr:row>
      <xdr:rowOff>165202</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8750300" y="1455785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105257</xdr:rowOff>
    </xdr:from>
    <xdr:to>
      <xdr:col>41</xdr:col>
      <xdr:colOff>101600</xdr:colOff>
      <xdr:row>85</xdr:row>
      <xdr:rowOff>35407</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7810500" y="145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156057</xdr:rowOff>
    </xdr:from>
    <xdr:to>
      <xdr:col>45</xdr:col>
      <xdr:colOff>177800</xdr:colOff>
      <xdr:row>84</xdr:row>
      <xdr:rowOff>156057</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7861300" y="14557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a:extLst>
            <a:ext uri="{FF2B5EF4-FFF2-40B4-BE49-F238E27FC236}">
              <a16:creationId xmlns:a16="http://schemas.microsoft.com/office/drawing/2014/main" id="{00000000-0008-0000-0100-000058010000}"/>
            </a:ext>
          </a:extLst>
        </xdr:cNvPr>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a:extLst>
            <a:ext uri="{FF2B5EF4-FFF2-40B4-BE49-F238E27FC236}">
              <a16:creationId xmlns:a16="http://schemas.microsoft.com/office/drawing/2014/main" id="{00000000-0008-0000-0100-000059010000}"/>
            </a:ext>
          </a:extLst>
        </xdr:cNvPr>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a:extLst>
            <a:ext uri="{FF2B5EF4-FFF2-40B4-BE49-F238E27FC236}">
              <a16:creationId xmlns:a16="http://schemas.microsoft.com/office/drawing/2014/main" id="{00000000-0008-0000-0100-00005A010000}"/>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35679</xdr:rowOff>
    </xdr:from>
    <xdr:ext cx="469744" cy="259045"/>
    <xdr:sp macro="" textlink="">
      <xdr:nvSpPr>
        <xdr:cNvPr id="347" name="n_1mainValue【公営住宅】&#10;一人当たり面積">
          <a:extLst>
            <a:ext uri="{FF2B5EF4-FFF2-40B4-BE49-F238E27FC236}">
              <a16:creationId xmlns:a16="http://schemas.microsoft.com/office/drawing/2014/main" id="{00000000-0008-0000-0100-00005B010000}"/>
            </a:ext>
          </a:extLst>
        </xdr:cNvPr>
        <xdr:cNvSpPr txBox="1"/>
      </xdr:nvSpPr>
      <xdr:spPr>
        <a:xfrm>
          <a:off x="9391727"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26534</xdr:rowOff>
    </xdr:from>
    <xdr:ext cx="469744" cy="259045"/>
    <xdr:sp macro="" textlink="">
      <xdr:nvSpPr>
        <xdr:cNvPr id="348" name="n_2mainValue【公営住宅】&#10;一人当たり面積">
          <a:extLst>
            <a:ext uri="{FF2B5EF4-FFF2-40B4-BE49-F238E27FC236}">
              <a16:creationId xmlns:a16="http://schemas.microsoft.com/office/drawing/2014/main" id="{00000000-0008-0000-0100-00005C010000}"/>
            </a:ext>
          </a:extLst>
        </xdr:cNvPr>
        <xdr:cNvSpPr txBox="1"/>
      </xdr:nvSpPr>
      <xdr:spPr>
        <a:xfrm>
          <a:off x="8515427" y="1459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26534</xdr:rowOff>
    </xdr:from>
    <xdr:ext cx="469744" cy="259045"/>
    <xdr:sp macro="" textlink="">
      <xdr:nvSpPr>
        <xdr:cNvPr id="349" name="n_3mainValue【公営住宅】&#10;一人当たり面積">
          <a:extLst>
            <a:ext uri="{FF2B5EF4-FFF2-40B4-BE49-F238E27FC236}">
              <a16:creationId xmlns:a16="http://schemas.microsoft.com/office/drawing/2014/main" id="{00000000-0008-0000-0100-00005D010000}"/>
            </a:ext>
          </a:extLst>
        </xdr:cNvPr>
        <xdr:cNvSpPr txBox="1"/>
      </xdr:nvSpPr>
      <xdr:spPr>
        <a:xfrm>
          <a:off x="7626427" y="1459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a:extLst>
            <a:ext uri="{FF2B5EF4-FFF2-40B4-BE49-F238E27FC236}">
              <a16:creationId xmlns:a16="http://schemas.microsoft.com/office/drawing/2014/main" id="{00000000-0008-0000-0100-00007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374" name="【港湾・漁港】&#10;有形固定資産減価償却率最小値テキスト">
          <a:extLst>
            <a:ext uri="{FF2B5EF4-FFF2-40B4-BE49-F238E27FC236}">
              <a16:creationId xmlns:a16="http://schemas.microsoft.com/office/drawing/2014/main" id="{00000000-0008-0000-0100-000076010000}"/>
            </a:ext>
          </a:extLst>
        </xdr:cNvPr>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376" name="【港湾・漁港】&#10;有形固定資産減価償却率最大値テキスト">
          <a:extLst>
            <a:ext uri="{FF2B5EF4-FFF2-40B4-BE49-F238E27FC236}">
              <a16:creationId xmlns:a16="http://schemas.microsoft.com/office/drawing/2014/main" id="{00000000-0008-0000-0100-000078010000}"/>
            </a:ext>
          </a:extLst>
        </xdr:cNvPr>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130191</xdr:rowOff>
    </xdr:from>
    <xdr:ext cx="405111" cy="259045"/>
    <xdr:sp macro="" textlink="">
      <xdr:nvSpPr>
        <xdr:cNvPr id="378" name="【港湾・漁港】&#10;有形固定資産減価償却率平均値テキスト">
          <a:extLst>
            <a:ext uri="{FF2B5EF4-FFF2-40B4-BE49-F238E27FC236}">
              <a16:creationId xmlns:a16="http://schemas.microsoft.com/office/drawing/2014/main" id="{00000000-0008-0000-0100-00007A010000}"/>
            </a:ext>
          </a:extLst>
        </xdr:cNvPr>
        <xdr:cNvSpPr txBox="1"/>
      </xdr:nvSpPr>
      <xdr:spPr>
        <a:xfrm>
          <a:off x="4673600" y="1727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57786</xdr:rowOff>
    </xdr:from>
    <xdr:to>
      <xdr:col>10</xdr:col>
      <xdr:colOff>165100</xdr:colOff>
      <xdr:row>102</xdr:row>
      <xdr:rowOff>159386</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1968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139700</xdr:rowOff>
    </xdr:from>
    <xdr:to>
      <xdr:col>24</xdr:col>
      <xdr:colOff>114300</xdr:colOff>
      <xdr:row>102</xdr:row>
      <xdr:rowOff>69850</xdr:rowOff>
    </xdr:to>
    <xdr:sp macro="" textlink="">
      <xdr:nvSpPr>
        <xdr:cNvPr id="388" name="楕円 387">
          <a:extLst>
            <a:ext uri="{FF2B5EF4-FFF2-40B4-BE49-F238E27FC236}">
              <a16:creationId xmlns:a16="http://schemas.microsoft.com/office/drawing/2014/main" id="{00000000-0008-0000-0100-000084010000}"/>
            </a:ext>
          </a:extLst>
        </xdr:cNvPr>
        <xdr:cNvSpPr/>
      </xdr:nvSpPr>
      <xdr:spPr>
        <a:xfrm>
          <a:off x="4584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118127</xdr:rowOff>
    </xdr:from>
    <xdr:ext cx="405111" cy="259045"/>
    <xdr:sp macro="" textlink="">
      <xdr:nvSpPr>
        <xdr:cNvPr id="389" name="【港湾・漁港】&#10;有形固定資産減価償却率該当値テキスト">
          <a:extLst>
            <a:ext uri="{FF2B5EF4-FFF2-40B4-BE49-F238E27FC236}">
              <a16:creationId xmlns:a16="http://schemas.microsoft.com/office/drawing/2014/main" id="{00000000-0008-0000-0100-000085010000}"/>
            </a:ext>
          </a:extLst>
        </xdr:cNvPr>
        <xdr:cNvSpPr txBox="1"/>
      </xdr:nvSpPr>
      <xdr:spPr>
        <a:xfrm>
          <a:off x="4673600"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139700</xdr:rowOff>
    </xdr:from>
    <xdr:to>
      <xdr:col>20</xdr:col>
      <xdr:colOff>38100</xdr:colOff>
      <xdr:row>102</xdr:row>
      <xdr:rowOff>69850</xdr:rowOff>
    </xdr:to>
    <xdr:sp macro="" textlink="">
      <xdr:nvSpPr>
        <xdr:cNvPr id="390" name="楕円 389">
          <a:extLst>
            <a:ext uri="{FF2B5EF4-FFF2-40B4-BE49-F238E27FC236}">
              <a16:creationId xmlns:a16="http://schemas.microsoft.com/office/drawing/2014/main" id="{00000000-0008-0000-0100-000086010000}"/>
            </a:ext>
          </a:extLst>
        </xdr:cNvPr>
        <xdr:cNvSpPr/>
      </xdr:nvSpPr>
      <xdr:spPr>
        <a:xfrm>
          <a:off x="3746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19050</xdr:rowOff>
    </xdr:from>
    <xdr:to>
      <xdr:col>24</xdr:col>
      <xdr:colOff>63500</xdr:colOff>
      <xdr:row>102</xdr:row>
      <xdr:rowOff>19050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3797300" y="1750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29211</xdr:rowOff>
    </xdr:from>
    <xdr:to>
      <xdr:col>15</xdr:col>
      <xdr:colOff>101600</xdr:colOff>
      <xdr:row>102</xdr:row>
      <xdr:rowOff>130811</xdr:rowOff>
    </xdr:to>
    <xdr:sp macro="" textlink="">
      <xdr:nvSpPr>
        <xdr:cNvPr id="392" name="楕円 391">
          <a:extLst>
            <a:ext uri="{FF2B5EF4-FFF2-40B4-BE49-F238E27FC236}">
              <a16:creationId xmlns:a16="http://schemas.microsoft.com/office/drawing/2014/main" id="{00000000-0008-0000-0100-000088010000}"/>
            </a:ext>
          </a:extLst>
        </xdr:cNvPr>
        <xdr:cNvSpPr/>
      </xdr:nvSpPr>
      <xdr:spPr>
        <a:xfrm>
          <a:off x="2857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19050</xdr:rowOff>
    </xdr:from>
    <xdr:to>
      <xdr:col>19</xdr:col>
      <xdr:colOff>177800</xdr:colOff>
      <xdr:row>102</xdr:row>
      <xdr:rowOff>80011</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flipV="1">
          <a:off x="2908300" y="175069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67311</xdr:rowOff>
    </xdr:from>
    <xdr:to>
      <xdr:col>10</xdr:col>
      <xdr:colOff>165100</xdr:colOff>
      <xdr:row>102</xdr:row>
      <xdr:rowOff>168911</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1968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80011</xdr:rowOff>
    </xdr:from>
    <xdr:to>
      <xdr:col>15</xdr:col>
      <xdr:colOff>50800</xdr:colOff>
      <xdr:row>102</xdr:row>
      <xdr:rowOff>118111</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flipV="1">
          <a:off x="2019300" y="17567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149241</xdr:rowOff>
    </xdr:from>
    <xdr:ext cx="405111" cy="259045"/>
    <xdr:sp macro="" textlink="">
      <xdr:nvSpPr>
        <xdr:cNvPr id="396" name="n_1aveValue【港湾・漁港】&#10;有形固定資産減価償却率">
          <a:extLst>
            <a:ext uri="{FF2B5EF4-FFF2-40B4-BE49-F238E27FC236}">
              <a16:creationId xmlns:a16="http://schemas.microsoft.com/office/drawing/2014/main" id="{00000000-0008-0000-0100-00008C010000}"/>
            </a:ext>
          </a:extLst>
        </xdr:cNvPr>
        <xdr:cNvSpPr txBox="1"/>
      </xdr:nvSpPr>
      <xdr:spPr>
        <a:xfrm>
          <a:off x="358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97" name="n_2aveValue【港湾・漁港】&#10;有形固定資産減価償却率">
          <a:extLst>
            <a:ext uri="{FF2B5EF4-FFF2-40B4-BE49-F238E27FC236}">
              <a16:creationId xmlns:a16="http://schemas.microsoft.com/office/drawing/2014/main" id="{00000000-0008-0000-0100-00008D010000}"/>
            </a:ext>
          </a:extLst>
        </xdr:cNvPr>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4463</xdr:rowOff>
    </xdr:from>
    <xdr:ext cx="405111" cy="259045"/>
    <xdr:sp macro="" textlink="">
      <xdr:nvSpPr>
        <xdr:cNvPr id="398" name="n_3aveValue【港湾・漁港】&#10;有形固定資産減価償却率">
          <a:extLst>
            <a:ext uri="{FF2B5EF4-FFF2-40B4-BE49-F238E27FC236}">
              <a16:creationId xmlns:a16="http://schemas.microsoft.com/office/drawing/2014/main" id="{00000000-0008-0000-0100-00008E010000}"/>
            </a:ext>
          </a:extLst>
        </xdr:cNvPr>
        <xdr:cNvSpPr txBox="1"/>
      </xdr:nvSpPr>
      <xdr:spPr>
        <a:xfrm>
          <a:off x="1816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60977</xdr:rowOff>
    </xdr:from>
    <xdr:ext cx="405111" cy="259045"/>
    <xdr:sp macro="" textlink="">
      <xdr:nvSpPr>
        <xdr:cNvPr id="399" name="n_1mainValue【港湾・漁港】&#10;有形固定資産減価償却率">
          <a:extLst>
            <a:ext uri="{FF2B5EF4-FFF2-40B4-BE49-F238E27FC236}">
              <a16:creationId xmlns:a16="http://schemas.microsoft.com/office/drawing/2014/main" id="{00000000-0008-0000-0100-00008F010000}"/>
            </a:ext>
          </a:extLst>
        </xdr:cNvPr>
        <xdr:cNvSpPr txBox="1"/>
      </xdr:nvSpPr>
      <xdr:spPr>
        <a:xfrm>
          <a:off x="35820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121938</xdr:rowOff>
    </xdr:from>
    <xdr:ext cx="405111" cy="259045"/>
    <xdr:sp macro="" textlink="">
      <xdr:nvSpPr>
        <xdr:cNvPr id="400" name="n_2mainValue【港湾・漁港】&#10;有形固定資産減価償却率">
          <a:extLst>
            <a:ext uri="{FF2B5EF4-FFF2-40B4-BE49-F238E27FC236}">
              <a16:creationId xmlns:a16="http://schemas.microsoft.com/office/drawing/2014/main" id="{00000000-0008-0000-0100-000090010000}"/>
            </a:ext>
          </a:extLst>
        </xdr:cNvPr>
        <xdr:cNvSpPr txBox="1"/>
      </xdr:nvSpPr>
      <xdr:spPr>
        <a:xfrm>
          <a:off x="2705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160038</xdr:rowOff>
    </xdr:from>
    <xdr:ext cx="405111" cy="259045"/>
    <xdr:sp macro="" textlink="">
      <xdr:nvSpPr>
        <xdr:cNvPr id="401" name="n_3mainValue【港湾・漁港】&#10;有形固定資産減価償却率">
          <a:extLst>
            <a:ext uri="{FF2B5EF4-FFF2-40B4-BE49-F238E27FC236}">
              <a16:creationId xmlns:a16="http://schemas.microsoft.com/office/drawing/2014/main" id="{00000000-0008-0000-0100-000091010000}"/>
            </a:ext>
          </a:extLst>
        </xdr:cNvPr>
        <xdr:cNvSpPr txBox="1"/>
      </xdr:nvSpPr>
      <xdr:spPr>
        <a:xfrm>
          <a:off x="18167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a:extLst>
            <a:ext uri="{FF2B5EF4-FFF2-40B4-BE49-F238E27FC236}">
              <a16:creationId xmlns:a16="http://schemas.microsoft.com/office/drawing/2014/main" id="{00000000-0008-0000-0100-0000A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424" name="【港湾・漁港】&#10;一人当たり有形固定資産（償却資産）額最小値テキスト">
          <a:extLst>
            <a:ext uri="{FF2B5EF4-FFF2-40B4-BE49-F238E27FC236}">
              <a16:creationId xmlns:a16="http://schemas.microsoft.com/office/drawing/2014/main" id="{00000000-0008-0000-0100-0000A8010000}"/>
            </a:ext>
          </a:extLst>
        </xdr:cNvPr>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426" name="【港湾・漁港】&#10;一人当たり有形固定資産（償却資産）額最大値テキスト">
          <a:extLst>
            <a:ext uri="{FF2B5EF4-FFF2-40B4-BE49-F238E27FC236}">
              <a16:creationId xmlns:a16="http://schemas.microsoft.com/office/drawing/2014/main" id="{00000000-0008-0000-0100-0000AA010000}"/>
            </a:ext>
          </a:extLst>
        </xdr:cNvPr>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88738</xdr:rowOff>
    </xdr:from>
    <xdr:ext cx="599010" cy="259045"/>
    <xdr:sp macro="" textlink="">
      <xdr:nvSpPr>
        <xdr:cNvPr id="428" name="【港湾・漁港】&#10;一人当たり有形固定資産（償却資産）額平均値テキスト">
          <a:extLst>
            <a:ext uri="{FF2B5EF4-FFF2-40B4-BE49-F238E27FC236}">
              <a16:creationId xmlns:a16="http://schemas.microsoft.com/office/drawing/2014/main" id="{00000000-0008-0000-0100-0000AC010000}"/>
            </a:ext>
          </a:extLst>
        </xdr:cNvPr>
        <xdr:cNvSpPr txBox="1"/>
      </xdr:nvSpPr>
      <xdr:spPr>
        <a:xfrm>
          <a:off x="10515600" y="18262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148979</xdr:rowOff>
    </xdr:from>
    <xdr:to>
      <xdr:col>55</xdr:col>
      <xdr:colOff>50800</xdr:colOff>
      <xdr:row>108</xdr:row>
      <xdr:rowOff>79129</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0426700" y="184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63906</xdr:rowOff>
    </xdr:from>
    <xdr:ext cx="599010" cy="259045"/>
    <xdr:sp macro="" textlink="">
      <xdr:nvSpPr>
        <xdr:cNvPr id="439" name="【港湾・漁港】&#10;一人当たり有形固定資産（償却資産）額該当値テキスト">
          <a:extLst>
            <a:ext uri="{FF2B5EF4-FFF2-40B4-BE49-F238E27FC236}">
              <a16:creationId xmlns:a16="http://schemas.microsoft.com/office/drawing/2014/main" id="{00000000-0008-0000-0100-0000B7010000}"/>
            </a:ext>
          </a:extLst>
        </xdr:cNvPr>
        <xdr:cNvSpPr txBox="1"/>
      </xdr:nvSpPr>
      <xdr:spPr>
        <a:xfrm>
          <a:off x="10515600" y="1840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149992</xdr:rowOff>
    </xdr:from>
    <xdr:to>
      <xdr:col>50</xdr:col>
      <xdr:colOff>165100</xdr:colOff>
      <xdr:row>108</xdr:row>
      <xdr:rowOff>80142</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9588500" y="184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28329</xdr:rowOff>
    </xdr:from>
    <xdr:to>
      <xdr:col>55</xdr:col>
      <xdr:colOff>0</xdr:colOff>
      <xdr:row>108</xdr:row>
      <xdr:rowOff>29342</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9639300" y="18544929"/>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149440</xdr:rowOff>
    </xdr:from>
    <xdr:to>
      <xdr:col>46</xdr:col>
      <xdr:colOff>38100</xdr:colOff>
      <xdr:row>108</xdr:row>
      <xdr:rowOff>79590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8699500" y="184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28790</xdr:rowOff>
    </xdr:from>
    <xdr:to>
      <xdr:col>50</xdr:col>
      <xdr:colOff>114300</xdr:colOff>
      <xdr:row>108</xdr:row>
      <xdr:rowOff>29342</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8750300" y="18545390"/>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150312</xdr:rowOff>
    </xdr:from>
    <xdr:to>
      <xdr:col>41</xdr:col>
      <xdr:colOff>101600</xdr:colOff>
      <xdr:row>108</xdr:row>
      <xdr:rowOff>80462</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7810500" y="1849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28790</xdr:rowOff>
    </xdr:from>
    <xdr:to>
      <xdr:col>45</xdr:col>
      <xdr:colOff>177800</xdr:colOff>
      <xdr:row>108</xdr:row>
      <xdr:rowOff>29662</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flipV="1">
          <a:off x="7861300" y="18545390"/>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216</xdr:rowOff>
    </xdr:from>
    <xdr:ext cx="599010" cy="259045"/>
    <xdr:sp macro="" textlink="">
      <xdr:nvSpPr>
        <xdr:cNvPr id="446" name="n_1aveValue【港湾・漁港】&#10;一人当たり有形固定資産（償却資産）額">
          <a:extLst>
            <a:ext uri="{FF2B5EF4-FFF2-40B4-BE49-F238E27FC236}">
              <a16:creationId xmlns:a16="http://schemas.microsoft.com/office/drawing/2014/main" id="{00000000-0008-0000-0100-0000BE010000}"/>
            </a:ext>
          </a:extLst>
        </xdr:cNvPr>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447" name="n_2aveValue【港湾・漁港】&#10;一人当たり有形固定資産（償却資産）額">
          <a:extLst>
            <a:ext uri="{FF2B5EF4-FFF2-40B4-BE49-F238E27FC236}">
              <a16:creationId xmlns:a16="http://schemas.microsoft.com/office/drawing/2014/main" id="{00000000-0008-0000-0100-0000BF010000}"/>
            </a:ext>
          </a:extLst>
        </xdr:cNvPr>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82281</xdr:rowOff>
    </xdr:from>
    <xdr:ext cx="599010" cy="259045"/>
    <xdr:sp macro="" textlink="">
      <xdr:nvSpPr>
        <xdr:cNvPr id="448" name="n_3aveValue【港湾・漁港】&#10;一人当たり有形固定資産（償却資産）額">
          <a:extLst>
            <a:ext uri="{FF2B5EF4-FFF2-40B4-BE49-F238E27FC236}">
              <a16:creationId xmlns:a16="http://schemas.microsoft.com/office/drawing/2014/main" id="{00000000-0008-0000-0100-0000C0010000}"/>
            </a:ext>
          </a:extLst>
        </xdr:cNvPr>
        <xdr:cNvSpPr txBox="1"/>
      </xdr:nvSpPr>
      <xdr:spPr>
        <a:xfrm>
          <a:off x="7561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71269</xdr:rowOff>
    </xdr:from>
    <xdr:ext cx="599010" cy="259045"/>
    <xdr:sp macro="" textlink="">
      <xdr:nvSpPr>
        <xdr:cNvPr id="449" name="n_1mainValue【港湾・漁港】&#10;一人当たり有形固定資産（償却資産）額">
          <a:extLst>
            <a:ext uri="{FF2B5EF4-FFF2-40B4-BE49-F238E27FC236}">
              <a16:creationId xmlns:a16="http://schemas.microsoft.com/office/drawing/2014/main" id="{00000000-0008-0000-0100-0000C1010000}"/>
            </a:ext>
          </a:extLst>
        </xdr:cNvPr>
        <xdr:cNvSpPr txBox="1"/>
      </xdr:nvSpPr>
      <xdr:spPr>
        <a:xfrm>
          <a:off x="9327095" y="1858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70717</xdr:rowOff>
    </xdr:from>
    <xdr:ext cx="599010" cy="259045"/>
    <xdr:sp macro="" textlink="">
      <xdr:nvSpPr>
        <xdr:cNvPr id="450" name="n_2mainValue【港湾・漁港】&#10;一人当たり有形固定資産（償却資産）額">
          <a:extLst>
            <a:ext uri="{FF2B5EF4-FFF2-40B4-BE49-F238E27FC236}">
              <a16:creationId xmlns:a16="http://schemas.microsoft.com/office/drawing/2014/main" id="{00000000-0008-0000-0100-0000C2010000}"/>
            </a:ext>
          </a:extLst>
        </xdr:cNvPr>
        <xdr:cNvSpPr txBox="1"/>
      </xdr:nvSpPr>
      <xdr:spPr>
        <a:xfrm>
          <a:off x="8450795" y="1858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71589</xdr:rowOff>
    </xdr:from>
    <xdr:ext cx="599010" cy="259045"/>
    <xdr:sp macro="" textlink="">
      <xdr:nvSpPr>
        <xdr:cNvPr id="451" name="n_3mainValue【港湾・漁港】&#10;一人当たり有形固定資産（償却資産）額">
          <a:extLst>
            <a:ext uri="{FF2B5EF4-FFF2-40B4-BE49-F238E27FC236}">
              <a16:creationId xmlns:a16="http://schemas.microsoft.com/office/drawing/2014/main" id="{00000000-0008-0000-0100-0000C3010000}"/>
            </a:ext>
          </a:extLst>
        </xdr:cNvPr>
        <xdr:cNvSpPr txBox="1"/>
      </xdr:nvSpPr>
      <xdr:spPr>
        <a:xfrm>
          <a:off x="7561795" y="18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認定こども園・幼稚園・保育所】&#10;有形固定資産減価償却率グラフ枠">
          <a:extLst>
            <a:ext uri="{FF2B5EF4-FFF2-40B4-BE49-F238E27FC236}">
              <a16:creationId xmlns:a16="http://schemas.microsoft.com/office/drawing/2014/main" id="{00000000-0008-0000-0100-0000D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477" name="【認定こども園・幼稚園・保育所】&#10;有形固定資産減価償却率最小値テキスト">
          <a:extLst>
            <a:ext uri="{FF2B5EF4-FFF2-40B4-BE49-F238E27FC236}">
              <a16:creationId xmlns:a16="http://schemas.microsoft.com/office/drawing/2014/main" id="{00000000-0008-0000-0100-0000DD010000}"/>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9" name="【認定こども園・幼稚園・保育所】&#10;有形固定資産減価償却率最大値テキスト">
          <a:extLst>
            <a:ext uri="{FF2B5EF4-FFF2-40B4-BE49-F238E27FC236}">
              <a16:creationId xmlns:a16="http://schemas.microsoft.com/office/drawing/2014/main" id="{00000000-0008-0000-0100-0000DF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81" name="【認定こども園・幼稚園・保育所】&#10;有形固定資産減価償却率平均値テキスト">
          <a:extLst>
            <a:ext uri="{FF2B5EF4-FFF2-40B4-BE49-F238E27FC236}">
              <a16:creationId xmlns:a16="http://schemas.microsoft.com/office/drawing/2014/main" id="{00000000-0008-0000-0100-0000E1010000}"/>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6268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59072</xdr:rowOff>
    </xdr:from>
    <xdr:ext cx="405111" cy="259045"/>
    <xdr:sp macro="" textlink="">
      <xdr:nvSpPr>
        <xdr:cNvPr id="492" name="【認定こども園・幼稚園・保育所】&#10;有形固定資産減価償却率該当値テキスト">
          <a:extLst>
            <a:ext uri="{FF2B5EF4-FFF2-40B4-BE49-F238E27FC236}">
              <a16:creationId xmlns:a16="http://schemas.microsoft.com/office/drawing/2014/main" id="{00000000-0008-0000-0100-0000EC010000}"/>
            </a:ext>
          </a:extLst>
        </xdr:cNvPr>
        <xdr:cNvSpPr txBox="1"/>
      </xdr:nvSpPr>
      <xdr:spPr>
        <a:xfrm>
          <a:off x="1635760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168275</xdr:rowOff>
    </xdr:from>
    <xdr:to>
      <xdr:col>81</xdr:col>
      <xdr:colOff>101600</xdr:colOff>
      <xdr:row>35</xdr:row>
      <xdr:rowOff>98425</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5430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47625</xdr:rowOff>
    </xdr:from>
    <xdr:to>
      <xdr:col>85</xdr:col>
      <xdr:colOff>127000</xdr:colOff>
      <xdr:row>38</xdr:row>
      <xdr:rowOff>131445</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5481300" y="6048375"/>
          <a:ext cx="8382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109220</xdr:rowOff>
    </xdr:from>
    <xdr:to>
      <xdr:col>76</xdr:col>
      <xdr:colOff>165100</xdr:colOff>
      <xdr:row>39</xdr:row>
      <xdr:rowOff>39370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454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47625</xdr:rowOff>
    </xdr:from>
    <xdr:to>
      <xdr:col>81</xdr:col>
      <xdr:colOff>50800</xdr:colOff>
      <xdr:row>38</xdr:row>
      <xdr:rowOff>160020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4592300" y="6048375"/>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145415</xdr:rowOff>
    </xdr:from>
    <xdr:to>
      <xdr:col>72</xdr:col>
      <xdr:colOff>38100</xdr:colOff>
      <xdr:row>39</xdr:row>
      <xdr:rowOff>75565</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365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160020</xdr:rowOff>
    </xdr:from>
    <xdr:to>
      <xdr:col>76</xdr:col>
      <xdr:colOff>114300</xdr:colOff>
      <xdr:row>39</xdr:row>
      <xdr:rowOff>24765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3703300" y="66751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99" name="n_1aveValue【認定こども園・幼稚園・保育所】&#10;有形固定資産減価償却率">
          <a:extLst>
            <a:ext uri="{FF2B5EF4-FFF2-40B4-BE49-F238E27FC236}">
              <a16:creationId xmlns:a16="http://schemas.microsoft.com/office/drawing/2014/main" id="{00000000-0008-0000-0100-0000F3010000}"/>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500" name="n_2aveValue【認定こども園・幼稚園・保育所】&#10;有形固定資産減価償却率">
          <a:extLst>
            <a:ext uri="{FF2B5EF4-FFF2-40B4-BE49-F238E27FC236}">
              <a16:creationId xmlns:a16="http://schemas.microsoft.com/office/drawing/2014/main" id="{00000000-0008-0000-0100-0000F4010000}"/>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501" name="n_3aveValue【認定こども園・幼稚園・保育所】&#10;有形固定資産減価償却率">
          <a:extLst>
            <a:ext uri="{FF2B5EF4-FFF2-40B4-BE49-F238E27FC236}">
              <a16:creationId xmlns:a16="http://schemas.microsoft.com/office/drawing/2014/main" id="{00000000-0008-0000-0100-0000F5010000}"/>
            </a:ext>
          </a:extLst>
        </xdr:cNvPr>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114952</xdr:rowOff>
    </xdr:from>
    <xdr:ext cx="405111" cy="259045"/>
    <xdr:sp macro="" textlink="">
      <xdr:nvSpPr>
        <xdr:cNvPr id="502" name="n_1mainValue【認定こども園・幼稚園・保育所】&#10;有形固定資産減価償却率">
          <a:extLst>
            <a:ext uri="{FF2B5EF4-FFF2-40B4-BE49-F238E27FC236}">
              <a16:creationId xmlns:a16="http://schemas.microsoft.com/office/drawing/2014/main" id="{00000000-0008-0000-0100-0000F6010000}"/>
            </a:ext>
          </a:extLst>
        </xdr:cNvPr>
        <xdr:cNvSpPr txBox="1"/>
      </xdr:nvSpPr>
      <xdr:spPr>
        <a:xfrm>
          <a:off x="152660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55897</xdr:rowOff>
    </xdr:from>
    <xdr:ext cx="405111" cy="259045"/>
    <xdr:sp macro="" textlink="">
      <xdr:nvSpPr>
        <xdr:cNvPr id="503" name="n_2mainValue【認定こども園・幼稚園・保育所】&#10;有形固定資産減価償却率">
          <a:extLst>
            <a:ext uri="{FF2B5EF4-FFF2-40B4-BE49-F238E27FC236}">
              <a16:creationId xmlns:a16="http://schemas.microsoft.com/office/drawing/2014/main" id="{00000000-0008-0000-0100-0000F7010000}"/>
            </a:ext>
          </a:extLst>
        </xdr:cNvPr>
        <xdr:cNvSpPr txBox="1"/>
      </xdr:nvSpPr>
      <xdr:spPr>
        <a:xfrm>
          <a:off x="143897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66692</xdr:rowOff>
    </xdr:from>
    <xdr:ext cx="405111" cy="259045"/>
    <xdr:sp macro="" textlink="">
      <xdr:nvSpPr>
        <xdr:cNvPr id="504" name="n_3mainValue【認定こども園・幼稚園・保育所】&#10;有形固定資産減価償却率">
          <a:extLst>
            <a:ext uri="{FF2B5EF4-FFF2-40B4-BE49-F238E27FC236}">
              <a16:creationId xmlns:a16="http://schemas.microsoft.com/office/drawing/2014/main" id="{00000000-0008-0000-0100-0000F8010000}"/>
            </a:ext>
          </a:extLst>
        </xdr:cNvPr>
        <xdr:cNvSpPr txBox="1"/>
      </xdr:nvSpPr>
      <xdr:spPr>
        <a:xfrm>
          <a:off x="13500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a:extLst>
            <a:ext uri="{FF2B5EF4-FFF2-40B4-BE49-F238E27FC236}">
              <a16:creationId xmlns:a16="http://schemas.microsoft.com/office/drawing/2014/main" id="{00000000-0008-0000-0100-00001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31" name="【認定こども園・幼稚園・保育所】&#10;一人当たり面積最小値テキスト">
          <a:extLst>
            <a:ext uri="{FF2B5EF4-FFF2-40B4-BE49-F238E27FC236}">
              <a16:creationId xmlns:a16="http://schemas.microsoft.com/office/drawing/2014/main" id="{00000000-0008-0000-0100-00001302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533" name="【認定こども園・幼稚園・保育所】&#10;一人当たり面積最大値テキスト">
          <a:extLst>
            <a:ext uri="{FF2B5EF4-FFF2-40B4-BE49-F238E27FC236}">
              <a16:creationId xmlns:a16="http://schemas.microsoft.com/office/drawing/2014/main" id="{00000000-0008-0000-0100-000015020000}"/>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535" name="【認定こども園・幼稚園・保育所】&#10;一人当たり面積平均値テキスト">
          <a:extLst>
            <a:ext uri="{FF2B5EF4-FFF2-40B4-BE49-F238E27FC236}">
              <a16:creationId xmlns:a16="http://schemas.microsoft.com/office/drawing/2014/main" id="{00000000-0008-0000-0100-000017020000}"/>
            </a:ext>
          </a:extLst>
        </xdr:cNvPr>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76019</xdr:rowOff>
    </xdr:from>
    <xdr:to>
      <xdr:col>116</xdr:col>
      <xdr:colOff>114300</xdr:colOff>
      <xdr:row>40</xdr:row>
      <xdr:rowOff>6169</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22110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54446</xdr:rowOff>
    </xdr:from>
    <xdr:ext cx="469744" cy="259045"/>
    <xdr:sp macro="" textlink="">
      <xdr:nvSpPr>
        <xdr:cNvPr id="546" name="【認定こども園・幼稚園・保育所】&#10;一人当たり面積該当値テキスト">
          <a:extLst>
            <a:ext uri="{FF2B5EF4-FFF2-40B4-BE49-F238E27FC236}">
              <a16:creationId xmlns:a16="http://schemas.microsoft.com/office/drawing/2014/main" id="{00000000-0008-0000-0100-000022020000}"/>
            </a:ext>
          </a:extLst>
        </xdr:cNvPr>
        <xdr:cNvSpPr txBox="1"/>
      </xdr:nvSpPr>
      <xdr:spPr>
        <a:xfrm>
          <a:off x="22199600"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89081</xdr:rowOff>
    </xdr:from>
    <xdr:to>
      <xdr:col>112</xdr:col>
      <xdr:colOff>38100</xdr:colOff>
      <xdr:row>40</xdr:row>
      <xdr:rowOff>19231</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2127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126819</xdr:rowOff>
    </xdr:from>
    <xdr:to>
      <xdr:col>116</xdr:col>
      <xdr:colOff>63500</xdr:colOff>
      <xdr:row>39</xdr:row>
      <xdr:rowOff>139881</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1323300" y="68133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115207</xdr:rowOff>
    </xdr:from>
    <xdr:to>
      <xdr:col>107</xdr:col>
      <xdr:colOff>101600</xdr:colOff>
      <xdr:row>38</xdr:row>
      <xdr:rowOff>45357</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20383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166007</xdr:rowOff>
    </xdr:from>
    <xdr:to>
      <xdr:col>111</xdr:col>
      <xdr:colOff>177800</xdr:colOff>
      <xdr:row>39</xdr:row>
      <xdr:rowOff>139881</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0434300" y="6509657"/>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131536</xdr:rowOff>
    </xdr:from>
    <xdr:to>
      <xdr:col>102</xdr:col>
      <xdr:colOff>165100</xdr:colOff>
      <xdr:row>38</xdr:row>
      <xdr:rowOff>61686</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9494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166007</xdr:rowOff>
    </xdr:from>
    <xdr:to>
      <xdr:col>107</xdr:col>
      <xdr:colOff>50800</xdr:colOff>
      <xdr:row>38</xdr:row>
      <xdr:rowOff>10885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9545300" y="650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553" name="n_1aveValue【認定こども園・幼稚園・保育所】&#10;一人当たり面積">
          <a:extLst>
            <a:ext uri="{FF2B5EF4-FFF2-40B4-BE49-F238E27FC236}">
              <a16:creationId xmlns:a16="http://schemas.microsoft.com/office/drawing/2014/main" id="{00000000-0008-0000-0100-000029020000}"/>
            </a:ext>
          </a:extLst>
        </xdr:cNvPr>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554" name="n_2aveValue【認定こども園・幼稚園・保育所】&#10;一人当たり面積">
          <a:extLst>
            <a:ext uri="{FF2B5EF4-FFF2-40B4-BE49-F238E27FC236}">
              <a16:creationId xmlns:a16="http://schemas.microsoft.com/office/drawing/2014/main" id="{00000000-0008-0000-0100-00002A020000}"/>
            </a:ext>
          </a:extLst>
        </xdr:cNvPr>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555" name="n_3aveValue【認定こども園・幼稚園・保育所】&#10;一人当たり面積">
          <a:extLst>
            <a:ext uri="{FF2B5EF4-FFF2-40B4-BE49-F238E27FC236}">
              <a16:creationId xmlns:a16="http://schemas.microsoft.com/office/drawing/2014/main" id="{00000000-0008-0000-0100-00002B020000}"/>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10358</xdr:rowOff>
    </xdr:from>
    <xdr:ext cx="469744" cy="259045"/>
    <xdr:sp macro="" textlink="">
      <xdr:nvSpPr>
        <xdr:cNvPr id="556" name="n_1mainValue【認定こども園・幼稚園・保育所】&#10;一人当たり面積">
          <a:extLst>
            <a:ext uri="{FF2B5EF4-FFF2-40B4-BE49-F238E27FC236}">
              <a16:creationId xmlns:a16="http://schemas.microsoft.com/office/drawing/2014/main" id="{00000000-0008-0000-0100-00002C020000}"/>
            </a:ext>
          </a:extLst>
        </xdr:cNvPr>
        <xdr:cNvSpPr txBox="1"/>
      </xdr:nvSpPr>
      <xdr:spPr>
        <a:xfrm>
          <a:off x="210757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61884</xdr:rowOff>
    </xdr:from>
    <xdr:ext cx="469744" cy="259045"/>
    <xdr:sp macro="" textlink="">
      <xdr:nvSpPr>
        <xdr:cNvPr id="557" name="n_2mainValue【認定こども園・幼稚園・保育所】&#10;一人当たり面積">
          <a:extLst>
            <a:ext uri="{FF2B5EF4-FFF2-40B4-BE49-F238E27FC236}">
              <a16:creationId xmlns:a16="http://schemas.microsoft.com/office/drawing/2014/main" id="{00000000-0008-0000-0100-00002D020000}"/>
            </a:ext>
          </a:extLst>
        </xdr:cNvPr>
        <xdr:cNvSpPr txBox="1"/>
      </xdr:nvSpPr>
      <xdr:spPr>
        <a:xfrm>
          <a:off x="20199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78213</xdr:rowOff>
    </xdr:from>
    <xdr:ext cx="469744" cy="259045"/>
    <xdr:sp macro="" textlink="">
      <xdr:nvSpPr>
        <xdr:cNvPr id="558" name="n_3mainValue【認定こども園・幼稚園・保育所】&#10;一人当たり面積">
          <a:extLst>
            <a:ext uri="{FF2B5EF4-FFF2-40B4-BE49-F238E27FC236}">
              <a16:creationId xmlns:a16="http://schemas.microsoft.com/office/drawing/2014/main" id="{00000000-0008-0000-0100-00002E020000}"/>
            </a:ext>
          </a:extLst>
        </xdr:cNvPr>
        <xdr:cNvSpPr txBox="1"/>
      </xdr:nvSpPr>
      <xdr:spPr>
        <a:xfrm>
          <a:off x="19310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a:extLst>
            <a:ext uri="{FF2B5EF4-FFF2-40B4-BE49-F238E27FC236}">
              <a16:creationId xmlns:a16="http://schemas.microsoft.com/office/drawing/2014/main" id="{00000000-0008-0000-0100-00004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84" name="【学校施設】&#10;有形固定資産減価償却率最小値テキスト">
          <a:extLst>
            <a:ext uri="{FF2B5EF4-FFF2-40B4-BE49-F238E27FC236}">
              <a16:creationId xmlns:a16="http://schemas.microsoft.com/office/drawing/2014/main" id="{00000000-0008-0000-0100-000048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86" name="【学校施設】&#10;有形固定資産減価償却率最大値テキスト">
          <a:extLst>
            <a:ext uri="{FF2B5EF4-FFF2-40B4-BE49-F238E27FC236}">
              <a16:creationId xmlns:a16="http://schemas.microsoft.com/office/drawing/2014/main" id="{00000000-0008-0000-0100-00004A02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88" name="【学校施設】&#10;有形固定資産減価償却率平均値テキスト">
          <a:extLst>
            <a:ext uri="{FF2B5EF4-FFF2-40B4-BE49-F238E27FC236}">
              <a16:creationId xmlns:a16="http://schemas.microsoft.com/office/drawing/2014/main" id="{00000000-0008-0000-0100-00004C020000}"/>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99" name="【学校施設】&#10;有形固定資産減価償却率該当値テキスト">
          <a:extLst>
            <a:ext uri="{FF2B5EF4-FFF2-40B4-BE49-F238E27FC236}">
              <a16:creationId xmlns:a16="http://schemas.microsoft.com/office/drawing/2014/main" id="{00000000-0008-0000-0100-000057020000}"/>
            </a:ext>
          </a:extLst>
        </xdr:cNvPr>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118110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5481300" y="10401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61</xdr:row>
      <xdr:rowOff>3810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4592300" y="10401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127635</xdr:rowOff>
    </xdr:from>
    <xdr:to>
      <xdr:col>76</xdr:col>
      <xdr:colOff>114300</xdr:colOff>
      <xdr:row>61</xdr:row>
      <xdr:rowOff>3810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3703300" y="104146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606" name="n_1aveValue【学校施設】&#10;有形固定資産減価償却率">
          <a:extLst>
            <a:ext uri="{FF2B5EF4-FFF2-40B4-BE49-F238E27FC236}">
              <a16:creationId xmlns:a16="http://schemas.microsoft.com/office/drawing/2014/main" id="{00000000-0008-0000-0100-00005E020000}"/>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607" name="n_2aveValue【学校施設】&#10;有形固定資産減価償却率">
          <a:extLst>
            <a:ext uri="{FF2B5EF4-FFF2-40B4-BE49-F238E27FC236}">
              <a16:creationId xmlns:a16="http://schemas.microsoft.com/office/drawing/2014/main" id="{00000000-0008-0000-0100-00005F020000}"/>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08" name="n_3aveValue【学校施設】&#10;有形固定資産減価償却率">
          <a:extLst>
            <a:ext uri="{FF2B5EF4-FFF2-40B4-BE49-F238E27FC236}">
              <a16:creationId xmlns:a16="http://schemas.microsoft.com/office/drawing/2014/main" id="{00000000-0008-0000-0100-00006002000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09" name="n_1mainValue【学校施設】&#10;有形固定資産減価償却率">
          <a:extLst>
            <a:ext uri="{FF2B5EF4-FFF2-40B4-BE49-F238E27FC236}">
              <a16:creationId xmlns:a16="http://schemas.microsoft.com/office/drawing/2014/main" id="{00000000-0008-0000-0100-000061020000}"/>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610" name="n_2mainValue【学校施設】&#10;有形固定資産減価償却率">
          <a:extLst>
            <a:ext uri="{FF2B5EF4-FFF2-40B4-BE49-F238E27FC236}">
              <a16:creationId xmlns:a16="http://schemas.microsoft.com/office/drawing/2014/main" id="{00000000-0008-0000-0100-000062020000}"/>
            </a:ext>
          </a:extLst>
        </xdr:cNvPr>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611" name="n_3mainValue【学校施設】&#10;有形固定資産減価償却率">
          <a:extLst>
            <a:ext uri="{FF2B5EF4-FFF2-40B4-BE49-F238E27FC236}">
              <a16:creationId xmlns:a16="http://schemas.microsoft.com/office/drawing/2014/main" id="{00000000-0008-0000-0100-000063020000}"/>
            </a:ext>
          </a:extLst>
        </xdr:cNvPr>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a:extLst>
            <a:ext uri="{FF2B5EF4-FFF2-40B4-BE49-F238E27FC236}">
              <a16:creationId xmlns:a16="http://schemas.microsoft.com/office/drawing/2014/main" id="{00000000-0008-0000-0100-00007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637" name="【学校施設】&#10;一人当たり面積最小値テキスト">
          <a:extLst>
            <a:ext uri="{FF2B5EF4-FFF2-40B4-BE49-F238E27FC236}">
              <a16:creationId xmlns:a16="http://schemas.microsoft.com/office/drawing/2014/main" id="{00000000-0008-0000-0100-00007D020000}"/>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639" name="【学校施設】&#10;一人当たり面積最大値テキスト">
          <a:extLst>
            <a:ext uri="{FF2B5EF4-FFF2-40B4-BE49-F238E27FC236}">
              <a16:creationId xmlns:a16="http://schemas.microsoft.com/office/drawing/2014/main" id="{00000000-0008-0000-0100-00007F020000}"/>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641" name="【学校施設】&#10;一人当たり面積平均値テキスト">
          <a:extLst>
            <a:ext uri="{FF2B5EF4-FFF2-40B4-BE49-F238E27FC236}">
              <a16:creationId xmlns:a16="http://schemas.microsoft.com/office/drawing/2014/main" id="{00000000-0008-0000-0100-000081020000}"/>
            </a:ext>
          </a:extLst>
        </xdr:cNvPr>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18161</xdr:rowOff>
    </xdr:from>
    <xdr:to>
      <xdr:col>116</xdr:col>
      <xdr:colOff>114300</xdr:colOff>
      <xdr:row>62</xdr:row>
      <xdr:rowOff>119761</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22110700" y="106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41038</xdr:rowOff>
    </xdr:from>
    <xdr:ext cx="469744" cy="259045"/>
    <xdr:sp macro="" textlink="">
      <xdr:nvSpPr>
        <xdr:cNvPr id="652" name="【学校施設】&#10;一人当たり面積該当値テキスト">
          <a:extLst>
            <a:ext uri="{FF2B5EF4-FFF2-40B4-BE49-F238E27FC236}">
              <a16:creationId xmlns:a16="http://schemas.microsoft.com/office/drawing/2014/main" id="{00000000-0008-0000-0100-00008C020000}"/>
            </a:ext>
          </a:extLst>
        </xdr:cNvPr>
        <xdr:cNvSpPr txBox="1"/>
      </xdr:nvSpPr>
      <xdr:spPr>
        <a:xfrm>
          <a:off x="22199600" y="1049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33782</xdr:rowOff>
    </xdr:from>
    <xdr:to>
      <xdr:col>112</xdr:col>
      <xdr:colOff>38100</xdr:colOff>
      <xdr:row>62</xdr:row>
      <xdr:rowOff>135382</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21272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68961</xdr:rowOff>
    </xdr:from>
    <xdr:to>
      <xdr:col>116</xdr:col>
      <xdr:colOff>63500</xdr:colOff>
      <xdr:row>62</xdr:row>
      <xdr:rowOff>84582</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21323300" y="10698861"/>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167513</xdr:rowOff>
    </xdr:from>
    <xdr:to>
      <xdr:col>107</xdr:col>
      <xdr:colOff>101600</xdr:colOff>
      <xdr:row>62</xdr:row>
      <xdr:rowOff>97663</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203835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46863</xdr:rowOff>
    </xdr:from>
    <xdr:to>
      <xdr:col>111</xdr:col>
      <xdr:colOff>177800</xdr:colOff>
      <xdr:row>62</xdr:row>
      <xdr:rowOff>84582</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20434300" y="10676763"/>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70358</xdr:rowOff>
    </xdr:from>
    <xdr:to>
      <xdr:col>102</xdr:col>
      <xdr:colOff>165100</xdr:colOff>
      <xdr:row>63</xdr:row>
      <xdr:rowOff>508</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9494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46863</xdr:rowOff>
    </xdr:from>
    <xdr:to>
      <xdr:col>107</xdr:col>
      <xdr:colOff>50800</xdr:colOff>
      <xdr:row>62</xdr:row>
      <xdr:rowOff>121158</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9545300" y="1067676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659" name="n_1aveValue【学校施設】&#10;一人当たり面積">
          <a:extLst>
            <a:ext uri="{FF2B5EF4-FFF2-40B4-BE49-F238E27FC236}">
              <a16:creationId xmlns:a16="http://schemas.microsoft.com/office/drawing/2014/main" id="{00000000-0008-0000-0100-000093020000}"/>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660" name="n_2aveValue【学校施設】&#10;一人当たり面積">
          <a:extLst>
            <a:ext uri="{FF2B5EF4-FFF2-40B4-BE49-F238E27FC236}">
              <a16:creationId xmlns:a16="http://schemas.microsoft.com/office/drawing/2014/main" id="{00000000-0008-0000-0100-000094020000}"/>
            </a:ext>
          </a:extLst>
        </xdr:cNvPr>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661" name="n_3aveValue【学校施設】&#10;一人当たり面積">
          <a:extLst>
            <a:ext uri="{FF2B5EF4-FFF2-40B4-BE49-F238E27FC236}">
              <a16:creationId xmlns:a16="http://schemas.microsoft.com/office/drawing/2014/main" id="{00000000-0008-0000-0100-000095020000}"/>
            </a:ext>
          </a:extLst>
        </xdr:cNvPr>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126509</xdr:rowOff>
    </xdr:from>
    <xdr:ext cx="469744" cy="259045"/>
    <xdr:sp macro="" textlink="">
      <xdr:nvSpPr>
        <xdr:cNvPr id="662" name="n_1mainValue【学校施設】&#10;一人当たり面積">
          <a:extLst>
            <a:ext uri="{FF2B5EF4-FFF2-40B4-BE49-F238E27FC236}">
              <a16:creationId xmlns:a16="http://schemas.microsoft.com/office/drawing/2014/main" id="{00000000-0008-0000-0100-000096020000}"/>
            </a:ext>
          </a:extLst>
        </xdr:cNvPr>
        <xdr:cNvSpPr txBox="1"/>
      </xdr:nvSpPr>
      <xdr:spPr>
        <a:xfrm>
          <a:off x="21075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114190</xdr:rowOff>
    </xdr:from>
    <xdr:ext cx="469744" cy="259045"/>
    <xdr:sp macro="" textlink="">
      <xdr:nvSpPr>
        <xdr:cNvPr id="663" name="n_2mainValue【学校施設】&#10;一人当たり面積">
          <a:extLst>
            <a:ext uri="{FF2B5EF4-FFF2-40B4-BE49-F238E27FC236}">
              <a16:creationId xmlns:a16="http://schemas.microsoft.com/office/drawing/2014/main" id="{00000000-0008-0000-0100-000097020000}"/>
            </a:ext>
          </a:extLst>
        </xdr:cNvPr>
        <xdr:cNvSpPr txBox="1"/>
      </xdr:nvSpPr>
      <xdr:spPr>
        <a:xfrm>
          <a:off x="20199427" y="104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17035</xdr:rowOff>
    </xdr:from>
    <xdr:ext cx="469744" cy="259045"/>
    <xdr:sp macro="" textlink="">
      <xdr:nvSpPr>
        <xdr:cNvPr id="664" name="n_3mainValue【学校施設】&#10;一人当たり面積">
          <a:extLst>
            <a:ext uri="{FF2B5EF4-FFF2-40B4-BE49-F238E27FC236}">
              <a16:creationId xmlns:a16="http://schemas.microsoft.com/office/drawing/2014/main" id="{00000000-0008-0000-0100-000098020000}"/>
            </a:ext>
          </a:extLst>
        </xdr:cNvPr>
        <xdr:cNvSpPr txBox="1"/>
      </xdr:nvSpPr>
      <xdr:spPr>
        <a:xfrm>
          <a:off x="193104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公民館】&#10;有形固定資産減価償却率グラフ枠">
          <a:extLst>
            <a:ext uri="{FF2B5EF4-FFF2-40B4-BE49-F238E27FC236}">
              <a16:creationId xmlns:a16="http://schemas.microsoft.com/office/drawing/2014/main" id="{00000000-0008-0000-0100-0000B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4" name="【公民館】&#10;有形固定資産減価償却率最小値テキスト">
          <a:extLst>
            <a:ext uri="{FF2B5EF4-FFF2-40B4-BE49-F238E27FC236}">
              <a16:creationId xmlns:a16="http://schemas.microsoft.com/office/drawing/2014/main" id="{00000000-0008-0000-0100-0000C002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6" name="【公民館】&#10;有形固定資産減価償却率最大値テキスト">
          <a:extLst>
            <a:ext uri="{FF2B5EF4-FFF2-40B4-BE49-F238E27FC236}">
              <a16:creationId xmlns:a16="http://schemas.microsoft.com/office/drawing/2014/main" id="{00000000-0008-0000-0100-0000C2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08" name="【公民館】&#10;有形固定資産減価償却率平均値テキスト">
          <a:extLst>
            <a:ext uri="{FF2B5EF4-FFF2-40B4-BE49-F238E27FC236}">
              <a16:creationId xmlns:a16="http://schemas.microsoft.com/office/drawing/2014/main" id="{00000000-0008-0000-0100-0000C4020000}"/>
            </a:ext>
          </a:extLst>
        </xdr:cNvPr>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69744" cy="259045"/>
    <xdr:sp macro="" textlink="">
      <xdr:nvSpPr>
        <xdr:cNvPr id="719" name="【公民館】&#10;有形固定資産減価償却率該当値テキスト">
          <a:extLst>
            <a:ext uri="{FF2B5EF4-FFF2-40B4-BE49-F238E27FC236}">
              <a16:creationId xmlns:a16="http://schemas.microsoft.com/office/drawing/2014/main" id="{00000000-0008-0000-0100-0000CF020000}"/>
            </a:ext>
          </a:extLst>
        </xdr:cNvPr>
        <xdr:cNvSpPr txBox="1"/>
      </xdr:nvSpPr>
      <xdr:spPr>
        <a:xfrm>
          <a:off x="16357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76200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5481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91694</xdr:rowOff>
    </xdr:from>
    <xdr:to>
      <xdr:col>76</xdr:col>
      <xdr:colOff>165100</xdr:colOff>
      <xdr:row>106</xdr:row>
      <xdr:rowOff>21844</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4541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105</xdr:row>
      <xdr:rowOff>142494</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4592300" y="17221200"/>
          <a:ext cx="889000" cy="9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142494</xdr:rowOff>
    </xdr:from>
    <xdr:to>
      <xdr:col>76</xdr:col>
      <xdr:colOff>114300</xdr:colOff>
      <xdr:row>106</xdr:row>
      <xdr:rowOff>7620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3703300" y="18144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726" name="n_1aveValue【公民館】&#10;有形固定資産減価償却率">
          <a:extLst>
            <a:ext uri="{FF2B5EF4-FFF2-40B4-BE49-F238E27FC236}">
              <a16:creationId xmlns:a16="http://schemas.microsoft.com/office/drawing/2014/main" id="{00000000-0008-0000-0100-0000D6020000}"/>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27" name="n_2aveValue【公民館】&#10;有形固定資産減価償却率">
          <a:extLst>
            <a:ext uri="{FF2B5EF4-FFF2-40B4-BE49-F238E27FC236}">
              <a16:creationId xmlns:a16="http://schemas.microsoft.com/office/drawing/2014/main" id="{00000000-0008-0000-0100-0000D7020000}"/>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28" name="n_3aveValue【公民館】&#10;有形固定資産減価償却率">
          <a:extLst>
            <a:ext uri="{FF2B5EF4-FFF2-40B4-BE49-F238E27FC236}">
              <a16:creationId xmlns:a16="http://schemas.microsoft.com/office/drawing/2014/main" id="{00000000-0008-0000-0100-0000D8020000}"/>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729" name="n_1mainValue【公民館】&#10;有形固定資産減価償却率">
          <a:extLst>
            <a:ext uri="{FF2B5EF4-FFF2-40B4-BE49-F238E27FC236}">
              <a16:creationId xmlns:a16="http://schemas.microsoft.com/office/drawing/2014/main" id="{00000000-0008-0000-0100-0000D9020000}"/>
            </a:ext>
          </a:extLst>
        </xdr:cNvPr>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12971</xdr:rowOff>
    </xdr:from>
    <xdr:ext cx="405111" cy="259045"/>
    <xdr:sp macro="" textlink="">
      <xdr:nvSpPr>
        <xdr:cNvPr id="730" name="n_2mainValue【公民館】&#10;有形固定資産減価償却率">
          <a:extLst>
            <a:ext uri="{FF2B5EF4-FFF2-40B4-BE49-F238E27FC236}">
              <a16:creationId xmlns:a16="http://schemas.microsoft.com/office/drawing/2014/main" id="{00000000-0008-0000-0100-0000DA020000}"/>
            </a:ext>
          </a:extLst>
        </xdr:cNvPr>
        <xdr:cNvSpPr txBox="1"/>
      </xdr:nvSpPr>
      <xdr:spPr>
        <a:xfrm>
          <a:off x="143897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731" name="n_3mainValue【公民館】&#10;有形固定資産減価償却率">
          <a:extLst>
            <a:ext uri="{FF2B5EF4-FFF2-40B4-BE49-F238E27FC236}">
              <a16:creationId xmlns:a16="http://schemas.microsoft.com/office/drawing/2014/main" id="{00000000-0008-0000-0100-0000DB020000}"/>
            </a:ext>
          </a:extLst>
        </xdr:cNvPr>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a:extLst>
            <a:ext uri="{FF2B5EF4-FFF2-40B4-BE49-F238E27FC236}">
              <a16:creationId xmlns:a16="http://schemas.microsoft.com/office/drawing/2014/main" id="{00000000-0008-0000-0100-0000F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58" name="【公民館】&#10;一人当たり面積最小値テキスト">
          <a:extLst>
            <a:ext uri="{FF2B5EF4-FFF2-40B4-BE49-F238E27FC236}">
              <a16:creationId xmlns:a16="http://schemas.microsoft.com/office/drawing/2014/main" id="{00000000-0008-0000-0100-0000F602000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0" name="【公民館】&#10;一人当たり面積最大値テキスト">
          <a:extLst>
            <a:ext uri="{FF2B5EF4-FFF2-40B4-BE49-F238E27FC236}">
              <a16:creationId xmlns:a16="http://schemas.microsoft.com/office/drawing/2014/main" id="{00000000-0008-0000-0100-0000F8020000}"/>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62" name="【公民館】&#10;一人当たり面積平均値テキスト">
          <a:extLst>
            <a:ext uri="{FF2B5EF4-FFF2-40B4-BE49-F238E27FC236}">
              <a16:creationId xmlns:a16="http://schemas.microsoft.com/office/drawing/2014/main" id="{00000000-0008-0000-0100-0000FA020000}"/>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44994</xdr:rowOff>
    </xdr:from>
    <xdr:to>
      <xdr:col>116</xdr:col>
      <xdr:colOff>114300</xdr:colOff>
      <xdr:row>107</xdr:row>
      <xdr:rowOff>146594</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221107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23421</xdr:rowOff>
    </xdr:from>
    <xdr:ext cx="469744" cy="259045"/>
    <xdr:sp macro="" textlink="">
      <xdr:nvSpPr>
        <xdr:cNvPr id="773" name="【公民館】&#10;一人当たり面積該当値テキスト">
          <a:extLst>
            <a:ext uri="{FF2B5EF4-FFF2-40B4-BE49-F238E27FC236}">
              <a16:creationId xmlns:a16="http://schemas.microsoft.com/office/drawing/2014/main" id="{00000000-0008-0000-0100-000005030000}"/>
            </a:ext>
          </a:extLst>
        </xdr:cNvPr>
        <xdr:cNvSpPr txBox="1"/>
      </xdr:nvSpPr>
      <xdr:spPr>
        <a:xfrm>
          <a:off x="22199600"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51526</xdr:rowOff>
    </xdr:from>
    <xdr:to>
      <xdr:col>112</xdr:col>
      <xdr:colOff>38100</xdr:colOff>
      <xdr:row>107</xdr:row>
      <xdr:rowOff>153126</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127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95794</xdr:rowOff>
    </xdr:from>
    <xdr:to>
      <xdr:col>116</xdr:col>
      <xdr:colOff>63500</xdr:colOff>
      <xdr:row>107</xdr:row>
      <xdr:rowOff>102326</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flipV="1">
          <a:off x="21323300" y="1844094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102326</xdr:rowOff>
    </xdr:from>
    <xdr:to>
      <xdr:col>111</xdr:col>
      <xdr:colOff>177800</xdr:colOff>
      <xdr:row>108</xdr:row>
      <xdr:rowOff>23949</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flipV="1">
          <a:off x="20434300" y="1844747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9494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23949</xdr:rowOff>
    </xdr:from>
    <xdr:to>
      <xdr:col>107</xdr:col>
      <xdr:colOff>50800</xdr:colOff>
      <xdr:row>108</xdr:row>
      <xdr:rowOff>27214</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flipV="1">
          <a:off x="19545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80" name="n_1aveValue【公民館】&#10;一人当たり面積">
          <a:extLst>
            <a:ext uri="{FF2B5EF4-FFF2-40B4-BE49-F238E27FC236}">
              <a16:creationId xmlns:a16="http://schemas.microsoft.com/office/drawing/2014/main" id="{00000000-0008-0000-0100-00000C03000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81" name="n_2aveValue【公民館】&#10;一人当たり面積">
          <a:extLst>
            <a:ext uri="{FF2B5EF4-FFF2-40B4-BE49-F238E27FC236}">
              <a16:creationId xmlns:a16="http://schemas.microsoft.com/office/drawing/2014/main" id="{00000000-0008-0000-0100-00000D030000}"/>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82" name="n_3aveValue【公民館】&#10;一人当たり面積">
          <a:extLst>
            <a:ext uri="{FF2B5EF4-FFF2-40B4-BE49-F238E27FC236}">
              <a16:creationId xmlns:a16="http://schemas.microsoft.com/office/drawing/2014/main" id="{00000000-0008-0000-0100-00000E030000}"/>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144253</xdr:rowOff>
    </xdr:from>
    <xdr:ext cx="469744" cy="259045"/>
    <xdr:sp macro="" textlink="">
      <xdr:nvSpPr>
        <xdr:cNvPr id="783" name="n_1mainValue【公民館】&#10;一人当たり面積">
          <a:extLst>
            <a:ext uri="{FF2B5EF4-FFF2-40B4-BE49-F238E27FC236}">
              <a16:creationId xmlns:a16="http://schemas.microsoft.com/office/drawing/2014/main" id="{00000000-0008-0000-0100-00000F030000}"/>
            </a:ext>
          </a:extLst>
        </xdr:cNvPr>
        <xdr:cNvSpPr txBox="1"/>
      </xdr:nvSpPr>
      <xdr:spPr>
        <a:xfrm>
          <a:off x="210757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784" name="n_2mainValue【公民館】&#10;一人当たり面積">
          <a:extLst>
            <a:ext uri="{FF2B5EF4-FFF2-40B4-BE49-F238E27FC236}">
              <a16:creationId xmlns:a16="http://schemas.microsoft.com/office/drawing/2014/main" id="{00000000-0008-0000-0100-000010030000}"/>
            </a:ext>
          </a:extLst>
        </xdr:cNvPr>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785" name="n_3mainValue【公民館】&#10;一人当たり面積">
          <a:extLst>
            <a:ext uri="{FF2B5EF4-FFF2-40B4-BE49-F238E27FC236}">
              <a16:creationId xmlns:a16="http://schemas.microsoft.com/office/drawing/2014/main" id="{00000000-0008-0000-0100-000011030000}"/>
            </a:ext>
          </a:extLst>
        </xdr:cNvPr>
        <xdr:cNvSpPr txBox="1"/>
      </xdr:nvSpPr>
      <xdr:spPr>
        <a:xfrm>
          <a:off x="19310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公民館の建替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に向け事業を進めているところである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橋りょう・トンネルの有形固定資産減価償却率についても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で高い数値となっている。橋りょうについては、平成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月に那智勝浦町橋梁個別施設計画を作成しており、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年サイクルで点検を実施し、点検結果に基づき計画的に補修・修繕を行っていく。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また、公営住宅についても類似団体と比較して高い値となっているが、平成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年度に長寿命化計画を作成しており、今後も当該計画に基づいて更新・整備を行っていく。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15,237
15,112
183.31
9,170,637
9,019,849
101,183
4,902,177
10,676,658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xdr:rowOff>
    </xdr:from>
    <xdr:to>
      <xdr:col>24</xdr:col>
      <xdr:colOff>114300</xdr:colOff>
      <xdr:row>35</xdr:row>
      <xdr:rowOff>102507</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23784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51707</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052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84364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35</xdr:row>
      <xdr:rowOff>117022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80010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9639300" y="710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83820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8750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83820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861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2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00000000-0008-0000-0200-0000A4000000}"/>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a:extLst>
            <a:ext uri="{FF2B5EF4-FFF2-40B4-BE49-F238E27FC236}">
              <a16:creationId xmlns:a16="http://schemas.microsoft.com/office/drawing/2014/main" id="{00000000-0008-0000-0200-0000A6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200-0000A8000000}"/>
            </a:ext>
          </a:extLst>
        </xdr:cNvPr>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148409</xdr:rowOff>
    </xdr:from>
    <xdr:to>
      <xdr:col>24</xdr:col>
      <xdr:colOff>114300</xdr:colOff>
      <xdr:row>58</xdr:row>
      <xdr:rowOff>78559</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45847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171286</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200-0000B3000000}"/>
            </a:ext>
          </a:extLst>
        </xdr:cNvPr>
        <xdr:cNvSpPr txBox="1"/>
      </xdr:nvSpPr>
      <xdr:spPr>
        <a:xfrm>
          <a:off x="4673600" y="977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148409</xdr:rowOff>
    </xdr:from>
    <xdr:to>
      <xdr:col>20</xdr:col>
      <xdr:colOff>38100</xdr:colOff>
      <xdr:row>58</xdr:row>
      <xdr:rowOff>78559</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3746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27759</xdr:rowOff>
    </xdr:from>
    <xdr:to>
      <xdr:col>24</xdr:col>
      <xdr:colOff>63500</xdr:colOff>
      <xdr:row>58</xdr:row>
      <xdr:rowOff>27759</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3797300" y="99718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xdr:rowOff>
    </xdr:from>
    <xdr:to>
      <xdr:col>15</xdr:col>
      <xdr:colOff>101600</xdr:colOff>
      <xdr:row>58</xdr:row>
      <xdr:rowOff>106317</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2857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27759</xdr:rowOff>
    </xdr:from>
    <xdr:to>
      <xdr:col>19</xdr:col>
      <xdr:colOff>177800</xdr:colOff>
      <xdr:row>58</xdr:row>
      <xdr:rowOff>55517</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flipV="1">
          <a:off x="2908300" y="99718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39007</xdr:rowOff>
    </xdr:from>
    <xdr:to>
      <xdr:col>10</xdr:col>
      <xdr:colOff>165100</xdr:colOff>
      <xdr:row>58</xdr:row>
      <xdr:rowOff>140607</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1968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55517</xdr:rowOff>
    </xdr:from>
    <xdr:to>
      <xdr:col>15</xdr:col>
      <xdr:colOff>50800</xdr:colOff>
      <xdr:row>58</xdr:row>
      <xdr:rowOff>89807</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2019300" y="99996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95086</xdr:rowOff>
    </xdr:from>
    <xdr:ext cx="405111" cy="259045"/>
    <xdr:sp macro="" textlink="">
      <xdr:nvSpPr>
        <xdr:cNvPr id="189" name="n_1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35820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122844</xdr:rowOff>
    </xdr:from>
    <xdr:ext cx="405111" cy="259045"/>
    <xdr:sp macro="" textlink="">
      <xdr:nvSpPr>
        <xdr:cNvPr id="190" name="n_2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2705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157134</xdr:rowOff>
    </xdr:from>
    <xdr:ext cx="405111" cy="259045"/>
    <xdr:sp macro="" textlink="">
      <xdr:nvSpPr>
        <xdr:cNvPr id="191" name="n_3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1816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200-0000DA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200-0000DC000000}"/>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200-0000DE000000}"/>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95613</xdr:rowOff>
    </xdr:from>
    <xdr:to>
      <xdr:col>55</xdr:col>
      <xdr:colOff>50800</xdr:colOff>
      <xdr:row>62</xdr:row>
      <xdr:rowOff>25763</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10426700" y="105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118490</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200-0000E9000000}"/>
            </a:ext>
          </a:extLst>
        </xdr:cNvPr>
        <xdr:cNvSpPr txBox="1"/>
      </xdr:nvSpPr>
      <xdr:spPr>
        <a:xfrm>
          <a:off x="10515600" y="1040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106499</xdr:rowOff>
    </xdr:from>
    <xdr:to>
      <xdr:col>50</xdr:col>
      <xdr:colOff>165100</xdr:colOff>
      <xdr:row>62</xdr:row>
      <xdr:rowOff>36649</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95885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146413</xdr:rowOff>
    </xdr:from>
    <xdr:to>
      <xdr:col>55</xdr:col>
      <xdr:colOff>0</xdr:colOff>
      <xdr:row>61</xdr:row>
      <xdr:rowOff>157299</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9639300" y="1060486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869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157299</xdr:rowOff>
    </xdr:from>
    <xdr:to>
      <xdr:col>50</xdr:col>
      <xdr:colOff>114300</xdr:colOff>
      <xdr:row>62</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8750300" y="106157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167459</xdr:rowOff>
    </xdr:from>
    <xdr:to>
      <xdr:col>41</xdr:col>
      <xdr:colOff>101600</xdr:colOff>
      <xdr:row>62</xdr:row>
      <xdr:rowOff>97609</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7810500" y="106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46809</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7861300" y="1066800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200-0000F0000000}"/>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121393</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200-0000F1000000}"/>
            </a:ext>
          </a:extLst>
        </xdr:cNvPr>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200-0000F2000000}"/>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53176</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200-0000F3000000}"/>
            </a:ext>
          </a:extLst>
        </xdr:cNvPr>
        <xdr:cNvSpPr txBox="1"/>
      </xdr:nvSpPr>
      <xdr:spPr>
        <a:xfrm>
          <a:off x="9391727" y="1034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105427</xdr:rowOff>
    </xdr:from>
    <xdr:ext cx="469744" cy="259045"/>
    <xdr:sp macro="" textlink="">
      <xdr:nvSpPr>
        <xdr:cNvPr id="244" name="n_2mainValue【体育館・プール】&#10;一人当たり面積">
          <a:extLst>
            <a:ext uri="{FF2B5EF4-FFF2-40B4-BE49-F238E27FC236}">
              <a16:creationId xmlns:a16="http://schemas.microsoft.com/office/drawing/2014/main" id="{00000000-0008-0000-0200-0000F4000000}"/>
            </a:ext>
          </a:extLst>
        </xdr:cNvPr>
        <xdr:cNvSpPr txBox="1"/>
      </xdr:nvSpPr>
      <xdr:spPr>
        <a:xfrm>
          <a:off x="8515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114136</xdr:rowOff>
    </xdr:from>
    <xdr:ext cx="469744" cy="259045"/>
    <xdr:sp macro="" textlink="">
      <xdr:nvSpPr>
        <xdr:cNvPr id="245" name="n_3mainValue【体育館・プール】&#10;一人当たり面積">
          <a:extLst>
            <a:ext uri="{FF2B5EF4-FFF2-40B4-BE49-F238E27FC236}">
              <a16:creationId xmlns:a16="http://schemas.microsoft.com/office/drawing/2014/main" id="{00000000-0008-0000-0200-0000F5000000}"/>
            </a:ext>
          </a:extLst>
        </xdr:cNvPr>
        <xdr:cNvSpPr txBox="1"/>
      </xdr:nvSpPr>
      <xdr:spPr>
        <a:xfrm>
          <a:off x="7626427" y="1040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0000000-0008-0000-0200-00000F010000}"/>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a:extLst>
            <a:ext uri="{FF2B5EF4-FFF2-40B4-BE49-F238E27FC236}">
              <a16:creationId xmlns:a16="http://schemas.microsoft.com/office/drawing/2014/main" id="{00000000-0008-0000-0200-000011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200-000013010000}"/>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50164</xdr:rowOff>
    </xdr:from>
    <xdr:to>
      <xdr:col>24</xdr:col>
      <xdr:colOff>114300</xdr:colOff>
      <xdr:row>85</xdr:row>
      <xdr:rowOff>151764</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4584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136541</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00000000-0008-0000-0200-00001E010000}"/>
            </a:ext>
          </a:extLst>
        </xdr:cNvPr>
        <xdr:cNvSpPr txBox="1"/>
      </xdr:nvSpPr>
      <xdr:spPr>
        <a:xfrm>
          <a:off x="4673600" y="1453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137795</xdr:rowOff>
    </xdr:from>
    <xdr:to>
      <xdr:col>20</xdr:col>
      <xdr:colOff>38100</xdr:colOff>
      <xdr:row>86</xdr:row>
      <xdr:rowOff>67945</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3746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100964</xdr:rowOff>
    </xdr:from>
    <xdr:to>
      <xdr:col>24</xdr:col>
      <xdr:colOff>63500</xdr:colOff>
      <xdr:row>86</xdr:row>
      <xdr:rowOff>17145</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3797300" y="14674214"/>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86</xdr:row>
      <xdr:rowOff>17145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2908300" y="14190345"/>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131445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2019300" y="141160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293" name="n_1aveValue【福祉施設】&#10;有形固定資産減価償却率">
          <a:extLst>
            <a:ext uri="{FF2B5EF4-FFF2-40B4-BE49-F238E27FC236}">
              <a16:creationId xmlns:a16="http://schemas.microsoft.com/office/drawing/2014/main" id="{00000000-0008-0000-0200-000025010000}"/>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94" name="n_2aveValue【福祉施設】&#10;有形固定資産減価償却率">
          <a:extLst>
            <a:ext uri="{FF2B5EF4-FFF2-40B4-BE49-F238E27FC236}">
              <a16:creationId xmlns:a16="http://schemas.microsoft.com/office/drawing/2014/main" id="{00000000-0008-0000-0200-000026010000}"/>
            </a:ext>
          </a:extLst>
        </xdr:cNvPr>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95" name="n_3aveValue【福祉施設】&#10;有形固定資産減価償却率">
          <a:extLst>
            <a:ext uri="{FF2B5EF4-FFF2-40B4-BE49-F238E27FC236}">
              <a16:creationId xmlns:a16="http://schemas.microsoft.com/office/drawing/2014/main" id="{00000000-0008-0000-0200-000027010000}"/>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59072</xdr:rowOff>
    </xdr:from>
    <xdr:ext cx="405111" cy="259045"/>
    <xdr:sp macro="" textlink="">
      <xdr:nvSpPr>
        <xdr:cNvPr id="296" name="n_1main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27322</xdr:rowOff>
    </xdr:from>
    <xdr:ext cx="405111" cy="259045"/>
    <xdr:sp macro="" textlink="">
      <xdr:nvSpPr>
        <xdr:cNvPr id="297" name="n_2main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298" name="n_3main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2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200-00004301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200-000045010000}"/>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200-000047010000}"/>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161289</xdr:rowOff>
    </xdr:from>
    <xdr:to>
      <xdr:col>55</xdr:col>
      <xdr:colOff>50800</xdr:colOff>
      <xdr:row>86</xdr:row>
      <xdr:rowOff>91439</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04267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76216</xdr:rowOff>
    </xdr:from>
    <xdr:ext cx="469744" cy="259045"/>
    <xdr:sp macro="" textlink="">
      <xdr:nvSpPr>
        <xdr:cNvPr id="338" name="【福祉施設】&#10;一人当たり面積該当値テキスト">
          <a:extLst>
            <a:ext uri="{FF2B5EF4-FFF2-40B4-BE49-F238E27FC236}">
              <a16:creationId xmlns:a16="http://schemas.microsoft.com/office/drawing/2014/main" id="{00000000-0008-0000-0200-000052010000}"/>
            </a:ext>
          </a:extLst>
        </xdr:cNvPr>
        <xdr:cNvSpPr txBox="1"/>
      </xdr:nvSpPr>
      <xdr:spPr>
        <a:xfrm>
          <a:off x="10515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162561</xdr:rowOff>
    </xdr:from>
    <xdr:to>
      <xdr:col>50</xdr:col>
      <xdr:colOff>165100</xdr:colOff>
      <xdr:row>86</xdr:row>
      <xdr:rowOff>92711</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958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40639</xdr:rowOff>
    </xdr:from>
    <xdr:to>
      <xdr:col>55</xdr:col>
      <xdr:colOff>0</xdr:colOff>
      <xdr:row>86</xdr:row>
      <xdr:rowOff>41911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9639300" y="147853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93980</xdr:rowOff>
    </xdr:from>
    <xdr:to>
      <xdr:col>46</xdr:col>
      <xdr:colOff>38100</xdr:colOff>
      <xdr:row>85</xdr:row>
      <xdr:rowOff>24130</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8699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144780</xdr:rowOff>
    </xdr:from>
    <xdr:to>
      <xdr:col>50</xdr:col>
      <xdr:colOff>114300</xdr:colOff>
      <xdr:row>86</xdr:row>
      <xdr:rowOff>41911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8750300" y="1454658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27939</xdr:rowOff>
    </xdr:from>
    <xdr:to>
      <xdr:col>41</xdr:col>
      <xdr:colOff>101600</xdr:colOff>
      <xdr:row>85</xdr:row>
      <xdr:rowOff>129539</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7810500" y="14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144780</xdr:rowOff>
    </xdr:from>
    <xdr:to>
      <xdr:col>45</xdr:col>
      <xdr:colOff>177800</xdr:colOff>
      <xdr:row>85</xdr:row>
      <xdr:rowOff>78739</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7861300" y="14546580"/>
          <a:ext cx="889000" cy="1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45" name="n_1aveValue【福祉施設】&#10;一人当たり面積">
          <a:extLst>
            <a:ext uri="{FF2B5EF4-FFF2-40B4-BE49-F238E27FC236}">
              <a16:creationId xmlns:a16="http://schemas.microsoft.com/office/drawing/2014/main" id="{00000000-0008-0000-0200-000059010000}"/>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105427</xdr:rowOff>
    </xdr:from>
    <xdr:ext cx="469744" cy="259045"/>
    <xdr:sp macro="" textlink="">
      <xdr:nvSpPr>
        <xdr:cNvPr id="346" name="n_2aveValue【福祉施設】&#10;一人当たり面積">
          <a:extLst>
            <a:ext uri="{FF2B5EF4-FFF2-40B4-BE49-F238E27FC236}">
              <a16:creationId xmlns:a16="http://schemas.microsoft.com/office/drawing/2014/main" id="{00000000-0008-0000-0200-00005A010000}"/>
            </a:ext>
          </a:extLst>
        </xdr:cNvPr>
        <xdr:cNvSpPr txBox="1"/>
      </xdr:nvSpPr>
      <xdr:spPr>
        <a:xfrm>
          <a:off x="8515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47" name="n_3aveValue【福祉施設】&#10;一人当たり面積">
          <a:extLst>
            <a:ext uri="{FF2B5EF4-FFF2-40B4-BE49-F238E27FC236}">
              <a16:creationId xmlns:a16="http://schemas.microsoft.com/office/drawing/2014/main" id="{00000000-0008-0000-0200-00005B010000}"/>
            </a:ext>
          </a:extLst>
        </xdr:cNvPr>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83838</xdr:rowOff>
    </xdr:from>
    <xdr:ext cx="469744" cy="259045"/>
    <xdr:sp macro="" textlink="">
      <xdr:nvSpPr>
        <xdr:cNvPr id="348" name="n_1mainValue【福祉施設】&#10;一人当たり面積">
          <a:extLst>
            <a:ext uri="{FF2B5EF4-FFF2-40B4-BE49-F238E27FC236}">
              <a16:creationId xmlns:a16="http://schemas.microsoft.com/office/drawing/2014/main" id="{00000000-0008-0000-0200-00005C010000}"/>
            </a:ext>
          </a:extLst>
        </xdr:cNvPr>
        <xdr:cNvSpPr txBox="1"/>
      </xdr:nvSpPr>
      <xdr:spPr>
        <a:xfrm>
          <a:off x="9391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40657</xdr:rowOff>
    </xdr:from>
    <xdr:ext cx="469744" cy="259045"/>
    <xdr:sp macro="" textlink="">
      <xdr:nvSpPr>
        <xdr:cNvPr id="349" name="n_2mainValue【福祉施設】&#10;一人当たり面積">
          <a:extLst>
            <a:ext uri="{FF2B5EF4-FFF2-40B4-BE49-F238E27FC236}">
              <a16:creationId xmlns:a16="http://schemas.microsoft.com/office/drawing/2014/main" id="{00000000-0008-0000-0200-00005D010000}"/>
            </a:ext>
          </a:extLst>
        </xdr:cNvPr>
        <xdr:cNvSpPr txBox="1"/>
      </xdr:nvSpPr>
      <xdr:spPr>
        <a:xfrm>
          <a:off x="8515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146066</xdr:rowOff>
    </xdr:from>
    <xdr:ext cx="469744" cy="259045"/>
    <xdr:sp macro="" textlink="">
      <xdr:nvSpPr>
        <xdr:cNvPr id="350" name="n_3mainValue【福祉施設】&#10;一人当たり面積">
          <a:extLst>
            <a:ext uri="{FF2B5EF4-FFF2-40B4-BE49-F238E27FC236}">
              <a16:creationId xmlns:a16="http://schemas.microsoft.com/office/drawing/2014/main" id="{00000000-0008-0000-0200-00005E010000}"/>
            </a:ext>
          </a:extLst>
        </xdr:cNvPr>
        <xdr:cNvSpPr txBox="1"/>
      </xdr:nvSpPr>
      <xdr:spPr>
        <a:xfrm>
          <a:off x="7626427" y="143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a:extLst>
            <a:ext uri="{FF2B5EF4-FFF2-40B4-BE49-F238E27FC236}">
              <a16:creationId xmlns:a16="http://schemas.microsoft.com/office/drawing/2014/main" id="{00000000-0008-0000-0200-00008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92" name="【一般廃棄物処理施設】&#10;有形固定資産減価償却率最小値テキスト">
          <a:extLst>
            <a:ext uri="{FF2B5EF4-FFF2-40B4-BE49-F238E27FC236}">
              <a16:creationId xmlns:a16="http://schemas.microsoft.com/office/drawing/2014/main" id="{00000000-0008-0000-0200-000088010000}"/>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4" name="【一般廃棄物処理施設】&#10;有形固定資産減価償却率最大値テキスト">
          <a:extLst>
            <a:ext uri="{FF2B5EF4-FFF2-40B4-BE49-F238E27FC236}">
              <a16:creationId xmlns:a16="http://schemas.microsoft.com/office/drawing/2014/main" id="{00000000-0008-0000-0200-00008A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396" name="【一般廃棄物処理施設】&#10;有形固定資産減価償却率平均値テキスト">
          <a:extLst>
            <a:ext uri="{FF2B5EF4-FFF2-40B4-BE49-F238E27FC236}">
              <a16:creationId xmlns:a16="http://schemas.microsoft.com/office/drawing/2014/main" id="{00000000-0008-0000-0200-00008C010000}"/>
            </a:ext>
          </a:extLst>
        </xdr:cNvPr>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6268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47642</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00000000-0008-0000-0200-000097010000}"/>
            </a:ext>
          </a:extLst>
        </xdr:cNvPr>
        <xdr:cNvSpPr txBox="1"/>
      </xdr:nvSpPr>
      <xdr:spPr>
        <a:xfrm>
          <a:off x="16357600"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120015</xdr:rowOff>
    </xdr:from>
    <xdr:to>
      <xdr:col>85</xdr:col>
      <xdr:colOff>127000</xdr:colOff>
      <xdr:row>37</xdr:row>
      <xdr:rowOff>120015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5481300" y="6463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74930</xdr:rowOff>
    </xdr:from>
    <xdr:to>
      <xdr:col>76</xdr:col>
      <xdr:colOff>165100</xdr:colOff>
      <xdr:row>38</xdr:row>
      <xdr:rowOff>5080</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454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120015</xdr:rowOff>
    </xdr:from>
    <xdr:to>
      <xdr:col>81</xdr:col>
      <xdr:colOff>50800</xdr:colOff>
      <xdr:row>37</xdr:row>
      <xdr:rowOff>125730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14592300" y="6463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1365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125730</xdr:rowOff>
    </xdr:from>
    <xdr:to>
      <xdr:col>76</xdr:col>
      <xdr:colOff>114300</xdr:colOff>
      <xdr:row>38</xdr:row>
      <xdr:rowOff>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13703300" y="6469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14" name="n_1aveValue【一般廃棄物処理施設】&#10;有形固定資産減価償却率">
          <a:extLst>
            <a:ext uri="{FF2B5EF4-FFF2-40B4-BE49-F238E27FC236}">
              <a16:creationId xmlns:a16="http://schemas.microsoft.com/office/drawing/2014/main" id="{00000000-0008-0000-0200-00009E01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id="{00000000-0008-0000-0200-00009F01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416" name="n_3aveValue【一般廃棄物処理施設】&#10;有形固定資産減価償却率">
          <a:extLst>
            <a:ext uri="{FF2B5EF4-FFF2-40B4-BE49-F238E27FC236}">
              <a16:creationId xmlns:a16="http://schemas.microsoft.com/office/drawing/2014/main" id="{00000000-0008-0000-0200-0000A0010000}"/>
            </a:ext>
          </a:extLst>
        </xdr:cNvPr>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15892</xdr:rowOff>
    </xdr:from>
    <xdr:ext cx="405111" cy="259045"/>
    <xdr:sp macro="" textlink="">
      <xdr:nvSpPr>
        <xdr:cNvPr id="417" name="n_1mainValue【一般廃棄物処理施設】&#10;有形固定資産減価償却率">
          <a:extLst>
            <a:ext uri="{FF2B5EF4-FFF2-40B4-BE49-F238E27FC236}">
              <a16:creationId xmlns:a16="http://schemas.microsoft.com/office/drawing/2014/main" id="{00000000-0008-0000-0200-0000A1010000}"/>
            </a:ext>
          </a:extLst>
        </xdr:cNvPr>
        <xdr:cNvSpPr txBox="1"/>
      </xdr:nvSpPr>
      <xdr:spPr>
        <a:xfrm>
          <a:off x="15266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21607</xdr:rowOff>
    </xdr:from>
    <xdr:ext cx="405111" cy="259045"/>
    <xdr:sp macro="" textlink="">
      <xdr:nvSpPr>
        <xdr:cNvPr id="418" name="n_2mainValue【一般廃棄物処理施設】&#10;有形固定資産減価償却率">
          <a:extLst>
            <a:ext uri="{FF2B5EF4-FFF2-40B4-BE49-F238E27FC236}">
              <a16:creationId xmlns:a16="http://schemas.microsoft.com/office/drawing/2014/main" id="{00000000-0008-0000-0200-0000A2010000}"/>
            </a:ext>
          </a:extLst>
        </xdr:cNvPr>
        <xdr:cNvSpPr txBox="1"/>
      </xdr:nvSpPr>
      <xdr:spPr>
        <a:xfrm>
          <a:off x="14389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419" name="n_3mainValue【一般廃棄物処理施設】&#10;有形固定資産減価償却率">
          <a:extLst>
            <a:ext uri="{FF2B5EF4-FFF2-40B4-BE49-F238E27FC236}">
              <a16:creationId xmlns:a16="http://schemas.microsoft.com/office/drawing/2014/main" id="{00000000-0008-0000-0200-0000A3010000}"/>
            </a:ext>
          </a:extLst>
        </xdr:cNvPr>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a:extLst>
            <a:ext uri="{FF2B5EF4-FFF2-40B4-BE49-F238E27FC236}">
              <a16:creationId xmlns:a16="http://schemas.microsoft.com/office/drawing/2014/main" id="{00000000-0008-0000-0200-0000B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44" name="【一般廃棄物処理施設】&#10;一人当たり有形固定資産（償却資産）額最小値テキスト">
          <a:extLst>
            <a:ext uri="{FF2B5EF4-FFF2-40B4-BE49-F238E27FC236}">
              <a16:creationId xmlns:a16="http://schemas.microsoft.com/office/drawing/2014/main" id="{00000000-0008-0000-0200-0000BC010000}"/>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46" name="【一般廃棄物処理施設】&#10;一人当たり有形固定資産（償却資産）額最大値テキスト">
          <a:extLst>
            <a:ext uri="{FF2B5EF4-FFF2-40B4-BE49-F238E27FC236}">
              <a16:creationId xmlns:a16="http://schemas.microsoft.com/office/drawing/2014/main" id="{00000000-0008-0000-0200-0000BE010000}"/>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448" name="【一般廃棄物処理施設】&#10;一人当たり有形固定資産（償却資産）額平均値テキスト">
          <a:extLst>
            <a:ext uri="{FF2B5EF4-FFF2-40B4-BE49-F238E27FC236}">
              <a16:creationId xmlns:a16="http://schemas.microsoft.com/office/drawing/2014/main" id="{00000000-0008-0000-0200-0000C0010000}"/>
            </a:ext>
          </a:extLst>
        </xdr:cNvPr>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35892</xdr:rowOff>
    </xdr:from>
    <xdr:to>
      <xdr:col>116</xdr:col>
      <xdr:colOff>114300</xdr:colOff>
      <xdr:row>38</xdr:row>
      <xdr:rowOff>137492</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22110700" y="65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58770</xdr:rowOff>
    </xdr:from>
    <xdr:ext cx="599010" cy="259045"/>
    <xdr:sp macro="" textlink="">
      <xdr:nvSpPr>
        <xdr:cNvPr id="459" name="【一般廃棄物処理施設】&#10;一人当たり有形固定資産（償却資産）額該当値テキスト">
          <a:extLst>
            <a:ext uri="{FF2B5EF4-FFF2-40B4-BE49-F238E27FC236}">
              <a16:creationId xmlns:a16="http://schemas.microsoft.com/office/drawing/2014/main" id="{00000000-0008-0000-0200-0000CB010000}"/>
            </a:ext>
          </a:extLst>
        </xdr:cNvPr>
        <xdr:cNvSpPr txBox="1"/>
      </xdr:nvSpPr>
      <xdr:spPr>
        <a:xfrm>
          <a:off x="22199600" y="64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49399</xdr:rowOff>
    </xdr:from>
    <xdr:to>
      <xdr:col>112</xdr:col>
      <xdr:colOff>38100</xdr:colOff>
      <xdr:row>38</xdr:row>
      <xdr:rowOff>150999</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21272500" y="65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86692</xdr:rowOff>
    </xdr:from>
    <xdr:to>
      <xdr:col>116</xdr:col>
      <xdr:colOff>63500</xdr:colOff>
      <xdr:row>38</xdr:row>
      <xdr:rowOff>100199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21323300" y="6601792"/>
          <a:ext cx="838200" cy="1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108869</xdr:rowOff>
    </xdr:from>
    <xdr:to>
      <xdr:col>107</xdr:col>
      <xdr:colOff>101600</xdr:colOff>
      <xdr:row>38</xdr:row>
      <xdr:rowOff>39019</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20383500" y="64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159669</xdr:rowOff>
    </xdr:from>
    <xdr:to>
      <xdr:col>111</xdr:col>
      <xdr:colOff>177800</xdr:colOff>
      <xdr:row>38</xdr:row>
      <xdr:rowOff>100199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20434300" y="6503319"/>
          <a:ext cx="889000" cy="1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120551</xdr:rowOff>
    </xdr:from>
    <xdr:to>
      <xdr:col>102</xdr:col>
      <xdr:colOff>165100</xdr:colOff>
      <xdr:row>38</xdr:row>
      <xdr:rowOff>50701</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9494500" y="64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159669</xdr:rowOff>
    </xdr:from>
    <xdr:to>
      <xdr:col>107</xdr:col>
      <xdr:colOff>50800</xdr:colOff>
      <xdr:row>37</xdr:row>
      <xdr:rowOff>171351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9545300" y="6503319"/>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112431</xdr:rowOff>
    </xdr:from>
    <xdr:ext cx="599010" cy="259045"/>
    <xdr:sp macro="" textlink="">
      <xdr:nvSpPr>
        <xdr:cNvPr id="466" name="n_1aveValue【一般廃棄物処理施設】&#10;一人当たり有形固定資産（償却資産）額">
          <a:extLst>
            <a:ext uri="{FF2B5EF4-FFF2-40B4-BE49-F238E27FC236}">
              <a16:creationId xmlns:a16="http://schemas.microsoft.com/office/drawing/2014/main" id="{00000000-0008-0000-0200-0000D2010000}"/>
            </a:ext>
          </a:extLst>
        </xdr:cNvPr>
        <xdr:cNvSpPr txBox="1"/>
      </xdr:nvSpPr>
      <xdr:spPr>
        <a:xfrm>
          <a:off x="210110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92387</xdr:rowOff>
    </xdr:from>
    <xdr:ext cx="599010" cy="259045"/>
    <xdr:sp macro="" textlink="">
      <xdr:nvSpPr>
        <xdr:cNvPr id="467" name="n_2aveValue【一般廃棄物処理施設】&#10;一人当たり有形固定資産（償却資産）額">
          <a:extLst>
            <a:ext uri="{FF2B5EF4-FFF2-40B4-BE49-F238E27FC236}">
              <a16:creationId xmlns:a16="http://schemas.microsoft.com/office/drawing/2014/main" id="{00000000-0008-0000-0200-0000D3010000}"/>
            </a:ext>
          </a:extLst>
        </xdr:cNvPr>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3397</xdr:rowOff>
    </xdr:from>
    <xdr:ext cx="599010" cy="259045"/>
    <xdr:sp macro="" textlink="">
      <xdr:nvSpPr>
        <xdr:cNvPr id="468" name="n_3aveValue【一般廃棄物処理施設】&#10;一人当たり有形固定資産（償却資産）額">
          <a:extLst>
            <a:ext uri="{FF2B5EF4-FFF2-40B4-BE49-F238E27FC236}">
              <a16:creationId xmlns:a16="http://schemas.microsoft.com/office/drawing/2014/main" id="{00000000-0008-0000-0200-0000D4010000}"/>
            </a:ext>
          </a:extLst>
        </xdr:cNvPr>
        <xdr:cNvSpPr txBox="1"/>
      </xdr:nvSpPr>
      <xdr:spPr>
        <a:xfrm>
          <a:off x="19245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167526</xdr:rowOff>
    </xdr:from>
    <xdr:ext cx="599010" cy="259045"/>
    <xdr:sp macro="" textlink="">
      <xdr:nvSpPr>
        <xdr:cNvPr id="469" name="n_1mainValue【一般廃棄物処理施設】&#10;一人当たり有形固定資産（償却資産）額">
          <a:extLst>
            <a:ext uri="{FF2B5EF4-FFF2-40B4-BE49-F238E27FC236}">
              <a16:creationId xmlns:a16="http://schemas.microsoft.com/office/drawing/2014/main" id="{00000000-0008-0000-0200-0000D5010000}"/>
            </a:ext>
          </a:extLst>
        </xdr:cNvPr>
        <xdr:cNvSpPr txBox="1"/>
      </xdr:nvSpPr>
      <xdr:spPr>
        <a:xfrm>
          <a:off x="21011095" y="633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55546</xdr:rowOff>
    </xdr:from>
    <xdr:ext cx="599010" cy="259045"/>
    <xdr:sp macro="" textlink="">
      <xdr:nvSpPr>
        <xdr:cNvPr id="470" name="n_2mainValue【一般廃棄物処理施設】&#10;一人当たり有形固定資産（償却資産）額">
          <a:extLst>
            <a:ext uri="{FF2B5EF4-FFF2-40B4-BE49-F238E27FC236}">
              <a16:creationId xmlns:a16="http://schemas.microsoft.com/office/drawing/2014/main" id="{00000000-0008-0000-0200-0000D6010000}"/>
            </a:ext>
          </a:extLst>
        </xdr:cNvPr>
        <xdr:cNvSpPr txBox="1"/>
      </xdr:nvSpPr>
      <xdr:spPr>
        <a:xfrm>
          <a:off x="20134795" y="622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67228</xdr:rowOff>
    </xdr:from>
    <xdr:ext cx="599010" cy="259045"/>
    <xdr:sp macro="" textlink="">
      <xdr:nvSpPr>
        <xdr:cNvPr id="471" name="n_3mainValue【一般廃棄物処理施設】&#10;一人当たり有形固定資産（償却資産）額">
          <a:extLst>
            <a:ext uri="{FF2B5EF4-FFF2-40B4-BE49-F238E27FC236}">
              <a16:creationId xmlns:a16="http://schemas.microsoft.com/office/drawing/2014/main" id="{00000000-0008-0000-0200-0000D7010000}"/>
            </a:ext>
          </a:extLst>
        </xdr:cNvPr>
        <xdr:cNvSpPr txBox="1"/>
      </xdr:nvSpPr>
      <xdr:spPr>
        <a:xfrm>
          <a:off x="19245795" y="62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a:extLst>
            <a:ext uri="{FF2B5EF4-FFF2-40B4-BE49-F238E27FC236}">
              <a16:creationId xmlns:a16="http://schemas.microsoft.com/office/drawing/2014/main" id="{00000000-0008-0000-0200-00000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14" name="【消防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16" name="【消防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18" name="【消防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xdr:rowOff>
    </xdr:from>
    <xdr:to>
      <xdr:col>85</xdr:col>
      <xdr:colOff>177800</xdr:colOff>
      <xdr:row>79</xdr:row>
      <xdr:rowOff>110127</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31404</xdr:rowOff>
    </xdr:from>
    <xdr:ext cx="405111" cy="259045"/>
    <xdr:sp macro="" textlink="">
      <xdr:nvSpPr>
        <xdr:cNvPr id="529" name="【消防施設】&#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134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11793</xdr:rowOff>
    </xdr:from>
    <xdr:to>
      <xdr:col>81</xdr:col>
      <xdr:colOff>101600</xdr:colOff>
      <xdr:row>79</xdr:row>
      <xdr:rowOff>113393</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59327</xdr:rowOff>
    </xdr:from>
    <xdr:to>
      <xdr:col>85</xdr:col>
      <xdr:colOff>127000</xdr:colOff>
      <xdr:row>79</xdr:row>
      <xdr:rowOff>62593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5481300" y="13603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86905</xdr:rowOff>
    </xdr:from>
    <xdr:to>
      <xdr:col>76</xdr:col>
      <xdr:colOff>165100</xdr:colOff>
      <xdr:row>81</xdr:row>
      <xdr:rowOff>17055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62593</xdr:rowOff>
    </xdr:from>
    <xdr:to>
      <xdr:col>81</xdr:col>
      <xdr:colOff>50800</xdr:colOff>
      <xdr:row>80</xdr:row>
      <xdr:rowOff>137705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4592300" y="13607143"/>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137705</xdr:rowOff>
    </xdr:from>
    <xdr:to>
      <xdr:col>76</xdr:col>
      <xdr:colOff>114300</xdr:colOff>
      <xdr:row>81</xdr:row>
      <xdr:rowOff>72389</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3703300" y="13853705"/>
          <a:ext cx="8890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536" name="n_1aveValue【消防施設】&#10;有形固定資産減価償却率">
          <a:extLst>
            <a:ext uri="{FF2B5EF4-FFF2-40B4-BE49-F238E27FC236}">
              <a16:creationId xmlns:a16="http://schemas.microsoft.com/office/drawing/2014/main" id="{00000000-0008-0000-0200-000018020000}"/>
            </a:ext>
          </a:extLst>
        </xdr:cNvPr>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37" name="n_2aveValue【消防施設】&#10;有形固定資産減価償却率">
          <a:extLst>
            <a:ext uri="{FF2B5EF4-FFF2-40B4-BE49-F238E27FC236}">
              <a16:creationId xmlns:a16="http://schemas.microsoft.com/office/drawing/2014/main" id="{00000000-0008-0000-0200-000019020000}"/>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78395</xdr:rowOff>
    </xdr:from>
    <xdr:ext cx="405111" cy="259045"/>
    <xdr:sp macro="" textlink="">
      <xdr:nvSpPr>
        <xdr:cNvPr id="538" name="n_3aveValue【消防施設】&#10;有形固定資産減価償却率">
          <a:extLst>
            <a:ext uri="{FF2B5EF4-FFF2-40B4-BE49-F238E27FC236}">
              <a16:creationId xmlns:a16="http://schemas.microsoft.com/office/drawing/2014/main" id="{00000000-0008-0000-0200-00001A020000}"/>
            </a:ext>
          </a:extLst>
        </xdr:cNvPr>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129920</xdr:rowOff>
    </xdr:from>
    <xdr:ext cx="405111" cy="259045"/>
    <xdr:sp macro="" textlink="">
      <xdr:nvSpPr>
        <xdr:cNvPr id="539" name="n_1mainValue【消防施設】&#10;有形固定資産減価償却率">
          <a:extLst>
            <a:ext uri="{FF2B5EF4-FFF2-40B4-BE49-F238E27FC236}">
              <a16:creationId xmlns:a16="http://schemas.microsoft.com/office/drawing/2014/main" id="{00000000-0008-0000-0200-00001B020000}"/>
            </a:ext>
          </a:extLst>
        </xdr:cNvPr>
        <xdr:cNvSpPr txBox="1"/>
      </xdr:nvSpPr>
      <xdr:spPr>
        <a:xfrm>
          <a:off x="152660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33582</xdr:rowOff>
    </xdr:from>
    <xdr:ext cx="405111" cy="259045"/>
    <xdr:sp macro="" textlink="">
      <xdr:nvSpPr>
        <xdr:cNvPr id="540" name="n_2mainValue【消防施設】&#10;有形固定資産減価償却率">
          <a:extLst>
            <a:ext uri="{FF2B5EF4-FFF2-40B4-BE49-F238E27FC236}">
              <a16:creationId xmlns:a16="http://schemas.microsoft.com/office/drawing/2014/main" id="{00000000-0008-0000-0200-00001C020000}"/>
            </a:ext>
          </a:extLst>
        </xdr:cNvPr>
        <xdr:cNvSpPr txBox="1"/>
      </xdr:nvSpPr>
      <xdr:spPr>
        <a:xfrm>
          <a:off x="14389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541" name="n_3mainValue【消防施設】&#10;有形固定資産減価償却率">
          <a:extLst>
            <a:ext uri="{FF2B5EF4-FFF2-40B4-BE49-F238E27FC236}">
              <a16:creationId xmlns:a16="http://schemas.microsoft.com/office/drawing/2014/main" id="{00000000-0008-0000-0200-00001D020000}"/>
            </a:ext>
          </a:extLst>
        </xdr:cNvPr>
        <xdr:cNvSpPr txBox="1"/>
      </xdr:nvSpPr>
      <xdr:spPr>
        <a:xfrm>
          <a:off x="13500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a:extLst>
            <a:ext uri="{FF2B5EF4-FFF2-40B4-BE49-F238E27FC236}">
              <a16:creationId xmlns:a16="http://schemas.microsoft.com/office/drawing/2014/main" id="{00000000-0008-0000-0200-00003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64" name="【消防施設】&#10;一人当たり面積最小値テキスト">
          <a:extLst>
            <a:ext uri="{FF2B5EF4-FFF2-40B4-BE49-F238E27FC236}">
              <a16:creationId xmlns:a16="http://schemas.microsoft.com/office/drawing/2014/main" id="{00000000-0008-0000-0200-000034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66" name="【消防施設】&#10;一人当たり面積最大値テキスト">
          <a:extLst>
            <a:ext uri="{FF2B5EF4-FFF2-40B4-BE49-F238E27FC236}">
              <a16:creationId xmlns:a16="http://schemas.microsoft.com/office/drawing/2014/main" id="{00000000-0008-0000-0200-000036020000}"/>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568" name="【消防施設】&#10;一人当たり面積平均値テキスト">
          <a:extLst>
            <a:ext uri="{FF2B5EF4-FFF2-40B4-BE49-F238E27FC236}">
              <a16:creationId xmlns:a16="http://schemas.microsoft.com/office/drawing/2014/main" id="{00000000-0008-0000-0200-000038020000}"/>
            </a:ext>
          </a:extLst>
        </xdr:cNvPr>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22110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170197</xdr:rowOff>
    </xdr:from>
    <xdr:ext cx="469744" cy="259045"/>
    <xdr:sp macro="" textlink="">
      <xdr:nvSpPr>
        <xdr:cNvPr id="579" name="【消防施設】&#10;一人当たり面積該当値テキスト">
          <a:extLst>
            <a:ext uri="{FF2B5EF4-FFF2-40B4-BE49-F238E27FC236}">
              <a16:creationId xmlns:a16="http://schemas.microsoft.com/office/drawing/2014/main" id="{00000000-0008-0000-0200-000043020000}"/>
            </a:ext>
          </a:extLst>
        </xdr:cNvPr>
        <xdr:cNvSpPr txBox="1"/>
      </xdr:nvSpPr>
      <xdr:spPr>
        <a:xfrm>
          <a:off x="22199600"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26670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1323300" y="144261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62737</xdr:rowOff>
    </xdr:from>
    <xdr:to>
      <xdr:col>107</xdr:col>
      <xdr:colOff>101600</xdr:colOff>
      <xdr:row>84</xdr:row>
      <xdr:rowOff>164337</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0383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113537</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20434300" y="14426185"/>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113537</xdr:rowOff>
    </xdr:from>
    <xdr:to>
      <xdr:col>107</xdr:col>
      <xdr:colOff>50800</xdr:colOff>
      <xdr:row>84</xdr:row>
      <xdr:rowOff>124968</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9545300" y="145153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586" name="n_1aveValue【消防施設】&#10;一人当たり面積">
          <a:extLst>
            <a:ext uri="{FF2B5EF4-FFF2-40B4-BE49-F238E27FC236}">
              <a16:creationId xmlns:a16="http://schemas.microsoft.com/office/drawing/2014/main" id="{00000000-0008-0000-0200-00004A02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587" name="n_2aveValue【消防施設】&#10;一人当たり面積">
          <a:extLst>
            <a:ext uri="{FF2B5EF4-FFF2-40B4-BE49-F238E27FC236}">
              <a16:creationId xmlns:a16="http://schemas.microsoft.com/office/drawing/2014/main" id="{00000000-0008-0000-0200-00004B020000}"/>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588" name="n_3aveValue【消防施設】&#10;一人当たり面積">
          <a:extLst>
            <a:ext uri="{FF2B5EF4-FFF2-40B4-BE49-F238E27FC236}">
              <a16:creationId xmlns:a16="http://schemas.microsoft.com/office/drawing/2014/main" id="{00000000-0008-0000-0200-00004C020000}"/>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91712</xdr:rowOff>
    </xdr:from>
    <xdr:ext cx="469744" cy="259045"/>
    <xdr:sp macro="" textlink="">
      <xdr:nvSpPr>
        <xdr:cNvPr id="589" name="n_1mainValue【消防施設】&#10;一人当たり面積">
          <a:extLst>
            <a:ext uri="{FF2B5EF4-FFF2-40B4-BE49-F238E27FC236}">
              <a16:creationId xmlns:a16="http://schemas.microsoft.com/office/drawing/2014/main" id="{00000000-0008-0000-0200-00004D020000}"/>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155464</xdr:rowOff>
    </xdr:from>
    <xdr:ext cx="469744" cy="259045"/>
    <xdr:sp macro="" textlink="">
      <xdr:nvSpPr>
        <xdr:cNvPr id="590" name="n_2mainValue【消防施設】&#10;一人当たり面積">
          <a:extLst>
            <a:ext uri="{FF2B5EF4-FFF2-40B4-BE49-F238E27FC236}">
              <a16:creationId xmlns:a16="http://schemas.microsoft.com/office/drawing/2014/main" id="{00000000-0008-0000-0200-00004E020000}"/>
            </a:ext>
          </a:extLst>
        </xdr:cNvPr>
        <xdr:cNvSpPr txBox="1"/>
      </xdr:nvSpPr>
      <xdr:spPr>
        <a:xfrm>
          <a:off x="20199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20845</xdr:rowOff>
    </xdr:from>
    <xdr:ext cx="469744" cy="259045"/>
    <xdr:sp macro="" textlink="">
      <xdr:nvSpPr>
        <xdr:cNvPr id="591" name="n_3mainValue【消防施設】&#10;一人当たり面積">
          <a:extLst>
            <a:ext uri="{FF2B5EF4-FFF2-40B4-BE49-F238E27FC236}">
              <a16:creationId xmlns:a16="http://schemas.microsoft.com/office/drawing/2014/main" id="{00000000-0008-0000-0200-00004F020000}"/>
            </a:ext>
          </a:extLst>
        </xdr:cNvPr>
        <xdr:cNvSpPr txBox="1"/>
      </xdr:nvSpPr>
      <xdr:spPr>
        <a:xfrm>
          <a:off x="19310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a:extLst>
            <a:ext uri="{FF2B5EF4-FFF2-40B4-BE49-F238E27FC236}">
              <a16:creationId xmlns:a16="http://schemas.microsoft.com/office/drawing/2014/main" id="{00000000-0008-0000-0200-00006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18" name="【庁舎】&#10;有形固定資産減価償却率最小値テキスト">
          <a:extLst>
            <a:ext uri="{FF2B5EF4-FFF2-40B4-BE49-F238E27FC236}">
              <a16:creationId xmlns:a16="http://schemas.microsoft.com/office/drawing/2014/main" id="{00000000-0008-0000-0200-00006A020000}"/>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20" name="【庁舎】&#10;有形固定資産減価償却率最大値テキスト">
          <a:extLst>
            <a:ext uri="{FF2B5EF4-FFF2-40B4-BE49-F238E27FC236}">
              <a16:creationId xmlns:a16="http://schemas.microsoft.com/office/drawing/2014/main" id="{00000000-0008-0000-0200-00006C02000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22" name="【庁舎】&#10;有形固定資産減価償却率平均値テキスト">
          <a:extLst>
            <a:ext uri="{FF2B5EF4-FFF2-40B4-BE49-F238E27FC236}">
              <a16:creationId xmlns:a16="http://schemas.microsoft.com/office/drawing/2014/main" id="{00000000-0008-0000-0200-00006E020000}"/>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27032</xdr:rowOff>
    </xdr:from>
    <xdr:to>
      <xdr:col>85</xdr:col>
      <xdr:colOff>177800</xdr:colOff>
      <xdr:row>100</xdr:row>
      <xdr:rowOff>128632</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62687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49909</xdr:rowOff>
    </xdr:from>
    <xdr:ext cx="405111" cy="259045"/>
    <xdr:sp macro="" textlink="">
      <xdr:nvSpPr>
        <xdr:cNvPr id="633" name="【庁舎】&#10;有形固定資産減価償却率該当値テキスト">
          <a:extLst>
            <a:ext uri="{FF2B5EF4-FFF2-40B4-BE49-F238E27FC236}">
              <a16:creationId xmlns:a16="http://schemas.microsoft.com/office/drawing/2014/main" id="{00000000-0008-0000-0200-000079020000}"/>
            </a:ext>
          </a:extLst>
        </xdr:cNvPr>
        <xdr:cNvSpPr txBox="1"/>
      </xdr:nvSpPr>
      <xdr:spPr>
        <a:xfrm>
          <a:off x="16357600" y="170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27032</xdr:rowOff>
    </xdr:from>
    <xdr:to>
      <xdr:col>81</xdr:col>
      <xdr:colOff>101600</xdr:colOff>
      <xdr:row>100</xdr:row>
      <xdr:rowOff>128632</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5430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77832</xdr:rowOff>
    </xdr:from>
    <xdr:to>
      <xdr:col>85</xdr:col>
      <xdr:colOff>127000</xdr:colOff>
      <xdr:row>100</xdr:row>
      <xdr:rowOff>77832</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5481300" y="172228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71120</xdr:rowOff>
    </xdr:from>
    <xdr:to>
      <xdr:col>76</xdr:col>
      <xdr:colOff>165100</xdr:colOff>
      <xdr:row>101</xdr:row>
      <xdr:rowOff>1270</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4541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77832</xdr:rowOff>
    </xdr:from>
    <xdr:to>
      <xdr:col>81</xdr:col>
      <xdr:colOff>50800</xdr:colOff>
      <xdr:row>100</xdr:row>
      <xdr:rowOff>121920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4592300" y="1722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100512</xdr:rowOff>
    </xdr:from>
    <xdr:to>
      <xdr:col>72</xdr:col>
      <xdr:colOff>38100</xdr:colOff>
      <xdr:row>101</xdr:row>
      <xdr:rowOff>30662</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3652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121920</xdr:rowOff>
    </xdr:from>
    <xdr:to>
      <xdr:col>76</xdr:col>
      <xdr:colOff>114300</xdr:colOff>
      <xdr:row>100</xdr:row>
      <xdr:rowOff>151312</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13703300" y="172669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640" name="n_1aveValue【庁舎】&#10;有形固定資産減価償却率">
          <a:extLst>
            <a:ext uri="{FF2B5EF4-FFF2-40B4-BE49-F238E27FC236}">
              <a16:creationId xmlns:a16="http://schemas.microsoft.com/office/drawing/2014/main" id="{00000000-0008-0000-0200-000080020000}"/>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641" name="n_2aveValue【庁舎】&#10;有形固定資産減価償却率">
          <a:extLst>
            <a:ext uri="{FF2B5EF4-FFF2-40B4-BE49-F238E27FC236}">
              <a16:creationId xmlns:a16="http://schemas.microsoft.com/office/drawing/2014/main" id="{00000000-0008-0000-0200-000081020000}"/>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642" name="n_3aveValue【庁舎】&#10;有形固定資産減価償却率">
          <a:extLst>
            <a:ext uri="{FF2B5EF4-FFF2-40B4-BE49-F238E27FC236}">
              <a16:creationId xmlns:a16="http://schemas.microsoft.com/office/drawing/2014/main" id="{00000000-0008-0000-0200-000082020000}"/>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145159</xdr:rowOff>
    </xdr:from>
    <xdr:ext cx="405111" cy="259045"/>
    <xdr:sp macro="" textlink="">
      <xdr:nvSpPr>
        <xdr:cNvPr id="643" name="n_1mainValue【庁舎】&#10;有形固定資産減価償却率">
          <a:extLst>
            <a:ext uri="{FF2B5EF4-FFF2-40B4-BE49-F238E27FC236}">
              <a16:creationId xmlns:a16="http://schemas.microsoft.com/office/drawing/2014/main" id="{00000000-0008-0000-0200-000083020000}"/>
            </a:ext>
          </a:extLst>
        </xdr:cNvPr>
        <xdr:cNvSpPr txBox="1"/>
      </xdr:nvSpPr>
      <xdr:spPr>
        <a:xfrm>
          <a:off x="15266044" y="1694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17797</xdr:rowOff>
    </xdr:from>
    <xdr:ext cx="405111" cy="259045"/>
    <xdr:sp macro="" textlink="">
      <xdr:nvSpPr>
        <xdr:cNvPr id="644" name="n_2mainValue【庁舎】&#10;有形固定資産減価償却率">
          <a:extLst>
            <a:ext uri="{FF2B5EF4-FFF2-40B4-BE49-F238E27FC236}">
              <a16:creationId xmlns:a16="http://schemas.microsoft.com/office/drawing/2014/main" id="{00000000-0008-0000-0200-000084020000}"/>
            </a:ext>
          </a:extLst>
        </xdr:cNvPr>
        <xdr:cNvSpPr txBox="1"/>
      </xdr:nvSpPr>
      <xdr:spPr>
        <a:xfrm>
          <a:off x="14389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47189</xdr:rowOff>
    </xdr:from>
    <xdr:ext cx="405111" cy="259045"/>
    <xdr:sp macro="" textlink="">
      <xdr:nvSpPr>
        <xdr:cNvPr id="645" name="n_3mainValue【庁舎】&#10;有形固定資産減価償却率">
          <a:extLst>
            <a:ext uri="{FF2B5EF4-FFF2-40B4-BE49-F238E27FC236}">
              <a16:creationId xmlns:a16="http://schemas.microsoft.com/office/drawing/2014/main" id="{00000000-0008-0000-0200-000085020000}"/>
            </a:ext>
          </a:extLst>
        </xdr:cNvPr>
        <xdr:cNvSpPr txBox="1"/>
      </xdr:nvSpPr>
      <xdr:spPr>
        <a:xfrm>
          <a:off x="135007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a:extLst>
            <a:ext uri="{FF2B5EF4-FFF2-40B4-BE49-F238E27FC236}">
              <a16:creationId xmlns:a16="http://schemas.microsoft.com/office/drawing/2014/main" id="{00000000-0008-0000-0200-00009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70" name="【庁舎】&#10;一人当たり面積最小値テキスト">
          <a:extLst>
            <a:ext uri="{FF2B5EF4-FFF2-40B4-BE49-F238E27FC236}">
              <a16:creationId xmlns:a16="http://schemas.microsoft.com/office/drawing/2014/main" id="{00000000-0008-0000-0200-00009E020000}"/>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72" name="【庁舎】&#10;一人当たり面積最大値テキスト">
          <a:extLst>
            <a:ext uri="{FF2B5EF4-FFF2-40B4-BE49-F238E27FC236}">
              <a16:creationId xmlns:a16="http://schemas.microsoft.com/office/drawing/2014/main" id="{00000000-0008-0000-0200-0000A0020000}"/>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674" name="【庁舎】&#10;一人当たり面積平均値テキスト">
          <a:extLst>
            <a:ext uri="{FF2B5EF4-FFF2-40B4-BE49-F238E27FC236}">
              <a16:creationId xmlns:a16="http://schemas.microsoft.com/office/drawing/2014/main" id="{00000000-0008-0000-0200-0000A2020000}"/>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167894</xdr:rowOff>
    </xdr:from>
    <xdr:to>
      <xdr:col>116</xdr:col>
      <xdr:colOff>114300</xdr:colOff>
      <xdr:row>108</xdr:row>
      <xdr:rowOff>98044</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22110700" y="185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685" name="【庁舎】&#10;一人当たり面積該当値テキスト">
          <a:extLst>
            <a:ext uri="{FF2B5EF4-FFF2-40B4-BE49-F238E27FC236}">
              <a16:creationId xmlns:a16="http://schemas.microsoft.com/office/drawing/2014/main" id="{00000000-0008-0000-0200-0000AD020000}"/>
            </a:ext>
          </a:extLst>
        </xdr:cNvPr>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170180</xdr:rowOff>
    </xdr:from>
    <xdr:to>
      <xdr:col>112</xdr:col>
      <xdr:colOff>38100</xdr:colOff>
      <xdr:row>108</xdr:row>
      <xdr:rowOff>100330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21272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47244</xdr:rowOff>
    </xdr:from>
    <xdr:to>
      <xdr:col>116</xdr:col>
      <xdr:colOff>63500</xdr:colOff>
      <xdr:row>108</xdr:row>
      <xdr:rowOff>49530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1323300" y="185638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15112</xdr:rowOff>
    </xdr:from>
    <xdr:to>
      <xdr:col>107</xdr:col>
      <xdr:colOff>101600</xdr:colOff>
      <xdr:row>108</xdr:row>
      <xdr:rowOff>116712</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20383500" y="185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49530</xdr:rowOff>
    </xdr:from>
    <xdr:to>
      <xdr:col>111</xdr:col>
      <xdr:colOff>177800</xdr:colOff>
      <xdr:row>108</xdr:row>
      <xdr:rowOff>65912</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0434300" y="18566130"/>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15112</xdr:rowOff>
    </xdr:from>
    <xdr:to>
      <xdr:col>102</xdr:col>
      <xdr:colOff>165100</xdr:colOff>
      <xdr:row>108</xdr:row>
      <xdr:rowOff>116712</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9494500" y="185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65912</xdr:rowOff>
    </xdr:from>
    <xdr:to>
      <xdr:col>107</xdr:col>
      <xdr:colOff>50800</xdr:colOff>
      <xdr:row>108</xdr:row>
      <xdr:rowOff>65912</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9545300" y="18582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692" name="n_1aveValue【庁舎】&#10;一人当たり面積">
          <a:extLst>
            <a:ext uri="{FF2B5EF4-FFF2-40B4-BE49-F238E27FC236}">
              <a16:creationId xmlns:a16="http://schemas.microsoft.com/office/drawing/2014/main" id="{00000000-0008-0000-0200-0000B4020000}"/>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693" name="n_2aveValue【庁舎】&#10;一人当たり面積">
          <a:extLst>
            <a:ext uri="{FF2B5EF4-FFF2-40B4-BE49-F238E27FC236}">
              <a16:creationId xmlns:a16="http://schemas.microsoft.com/office/drawing/2014/main" id="{00000000-0008-0000-0200-0000B5020000}"/>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694" name="n_3aveValue【庁舎】&#10;一人当たり面積">
          <a:extLst>
            <a:ext uri="{FF2B5EF4-FFF2-40B4-BE49-F238E27FC236}">
              <a16:creationId xmlns:a16="http://schemas.microsoft.com/office/drawing/2014/main" id="{00000000-0008-0000-0200-0000B6020000}"/>
            </a:ext>
          </a:extLst>
        </xdr:cNvPr>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91457</xdr:rowOff>
    </xdr:from>
    <xdr:ext cx="469744" cy="259045"/>
    <xdr:sp macro="" textlink="">
      <xdr:nvSpPr>
        <xdr:cNvPr id="695" name="n_1mainValue【庁舎】&#10;一人当たり面積">
          <a:extLst>
            <a:ext uri="{FF2B5EF4-FFF2-40B4-BE49-F238E27FC236}">
              <a16:creationId xmlns:a16="http://schemas.microsoft.com/office/drawing/2014/main" id="{00000000-0008-0000-0200-0000B7020000}"/>
            </a:ext>
          </a:extLst>
        </xdr:cNvPr>
        <xdr:cNvSpPr txBox="1"/>
      </xdr:nvSpPr>
      <xdr:spPr>
        <a:xfrm>
          <a:off x="210757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107839</xdr:rowOff>
    </xdr:from>
    <xdr:ext cx="469744" cy="259045"/>
    <xdr:sp macro="" textlink="">
      <xdr:nvSpPr>
        <xdr:cNvPr id="696" name="n_2mainValue【庁舎】&#10;一人当たり面積">
          <a:extLst>
            <a:ext uri="{FF2B5EF4-FFF2-40B4-BE49-F238E27FC236}">
              <a16:creationId xmlns:a16="http://schemas.microsoft.com/office/drawing/2014/main" id="{00000000-0008-0000-0200-0000B8020000}"/>
            </a:ext>
          </a:extLst>
        </xdr:cNvPr>
        <xdr:cNvSpPr txBox="1"/>
      </xdr:nvSpPr>
      <xdr:spPr>
        <a:xfrm>
          <a:off x="20199427" y="186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107839</xdr:rowOff>
    </xdr:from>
    <xdr:ext cx="469744" cy="259045"/>
    <xdr:sp macro="" textlink="">
      <xdr:nvSpPr>
        <xdr:cNvPr id="697" name="n_3mainValue【庁舎】&#10;一人当たり面積">
          <a:extLst>
            <a:ext uri="{FF2B5EF4-FFF2-40B4-BE49-F238E27FC236}">
              <a16:creationId xmlns:a16="http://schemas.microsoft.com/office/drawing/2014/main" id="{00000000-0008-0000-0200-0000B9020000}"/>
            </a:ext>
          </a:extLst>
        </xdr:cNvPr>
        <xdr:cNvSpPr txBox="1"/>
      </xdr:nvSpPr>
      <xdr:spPr>
        <a:xfrm>
          <a:off x="19310427" y="186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庁舎、図書館について、有形固定資産減価償却率が</a:t>
          </a:r>
          <a:r>
            <a:rPr kumimoji="1" lang="en-US" altLang="ja-JP" sz="1300">
              <a:latin typeface="ＭＳ Ｐゴシック" panose="020B0600070205080204" pitchFamily="50" charset="-128"/>
              <a:ea typeface="ＭＳ Ｐゴシック" panose="020B0600070205080204" pitchFamily="50" charset="-128"/>
            </a:rPr>
            <a:t>91.9%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と類似団体と比較して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近く高い数値になっており、老朽化がかなり進んできているため、今後長寿命化や建替え等について検討していく必要がある。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体育館・プールについても有形固定資産減価償却率が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以上で類似団体の値を上回っており、老朽化が進んでいるため、今後の対応を検討していく必要がある。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また、一般廃棄物処理施設、消防施設についても類似団体と比較して高い値となっているが、当該施設については現在建替えに向けて事業を進めているところである。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年度からデイサービスセンターの施設取得により有形固定資産減価償却率が類似団体の値を下回っている。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9170637</v>
      </c>
      <c r="BO4" s="430"/>
      <c r="BP4" s="430"/>
      <c r="BQ4" s="430"/>
      <c r="BR4" s="430"/>
      <c r="BS4" s="430"/>
      <c r="BT4" s="430"/>
      <c r="BU4" s="431"/>
      <c r="BV4" s="429">
        <v>8731578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2.1</v>
      </c>
      <c r="CU4" s="436"/>
      <c r="CV4" s="436"/>
      <c r="CW4" s="436"/>
      <c r="CX4" s="436"/>
      <c r="CY4" s="436"/>
      <c r="CZ4" s="436"/>
      <c r="DA4" s="437"/>
      <c r="DB4" s="435">
        <v>1.4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9019849</v>
      </c>
      <c r="BO5" s="467"/>
      <c r="BP5" s="467"/>
      <c r="BQ5" s="467"/>
      <c r="BR5" s="467"/>
      <c r="BS5" s="467"/>
      <c r="BT5" s="467"/>
      <c r="BU5" s="468"/>
      <c r="BV5" s="466">
        <v>8618871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94.2</v>
      </c>
      <c r="CU5" s="464"/>
      <c r="CV5" s="464"/>
      <c r="CW5" s="464"/>
      <c r="CX5" s="464"/>
      <c r="CY5" s="464"/>
      <c r="CZ5" s="464"/>
      <c r="DA5" s="465"/>
      <c r="DB5" s="463">
        <v>91.5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150788</v>
      </c>
      <c r="BO6" s="467"/>
      <c r="BP6" s="467"/>
      <c r="BQ6" s="467"/>
      <c r="BR6" s="467"/>
      <c r="BS6" s="467"/>
      <c r="BT6" s="467"/>
      <c r="BU6" s="468"/>
      <c r="BV6" s="466">
        <v>112707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98.9</v>
      </c>
      <c r="CU6" s="504"/>
      <c r="CV6" s="504"/>
      <c r="CW6" s="504"/>
      <c r="CX6" s="504"/>
      <c r="CY6" s="504"/>
      <c r="CZ6" s="504"/>
      <c r="DA6" s="505"/>
      <c r="DB6" s="503">
        <v>96.1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49605</v>
      </c>
      <c r="BO7" s="467"/>
      <c r="BP7" s="467"/>
      <c r="BQ7" s="467"/>
      <c r="BR7" s="467"/>
      <c r="BS7" s="467"/>
      <c r="BT7" s="467"/>
      <c r="BU7" s="468"/>
      <c r="BV7" s="466">
        <v>44765</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4902177</v>
      </c>
      <c r="CU7" s="467"/>
      <c r="CV7" s="467"/>
      <c r="CW7" s="467"/>
      <c r="CX7" s="467"/>
      <c r="CY7" s="467"/>
      <c r="CZ7" s="467"/>
      <c r="DA7" s="468"/>
      <c r="DB7" s="466">
        <v>4790821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101183</v>
      </c>
      <c r="BO8" s="467"/>
      <c r="BP8" s="467"/>
      <c r="BQ8" s="467"/>
      <c r="BR8" s="467"/>
      <c r="BS8" s="467"/>
      <c r="BT8" s="467"/>
      <c r="BU8" s="468"/>
      <c r="BV8" s="466">
        <v>67942</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0.34</v>
      </c>
      <c r="CU8" s="507"/>
      <c r="CV8" s="507"/>
      <c r="CW8" s="507"/>
      <c r="CX8" s="507"/>
      <c r="CY8" s="507"/>
      <c r="CZ8" s="507"/>
      <c r="DA8" s="508"/>
      <c r="DB8" s="506">
        <v>0.34</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15682</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102</v>
      </c>
      <c r="AV9" s="499"/>
      <c r="AW9" s="499"/>
      <c r="AX9" s="499"/>
      <c r="AY9" s="500" t="s">
        <v>117</v>
      </c>
      <c r="AZ9" s="501"/>
      <c r="BA9" s="501"/>
      <c r="BB9" s="501"/>
      <c r="BC9" s="501"/>
      <c r="BD9" s="501"/>
      <c r="BE9" s="501"/>
      <c r="BF9" s="501"/>
      <c r="BG9" s="501"/>
      <c r="BH9" s="501"/>
      <c r="BI9" s="501"/>
      <c r="BJ9" s="501"/>
      <c r="BK9" s="501"/>
      <c r="BL9" s="501"/>
      <c r="BM9" s="502"/>
      <c r="BN9" s="466">
        <v>33241</v>
      </c>
      <c r="BO9" s="467"/>
      <c r="BP9" s="467"/>
      <c r="BQ9" s="467"/>
      <c r="BR9" s="467"/>
      <c r="BS9" s="467"/>
      <c r="BT9" s="467"/>
      <c r="BU9" s="468"/>
      <c r="BV9" s="466">
        <v>-92951</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v>
      </c>
      <c r="CU9" s="464"/>
      <c r="CV9" s="464"/>
      <c r="CW9" s="464"/>
      <c r="CX9" s="464"/>
      <c r="CY9" s="464"/>
      <c r="CZ9" s="464"/>
      <c r="DA9" s="465"/>
      <c r="DB9" s="463">
        <v>12.4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17080</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535</v>
      </c>
      <c r="BO10" s="467"/>
      <c r="BP10" s="467"/>
      <c r="BQ10" s="467"/>
      <c r="BR10" s="467"/>
      <c r="BS10" s="467"/>
      <c r="BT10" s="467"/>
      <c r="BU10" s="468"/>
      <c r="BV10" s="466">
        <v>672</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15237</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110</v>
      </c>
      <c r="AV12" s="499"/>
      <c r="AW12" s="499"/>
      <c r="AX12" s="499"/>
      <c r="AY12" s="500" t="s">
        <v>137</v>
      </c>
      <c r="AZ12" s="501"/>
      <c r="BA12" s="501"/>
      <c r="BB12" s="501"/>
      <c r="BC12" s="501"/>
      <c r="BD12" s="501"/>
      <c r="BE12" s="501"/>
      <c r="BF12" s="501"/>
      <c r="BG12" s="501"/>
      <c r="BH12" s="501"/>
      <c r="BI12" s="501"/>
      <c r="BJ12" s="501"/>
      <c r="BK12" s="501"/>
      <c r="BL12" s="501"/>
      <c r="BM12" s="502"/>
      <c r="BN12" s="466">
        <v>50000</v>
      </c>
      <c r="BO12" s="467"/>
      <c r="BP12" s="467"/>
      <c r="BQ12" s="467"/>
      <c r="BR12" s="467"/>
      <c r="BS12" s="467"/>
      <c r="BT12" s="467"/>
      <c r="BU12" s="468"/>
      <c r="BV12" s="466">
        <v>50000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131</v>
      </c>
      <c r="CU12" s="507"/>
      <c r="CV12" s="507"/>
      <c r="CW12" s="507"/>
      <c r="CX12" s="507"/>
      <c r="CY12" s="507"/>
      <c r="CZ12" s="507"/>
      <c r="DA12" s="508"/>
      <c r="DB12" s="506" t="s">
        <v>131</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15112</v>
      </c>
      <c r="S13" s="548"/>
      <c r="T13" s="548"/>
      <c r="U13" s="548"/>
      <c r="V13" s="549"/>
      <c r="W13" s="482" t="s">
        <v>140</v>
      </c>
      <c r="X13" s="483"/>
      <c r="Y13" s="483"/>
      <c r="Z13" s="483"/>
      <c r="AA13" s="483"/>
      <c r="AB13" s="473"/>
      <c r="AC13" s="517">
        <v>353</v>
      </c>
      <c r="AD13" s="518"/>
      <c r="AE13" s="518"/>
      <c r="AF13" s="518"/>
      <c r="AG13" s="557"/>
      <c r="AH13" s="517">
        <v>458</v>
      </c>
      <c r="AI13" s="518"/>
      <c r="AJ13" s="518"/>
      <c r="AK13" s="518"/>
      <c r="AL13" s="519"/>
      <c r="AM13" s="495" t="s">
        <v>141</v>
      </c>
      <c r="AN13" s="496"/>
      <c r="AO13" s="496"/>
      <c r="AP13" s="496"/>
      <c r="AQ13" s="496"/>
      <c r="AR13" s="496"/>
      <c r="AS13" s="496"/>
      <c r="AT13" s="497"/>
      <c r="AU13" s="498" t="s">
        <v>110</v>
      </c>
      <c r="AV13" s="499"/>
      <c r="AW13" s="499"/>
      <c r="AX13" s="499"/>
      <c r="AY13" s="500" t="s">
        <v>142</v>
      </c>
      <c r="AZ13" s="501"/>
      <c r="BA13" s="501"/>
      <c r="BB13" s="501"/>
      <c r="BC13" s="501"/>
      <c r="BD13" s="501"/>
      <c r="BE13" s="501"/>
      <c r="BF13" s="501"/>
      <c r="BG13" s="501"/>
      <c r="BH13" s="501"/>
      <c r="BI13" s="501"/>
      <c r="BJ13" s="501"/>
      <c r="BK13" s="501"/>
      <c r="BL13" s="501"/>
      <c r="BM13" s="502"/>
      <c r="BN13" s="466">
        <v>-16224</v>
      </c>
      <c r="BO13" s="467"/>
      <c r="BP13" s="467"/>
      <c r="BQ13" s="467"/>
      <c r="BR13" s="467"/>
      <c r="BS13" s="467"/>
      <c r="BT13" s="467"/>
      <c r="BU13" s="468"/>
      <c r="BV13" s="466">
        <v>-142279</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6.4</v>
      </c>
      <c r="CU13" s="464"/>
      <c r="CV13" s="464"/>
      <c r="CW13" s="464"/>
      <c r="CX13" s="464"/>
      <c r="CY13" s="464"/>
      <c r="CZ13" s="464"/>
      <c r="DA13" s="465"/>
      <c r="DB13" s="463">
        <v>5.5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15567</v>
      </c>
      <c r="S14" s="548"/>
      <c r="T14" s="548"/>
      <c r="U14" s="548"/>
      <c r="V14" s="549"/>
      <c r="W14" s="456"/>
      <c r="X14" s="457"/>
      <c r="Y14" s="457"/>
      <c r="Z14" s="457"/>
      <c r="AA14" s="457"/>
      <c r="AB14" s="446"/>
      <c r="AC14" s="550">
        <v>5.2</v>
      </c>
      <c r="AD14" s="551"/>
      <c r="AE14" s="551"/>
      <c r="AF14" s="551"/>
      <c r="AG14" s="552"/>
      <c r="AH14" s="550">
        <v>6.3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42.1</v>
      </c>
      <c r="CU14" s="562"/>
      <c r="CV14" s="562"/>
      <c r="CW14" s="562"/>
      <c r="CX14" s="562"/>
      <c r="CY14" s="562"/>
      <c r="CZ14" s="562"/>
      <c r="DA14" s="563"/>
      <c r="DB14" s="561">
        <v>50.6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15432</v>
      </c>
      <c r="S15" s="548"/>
      <c r="T15" s="548"/>
      <c r="U15" s="548"/>
      <c r="V15" s="549"/>
      <c r="W15" s="482" t="s">
        <v>146</v>
      </c>
      <c r="X15" s="483"/>
      <c r="Y15" s="483"/>
      <c r="Z15" s="483"/>
      <c r="AA15" s="483"/>
      <c r="AB15" s="473"/>
      <c r="AC15" s="517">
        <v>996</v>
      </c>
      <c r="AD15" s="518"/>
      <c r="AE15" s="518"/>
      <c r="AF15" s="518"/>
      <c r="AG15" s="557"/>
      <c r="AH15" s="517">
        <v>983</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1443401</v>
      </c>
      <c r="BO15" s="430"/>
      <c r="BP15" s="430"/>
      <c r="BQ15" s="430"/>
      <c r="BR15" s="430"/>
      <c r="BS15" s="430"/>
      <c r="BT15" s="430"/>
      <c r="BU15" s="431"/>
      <c r="BV15" s="429">
        <v>1424298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14.6</v>
      </c>
      <c r="AD16" s="551"/>
      <c r="AE16" s="551"/>
      <c r="AF16" s="551"/>
      <c r="AG16" s="552"/>
      <c r="AH16" s="550">
        <v>13.6</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4282444</v>
      </c>
      <c r="BO16" s="467"/>
      <c r="BP16" s="467"/>
      <c r="BQ16" s="467"/>
      <c r="BR16" s="467"/>
      <c r="BS16" s="467"/>
      <c r="BT16" s="467"/>
      <c r="BU16" s="468"/>
      <c r="BV16" s="466">
        <v>4176857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5458</v>
      </c>
      <c r="AD17" s="518"/>
      <c r="AE17" s="518"/>
      <c r="AF17" s="518"/>
      <c r="AG17" s="557"/>
      <c r="AH17" s="517">
        <v>5779</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1827430</v>
      </c>
      <c r="BO17" s="467"/>
      <c r="BP17" s="467"/>
      <c r="BQ17" s="467"/>
      <c r="BR17" s="467"/>
      <c r="BS17" s="467"/>
      <c r="BT17" s="467"/>
      <c r="BU17" s="468"/>
      <c r="BV17" s="466">
        <v>1807425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183.31</v>
      </c>
      <c r="M18" s="579"/>
      <c r="N18" s="579"/>
      <c r="O18" s="579"/>
      <c r="P18" s="579"/>
      <c r="Q18" s="579"/>
      <c r="R18" s="580"/>
      <c r="S18" s="580"/>
      <c r="T18" s="580"/>
      <c r="U18" s="580"/>
      <c r="V18" s="581"/>
      <c r="W18" s="484"/>
      <c r="X18" s="485"/>
      <c r="Y18" s="485"/>
      <c r="Z18" s="485"/>
      <c r="AA18" s="485"/>
      <c r="AB18" s="476"/>
      <c r="AC18" s="582">
        <v>80.2</v>
      </c>
      <c r="AD18" s="583"/>
      <c r="AE18" s="583"/>
      <c r="AF18" s="583"/>
      <c r="AG18" s="584"/>
      <c r="AH18" s="582">
        <v>80</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4699401</v>
      </c>
      <c r="BO18" s="467"/>
      <c r="BP18" s="467"/>
      <c r="BQ18" s="467"/>
      <c r="BR18" s="467"/>
      <c r="BS18" s="467"/>
      <c r="BT18" s="467"/>
      <c r="BU18" s="468"/>
      <c r="BV18" s="466">
        <v>4524609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86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6184954</v>
      </c>
      <c r="BO19" s="467"/>
      <c r="BP19" s="467"/>
      <c r="BQ19" s="467"/>
      <c r="BR19" s="467"/>
      <c r="BS19" s="467"/>
      <c r="BT19" s="467"/>
      <c r="BU19" s="468"/>
      <c r="BV19" s="466">
        <v>6105561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7296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10676658</v>
      </c>
      <c r="BO23" s="467"/>
      <c r="BP23" s="467"/>
      <c r="BQ23" s="467"/>
      <c r="BR23" s="467"/>
      <c r="BS23" s="467"/>
      <c r="BT23" s="467"/>
      <c r="BU23" s="468"/>
      <c r="BV23" s="466">
        <v>10489204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6700</v>
      </c>
      <c r="R24" s="518"/>
      <c r="S24" s="518"/>
      <c r="T24" s="518"/>
      <c r="U24" s="518"/>
      <c r="V24" s="557"/>
      <c r="W24" s="616"/>
      <c r="X24" s="604"/>
      <c r="Y24" s="605"/>
      <c r="Z24" s="516" t="s">
        <v>169</v>
      </c>
      <c r="AA24" s="496"/>
      <c r="AB24" s="496"/>
      <c r="AC24" s="496"/>
      <c r="AD24" s="496"/>
      <c r="AE24" s="496"/>
      <c r="AF24" s="496"/>
      <c r="AG24" s="497"/>
      <c r="AH24" s="517">
        <v>189</v>
      </c>
      <c r="AI24" s="518"/>
      <c r="AJ24" s="518"/>
      <c r="AK24" s="518"/>
      <c r="AL24" s="557"/>
      <c r="AM24" s="517">
        <v>528822</v>
      </c>
      <c r="AN24" s="518"/>
      <c r="AO24" s="518"/>
      <c r="AP24" s="518"/>
      <c r="AQ24" s="518"/>
      <c r="AR24" s="557"/>
      <c r="AS24" s="517">
        <v>2798</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8753350</v>
      </c>
      <c r="BO24" s="467"/>
      <c r="BP24" s="467"/>
      <c r="BQ24" s="467"/>
      <c r="BR24" s="467"/>
      <c r="BS24" s="467"/>
      <c r="BT24" s="467"/>
      <c r="BU24" s="468"/>
      <c r="BV24" s="466">
        <v>8411906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5600</v>
      </c>
      <c r="R25" s="518"/>
      <c r="S25" s="518"/>
      <c r="T25" s="518"/>
      <c r="U25" s="518"/>
      <c r="V25" s="557"/>
      <c r="W25" s="616"/>
      <c r="X25" s="604"/>
      <c r="Y25" s="605"/>
      <c r="Z25" s="516" t="s">
        <v>172</v>
      </c>
      <c r="AA25" s="496"/>
      <c r="AB25" s="496"/>
      <c r="AC25" s="496"/>
      <c r="AD25" s="496"/>
      <c r="AE25" s="496"/>
      <c r="AF25" s="496"/>
      <c r="AG25" s="497"/>
      <c r="AH25" s="517">
        <v>40</v>
      </c>
      <c r="AI25" s="518"/>
      <c r="AJ25" s="518"/>
      <c r="AK25" s="518"/>
      <c r="AL25" s="557"/>
      <c r="AM25" s="517">
        <v>109840</v>
      </c>
      <c r="AN25" s="518"/>
      <c r="AO25" s="518"/>
      <c r="AP25" s="518"/>
      <c r="AQ25" s="518"/>
      <c r="AR25" s="557"/>
      <c r="AS25" s="517">
        <v>2746</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2074</v>
      </c>
      <c r="BO25" s="430"/>
      <c r="BP25" s="430"/>
      <c r="BQ25" s="430"/>
      <c r="BR25" s="430"/>
      <c r="BS25" s="430"/>
      <c r="BT25" s="430"/>
      <c r="BU25" s="431"/>
      <c r="BV25" s="429" t="s">
        <v>131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5000</v>
      </c>
      <c r="R26" s="518"/>
      <c r="S26" s="518"/>
      <c r="T26" s="518"/>
      <c r="U26" s="518"/>
      <c r="V26" s="557"/>
      <c r="W26" s="616"/>
      <c r="X26" s="604"/>
      <c r="Y26" s="605"/>
      <c r="Z26" s="516" t="s">
        <v>175</v>
      </c>
      <c r="AA26" s="626"/>
      <c r="AB26" s="626"/>
      <c r="AC26" s="626"/>
      <c r="AD26" s="626"/>
      <c r="AE26" s="626"/>
      <c r="AF26" s="626"/>
      <c r="AG26" s="627"/>
      <c r="AH26" s="517" t="s">
        <v>131</v>
      </c>
      <c r="AI26" s="518"/>
      <c r="AJ26" s="518"/>
      <c r="AK26" s="518"/>
      <c r="AL26" s="557"/>
      <c r="AM26" s="517" t="s">
        <v>131</v>
      </c>
      <c r="AN26" s="518"/>
      <c r="AO26" s="518"/>
      <c r="AP26" s="518"/>
      <c r="AQ26" s="518"/>
      <c r="AR26" s="557"/>
      <c r="AS26" s="517" t="s">
        <v>131</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131</v>
      </c>
      <c r="BO26" s="467"/>
      <c r="BP26" s="467"/>
      <c r="BQ26" s="467"/>
      <c r="BR26" s="467"/>
      <c r="BS26" s="467"/>
      <c r="BT26" s="467"/>
      <c r="BU26" s="468"/>
      <c r="BV26" s="466" t="s">
        <v>131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2800</v>
      </c>
      <c r="R27" s="518"/>
      <c r="S27" s="518"/>
      <c r="T27" s="518"/>
      <c r="U27" s="518"/>
      <c r="V27" s="557"/>
      <c r="W27" s="616"/>
      <c r="X27" s="604"/>
      <c r="Y27" s="605"/>
      <c r="Z27" s="516" t="s">
        <v>178</v>
      </c>
      <c r="AA27" s="496"/>
      <c r="AB27" s="496"/>
      <c r="AC27" s="496"/>
      <c r="AD27" s="496"/>
      <c r="AE27" s="496"/>
      <c r="AF27" s="496"/>
      <c r="AG27" s="497"/>
      <c r="AH27" s="517">
        <v>2</v>
      </c>
      <c r="AI27" s="518"/>
      <c r="AJ27" s="518"/>
      <c r="AK27" s="518"/>
      <c r="AL27" s="557"/>
      <c r="AM27" s="517" t="s">
        <v>179</v>
      </c>
      <c r="AN27" s="518"/>
      <c r="AO27" s="518"/>
      <c r="AP27" s="518"/>
      <c r="AQ27" s="518"/>
      <c r="AR27" s="557"/>
      <c r="AS27" s="517" t="s">
        <v>179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461318</v>
      </c>
      <c r="BO27" s="640"/>
      <c r="BP27" s="640"/>
      <c r="BQ27" s="640"/>
      <c r="BR27" s="640"/>
      <c r="BS27" s="640"/>
      <c r="BT27" s="640"/>
      <c r="BU27" s="641"/>
      <c r="BV27" s="639">
        <v>455258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2300</v>
      </c>
      <c r="R28" s="518"/>
      <c r="S28" s="518"/>
      <c r="T28" s="518"/>
      <c r="U28" s="518"/>
      <c r="V28" s="557"/>
      <c r="W28" s="616"/>
      <c r="X28" s="604"/>
      <c r="Y28" s="605"/>
      <c r="Z28" s="516" t="s">
        <v>182</v>
      </c>
      <c r="AA28" s="496"/>
      <c r="AB28" s="496"/>
      <c r="AC28" s="496"/>
      <c r="AD28" s="496"/>
      <c r="AE28" s="496"/>
      <c r="AF28" s="496"/>
      <c r="AG28" s="497"/>
      <c r="AH28" s="517" t="s">
        <v>131</v>
      </c>
      <c r="AI28" s="518"/>
      <c r="AJ28" s="518"/>
      <c r="AK28" s="518"/>
      <c r="AL28" s="557"/>
      <c r="AM28" s="517" t="s">
        <v>131</v>
      </c>
      <c r="AN28" s="518"/>
      <c r="AO28" s="518"/>
      <c r="AP28" s="518"/>
      <c r="AQ28" s="518"/>
      <c r="AR28" s="557"/>
      <c r="AS28" s="517" t="s">
        <v>131</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927309</v>
      </c>
      <c r="BO28" s="430"/>
      <c r="BP28" s="430"/>
      <c r="BQ28" s="430"/>
      <c r="BR28" s="430"/>
      <c r="BS28" s="430"/>
      <c r="BT28" s="430"/>
      <c r="BU28" s="431"/>
      <c r="BV28" s="429">
        <v>976774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10</v>
      </c>
      <c r="M29" s="518"/>
      <c r="N29" s="518"/>
      <c r="O29" s="518"/>
      <c r="P29" s="557"/>
      <c r="Q29" s="517">
        <v>2100</v>
      </c>
      <c r="R29" s="518"/>
      <c r="S29" s="518"/>
      <c r="T29" s="518"/>
      <c r="U29" s="518"/>
      <c r="V29" s="557"/>
      <c r="W29" s="617"/>
      <c r="X29" s="618"/>
      <c r="Y29" s="619"/>
      <c r="Z29" s="516" t="s">
        <v>185</v>
      </c>
      <c r="AA29" s="496"/>
      <c r="AB29" s="496"/>
      <c r="AC29" s="496"/>
      <c r="AD29" s="496"/>
      <c r="AE29" s="496"/>
      <c r="AF29" s="496"/>
      <c r="AG29" s="497"/>
      <c r="AH29" s="517">
        <v>191</v>
      </c>
      <c r="AI29" s="518"/>
      <c r="AJ29" s="518"/>
      <c r="AK29" s="518"/>
      <c r="AL29" s="557"/>
      <c r="AM29" s="517">
        <v>536626</v>
      </c>
      <c r="AN29" s="518"/>
      <c r="AO29" s="518"/>
      <c r="AP29" s="518"/>
      <c r="AQ29" s="518"/>
      <c r="AR29" s="557"/>
      <c r="AS29" s="517">
        <v>2810</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1226225</v>
      </c>
      <c r="BO29" s="467"/>
      <c r="BP29" s="467"/>
      <c r="BQ29" s="467"/>
      <c r="BR29" s="467"/>
      <c r="BS29" s="467"/>
      <c r="BT29" s="467"/>
      <c r="BU29" s="468"/>
      <c r="BV29" s="466">
        <v>1225585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97.9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1803221</v>
      </c>
      <c r="BO30" s="640"/>
      <c r="BP30" s="640"/>
      <c r="BQ30" s="640"/>
      <c r="BR30" s="640"/>
      <c r="BS30" s="640"/>
      <c r="BT30" s="640"/>
      <c r="BU30" s="641"/>
      <c r="BV30" s="639">
        <v>1639852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194</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国民健康保険事業費特別会計</v>
      </c>
      <c r="X34" s="653"/>
      <c r="Y34" s="653"/>
      <c r="Z34" s="653"/>
      <c r="AA34" s="653"/>
      <c r="AB34" s="653"/>
      <c r="AC34" s="653"/>
      <c r="AD34" s="653"/>
      <c r="AE34" s="653"/>
      <c r="AF34" s="653"/>
      <c r="AG34" s="653"/>
      <c r="AH34" s="653"/>
      <c r="AI34" s="653"/>
      <c r="AJ34" s="653"/>
      <c r="AK34" s="653"/>
      <c r="AL34" s="213"/>
      <c r="AM34" s="652">
        <f>IF(AO34="","",MAX(C34:D43,U34:V43)+1)</f>
        <v>10</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IF('各会計、関係団体の財政状況及び健全化判断比率'!B35="","",'各会計、関係団体の財政状況及び健全化判断比率'!B35)</f>
        <v>下水道事業費特別会計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和歌山県市町村総合事務組合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24</v>
      </c>
      <c r="CP34" s="652"/>
      <c r="CQ34" s="653" t="str">
        <f>IF('各会計、関係団体の財政状況及び健全化判断比率'!BS7="","",'各会計、関係団体の財政状況及び健全化判断比率'!BS7)</f>
        <v>那智勝浦冷蔵株式会社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住宅宅地資金貸付事業費特別会計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後期高齢者医療事業費特別会計</v>
      </c>
      <c r="X35" s="653"/>
      <c r="Y35" s="653"/>
      <c r="Z35" s="653"/>
      <c r="AA35" s="653"/>
      <c r="AB35" s="653"/>
      <c r="AC35" s="653"/>
      <c r="AD35" s="653"/>
      <c r="AE35" s="653"/>
      <c r="AF35" s="653"/>
      <c r="AG35" s="653"/>
      <c r="AH35" s="653"/>
      <c r="AI35" s="653"/>
      <c r="AJ35" s="653"/>
      <c r="AK35" s="653"/>
      <c r="AL35" s="213"/>
      <c r="AM35" s="652">
        <f t="shared" ref="AM35:AM43" si="0">IF(AO35="","",AM34+1)</f>
        <v>11</v>
      </c>
      <c r="AN35" s="652"/>
      <c r="AO35" s="653" t="str">
        <f>IF('各会計、関係団体の財政状況及び健全化判断比率'!B34="","",'各会計、関係団体の財政状況及び健全化判断比率'!B34)</f>
        <v>町立温泉病院事業会計</v>
      </c>
      <c r="AP35" s="653"/>
      <c r="AQ35" s="653"/>
      <c r="AR35" s="653"/>
      <c r="AS35" s="653"/>
      <c r="AT35" s="653"/>
      <c r="AU35" s="653"/>
      <c r="AV35" s="653"/>
      <c r="AW35" s="653"/>
      <c r="AX35" s="653"/>
      <c r="AY35" s="653"/>
      <c r="AZ35" s="653"/>
      <c r="BA35" s="653"/>
      <c r="BB35" s="653"/>
      <c r="BC35" s="653"/>
      <c r="BD35" s="213"/>
      <c r="BE35" s="652">
        <f t="shared" ref="BE35:BE43" si="1">IF(BG35="","",BE34+1)</f>
        <v>13</v>
      </c>
      <c r="BF35" s="652"/>
      <c r="BG35" s="653" t="str">
        <f>IF('各会計、関係団体の財政状況及び健全化判断比率'!B36="","",'各会計、関係団体の財政状況及び健全化判断比率'!B36)</f>
        <v>勝浦地方卸売市場事業費特別会計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紀南学園事務組合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土地取得事業費特別会計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介護保険事業費特別会計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東牟婁郡町村新宮市老人福祉施設事務組合（一般会計）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育英奨学金貸与事業費特別会計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通所介護事業費特別会計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東牟婁郡町村新宮市老人福祉施設事務組合（特別会計）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9</v>
      </c>
      <c r="V38" s="652"/>
      <c r="W38" s="653" t="str">
        <f>IF('各会計、関係団体の財政状況及び健全化判断比率'!B32="","",'各会計、関係団体の財政状況及び健全化判断比率'!B32)</f>
        <v>介護認定審査会共同設置事業費特別会計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那智勝浦町・太地町環境衛生施設一部事務組合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19</v>
      </c>
      <c r="BX39" s="652"/>
      <c r="BY39" s="653" t="str">
        <f>IF('各会計、関係団体の財政状況及び健全化判断比率'!B73="","",'各会計、関係団体の財政状況及び健全化判断比率'!B73)</f>
        <v>新宮周辺広域市町村圏事務組合（一般会計）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20</v>
      </c>
      <c r="BX40" s="652"/>
      <c r="BY40" s="653" t="str">
        <f>IF('各会計、関係団体の財政状況及び健全化判断比率'!B74="","",'各会計、関係団体の財政状況及び健全化判断比率'!B74)</f>
        <v>新宮周辺広域市町村圏事務組合（特別会計）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21</v>
      </c>
      <c r="BX41" s="652"/>
      <c r="BY41" s="653" t="str">
        <f>IF('各会計、関係団体の財政状況及び健全化判断比率'!B75="","",'各会計、関係団体の財政状況及び健全化判断比率'!B75)</f>
        <v>和歌山地方税回収機構</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22</v>
      </c>
      <c r="BX42" s="652"/>
      <c r="BY42" s="653" t="str">
        <f>IF('各会計、関係団体の財政状況及び健全化判断比率'!B76="","",'各会計、関係団体の財政状況及び健全化判断比率'!B76)</f>
        <v>和歌山県後期高齢者医療広域連合（一般会計）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23</v>
      </c>
      <c r="BX43" s="652"/>
      <c r="BY43" s="653" t="str">
        <f>IF('各会計、関係団体の財政状況及び健全化判断比率'!B77="","",'各会計、関係団体の財政状況及び健全化判断比率'!B77)</f>
        <v>和歌山県後期高齢者医療広域連合（特別会計）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gJv1fwWjiy4vJf5VWt8NGuG3hogVRYKQuKS1IzvVGpvLIS21dsb7yzXFuM+3oAa1MQSjGEGD5cLhK5JCPDdA==" saltValue="rffohM3HI/uV7uDtz7nE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1475191</v>
      </c>
      <c r="S5" s="669"/>
      <c r="T5" s="669"/>
      <c r="U5" s="669"/>
      <c r="V5" s="669"/>
      <c r="W5" s="669"/>
      <c r="X5" s="669"/>
      <c r="Y5" s="670"/>
      <c r="Z5" s="671">
        <v>16.100000000000001</v>
      </c>
      <c r="AA5" s="671"/>
      <c r="AB5" s="671"/>
      <c r="AC5" s="671"/>
      <c r="AD5" s="672">
        <v>1475191</v>
      </c>
      <c r="AE5" s="672"/>
      <c r="AF5" s="672"/>
      <c r="AG5" s="672"/>
      <c r="AH5" s="672"/>
      <c r="AI5" s="672"/>
      <c r="AJ5" s="672"/>
      <c r="AK5" s="672"/>
      <c r="AL5" s="673">
        <v>31</v>
      </c>
      <c r="AM5" s="674"/>
      <c r="AN5" s="674"/>
      <c r="AO5" s="675"/>
      <c r="AP5" s="665" t="s">
        <v>224</v>
      </c>
      <c r="AQ5" s="666"/>
      <c r="AR5" s="666"/>
      <c r="AS5" s="666"/>
      <c r="AT5" s="666"/>
      <c r="AU5" s="666"/>
      <c r="AV5" s="666"/>
      <c r="AW5" s="666"/>
      <c r="AX5" s="666"/>
      <c r="AY5" s="666"/>
      <c r="AZ5" s="666"/>
      <c r="BA5" s="666"/>
      <c r="BB5" s="666"/>
      <c r="BC5" s="666"/>
      <c r="BD5" s="666"/>
      <c r="BE5" s="666"/>
      <c r="BF5" s="667"/>
      <c r="BG5" s="679">
        <v>1408717</v>
      </c>
      <c r="BH5" s="680"/>
      <c r="BI5" s="680"/>
      <c r="BJ5" s="680"/>
      <c r="BK5" s="680"/>
      <c r="BL5" s="680"/>
      <c r="BM5" s="680"/>
      <c r="BN5" s="681"/>
      <c r="BO5" s="682">
        <v>95.5</v>
      </c>
      <c r="BP5" s="682"/>
      <c r="BQ5" s="682"/>
      <c r="BR5" s="682"/>
      <c r="BS5" s="683" t="s">
        <v>225</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217</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54148</v>
      </c>
      <c r="S6" s="680"/>
      <c r="T6" s="680"/>
      <c r="U6" s="680"/>
      <c r="V6" s="680"/>
      <c r="W6" s="680"/>
      <c r="X6" s="680"/>
      <c r="Y6" s="681"/>
      <c r="Z6" s="682">
        <v>0.6</v>
      </c>
      <c r="AA6" s="682"/>
      <c r="AB6" s="682"/>
      <c r="AC6" s="682"/>
      <c r="AD6" s="683">
        <v>54148</v>
      </c>
      <c r="AE6" s="683"/>
      <c r="AF6" s="683"/>
      <c r="AG6" s="683"/>
      <c r="AH6" s="683"/>
      <c r="AI6" s="683"/>
      <c r="AJ6" s="683"/>
      <c r="AK6" s="683"/>
      <c r="AL6" s="684">
        <v>1.1000000000000001</v>
      </c>
      <c r="AM6" s="685"/>
      <c r="AN6" s="685"/>
      <c r="AO6" s="686"/>
      <c r="AP6" s="676" t="s">
        <v>230</v>
      </c>
      <c r="AQ6" s="677"/>
      <c r="AR6" s="677"/>
      <c r="AS6" s="677"/>
      <c r="AT6" s="677"/>
      <c r="AU6" s="677"/>
      <c r="AV6" s="677"/>
      <c r="AW6" s="677"/>
      <c r="AX6" s="677"/>
      <c r="AY6" s="677"/>
      <c r="AZ6" s="677"/>
      <c r="BA6" s="677"/>
      <c r="BB6" s="677"/>
      <c r="BC6" s="677"/>
      <c r="BD6" s="677"/>
      <c r="BE6" s="677"/>
      <c r="BF6" s="678"/>
      <c r="BG6" s="679">
        <v>1408717</v>
      </c>
      <c r="BH6" s="680"/>
      <c r="BI6" s="680"/>
      <c r="BJ6" s="680"/>
      <c r="BK6" s="680"/>
      <c r="BL6" s="680"/>
      <c r="BM6" s="680"/>
      <c r="BN6" s="681"/>
      <c r="BO6" s="682">
        <v>95.5</v>
      </c>
      <c r="BP6" s="682"/>
      <c r="BQ6" s="682"/>
      <c r="BR6" s="682"/>
      <c r="BS6" s="683" t="s">
        <v>231</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83792</v>
      </c>
      <c r="CS6" s="680"/>
      <c r="CT6" s="680"/>
      <c r="CU6" s="680"/>
      <c r="CV6" s="680"/>
      <c r="CW6" s="680"/>
      <c r="CX6" s="680"/>
      <c r="CY6" s="681"/>
      <c r="CZ6" s="673">
        <v>0.9</v>
      </c>
      <c r="DA6" s="674"/>
      <c r="DB6" s="674"/>
      <c r="DC6" s="693"/>
      <c r="DD6" s="688" t="s">
        <v>231</v>
      </c>
      <c r="DE6" s="680"/>
      <c r="DF6" s="680"/>
      <c r="DG6" s="680"/>
      <c r="DH6" s="680"/>
      <c r="DI6" s="680"/>
      <c r="DJ6" s="680"/>
      <c r="DK6" s="680"/>
      <c r="DL6" s="680"/>
      <c r="DM6" s="680"/>
      <c r="DN6" s="680"/>
      <c r="DO6" s="680"/>
      <c r="DP6" s="681"/>
      <c r="DQ6" s="688">
        <v>83792</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4249</v>
      </c>
      <c r="S7" s="680"/>
      <c r="T7" s="680"/>
      <c r="U7" s="680"/>
      <c r="V7" s="680"/>
      <c r="W7" s="680"/>
      <c r="X7" s="680"/>
      <c r="Y7" s="681"/>
      <c r="Z7" s="682">
        <v>0</v>
      </c>
      <c r="AA7" s="682"/>
      <c r="AB7" s="682"/>
      <c r="AC7" s="682"/>
      <c r="AD7" s="683">
        <v>4249</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536314</v>
      </c>
      <c r="BH7" s="680"/>
      <c r="BI7" s="680"/>
      <c r="BJ7" s="680"/>
      <c r="BK7" s="680"/>
      <c r="BL7" s="680"/>
      <c r="BM7" s="680"/>
      <c r="BN7" s="681"/>
      <c r="BO7" s="682">
        <v>36.4</v>
      </c>
      <c r="BP7" s="682"/>
      <c r="BQ7" s="682"/>
      <c r="BR7" s="682"/>
      <c r="BS7" s="683" t="s">
        <v>225</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1519411</v>
      </c>
      <c r="CS7" s="680"/>
      <c r="CT7" s="680"/>
      <c r="CU7" s="680"/>
      <c r="CV7" s="680"/>
      <c r="CW7" s="680"/>
      <c r="CX7" s="680"/>
      <c r="CY7" s="681"/>
      <c r="CZ7" s="682">
        <v>16.8</v>
      </c>
      <c r="DA7" s="682"/>
      <c r="DB7" s="682"/>
      <c r="DC7" s="682"/>
      <c r="DD7" s="688">
        <v>73850</v>
      </c>
      <c r="DE7" s="680"/>
      <c r="DF7" s="680"/>
      <c r="DG7" s="680"/>
      <c r="DH7" s="680"/>
      <c r="DI7" s="680"/>
      <c r="DJ7" s="680"/>
      <c r="DK7" s="680"/>
      <c r="DL7" s="680"/>
      <c r="DM7" s="680"/>
      <c r="DN7" s="680"/>
      <c r="DO7" s="680"/>
      <c r="DP7" s="681"/>
      <c r="DQ7" s="688">
        <v>1276641</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7458</v>
      </c>
      <c r="S8" s="680"/>
      <c r="T8" s="680"/>
      <c r="U8" s="680"/>
      <c r="V8" s="680"/>
      <c r="W8" s="680"/>
      <c r="X8" s="680"/>
      <c r="Y8" s="681"/>
      <c r="Z8" s="682">
        <v>0.1</v>
      </c>
      <c r="AA8" s="682"/>
      <c r="AB8" s="682"/>
      <c r="AC8" s="682"/>
      <c r="AD8" s="683">
        <v>7458</v>
      </c>
      <c r="AE8" s="683"/>
      <c r="AF8" s="683"/>
      <c r="AG8" s="683"/>
      <c r="AH8" s="683"/>
      <c r="AI8" s="683"/>
      <c r="AJ8" s="683"/>
      <c r="AK8" s="683"/>
      <c r="AL8" s="684">
        <v>0.2</v>
      </c>
      <c r="AM8" s="685"/>
      <c r="AN8" s="685"/>
      <c r="AO8" s="686"/>
      <c r="AP8" s="676" t="s">
        <v>237</v>
      </c>
      <c r="AQ8" s="677"/>
      <c r="AR8" s="677"/>
      <c r="AS8" s="677"/>
      <c r="AT8" s="677"/>
      <c r="AU8" s="677"/>
      <c r="AV8" s="677"/>
      <c r="AW8" s="677"/>
      <c r="AX8" s="677"/>
      <c r="AY8" s="677"/>
      <c r="AZ8" s="677"/>
      <c r="BA8" s="677"/>
      <c r="BB8" s="677"/>
      <c r="BC8" s="677"/>
      <c r="BD8" s="677"/>
      <c r="BE8" s="677"/>
      <c r="BF8" s="678"/>
      <c r="BG8" s="679">
        <v>23854</v>
      </c>
      <c r="BH8" s="680"/>
      <c r="BI8" s="680"/>
      <c r="BJ8" s="680"/>
      <c r="BK8" s="680"/>
      <c r="BL8" s="680"/>
      <c r="BM8" s="680"/>
      <c r="BN8" s="681"/>
      <c r="BO8" s="682">
        <v>1.6</v>
      </c>
      <c r="BP8" s="682"/>
      <c r="BQ8" s="682"/>
      <c r="BR8" s="682"/>
      <c r="BS8" s="688" t="s">
        <v>231</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2486823</v>
      </c>
      <c r="CS8" s="680"/>
      <c r="CT8" s="680"/>
      <c r="CU8" s="680"/>
      <c r="CV8" s="680"/>
      <c r="CW8" s="680"/>
      <c r="CX8" s="680"/>
      <c r="CY8" s="681"/>
      <c r="CZ8" s="682">
        <v>27.6</v>
      </c>
      <c r="DA8" s="682"/>
      <c r="DB8" s="682"/>
      <c r="DC8" s="682"/>
      <c r="DD8" s="688">
        <v>132343</v>
      </c>
      <c r="DE8" s="680"/>
      <c r="DF8" s="680"/>
      <c r="DG8" s="680"/>
      <c r="DH8" s="680"/>
      <c r="DI8" s="680"/>
      <c r="DJ8" s="680"/>
      <c r="DK8" s="680"/>
      <c r="DL8" s="680"/>
      <c r="DM8" s="680"/>
      <c r="DN8" s="680"/>
      <c r="DO8" s="680"/>
      <c r="DP8" s="681"/>
      <c r="DQ8" s="688">
        <v>1408027</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6211</v>
      </c>
      <c r="S9" s="680"/>
      <c r="T9" s="680"/>
      <c r="U9" s="680"/>
      <c r="V9" s="680"/>
      <c r="W9" s="680"/>
      <c r="X9" s="680"/>
      <c r="Y9" s="681"/>
      <c r="Z9" s="682">
        <v>0.1</v>
      </c>
      <c r="AA9" s="682"/>
      <c r="AB9" s="682"/>
      <c r="AC9" s="682"/>
      <c r="AD9" s="683">
        <v>6211</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463718</v>
      </c>
      <c r="BH9" s="680"/>
      <c r="BI9" s="680"/>
      <c r="BJ9" s="680"/>
      <c r="BK9" s="680"/>
      <c r="BL9" s="680"/>
      <c r="BM9" s="680"/>
      <c r="BN9" s="681"/>
      <c r="BO9" s="682">
        <v>31.4</v>
      </c>
      <c r="BP9" s="682"/>
      <c r="BQ9" s="682"/>
      <c r="BR9" s="682"/>
      <c r="BS9" s="688" t="s">
        <v>231</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945046</v>
      </c>
      <c r="CS9" s="680"/>
      <c r="CT9" s="680"/>
      <c r="CU9" s="680"/>
      <c r="CV9" s="680"/>
      <c r="CW9" s="680"/>
      <c r="CX9" s="680"/>
      <c r="CY9" s="681"/>
      <c r="CZ9" s="682">
        <v>10.5</v>
      </c>
      <c r="DA9" s="682"/>
      <c r="DB9" s="682"/>
      <c r="DC9" s="682"/>
      <c r="DD9" s="688">
        <v>23838</v>
      </c>
      <c r="DE9" s="680"/>
      <c r="DF9" s="680"/>
      <c r="DG9" s="680"/>
      <c r="DH9" s="680"/>
      <c r="DI9" s="680"/>
      <c r="DJ9" s="680"/>
      <c r="DK9" s="680"/>
      <c r="DL9" s="680"/>
      <c r="DM9" s="680"/>
      <c r="DN9" s="680"/>
      <c r="DO9" s="680"/>
      <c r="DP9" s="681"/>
      <c r="DQ9" s="688">
        <v>786472</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225</v>
      </c>
      <c r="S10" s="680"/>
      <c r="T10" s="680"/>
      <c r="U10" s="680"/>
      <c r="V10" s="680"/>
      <c r="W10" s="680"/>
      <c r="X10" s="680"/>
      <c r="Y10" s="681"/>
      <c r="Z10" s="682" t="s">
        <v>231</v>
      </c>
      <c r="AA10" s="682"/>
      <c r="AB10" s="682"/>
      <c r="AC10" s="682"/>
      <c r="AD10" s="683" t="s">
        <v>231</v>
      </c>
      <c r="AE10" s="683"/>
      <c r="AF10" s="683"/>
      <c r="AG10" s="683"/>
      <c r="AH10" s="683"/>
      <c r="AI10" s="683"/>
      <c r="AJ10" s="683"/>
      <c r="AK10" s="683"/>
      <c r="AL10" s="684" t="s">
        <v>231</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28256</v>
      </c>
      <c r="BH10" s="680"/>
      <c r="BI10" s="680"/>
      <c r="BJ10" s="680"/>
      <c r="BK10" s="680"/>
      <c r="BL10" s="680"/>
      <c r="BM10" s="680"/>
      <c r="BN10" s="681"/>
      <c r="BO10" s="682">
        <v>1.9</v>
      </c>
      <c r="BP10" s="682"/>
      <c r="BQ10" s="682"/>
      <c r="BR10" s="682"/>
      <c r="BS10" s="688" t="s">
        <v>231</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231</v>
      </c>
      <c r="CS10" s="680"/>
      <c r="CT10" s="680"/>
      <c r="CU10" s="680"/>
      <c r="CV10" s="680"/>
      <c r="CW10" s="680"/>
      <c r="CX10" s="680"/>
      <c r="CY10" s="681"/>
      <c r="CZ10" s="682" t="s">
        <v>231</v>
      </c>
      <c r="DA10" s="682"/>
      <c r="DB10" s="682"/>
      <c r="DC10" s="682"/>
      <c r="DD10" s="688" t="s">
        <v>231</v>
      </c>
      <c r="DE10" s="680"/>
      <c r="DF10" s="680"/>
      <c r="DG10" s="680"/>
      <c r="DH10" s="680"/>
      <c r="DI10" s="680"/>
      <c r="DJ10" s="680"/>
      <c r="DK10" s="680"/>
      <c r="DL10" s="680"/>
      <c r="DM10" s="680"/>
      <c r="DN10" s="680"/>
      <c r="DO10" s="680"/>
      <c r="DP10" s="681"/>
      <c r="DQ10" s="688" t="s">
        <v>231</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231</v>
      </c>
      <c r="AA11" s="682"/>
      <c r="AB11" s="682"/>
      <c r="AC11" s="682"/>
      <c r="AD11" s="683" t="s">
        <v>225</v>
      </c>
      <c r="AE11" s="683"/>
      <c r="AF11" s="683"/>
      <c r="AG11" s="683"/>
      <c r="AH11" s="683"/>
      <c r="AI11" s="683"/>
      <c r="AJ11" s="683"/>
      <c r="AK11" s="683"/>
      <c r="AL11" s="684" t="s">
        <v>231</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20486</v>
      </c>
      <c r="BH11" s="680"/>
      <c r="BI11" s="680"/>
      <c r="BJ11" s="680"/>
      <c r="BK11" s="680"/>
      <c r="BL11" s="680"/>
      <c r="BM11" s="680"/>
      <c r="BN11" s="681"/>
      <c r="BO11" s="682">
        <v>1.4</v>
      </c>
      <c r="BP11" s="682"/>
      <c r="BQ11" s="682"/>
      <c r="BR11" s="682"/>
      <c r="BS11" s="688" t="s">
        <v>231</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1196140</v>
      </c>
      <c r="CS11" s="680"/>
      <c r="CT11" s="680"/>
      <c r="CU11" s="680"/>
      <c r="CV11" s="680"/>
      <c r="CW11" s="680"/>
      <c r="CX11" s="680"/>
      <c r="CY11" s="681"/>
      <c r="CZ11" s="682">
        <v>13.3</v>
      </c>
      <c r="DA11" s="682"/>
      <c r="DB11" s="682"/>
      <c r="DC11" s="682"/>
      <c r="DD11" s="688">
        <v>1009271</v>
      </c>
      <c r="DE11" s="680"/>
      <c r="DF11" s="680"/>
      <c r="DG11" s="680"/>
      <c r="DH11" s="680"/>
      <c r="DI11" s="680"/>
      <c r="DJ11" s="680"/>
      <c r="DK11" s="680"/>
      <c r="DL11" s="680"/>
      <c r="DM11" s="680"/>
      <c r="DN11" s="680"/>
      <c r="DO11" s="680"/>
      <c r="DP11" s="681"/>
      <c r="DQ11" s="688">
        <v>137915</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285594</v>
      </c>
      <c r="S12" s="680"/>
      <c r="T12" s="680"/>
      <c r="U12" s="680"/>
      <c r="V12" s="680"/>
      <c r="W12" s="680"/>
      <c r="X12" s="680"/>
      <c r="Y12" s="681"/>
      <c r="Z12" s="682">
        <v>3.1</v>
      </c>
      <c r="AA12" s="682"/>
      <c r="AB12" s="682"/>
      <c r="AC12" s="682"/>
      <c r="AD12" s="683">
        <v>285594</v>
      </c>
      <c r="AE12" s="683"/>
      <c r="AF12" s="683"/>
      <c r="AG12" s="683"/>
      <c r="AH12" s="683"/>
      <c r="AI12" s="683"/>
      <c r="AJ12" s="683"/>
      <c r="AK12" s="683"/>
      <c r="AL12" s="684">
        <v>6</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699357</v>
      </c>
      <c r="BH12" s="680"/>
      <c r="BI12" s="680"/>
      <c r="BJ12" s="680"/>
      <c r="BK12" s="680"/>
      <c r="BL12" s="680"/>
      <c r="BM12" s="680"/>
      <c r="BN12" s="681"/>
      <c r="BO12" s="682">
        <v>47.4</v>
      </c>
      <c r="BP12" s="682"/>
      <c r="BQ12" s="682"/>
      <c r="BR12" s="682"/>
      <c r="BS12" s="688" t="s">
        <v>231</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257899</v>
      </c>
      <c r="CS12" s="680"/>
      <c r="CT12" s="680"/>
      <c r="CU12" s="680"/>
      <c r="CV12" s="680"/>
      <c r="CW12" s="680"/>
      <c r="CX12" s="680"/>
      <c r="CY12" s="681"/>
      <c r="CZ12" s="682">
        <v>2.9</v>
      </c>
      <c r="DA12" s="682"/>
      <c r="DB12" s="682"/>
      <c r="DC12" s="682"/>
      <c r="DD12" s="688">
        <v>8188</v>
      </c>
      <c r="DE12" s="680"/>
      <c r="DF12" s="680"/>
      <c r="DG12" s="680"/>
      <c r="DH12" s="680"/>
      <c r="DI12" s="680"/>
      <c r="DJ12" s="680"/>
      <c r="DK12" s="680"/>
      <c r="DL12" s="680"/>
      <c r="DM12" s="680"/>
      <c r="DN12" s="680"/>
      <c r="DO12" s="680"/>
      <c r="DP12" s="681"/>
      <c r="DQ12" s="688">
        <v>236756</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14836</v>
      </c>
      <c r="S13" s="680"/>
      <c r="T13" s="680"/>
      <c r="U13" s="680"/>
      <c r="V13" s="680"/>
      <c r="W13" s="680"/>
      <c r="X13" s="680"/>
      <c r="Y13" s="681"/>
      <c r="Z13" s="682">
        <v>0.2</v>
      </c>
      <c r="AA13" s="682"/>
      <c r="AB13" s="682"/>
      <c r="AC13" s="682"/>
      <c r="AD13" s="683">
        <v>14836</v>
      </c>
      <c r="AE13" s="683"/>
      <c r="AF13" s="683"/>
      <c r="AG13" s="683"/>
      <c r="AH13" s="683"/>
      <c r="AI13" s="683"/>
      <c r="AJ13" s="683"/>
      <c r="AK13" s="683"/>
      <c r="AL13" s="684">
        <v>0.3</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696622</v>
      </c>
      <c r="BH13" s="680"/>
      <c r="BI13" s="680"/>
      <c r="BJ13" s="680"/>
      <c r="BK13" s="680"/>
      <c r="BL13" s="680"/>
      <c r="BM13" s="680"/>
      <c r="BN13" s="681"/>
      <c r="BO13" s="682">
        <v>47.2</v>
      </c>
      <c r="BP13" s="682"/>
      <c r="BQ13" s="682"/>
      <c r="BR13" s="682"/>
      <c r="BS13" s="688" t="s">
        <v>231</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527883</v>
      </c>
      <c r="CS13" s="680"/>
      <c r="CT13" s="680"/>
      <c r="CU13" s="680"/>
      <c r="CV13" s="680"/>
      <c r="CW13" s="680"/>
      <c r="CX13" s="680"/>
      <c r="CY13" s="681"/>
      <c r="CZ13" s="682">
        <v>5.9</v>
      </c>
      <c r="DA13" s="682"/>
      <c r="DB13" s="682"/>
      <c r="DC13" s="682"/>
      <c r="DD13" s="688">
        <v>273633</v>
      </c>
      <c r="DE13" s="680"/>
      <c r="DF13" s="680"/>
      <c r="DG13" s="680"/>
      <c r="DH13" s="680"/>
      <c r="DI13" s="680"/>
      <c r="DJ13" s="680"/>
      <c r="DK13" s="680"/>
      <c r="DL13" s="680"/>
      <c r="DM13" s="680"/>
      <c r="DN13" s="680"/>
      <c r="DO13" s="680"/>
      <c r="DP13" s="681"/>
      <c r="DQ13" s="688">
        <v>400779</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231</v>
      </c>
      <c r="AA14" s="682"/>
      <c r="AB14" s="682"/>
      <c r="AC14" s="682"/>
      <c r="AD14" s="683" t="s">
        <v>225</v>
      </c>
      <c r="AE14" s="683"/>
      <c r="AF14" s="683"/>
      <c r="AG14" s="683"/>
      <c r="AH14" s="683"/>
      <c r="AI14" s="683"/>
      <c r="AJ14" s="683"/>
      <c r="AK14" s="683"/>
      <c r="AL14" s="684" t="s">
        <v>231</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52551</v>
      </c>
      <c r="BH14" s="680"/>
      <c r="BI14" s="680"/>
      <c r="BJ14" s="680"/>
      <c r="BK14" s="680"/>
      <c r="BL14" s="680"/>
      <c r="BM14" s="680"/>
      <c r="BN14" s="681"/>
      <c r="BO14" s="682">
        <v>3.6</v>
      </c>
      <c r="BP14" s="682"/>
      <c r="BQ14" s="682"/>
      <c r="BR14" s="682"/>
      <c r="BS14" s="688" t="s">
        <v>225</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488650</v>
      </c>
      <c r="CS14" s="680"/>
      <c r="CT14" s="680"/>
      <c r="CU14" s="680"/>
      <c r="CV14" s="680"/>
      <c r="CW14" s="680"/>
      <c r="CX14" s="680"/>
      <c r="CY14" s="681"/>
      <c r="CZ14" s="682">
        <v>5.4</v>
      </c>
      <c r="DA14" s="682"/>
      <c r="DB14" s="682"/>
      <c r="DC14" s="682"/>
      <c r="DD14" s="688">
        <v>127064</v>
      </c>
      <c r="DE14" s="680"/>
      <c r="DF14" s="680"/>
      <c r="DG14" s="680"/>
      <c r="DH14" s="680"/>
      <c r="DI14" s="680"/>
      <c r="DJ14" s="680"/>
      <c r="DK14" s="680"/>
      <c r="DL14" s="680"/>
      <c r="DM14" s="680"/>
      <c r="DN14" s="680"/>
      <c r="DO14" s="680"/>
      <c r="DP14" s="681"/>
      <c r="DQ14" s="688">
        <v>378233</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16741</v>
      </c>
      <c r="S15" s="680"/>
      <c r="T15" s="680"/>
      <c r="U15" s="680"/>
      <c r="V15" s="680"/>
      <c r="W15" s="680"/>
      <c r="X15" s="680"/>
      <c r="Y15" s="681"/>
      <c r="Z15" s="682">
        <v>0.2</v>
      </c>
      <c r="AA15" s="682"/>
      <c r="AB15" s="682"/>
      <c r="AC15" s="682"/>
      <c r="AD15" s="683">
        <v>16741</v>
      </c>
      <c r="AE15" s="683"/>
      <c r="AF15" s="683"/>
      <c r="AG15" s="683"/>
      <c r="AH15" s="683"/>
      <c r="AI15" s="683"/>
      <c r="AJ15" s="683"/>
      <c r="AK15" s="683"/>
      <c r="AL15" s="684">
        <v>0.4</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120495</v>
      </c>
      <c r="BH15" s="680"/>
      <c r="BI15" s="680"/>
      <c r="BJ15" s="680"/>
      <c r="BK15" s="680"/>
      <c r="BL15" s="680"/>
      <c r="BM15" s="680"/>
      <c r="BN15" s="681"/>
      <c r="BO15" s="682">
        <v>8.1999999999999993</v>
      </c>
      <c r="BP15" s="682"/>
      <c r="BQ15" s="682"/>
      <c r="BR15" s="682"/>
      <c r="BS15" s="688" t="s">
        <v>225</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428952</v>
      </c>
      <c r="CS15" s="680"/>
      <c r="CT15" s="680"/>
      <c r="CU15" s="680"/>
      <c r="CV15" s="680"/>
      <c r="CW15" s="680"/>
      <c r="CX15" s="680"/>
      <c r="CY15" s="681"/>
      <c r="CZ15" s="682">
        <v>4.8</v>
      </c>
      <c r="DA15" s="682"/>
      <c r="DB15" s="682"/>
      <c r="DC15" s="682"/>
      <c r="DD15" s="688">
        <v>21481</v>
      </c>
      <c r="DE15" s="680"/>
      <c r="DF15" s="680"/>
      <c r="DG15" s="680"/>
      <c r="DH15" s="680"/>
      <c r="DI15" s="680"/>
      <c r="DJ15" s="680"/>
      <c r="DK15" s="680"/>
      <c r="DL15" s="680"/>
      <c r="DM15" s="680"/>
      <c r="DN15" s="680"/>
      <c r="DO15" s="680"/>
      <c r="DP15" s="681"/>
      <c r="DQ15" s="688">
        <v>388932</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231</v>
      </c>
      <c r="S16" s="680"/>
      <c r="T16" s="680"/>
      <c r="U16" s="680"/>
      <c r="V16" s="680"/>
      <c r="W16" s="680"/>
      <c r="X16" s="680"/>
      <c r="Y16" s="681"/>
      <c r="Z16" s="682" t="s">
        <v>225</v>
      </c>
      <c r="AA16" s="682"/>
      <c r="AB16" s="682"/>
      <c r="AC16" s="682"/>
      <c r="AD16" s="683" t="s">
        <v>231</v>
      </c>
      <c r="AE16" s="683"/>
      <c r="AF16" s="683"/>
      <c r="AG16" s="683"/>
      <c r="AH16" s="683"/>
      <c r="AI16" s="683"/>
      <c r="AJ16" s="683"/>
      <c r="AK16" s="683"/>
      <c r="AL16" s="684" t="s">
        <v>231</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682" t="s">
        <v>225</v>
      </c>
      <c r="BP16" s="682"/>
      <c r="BQ16" s="682"/>
      <c r="BR16" s="682"/>
      <c r="BS16" s="688" t="s">
        <v>231</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183913</v>
      </c>
      <c r="CS16" s="680"/>
      <c r="CT16" s="680"/>
      <c r="CU16" s="680"/>
      <c r="CV16" s="680"/>
      <c r="CW16" s="680"/>
      <c r="CX16" s="680"/>
      <c r="CY16" s="681"/>
      <c r="CZ16" s="682">
        <v>2</v>
      </c>
      <c r="DA16" s="682"/>
      <c r="DB16" s="682"/>
      <c r="DC16" s="682"/>
      <c r="DD16" s="688" t="s">
        <v>225</v>
      </c>
      <c r="DE16" s="680"/>
      <c r="DF16" s="680"/>
      <c r="DG16" s="680"/>
      <c r="DH16" s="680"/>
      <c r="DI16" s="680"/>
      <c r="DJ16" s="680"/>
      <c r="DK16" s="680"/>
      <c r="DL16" s="680"/>
      <c r="DM16" s="680"/>
      <c r="DN16" s="680"/>
      <c r="DO16" s="680"/>
      <c r="DP16" s="681"/>
      <c r="DQ16" s="688">
        <v>69361</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6649</v>
      </c>
      <c r="S17" s="680"/>
      <c r="T17" s="680"/>
      <c r="U17" s="680"/>
      <c r="V17" s="680"/>
      <c r="W17" s="680"/>
      <c r="X17" s="680"/>
      <c r="Y17" s="681"/>
      <c r="Z17" s="682">
        <v>0.1</v>
      </c>
      <c r="AA17" s="682"/>
      <c r="AB17" s="682"/>
      <c r="AC17" s="682"/>
      <c r="AD17" s="683">
        <v>6649</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231</v>
      </c>
      <c r="BP17" s="682"/>
      <c r="BQ17" s="682"/>
      <c r="BR17" s="682"/>
      <c r="BS17" s="688" t="s">
        <v>231</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901340</v>
      </c>
      <c r="CS17" s="680"/>
      <c r="CT17" s="680"/>
      <c r="CU17" s="680"/>
      <c r="CV17" s="680"/>
      <c r="CW17" s="680"/>
      <c r="CX17" s="680"/>
      <c r="CY17" s="681"/>
      <c r="CZ17" s="682">
        <v>10</v>
      </c>
      <c r="DA17" s="682"/>
      <c r="DB17" s="682"/>
      <c r="DC17" s="682"/>
      <c r="DD17" s="688" t="s">
        <v>231</v>
      </c>
      <c r="DE17" s="680"/>
      <c r="DF17" s="680"/>
      <c r="DG17" s="680"/>
      <c r="DH17" s="680"/>
      <c r="DI17" s="680"/>
      <c r="DJ17" s="680"/>
      <c r="DK17" s="680"/>
      <c r="DL17" s="680"/>
      <c r="DM17" s="680"/>
      <c r="DN17" s="680"/>
      <c r="DO17" s="680"/>
      <c r="DP17" s="681"/>
      <c r="DQ17" s="688">
        <v>867258</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3273915</v>
      </c>
      <c r="S18" s="680"/>
      <c r="T18" s="680"/>
      <c r="U18" s="680"/>
      <c r="V18" s="680"/>
      <c r="W18" s="680"/>
      <c r="X18" s="680"/>
      <c r="Y18" s="681"/>
      <c r="Z18" s="682">
        <v>35.700000000000003</v>
      </c>
      <c r="AA18" s="682"/>
      <c r="AB18" s="682"/>
      <c r="AC18" s="682"/>
      <c r="AD18" s="683">
        <v>2839043</v>
      </c>
      <c r="AE18" s="683"/>
      <c r="AF18" s="683"/>
      <c r="AG18" s="683"/>
      <c r="AH18" s="683"/>
      <c r="AI18" s="683"/>
      <c r="AJ18" s="683"/>
      <c r="AK18" s="683"/>
      <c r="AL18" s="684">
        <v>59.7</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231</v>
      </c>
      <c r="BH18" s="680"/>
      <c r="BI18" s="680"/>
      <c r="BJ18" s="680"/>
      <c r="BK18" s="680"/>
      <c r="BL18" s="680"/>
      <c r="BM18" s="680"/>
      <c r="BN18" s="681"/>
      <c r="BO18" s="682" t="s">
        <v>231</v>
      </c>
      <c r="BP18" s="682"/>
      <c r="BQ18" s="682"/>
      <c r="BR18" s="682"/>
      <c r="BS18" s="688" t="s">
        <v>231</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231</v>
      </c>
      <c r="DA18" s="682"/>
      <c r="DB18" s="682"/>
      <c r="DC18" s="682"/>
      <c r="DD18" s="688" t="s">
        <v>231</v>
      </c>
      <c r="DE18" s="680"/>
      <c r="DF18" s="680"/>
      <c r="DG18" s="680"/>
      <c r="DH18" s="680"/>
      <c r="DI18" s="680"/>
      <c r="DJ18" s="680"/>
      <c r="DK18" s="680"/>
      <c r="DL18" s="680"/>
      <c r="DM18" s="680"/>
      <c r="DN18" s="680"/>
      <c r="DO18" s="680"/>
      <c r="DP18" s="681"/>
      <c r="DQ18" s="688" t="s">
        <v>231</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2839043</v>
      </c>
      <c r="S19" s="680"/>
      <c r="T19" s="680"/>
      <c r="U19" s="680"/>
      <c r="V19" s="680"/>
      <c r="W19" s="680"/>
      <c r="X19" s="680"/>
      <c r="Y19" s="681"/>
      <c r="Z19" s="682">
        <v>31</v>
      </c>
      <c r="AA19" s="682"/>
      <c r="AB19" s="682"/>
      <c r="AC19" s="682"/>
      <c r="AD19" s="683">
        <v>2839043</v>
      </c>
      <c r="AE19" s="683"/>
      <c r="AF19" s="683"/>
      <c r="AG19" s="683"/>
      <c r="AH19" s="683"/>
      <c r="AI19" s="683"/>
      <c r="AJ19" s="683"/>
      <c r="AK19" s="683"/>
      <c r="AL19" s="684">
        <v>59.7</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66474</v>
      </c>
      <c r="BH19" s="680"/>
      <c r="BI19" s="680"/>
      <c r="BJ19" s="680"/>
      <c r="BK19" s="680"/>
      <c r="BL19" s="680"/>
      <c r="BM19" s="680"/>
      <c r="BN19" s="681"/>
      <c r="BO19" s="682">
        <v>4.5</v>
      </c>
      <c r="BP19" s="682"/>
      <c r="BQ19" s="682"/>
      <c r="BR19" s="682"/>
      <c r="BS19" s="688" t="s">
        <v>231</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231</v>
      </c>
      <c r="CS19" s="680"/>
      <c r="CT19" s="680"/>
      <c r="CU19" s="680"/>
      <c r="CV19" s="680"/>
      <c r="CW19" s="680"/>
      <c r="CX19" s="680"/>
      <c r="CY19" s="681"/>
      <c r="CZ19" s="682" t="s">
        <v>231</v>
      </c>
      <c r="DA19" s="682"/>
      <c r="DB19" s="682"/>
      <c r="DC19" s="682"/>
      <c r="DD19" s="688" t="s">
        <v>231</v>
      </c>
      <c r="DE19" s="680"/>
      <c r="DF19" s="680"/>
      <c r="DG19" s="680"/>
      <c r="DH19" s="680"/>
      <c r="DI19" s="680"/>
      <c r="DJ19" s="680"/>
      <c r="DK19" s="680"/>
      <c r="DL19" s="680"/>
      <c r="DM19" s="680"/>
      <c r="DN19" s="680"/>
      <c r="DO19" s="680"/>
      <c r="DP19" s="681"/>
      <c r="DQ19" s="688" t="s">
        <v>231</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434872</v>
      </c>
      <c r="S20" s="680"/>
      <c r="T20" s="680"/>
      <c r="U20" s="680"/>
      <c r="V20" s="680"/>
      <c r="W20" s="680"/>
      <c r="X20" s="680"/>
      <c r="Y20" s="681"/>
      <c r="Z20" s="682">
        <v>4.7</v>
      </c>
      <c r="AA20" s="682"/>
      <c r="AB20" s="682"/>
      <c r="AC20" s="682"/>
      <c r="AD20" s="683" t="s">
        <v>231</v>
      </c>
      <c r="AE20" s="683"/>
      <c r="AF20" s="683"/>
      <c r="AG20" s="683"/>
      <c r="AH20" s="683"/>
      <c r="AI20" s="683"/>
      <c r="AJ20" s="683"/>
      <c r="AK20" s="683"/>
      <c r="AL20" s="684" t="s">
        <v>231</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66474</v>
      </c>
      <c r="BH20" s="680"/>
      <c r="BI20" s="680"/>
      <c r="BJ20" s="680"/>
      <c r="BK20" s="680"/>
      <c r="BL20" s="680"/>
      <c r="BM20" s="680"/>
      <c r="BN20" s="681"/>
      <c r="BO20" s="682">
        <v>4.5</v>
      </c>
      <c r="BP20" s="682"/>
      <c r="BQ20" s="682"/>
      <c r="BR20" s="682"/>
      <c r="BS20" s="688" t="s">
        <v>231</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9019849</v>
      </c>
      <c r="CS20" s="680"/>
      <c r="CT20" s="680"/>
      <c r="CU20" s="680"/>
      <c r="CV20" s="680"/>
      <c r="CW20" s="680"/>
      <c r="CX20" s="680"/>
      <c r="CY20" s="681"/>
      <c r="CZ20" s="682">
        <v>100</v>
      </c>
      <c r="DA20" s="682"/>
      <c r="DB20" s="682"/>
      <c r="DC20" s="682"/>
      <c r="DD20" s="688">
        <v>1669668</v>
      </c>
      <c r="DE20" s="680"/>
      <c r="DF20" s="680"/>
      <c r="DG20" s="680"/>
      <c r="DH20" s="680"/>
      <c r="DI20" s="680"/>
      <c r="DJ20" s="680"/>
      <c r="DK20" s="680"/>
      <c r="DL20" s="680"/>
      <c r="DM20" s="680"/>
      <c r="DN20" s="680"/>
      <c r="DO20" s="680"/>
      <c r="DP20" s="681"/>
      <c r="DQ20" s="688">
        <v>6034166</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231</v>
      </c>
      <c r="S21" s="680"/>
      <c r="T21" s="680"/>
      <c r="U21" s="680"/>
      <c r="V21" s="680"/>
      <c r="W21" s="680"/>
      <c r="X21" s="680"/>
      <c r="Y21" s="681"/>
      <c r="Z21" s="682" t="s">
        <v>231</v>
      </c>
      <c r="AA21" s="682"/>
      <c r="AB21" s="682"/>
      <c r="AC21" s="682"/>
      <c r="AD21" s="683" t="s">
        <v>231</v>
      </c>
      <c r="AE21" s="683"/>
      <c r="AF21" s="683"/>
      <c r="AG21" s="683"/>
      <c r="AH21" s="683"/>
      <c r="AI21" s="683"/>
      <c r="AJ21" s="683"/>
      <c r="AK21" s="683"/>
      <c r="AL21" s="684" t="s">
        <v>225</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66474</v>
      </c>
      <c r="BH21" s="680"/>
      <c r="BI21" s="680"/>
      <c r="BJ21" s="680"/>
      <c r="BK21" s="680"/>
      <c r="BL21" s="680"/>
      <c r="BM21" s="680"/>
      <c r="BN21" s="681"/>
      <c r="BO21" s="682">
        <v>4.5</v>
      </c>
      <c r="BP21" s="682"/>
      <c r="BQ21" s="682"/>
      <c r="BR21" s="682"/>
      <c r="BS21" s="688" t="s">
        <v>231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5144992</v>
      </c>
      <c r="S22" s="680"/>
      <c r="T22" s="680"/>
      <c r="U22" s="680"/>
      <c r="V22" s="680"/>
      <c r="W22" s="680"/>
      <c r="X22" s="680"/>
      <c r="Y22" s="681"/>
      <c r="Z22" s="682">
        <v>56.1</v>
      </c>
      <c r="AA22" s="682"/>
      <c r="AB22" s="682"/>
      <c r="AC22" s="682"/>
      <c r="AD22" s="683">
        <v>4710120</v>
      </c>
      <c r="AE22" s="683"/>
      <c r="AF22" s="683"/>
      <c r="AG22" s="683"/>
      <c r="AH22" s="683"/>
      <c r="AI22" s="683"/>
      <c r="AJ22" s="683"/>
      <c r="AK22" s="683"/>
      <c r="AL22" s="684">
        <v>99.1</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231</v>
      </c>
      <c r="BH22" s="680"/>
      <c r="BI22" s="680"/>
      <c r="BJ22" s="680"/>
      <c r="BK22" s="680"/>
      <c r="BL22" s="680"/>
      <c r="BM22" s="680"/>
      <c r="BN22" s="681"/>
      <c r="BO22" s="682" t="s">
        <v>231</v>
      </c>
      <c r="BP22" s="682"/>
      <c r="BQ22" s="682"/>
      <c r="BR22" s="682"/>
      <c r="BS22" s="688" t="s">
        <v>231</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779</v>
      </c>
      <c r="S23" s="680"/>
      <c r="T23" s="680"/>
      <c r="U23" s="680"/>
      <c r="V23" s="680"/>
      <c r="W23" s="680"/>
      <c r="X23" s="680"/>
      <c r="Y23" s="681"/>
      <c r="Z23" s="682">
        <v>0</v>
      </c>
      <c r="AA23" s="682"/>
      <c r="AB23" s="682"/>
      <c r="AC23" s="682"/>
      <c r="AD23" s="683">
        <v>779</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231</v>
      </c>
      <c r="BH23" s="680"/>
      <c r="BI23" s="680"/>
      <c r="BJ23" s="680"/>
      <c r="BK23" s="680"/>
      <c r="BL23" s="680"/>
      <c r="BM23" s="680"/>
      <c r="BN23" s="681"/>
      <c r="BO23" s="682" t="s">
        <v>225</v>
      </c>
      <c r="BP23" s="682"/>
      <c r="BQ23" s="682"/>
      <c r="BR23" s="682"/>
      <c r="BS23" s="688" t="s">
        <v>225</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38564</v>
      </c>
      <c r="S24" s="680"/>
      <c r="T24" s="680"/>
      <c r="U24" s="680"/>
      <c r="V24" s="680"/>
      <c r="W24" s="680"/>
      <c r="X24" s="680"/>
      <c r="Y24" s="681"/>
      <c r="Z24" s="682">
        <v>0.4</v>
      </c>
      <c r="AA24" s="682"/>
      <c r="AB24" s="682"/>
      <c r="AC24" s="682"/>
      <c r="AD24" s="683" t="s">
        <v>231</v>
      </c>
      <c r="AE24" s="683"/>
      <c r="AF24" s="683"/>
      <c r="AG24" s="683"/>
      <c r="AH24" s="683"/>
      <c r="AI24" s="683"/>
      <c r="AJ24" s="683"/>
      <c r="AK24" s="683"/>
      <c r="AL24" s="684" t="s">
        <v>231</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231</v>
      </c>
      <c r="BP24" s="682"/>
      <c r="BQ24" s="682"/>
      <c r="BR24" s="682"/>
      <c r="BS24" s="688" t="s">
        <v>231</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3173136</v>
      </c>
      <c r="CS24" s="669"/>
      <c r="CT24" s="669"/>
      <c r="CU24" s="669"/>
      <c r="CV24" s="669"/>
      <c r="CW24" s="669"/>
      <c r="CX24" s="669"/>
      <c r="CY24" s="670"/>
      <c r="CZ24" s="673">
        <v>35.200000000000003</v>
      </c>
      <c r="DA24" s="674"/>
      <c r="DB24" s="674"/>
      <c r="DC24" s="693"/>
      <c r="DD24" s="712">
        <v>2519725</v>
      </c>
      <c r="DE24" s="669"/>
      <c r="DF24" s="669"/>
      <c r="DG24" s="669"/>
      <c r="DH24" s="669"/>
      <c r="DI24" s="669"/>
      <c r="DJ24" s="669"/>
      <c r="DK24" s="670"/>
      <c r="DL24" s="712">
        <v>2439173</v>
      </c>
      <c r="DM24" s="669"/>
      <c r="DN24" s="669"/>
      <c r="DO24" s="669"/>
      <c r="DP24" s="669"/>
      <c r="DQ24" s="669"/>
      <c r="DR24" s="669"/>
      <c r="DS24" s="669"/>
      <c r="DT24" s="669"/>
      <c r="DU24" s="669"/>
      <c r="DV24" s="670"/>
      <c r="DW24" s="673">
        <v>48.9</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247252</v>
      </c>
      <c r="S25" s="680"/>
      <c r="T25" s="680"/>
      <c r="U25" s="680"/>
      <c r="V25" s="680"/>
      <c r="W25" s="680"/>
      <c r="X25" s="680"/>
      <c r="Y25" s="681"/>
      <c r="Z25" s="682">
        <v>2.7</v>
      </c>
      <c r="AA25" s="682"/>
      <c r="AB25" s="682"/>
      <c r="AC25" s="682"/>
      <c r="AD25" s="683" t="s">
        <v>225</v>
      </c>
      <c r="AE25" s="683"/>
      <c r="AF25" s="683"/>
      <c r="AG25" s="683"/>
      <c r="AH25" s="683"/>
      <c r="AI25" s="683"/>
      <c r="AJ25" s="683"/>
      <c r="AK25" s="683"/>
      <c r="AL25" s="684" t="s">
        <v>231</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225</v>
      </c>
      <c r="BH25" s="680"/>
      <c r="BI25" s="680"/>
      <c r="BJ25" s="680"/>
      <c r="BK25" s="680"/>
      <c r="BL25" s="680"/>
      <c r="BM25" s="680"/>
      <c r="BN25" s="681"/>
      <c r="BO25" s="682" t="s">
        <v>231</v>
      </c>
      <c r="BP25" s="682"/>
      <c r="BQ25" s="682"/>
      <c r="BR25" s="682"/>
      <c r="BS25" s="688" t="s">
        <v>231</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1453092</v>
      </c>
      <c r="CS25" s="715"/>
      <c r="CT25" s="715"/>
      <c r="CU25" s="715"/>
      <c r="CV25" s="715"/>
      <c r="CW25" s="715"/>
      <c r="CX25" s="715"/>
      <c r="CY25" s="716"/>
      <c r="CZ25" s="684">
        <v>16.100000000000001</v>
      </c>
      <c r="DA25" s="713"/>
      <c r="DB25" s="713"/>
      <c r="DC25" s="717"/>
      <c r="DD25" s="688">
        <v>1416934</v>
      </c>
      <c r="DE25" s="715"/>
      <c r="DF25" s="715"/>
      <c r="DG25" s="715"/>
      <c r="DH25" s="715"/>
      <c r="DI25" s="715"/>
      <c r="DJ25" s="715"/>
      <c r="DK25" s="716"/>
      <c r="DL25" s="688">
        <v>1336402</v>
      </c>
      <c r="DM25" s="715"/>
      <c r="DN25" s="715"/>
      <c r="DO25" s="715"/>
      <c r="DP25" s="715"/>
      <c r="DQ25" s="715"/>
      <c r="DR25" s="715"/>
      <c r="DS25" s="715"/>
      <c r="DT25" s="715"/>
      <c r="DU25" s="715"/>
      <c r="DV25" s="716"/>
      <c r="DW25" s="684">
        <v>26.8</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53854</v>
      </c>
      <c r="S26" s="680"/>
      <c r="T26" s="680"/>
      <c r="U26" s="680"/>
      <c r="V26" s="680"/>
      <c r="W26" s="680"/>
      <c r="X26" s="680"/>
      <c r="Y26" s="681"/>
      <c r="Z26" s="682">
        <v>0.6</v>
      </c>
      <c r="AA26" s="682"/>
      <c r="AB26" s="682"/>
      <c r="AC26" s="682"/>
      <c r="AD26" s="683" t="s">
        <v>231</v>
      </c>
      <c r="AE26" s="683"/>
      <c r="AF26" s="683"/>
      <c r="AG26" s="683"/>
      <c r="AH26" s="683"/>
      <c r="AI26" s="683"/>
      <c r="AJ26" s="683"/>
      <c r="AK26" s="683"/>
      <c r="AL26" s="684" t="s">
        <v>231</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231</v>
      </c>
      <c r="BH26" s="680"/>
      <c r="BI26" s="680"/>
      <c r="BJ26" s="680"/>
      <c r="BK26" s="680"/>
      <c r="BL26" s="680"/>
      <c r="BM26" s="680"/>
      <c r="BN26" s="681"/>
      <c r="BO26" s="682" t="s">
        <v>231</v>
      </c>
      <c r="BP26" s="682"/>
      <c r="BQ26" s="682"/>
      <c r="BR26" s="682"/>
      <c r="BS26" s="688" t="s">
        <v>231</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915242</v>
      </c>
      <c r="CS26" s="680"/>
      <c r="CT26" s="680"/>
      <c r="CU26" s="680"/>
      <c r="CV26" s="680"/>
      <c r="CW26" s="680"/>
      <c r="CX26" s="680"/>
      <c r="CY26" s="681"/>
      <c r="CZ26" s="684">
        <v>10.1</v>
      </c>
      <c r="DA26" s="713"/>
      <c r="DB26" s="713"/>
      <c r="DC26" s="717"/>
      <c r="DD26" s="688">
        <v>892456</v>
      </c>
      <c r="DE26" s="680"/>
      <c r="DF26" s="680"/>
      <c r="DG26" s="680"/>
      <c r="DH26" s="680"/>
      <c r="DI26" s="680"/>
      <c r="DJ26" s="680"/>
      <c r="DK26" s="681"/>
      <c r="DL26" s="688" t="s">
        <v>231</v>
      </c>
      <c r="DM26" s="680"/>
      <c r="DN26" s="680"/>
      <c r="DO26" s="680"/>
      <c r="DP26" s="680"/>
      <c r="DQ26" s="680"/>
      <c r="DR26" s="680"/>
      <c r="DS26" s="680"/>
      <c r="DT26" s="680"/>
      <c r="DU26" s="680"/>
      <c r="DV26" s="681"/>
      <c r="DW26" s="684" t="s">
        <v>231</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724503</v>
      </c>
      <c r="S27" s="680"/>
      <c r="T27" s="680"/>
      <c r="U27" s="680"/>
      <c r="V27" s="680"/>
      <c r="W27" s="680"/>
      <c r="X27" s="680"/>
      <c r="Y27" s="681"/>
      <c r="Z27" s="682">
        <v>7.9</v>
      </c>
      <c r="AA27" s="682"/>
      <c r="AB27" s="682"/>
      <c r="AC27" s="682"/>
      <c r="AD27" s="683" t="s">
        <v>231</v>
      </c>
      <c r="AE27" s="683"/>
      <c r="AF27" s="683"/>
      <c r="AG27" s="683"/>
      <c r="AH27" s="683"/>
      <c r="AI27" s="683"/>
      <c r="AJ27" s="683"/>
      <c r="AK27" s="683"/>
      <c r="AL27" s="684" t="s">
        <v>231</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1475191</v>
      </c>
      <c r="BH27" s="680"/>
      <c r="BI27" s="680"/>
      <c r="BJ27" s="680"/>
      <c r="BK27" s="680"/>
      <c r="BL27" s="680"/>
      <c r="BM27" s="680"/>
      <c r="BN27" s="681"/>
      <c r="BO27" s="682">
        <v>100</v>
      </c>
      <c r="BP27" s="682"/>
      <c r="BQ27" s="682"/>
      <c r="BR27" s="682"/>
      <c r="BS27" s="688" t="s">
        <v>231</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818704</v>
      </c>
      <c r="CS27" s="715"/>
      <c r="CT27" s="715"/>
      <c r="CU27" s="715"/>
      <c r="CV27" s="715"/>
      <c r="CW27" s="715"/>
      <c r="CX27" s="715"/>
      <c r="CY27" s="716"/>
      <c r="CZ27" s="684">
        <v>9.1</v>
      </c>
      <c r="DA27" s="713"/>
      <c r="DB27" s="713"/>
      <c r="DC27" s="717"/>
      <c r="DD27" s="688">
        <v>235533</v>
      </c>
      <c r="DE27" s="715"/>
      <c r="DF27" s="715"/>
      <c r="DG27" s="715"/>
      <c r="DH27" s="715"/>
      <c r="DI27" s="715"/>
      <c r="DJ27" s="715"/>
      <c r="DK27" s="716"/>
      <c r="DL27" s="688">
        <v>235513</v>
      </c>
      <c r="DM27" s="715"/>
      <c r="DN27" s="715"/>
      <c r="DO27" s="715"/>
      <c r="DP27" s="715"/>
      <c r="DQ27" s="715"/>
      <c r="DR27" s="715"/>
      <c r="DS27" s="715"/>
      <c r="DT27" s="715"/>
      <c r="DU27" s="715"/>
      <c r="DV27" s="716"/>
      <c r="DW27" s="684">
        <v>4.7</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231</v>
      </c>
      <c r="S28" s="680"/>
      <c r="T28" s="680"/>
      <c r="U28" s="680"/>
      <c r="V28" s="680"/>
      <c r="W28" s="680"/>
      <c r="X28" s="680"/>
      <c r="Y28" s="681"/>
      <c r="Z28" s="682" t="s">
        <v>225</v>
      </c>
      <c r="AA28" s="682"/>
      <c r="AB28" s="682"/>
      <c r="AC28" s="682"/>
      <c r="AD28" s="683" t="s">
        <v>225</v>
      </c>
      <c r="AE28" s="683"/>
      <c r="AF28" s="683"/>
      <c r="AG28" s="683"/>
      <c r="AH28" s="683"/>
      <c r="AI28" s="683"/>
      <c r="AJ28" s="683"/>
      <c r="AK28" s="683"/>
      <c r="AL28" s="684" t="s">
        <v>225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901340</v>
      </c>
      <c r="CS28" s="680"/>
      <c r="CT28" s="680"/>
      <c r="CU28" s="680"/>
      <c r="CV28" s="680"/>
      <c r="CW28" s="680"/>
      <c r="CX28" s="680"/>
      <c r="CY28" s="681"/>
      <c r="CZ28" s="684">
        <v>10</v>
      </c>
      <c r="DA28" s="713"/>
      <c r="DB28" s="713"/>
      <c r="DC28" s="717"/>
      <c r="DD28" s="688">
        <v>867258</v>
      </c>
      <c r="DE28" s="680"/>
      <c r="DF28" s="680"/>
      <c r="DG28" s="680"/>
      <c r="DH28" s="680"/>
      <c r="DI28" s="680"/>
      <c r="DJ28" s="680"/>
      <c r="DK28" s="681"/>
      <c r="DL28" s="688">
        <v>867258</v>
      </c>
      <c r="DM28" s="680"/>
      <c r="DN28" s="680"/>
      <c r="DO28" s="680"/>
      <c r="DP28" s="680"/>
      <c r="DQ28" s="680"/>
      <c r="DR28" s="680"/>
      <c r="DS28" s="680"/>
      <c r="DT28" s="680"/>
      <c r="DU28" s="680"/>
      <c r="DV28" s="681"/>
      <c r="DW28" s="684">
        <v>17.399999999999999</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1018204</v>
      </c>
      <c r="S29" s="680"/>
      <c r="T29" s="680"/>
      <c r="U29" s="680"/>
      <c r="V29" s="680"/>
      <c r="W29" s="680"/>
      <c r="X29" s="680"/>
      <c r="Y29" s="681"/>
      <c r="Z29" s="682">
        <v>11.1</v>
      </c>
      <c r="AA29" s="682"/>
      <c r="AB29" s="682"/>
      <c r="AC29" s="682"/>
      <c r="AD29" s="683" t="s">
        <v>231</v>
      </c>
      <c r="AE29" s="683"/>
      <c r="AF29" s="683"/>
      <c r="AG29" s="683"/>
      <c r="AH29" s="683"/>
      <c r="AI29" s="683"/>
      <c r="AJ29" s="683"/>
      <c r="AK29" s="683"/>
      <c r="AL29" s="684" t="s">
        <v>231</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70</v>
      </c>
      <c r="CG29" s="695"/>
      <c r="CH29" s="695"/>
      <c r="CI29" s="695"/>
      <c r="CJ29" s="695"/>
      <c r="CK29" s="695"/>
      <c r="CL29" s="695"/>
      <c r="CM29" s="695"/>
      <c r="CN29" s="695"/>
      <c r="CO29" s="695"/>
      <c r="CP29" s="695"/>
      <c r="CQ29" s="696"/>
      <c r="CR29" s="679">
        <v>901340</v>
      </c>
      <c r="CS29" s="715"/>
      <c r="CT29" s="715"/>
      <c r="CU29" s="715"/>
      <c r="CV29" s="715"/>
      <c r="CW29" s="715"/>
      <c r="CX29" s="715"/>
      <c r="CY29" s="716"/>
      <c r="CZ29" s="684">
        <v>10</v>
      </c>
      <c r="DA29" s="713"/>
      <c r="DB29" s="713"/>
      <c r="DC29" s="717"/>
      <c r="DD29" s="688">
        <v>867258</v>
      </c>
      <c r="DE29" s="715"/>
      <c r="DF29" s="715"/>
      <c r="DG29" s="715"/>
      <c r="DH29" s="715"/>
      <c r="DI29" s="715"/>
      <c r="DJ29" s="715"/>
      <c r="DK29" s="716"/>
      <c r="DL29" s="688">
        <v>867258</v>
      </c>
      <c r="DM29" s="715"/>
      <c r="DN29" s="715"/>
      <c r="DO29" s="715"/>
      <c r="DP29" s="715"/>
      <c r="DQ29" s="715"/>
      <c r="DR29" s="715"/>
      <c r="DS29" s="715"/>
      <c r="DT29" s="715"/>
      <c r="DU29" s="715"/>
      <c r="DV29" s="716"/>
      <c r="DW29" s="684">
        <v>17.399999999999999</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24516</v>
      </c>
      <c r="S30" s="680"/>
      <c r="T30" s="680"/>
      <c r="U30" s="680"/>
      <c r="V30" s="680"/>
      <c r="W30" s="680"/>
      <c r="X30" s="680"/>
      <c r="Y30" s="681"/>
      <c r="Z30" s="682">
        <v>0.3</v>
      </c>
      <c r="AA30" s="682"/>
      <c r="AB30" s="682"/>
      <c r="AC30" s="682"/>
      <c r="AD30" s="683">
        <v>21536</v>
      </c>
      <c r="AE30" s="683"/>
      <c r="AF30" s="683"/>
      <c r="AG30" s="683"/>
      <c r="AH30" s="683"/>
      <c r="AI30" s="683"/>
      <c r="AJ30" s="683"/>
      <c r="AK30" s="683"/>
      <c r="AL30" s="684">
        <v>0.5</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98.5</v>
      </c>
      <c r="BH30" s="740"/>
      <c r="BI30" s="740"/>
      <c r="BJ30" s="740"/>
      <c r="BK30" s="740"/>
      <c r="BL30" s="740"/>
      <c r="BM30" s="674">
        <v>91.9</v>
      </c>
      <c r="BN30" s="740"/>
      <c r="BO30" s="740"/>
      <c r="BP30" s="740"/>
      <c r="BQ30" s="741"/>
      <c r="BR30" s="739">
        <v>98.5</v>
      </c>
      <c r="BS30" s="740"/>
      <c r="BT30" s="740"/>
      <c r="BU30" s="740"/>
      <c r="BV30" s="740"/>
      <c r="BW30" s="740"/>
      <c r="BX30" s="674">
        <v>91.9</v>
      </c>
      <c r="BY30" s="740"/>
      <c r="BZ30" s="740"/>
      <c r="CA30" s="740"/>
      <c r="CB30" s="741"/>
      <c r="CD30" s="744"/>
      <c r="CE30" s="745"/>
      <c r="CF30" s="694" t="s">
        <v>308</v>
      </c>
      <c r="CG30" s="695"/>
      <c r="CH30" s="695"/>
      <c r="CI30" s="695"/>
      <c r="CJ30" s="695"/>
      <c r="CK30" s="695"/>
      <c r="CL30" s="695"/>
      <c r="CM30" s="695"/>
      <c r="CN30" s="695"/>
      <c r="CO30" s="695"/>
      <c r="CP30" s="695"/>
      <c r="CQ30" s="696"/>
      <c r="CR30" s="679">
        <v>841650</v>
      </c>
      <c r="CS30" s="680"/>
      <c r="CT30" s="680"/>
      <c r="CU30" s="680"/>
      <c r="CV30" s="680"/>
      <c r="CW30" s="680"/>
      <c r="CX30" s="680"/>
      <c r="CY30" s="681"/>
      <c r="CZ30" s="684">
        <v>9.3000000000000007</v>
      </c>
      <c r="DA30" s="713"/>
      <c r="DB30" s="713"/>
      <c r="DC30" s="717"/>
      <c r="DD30" s="688">
        <v>810029</v>
      </c>
      <c r="DE30" s="680"/>
      <c r="DF30" s="680"/>
      <c r="DG30" s="680"/>
      <c r="DH30" s="680"/>
      <c r="DI30" s="680"/>
      <c r="DJ30" s="680"/>
      <c r="DK30" s="681"/>
      <c r="DL30" s="688">
        <v>810029</v>
      </c>
      <c r="DM30" s="680"/>
      <c r="DN30" s="680"/>
      <c r="DO30" s="680"/>
      <c r="DP30" s="680"/>
      <c r="DQ30" s="680"/>
      <c r="DR30" s="680"/>
      <c r="DS30" s="680"/>
      <c r="DT30" s="680"/>
      <c r="DU30" s="680"/>
      <c r="DV30" s="681"/>
      <c r="DW30" s="684">
        <v>16.2</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472658</v>
      </c>
      <c r="S31" s="680"/>
      <c r="T31" s="680"/>
      <c r="U31" s="680"/>
      <c r="V31" s="680"/>
      <c r="W31" s="680"/>
      <c r="X31" s="680"/>
      <c r="Y31" s="681"/>
      <c r="Z31" s="682">
        <v>5.2</v>
      </c>
      <c r="AA31" s="682"/>
      <c r="AB31" s="682"/>
      <c r="AC31" s="682"/>
      <c r="AD31" s="683" t="s">
        <v>231</v>
      </c>
      <c r="AE31" s="683"/>
      <c r="AF31" s="683"/>
      <c r="AG31" s="683"/>
      <c r="AH31" s="683"/>
      <c r="AI31" s="683"/>
      <c r="AJ31" s="683"/>
      <c r="AK31" s="683"/>
      <c r="AL31" s="684" t="s">
        <v>231</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98.6</v>
      </c>
      <c r="BH31" s="715"/>
      <c r="BI31" s="715"/>
      <c r="BJ31" s="715"/>
      <c r="BK31" s="715"/>
      <c r="BL31" s="715"/>
      <c r="BM31" s="685">
        <v>95.9</v>
      </c>
      <c r="BN31" s="737"/>
      <c r="BO31" s="737"/>
      <c r="BP31" s="737"/>
      <c r="BQ31" s="738"/>
      <c r="BR31" s="736">
        <v>98.3</v>
      </c>
      <c r="BS31" s="715"/>
      <c r="BT31" s="715"/>
      <c r="BU31" s="715"/>
      <c r="BV31" s="715"/>
      <c r="BW31" s="715"/>
      <c r="BX31" s="685">
        <v>95.4</v>
      </c>
      <c r="BY31" s="737"/>
      <c r="BZ31" s="737"/>
      <c r="CA31" s="737"/>
      <c r="CB31" s="738"/>
      <c r="CD31" s="744"/>
      <c r="CE31" s="745"/>
      <c r="CF31" s="694" t="s">
        <v>312</v>
      </c>
      <c r="CG31" s="695"/>
      <c r="CH31" s="695"/>
      <c r="CI31" s="695"/>
      <c r="CJ31" s="695"/>
      <c r="CK31" s="695"/>
      <c r="CL31" s="695"/>
      <c r="CM31" s="695"/>
      <c r="CN31" s="695"/>
      <c r="CO31" s="695"/>
      <c r="CP31" s="695"/>
      <c r="CQ31" s="696"/>
      <c r="CR31" s="679">
        <v>59690</v>
      </c>
      <c r="CS31" s="715"/>
      <c r="CT31" s="715"/>
      <c r="CU31" s="715"/>
      <c r="CV31" s="715"/>
      <c r="CW31" s="715"/>
      <c r="CX31" s="715"/>
      <c r="CY31" s="716"/>
      <c r="CZ31" s="684">
        <v>0.7</v>
      </c>
      <c r="DA31" s="713"/>
      <c r="DB31" s="713"/>
      <c r="DC31" s="717"/>
      <c r="DD31" s="688">
        <v>57229</v>
      </c>
      <c r="DE31" s="715"/>
      <c r="DF31" s="715"/>
      <c r="DG31" s="715"/>
      <c r="DH31" s="715"/>
      <c r="DI31" s="715"/>
      <c r="DJ31" s="715"/>
      <c r="DK31" s="716"/>
      <c r="DL31" s="688">
        <v>57229</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202636</v>
      </c>
      <c r="S32" s="680"/>
      <c r="T32" s="680"/>
      <c r="U32" s="680"/>
      <c r="V32" s="680"/>
      <c r="W32" s="680"/>
      <c r="X32" s="680"/>
      <c r="Y32" s="681"/>
      <c r="Z32" s="682">
        <v>2.2000000000000002</v>
      </c>
      <c r="AA32" s="682"/>
      <c r="AB32" s="682"/>
      <c r="AC32" s="682"/>
      <c r="AD32" s="683" t="s">
        <v>231</v>
      </c>
      <c r="AE32" s="683"/>
      <c r="AF32" s="683"/>
      <c r="AG32" s="683"/>
      <c r="AH32" s="683"/>
      <c r="AI32" s="683"/>
      <c r="AJ32" s="683"/>
      <c r="AK32" s="683"/>
      <c r="AL32" s="684" t="s">
        <v>231</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98.1</v>
      </c>
      <c r="BH32" s="749"/>
      <c r="BI32" s="749"/>
      <c r="BJ32" s="749"/>
      <c r="BK32" s="749"/>
      <c r="BL32" s="749"/>
      <c r="BM32" s="750">
        <v>87.1</v>
      </c>
      <c r="BN32" s="749"/>
      <c r="BO32" s="749"/>
      <c r="BP32" s="749"/>
      <c r="BQ32" s="751"/>
      <c r="BR32" s="748">
        <v>98.3</v>
      </c>
      <c r="BS32" s="749"/>
      <c r="BT32" s="749"/>
      <c r="BU32" s="749"/>
      <c r="BV32" s="749"/>
      <c r="BW32" s="749"/>
      <c r="BX32" s="750">
        <v>87.4</v>
      </c>
      <c r="BY32" s="749"/>
      <c r="BZ32" s="749"/>
      <c r="CA32" s="749"/>
      <c r="CB32" s="751"/>
      <c r="CD32" s="746"/>
      <c r="CE32" s="747"/>
      <c r="CF32" s="694" t="s">
        <v>315</v>
      </c>
      <c r="CG32" s="695"/>
      <c r="CH32" s="695"/>
      <c r="CI32" s="695"/>
      <c r="CJ32" s="695"/>
      <c r="CK32" s="695"/>
      <c r="CL32" s="695"/>
      <c r="CM32" s="695"/>
      <c r="CN32" s="695"/>
      <c r="CO32" s="695"/>
      <c r="CP32" s="695"/>
      <c r="CQ32" s="696"/>
      <c r="CR32" s="679" t="s">
        <v>231</v>
      </c>
      <c r="CS32" s="680"/>
      <c r="CT32" s="680"/>
      <c r="CU32" s="680"/>
      <c r="CV32" s="680"/>
      <c r="CW32" s="680"/>
      <c r="CX32" s="680"/>
      <c r="CY32" s="681"/>
      <c r="CZ32" s="684" t="s">
        <v>225</v>
      </c>
      <c r="DA32" s="713"/>
      <c r="DB32" s="713"/>
      <c r="DC32" s="717"/>
      <c r="DD32" s="688" t="s">
        <v>231</v>
      </c>
      <c r="DE32" s="680"/>
      <c r="DF32" s="680"/>
      <c r="DG32" s="680"/>
      <c r="DH32" s="680"/>
      <c r="DI32" s="680"/>
      <c r="DJ32" s="680"/>
      <c r="DK32" s="681"/>
      <c r="DL32" s="688" t="s">
        <v>231</v>
      </c>
      <c r="DM32" s="680"/>
      <c r="DN32" s="680"/>
      <c r="DO32" s="680"/>
      <c r="DP32" s="680"/>
      <c r="DQ32" s="680"/>
      <c r="DR32" s="680"/>
      <c r="DS32" s="680"/>
      <c r="DT32" s="680"/>
      <c r="DU32" s="680"/>
      <c r="DV32" s="681"/>
      <c r="DW32" s="684" t="s">
        <v>225</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112707</v>
      </c>
      <c r="S33" s="680"/>
      <c r="T33" s="680"/>
      <c r="U33" s="680"/>
      <c r="V33" s="680"/>
      <c r="W33" s="680"/>
      <c r="X33" s="680"/>
      <c r="Y33" s="681"/>
      <c r="Z33" s="682">
        <v>1.2</v>
      </c>
      <c r="AA33" s="682"/>
      <c r="AB33" s="682"/>
      <c r="AC33" s="682"/>
      <c r="AD33" s="683" t="s">
        <v>231</v>
      </c>
      <c r="AE33" s="683"/>
      <c r="AF33" s="683"/>
      <c r="AG33" s="683"/>
      <c r="AH33" s="683"/>
      <c r="AI33" s="683"/>
      <c r="AJ33" s="683"/>
      <c r="AK33" s="683"/>
      <c r="AL33" s="684" t="s">
        <v>231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3993132</v>
      </c>
      <c r="CS33" s="715"/>
      <c r="CT33" s="715"/>
      <c r="CU33" s="715"/>
      <c r="CV33" s="715"/>
      <c r="CW33" s="715"/>
      <c r="CX33" s="715"/>
      <c r="CY33" s="716"/>
      <c r="CZ33" s="684">
        <v>44.3</v>
      </c>
      <c r="DA33" s="713"/>
      <c r="DB33" s="713"/>
      <c r="DC33" s="717"/>
      <c r="DD33" s="688">
        <v>3141139</v>
      </c>
      <c r="DE33" s="715"/>
      <c r="DF33" s="715"/>
      <c r="DG33" s="715"/>
      <c r="DH33" s="715"/>
      <c r="DI33" s="715"/>
      <c r="DJ33" s="715"/>
      <c r="DK33" s="716"/>
      <c r="DL33" s="688">
        <v>2260228</v>
      </c>
      <c r="DM33" s="715"/>
      <c r="DN33" s="715"/>
      <c r="DO33" s="715"/>
      <c r="DP33" s="715"/>
      <c r="DQ33" s="715"/>
      <c r="DR33" s="715"/>
      <c r="DS33" s="715"/>
      <c r="DT33" s="715"/>
      <c r="DU33" s="715"/>
      <c r="DV33" s="716"/>
      <c r="DW33" s="684">
        <v>45.3</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100868</v>
      </c>
      <c r="S34" s="680"/>
      <c r="T34" s="680"/>
      <c r="U34" s="680"/>
      <c r="V34" s="680"/>
      <c r="W34" s="680"/>
      <c r="X34" s="680"/>
      <c r="Y34" s="681"/>
      <c r="Z34" s="682">
        <v>1.1000000000000001</v>
      </c>
      <c r="AA34" s="682"/>
      <c r="AB34" s="682"/>
      <c r="AC34" s="682"/>
      <c r="AD34" s="683">
        <v>21177</v>
      </c>
      <c r="AE34" s="683"/>
      <c r="AF34" s="683"/>
      <c r="AG34" s="683"/>
      <c r="AH34" s="683"/>
      <c r="AI34" s="683"/>
      <c r="AJ34" s="683"/>
      <c r="AK34" s="683"/>
      <c r="AL34" s="684">
        <v>0.4</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1678220</v>
      </c>
      <c r="CS34" s="680"/>
      <c r="CT34" s="680"/>
      <c r="CU34" s="680"/>
      <c r="CV34" s="680"/>
      <c r="CW34" s="680"/>
      <c r="CX34" s="680"/>
      <c r="CY34" s="681"/>
      <c r="CZ34" s="684">
        <v>18.600000000000001</v>
      </c>
      <c r="DA34" s="713"/>
      <c r="DB34" s="713"/>
      <c r="DC34" s="717"/>
      <c r="DD34" s="688">
        <v>1377395</v>
      </c>
      <c r="DE34" s="680"/>
      <c r="DF34" s="680"/>
      <c r="DG34" s="680"/>
      <c r="DH34" s="680"/>
      <c r="DI34" s="680"/>
      <c r="DJ34" s="680"/>
      <c r="DK34" s="681"/>
      <c r="DL34" s="688">
        <v>1065770</v>
      </c>
      <c r="DM34" s="680"/>
      <c r="DN34" s="680"/>
      <c r="DO34" s="680"/>
      <c r="DP34" s="680"/>
      <c r="DQ34" s="680"/>
      <c r="DR34" s="680"/>
      <c r="DS34" s="680"/>
      <c r="DT34" s="680"/>
      <c r="DU34" s="680"/>
      <c r="DV34" s="681"/>
      <c r="DW34" s="684">
        <v>21.4</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1029104</v>
      </c>
      <c r="S35" s="680"/>
      <c r="T35" s="680"/>
      <c r="U35" s="680"/>
      <c r="V35" s="680"/>
      <c r="W35" s="680"/>
      <c r="X35" s="680"/>
      <c r="Y35" s="681"/>
      <c r="Z35" s="682">
        <v>11.2</v>
      </c>
      <c r="AA35" s="682"/>
      <c r="AB35" s="682"/>
      <c r="AC35" s="682"/>
      <c r="AD35" s="683" t="s">
        <v>231</v>
      </c>
      <c r="AE35" s="683"/>
      <c r="AF35" s="683"/>
      <c r="AG35" s="683"/>
      <c r="AH35" s="683"/>
      <c r="AI35" s="683"/>
      <c r="AJ35" s="683"/>
      <c r="AK35" s="683"/>
      <c r="AL35" s="684" t="s">
        <v>231</v>
      </c>
      <c r="AM35" s="685"/>
      <c r="AN35" s="685"/>
      <c r="AO35" s="686"/>
      <c r="AP35" s="234"/>
      <c r="AQ35" s="752" t="s">
        <v>323</v>
      </c>
      <c r="AR35" s="753"/>
      <c r="AS35" s="753"/>
      <c r="AT35" s="753"/>
      <c r="AU35" s="753"/>
      <c r="AV35" s="753"/>
      <c r="AW35" s="753"/>
      <c r="AX35" s="753"/>
      <c r="AY35" s="754"/>
      <c r="AZ35" s="668">
        <v>1224436</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33488</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124662</v>
      </c>
      <c r="CS35" s="715"/>
      <c r="CT35" s="715"/>
      <c r="CU35" s="715"/>
      <c r="CV35" s="715"/>
      <c r="CW35" s="715"/>
      <c r="CX35" s="715"/>
      <c r="CY35" s="716"/>
      <c r="CZ35" s="684">
        <v>1.4</v>
      </c>
      <c r="DA35" s="713"/>
      <c r="DB35" s="713"/>
      <c r="DC35" s="717"/>
      <c r="DD35" s="688">
        <v>67849</v>
      </c>
      <c r="DE35" s="715"/>
      <c r="DF35" s="715"/>
      <c r="DG35" s="715"/>
      <c r="DH35" s="715"/>
      <c r="DI35" s="715"/>
      <c r="DJ35" s="715"/>
      <c r="DK35" s="716"/>
      <c r="DL35" s="688">
        <v>56087</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231</v>
      </c>
      <c r="S36" s="680"/>
      <c r="T36" s="680"/>
      <c r="U36" s="680"/>
      <c r="V36" s="680"/>
      <c r="W36" s="680"/>
      <c r="X36" s="680"/>
      <c r="Y36" s="681"/>
      <c r="Z36" s="682" t="s">
        <v>231</v>
      </c>
      <c r="AA36" s="682"/>
      <c r="AB36" s="682"/>
      <c r="AC36" s="682"/>
      <c r="AD36" s="683" t="s">
        <v>231</v>
      </c>
      <c r="AE36" s="683"/>
      <c r="AF36" s="683"/>
      <c r="AG36" s="683"/>
      <c r="AH36" s="683"/>
      <c r="AI36" s="683"/>
      <c r="AJ36" s="683"/>
      <c r="AK36" s="683"/>
      <c r="AL36" s="684" t="s">
        <v>231</v>
      </c>
      <c r="AM36" s="685"/>
      <c r="AN36" s="685"/>
      <c r="AO36" s="686"/>
      <c r="AQ36" s="756" t="s">
        <v>327</v>
      </c>
      <c r="AR36" s="757"/>
      <c r="AS36" s="757"/>
      <c r="AT36" s="757"/>
      <c r="AU36" s="757"/>
      <c r="AV36" s="757"/>
      <c r="AW36" s="757"/>
      <c r="AX36" s="757"/>
      <c r="AY36" s="758"/>
      <c r="AZ36" s="679">
        <v>302540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-5120</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965345</v>
      </c>
      <c r="CS36" s="680"/>
      <c r="CT36" s="680"/>
      <c r="CU36" s="680"/>
      <c r="CV36" s="680"/>
      <c r="CW36" s="680"/>
      <c r="CX36" s="680"/>
      <c r="CY36" s="681"/>
      <c r="CZ36" s="684">
        <v>10.7</v>
      </c>
      <c r="DA36" s="713"/>
      <c r="DB36" s="713"/>
      <c r="DC36" s="717"/>
      <c r="DD36" s="688">
        <v>727076</v>
      </c>
      <c r="DE36" s="680"/>
      <c r="DF36" s="680"/>
      <c r="DG36" s="680"/>
      <c r="DH36" s="680"/>
      <c r="DI36" s="680"/>
      <c r="DJ36" s="680"/>
      <c r="DK36" s="681"/>
      <c r="DL36" s="688">
        <v>501165</v>
      </c>
      <c r="DM36" s="680"/>
      <c r="DN36" s="680"/>
      <c r="DO36" s="680"/>
      <c r="DP36" s="680"/>
      <c r="DQ36" s="680"/>
      <c r="DR36" s="680"/>
      <c r="DS36" s="680"/>
      <c r="DT36" s="680"/>
      <c r="DU36" s="680"/>
      <c r="DV36" s="681"/>
      <c r="DW36" s="684">
        <v>10</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235704</v>
      </c>
      <c r="S37" s="680"/>
      <c r="T37" s="680"/>
      <c r="U37" s="680"/>
      <c r="V37" s="680"/>
      <c r="W37" s="680"/>
      <c r="X37" s="680"/>
      <c r="Y37" s="681"/>
      <c r="Z37" s="682">
        <v>2.6</v>
      </c>
      <c r="AA37" s="682"/>
      <c r="AB37" s="682"/>
      <c r="AC37" s="682"/>
      <c r="AD37" s="683" t="s">
        <v>231</v>
      </c>
      <c r="AE37" s="683"/>
      <c r="AF37" s="683"/>
      <c r="AG37" s="683"/>
      <c r="AH37" s="683"/>
      <c r="AI37" s="683"/>
      <c r="AJ37" s="683"/>
      <c r="AK37" s="683"/>
      <c r="AL37" s="684" t="s">
        <v>225</v>
      </c>
      <c r="AM37" s="685"/>
      <c r="AN37" s="685"/>
      <c r="AO37" s="686"/>
      <c r="AQ37" s="756" t="s">
        <v>331</v>
      </c>
      <c r="AR37" s="757"/>
      <c r="AS37" s="757"/>
      <c r="AT37" s="757"/>
      <c r="AU37" s="757"/>
      <c r="AV37" s="757"/>
      <c r="AW37" s="757"/>
      <c r="AX37" s="757"/>
      <c r="AY37" s="758"/>
      <c r="AZ37" s="679">
        <v>35562</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3099</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119849</v>
      </c>
      <c r="CS37" s="715"/>
      <c r="CT37" s="715"/>
      <c r="CU37" s="715"/>
      <c r="CV37" s="715"/>
      <c r="CW37" s="715"/>
      <c r="CX37" s="715"/>
      <c r="CY37" s="716"/>
      <c r="CZ37" s="684">
        <v>1.3</v>
      </c>
      <c r="DA37" s="713"/>
      <c r="DB37" s="713"/>
      <c r="DC37" s="717"/>
      <c r="DD37" s="688">
        <v>112026</v>
      </c>
      <c r="DE37" s="715"/>
      <c r="DF37" s="715"/>
      <c r="DG37" s="715"/>
      <c r="DH37" s="715"/>
      <c r="DI37" s="715"/>
      <c r="DJ37" s="715"/>
      <c r="DK37" s="716"/>
      <c r="DL37" s="688">
        <v>111738</v>
      </c>
      <c r="DM37" s="715"/>
      <c r="DN37" s="715"/>
      <c r="DO37" s="715"/>
      <c r="DP37" s="715"/>
      <c r="DQ37" s="715"/>
      <c r="DR37" s="715"/>
      <c r="DS37" s="715"/>
      <c r="DT37" s="715"/>
      <c r="DU37" s="715"/>
      <c r="DV37" s="716"/>
      <c r="DW37" s="684">
        <v>2.2000000000000002</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9170637</v>
      </c>
      <c r="S38" s="760"/>
      <c r="T38" s="760"/>
      <c r="U38" s="760"/>
      <c r="V38" s="760"/>
      <c r="W38" s="760"/>
      <c r="X38" s="760"/>
      <c r="Y38" s="761"/>
      <c r="Z38" s="762">
        <v>100</v>
      </c>
      <c r="AA38" s="762"/>
      <c r="AB38" s="762"/>
      <c r="AC38" s="762"/>
      <c r="AD38" s="763">
        <v>4753612</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27211</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4900</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894685</v>
      </c>
      <c r="CS38" s="680"/>
      <c r="CT38" s="680"/>
      <c r="CU38" s="680"/>
      <c r="CV38" s="680"/>
      <c r="CW38" s="680"/>
      <c r="CX38" s="680"/>
      <c r="CY38" s="681"/>
      <c r="CZ38" s="684">
        <v>9.9</v>
      </c>
      <c r="DA38" s="713"/>
      <c r="DB38" s="713"/>
      <c r="DC38" s="717"/>
      <c r="DD38" s="688">
        <v>711352</v>
      </c>
      <c r="DE38" s="680"/>
      <c r="DF38" s="680"/>
      <c r="DG38" s="680"/>
      <c r="DH38" s="680"/>
      <c r="DI38" s="680"/>
      <c r="DJ38" s="680"/>
      <c r="DK38" s="681"/>
      <c r="DL38" s="688">
        <v>637206</v>
      </c>
      <c r="DM38" s="680"/>
      <c r="DN38" s="680"/>
      <c r="DO38" s="680"/>
      <c r="DP38" s="680"/>
      <c r="DQ38" s="680"/>
      <c r="DR38" s="680"/>
      <c r="DS38" s="680"/>
      <c r="DT38" s="680"/>
      <c r="DU38" s="680"/>
      <c r="DV38" s="681"/>
      <c r="DW38" s="684">
        <v>12.8</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v>11060</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83</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316480</v>
      </c>
      <c r="CS39" s="715"/>
      <c r="CT39" s="715"/>
      <c r="CU39" s="715"/>
      <c r="CV39" s="715"/>
      <c r="CW39" s="715"/>
      <c r="CX39" s="715"/>
      <c r="CY39" s="716"/>
      <c r="CZ39" s="684">
        <v>3.5</v>
      </c>
      <c r="DA39" s="713"/>
      <c r="DB39" s="713"/>
      <c r="DC39" s="717"/>
      <c r="DD39" s="688">
        <v>257467</v>
      </c>
      <c r="DE39" s="715"/>
      <c r="DF39" s="715"/>
      <c r="DG39" s="715"/>
      <c r="DH39" s="715"/>
      <c r="DI39" s="715"/>
      <c r="DJ39" s="715"/>
      <c r="DK39" s="716"/>
      <c r="DL39" s="688" t="s">
        <v>225</v>
      </c>
      <c r="DM39" s="715"/>
      <c r="DN39" s="715"/>
      <c r="DO39" s="715"/>
      <c r="DP39" s="715"/>
      <c r="DQ39" s="715"/>
      <c r="DR39" s="715"/>
      <c r="DS39" s="715"/>
      <c r="DT39" s="715"/>
      <c r="DU39" s="715"/>
      <c r="DV39" s="716"/>
      <c r="DW39" s="684" t="s">
        <v>231</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247105</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231</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13740</v>
      </c>
      <c r="CS40" s="680"/>
      <c r="CT40" s="680"/>
      <c r="CU40" s="680"/>
      <c r="CV40" s="680"/>
      <c r="CW40" s="680"/>
      <c r="CX40" s="680"/>
      <c r="CY40" s="681"/>
      <c r="CZ40" s="684">
        <v>0.2</v>
      </c>
      <c r="DA40" s="713"/>
      <c r="DB40" s="713"/>
      <c r="DC40" s="717"/>
      <c r="DD40" s="688" t="s">
        <v>225</v>
      </c>
      <c r="DE40" s="680"/>
      <c r="DF40" s="680"/>
      <c r="DG40" s="680"/>
      <c r="DH40" s="680"/>
      <c r="DI40" s="680"/>
      <c r="DJ40" s="680"/>
      <c r="DK40" s="681"/>
      <c r="DL40" s="688" t="s">
        <v>225</v>
      </c>
      <c r="DM40" s="680"/>
      <c r="DN40" s="680"/>
      <c r="DO40" s="680"/>
      <c r="DP40" s="680"/>
      <c r="DQ40" s="680"/>
      <c r="DR40" s="680"/>
      <c r="DS40" s="680"/>
      <c r="DT40" s="680"/>
      <c r="DU40" s="680"/>
      <c r="DV40" s="681"/>
      <c r="DW40" s="684" t="s">
        <v>225</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600958</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365</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231</v>
      </c>
      <c r="CS41" s="715"/>
      <c r="CT41" s="715"/>
      <c r="CU41" s="715"/>
      <c r="CV41" s="715"/>
      <c r="CW41" s="715"/>
      <c r="CX41" s="715"/>
      <c r="CY41" s="716"/>
      <c r="CZ41" s="684" t="s">
        <v>225</v>
      </c>
      <c r="DA41" s="713"/>
      <c r="DB41" s="713"/>
      <c r="DC41" s="717"/>
      <c r="DD41" s="688" t="s">
        <v>225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1853581</v>
      </c>
      <c r="CS42" s="680"/>
      <c r="CT42" s="680"/>
      <c r="CU42" s="680"/>
      <c r="CV42" s="680"/>
      <c r="CW42" s="680"/>
      <c r="CX42" s="680"/>
      <c r="CY42" s="681"/>
      <c r="CZ42" s="684">
        <v>20.6</v>
      </c>
      <c r="DA42" s="685"/>
      <c r="DB42" s="685"/>
      <c r="DC42" s="780"/>
      <c r="DD42" s="688">
        <v>373302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31083</v>
      </c>
      <c r="CS43" s="715"/>
      <c r="CT43" s="715"/>
      <c r="CU43" s="715"/>
      <c r="CV43" s="715"/>
      <c r="CW43" s="715"/>
      <c r="CX43" s="715"/>
      <c r="CY43" s="716"/>
      <c r="CZ43" s="684">
        <v>0.3</v>
      </c>
      <c r="DA43" s="713"/>
      <c r="DB43" s="713"/>
      <c r="DC43" s="717"/>
      <c r="DD43" s="688">
        <v>31083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1669668</v>
      </c>
      <c r="CS44" s="680"/>
      <c r="CT44" s="680"/>
      <c r="CU44" s="680"/>
      <c r="CV44" s="680"/>
      <c r="CW44" s="680"/>
      <c r="CX44" s="680"/>
      <c r="CY44" s="681"/>
      <c r="CZ44" s="684">
        <v>18.5</v>
      </c>
      <c r="DA44" s="685"/>
      <c r="DB44" s="685"/>
      <c r="DC44" s="780"/>
      <c r="DD44" s="688">
        <v>303941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217112</v>
      </c>
      <c r="CS45" s="715"/>
      <c r="CT45" s="715"/>
      <c r="CU45" s="715"/>
      <c r="CV45" s="715"/>
      <c r="CW45" s="715"/>
      <c r="CX45" s="715"/>
      <c r="CY45" s="716"/>
      <c r="CZ45" s="684">
        <v>2.4</v>
      </c>
      <c r="DA45" s="713"/>
      <c r="DB45" s="713"/>
      <c r="DC45" s="717"/>
      <c r="DD45" s="688">
        <v>47968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1452556</v>
      </c>
      <c r="CS46" s="680"/>
      <c r="CT46" s="680"/>
      <c r="CU46" s="680"/>
      <c r="CV46" s="680"/>
      <c r="CW46" s="680"/>
      <c r="CX46" s="680"/>
      <c r="CY46" s="681"/>
      <c r="CZ46" s="684">
        <v>16.100000000000001</v>
      </c>
      <c r="DA46" s="685"/>
      <c r="DB46" s="685"/>
      <c r="DC46" s="780"/>
      <c r="DD46" s="688">
        <v>255973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183913</v>
      </c>
      <c r="CS47" s="715"/>
      <c r="CT47" s="715"/>
      <c r="CU47" s="715"/>
      <c r="CV47" s="715"/>
      <c r="CW47" s="715"/>
      <c r="CX47" s="715"/>
      <c r="CY47" s="716"/>
      <c r="CZ47" s="684">
        <v>2</v>
      </c>
      <c r="DA47" s="713"/>
      <c r="DB47" s="713"/>
      <c r="DC47" s="717"/>
      <c r="DD47" s="688">
        <v>69361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225</v>
      </c>
      <c r="CS48" s="680"/>
      <c r="CT48" s="680"/>
      <c r="CU48" s="680"/>
      <c r="CV48" s="680"/>
      <c r="CW48" s="680"/>
      <c r="CX48" s="680"/>
      <c r="CY48" s="681"/>
      <c r="CZ48" s="684" t="s">
        <v>231</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9019849</v>
      </c>
      <c r="CS49" s="749"/>
      <c r="CT49" s="749"/>
      <c r="CU49" s="749"/>
      <c r="CV49" s="749"/>
      <c r="CW49" s="749"/>
      <c r="CX49" s="749"/>
      <c r="CY49" s="781"/>
      <c r="CZ49" s="764">
        <v>100</v>
      </c>
      <c r="DA49" s="782"/>
      <c r="DB49" s="782"/>
      <c r="DC49" s="783"/>
      <c r="DD49" s="784">
        <v>6034166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PV82dIWrNvNVofJH442bFhdwDrgPLmfY3bkfDr4PoLfAjO2/7YgZTPj79ThekDkhghgAOOmNqV3V40AQxAaQw==" saltValue="2hYQ8pfiGI1yvXBAZaE6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CW102" sqref="CW102:DU10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9171</v>
      </c>
      <c r="R7" s="815"/>
      <c r="S7" s="815"/>
      <c r="T7" s="815"/>
      <c r="U7" s="815"/>
      <c r="V7" s="815">
        <v>9021</v>
      </c>
      <c r="W7" s="815"/>
      <c r="X7" s="815"/>
      <c r="Y7" s="815"/>
      <c r="Z7" s="815"/>
      <c r="AA7" s="815">
        <v>151</v>
      </c>
      <c r="AB7" s="815"/>
      <c r="AC7" s="815"/>
      <c r="AD7" s="815"/>
      <c r="AE7" s="816"/>
      <c r="AF7" s="817">
        <v>101</v>
      </c>
      <c r="AG7" s="818"/>
      <c r="AH7" s="818"/>
      <c r="AI7" s="818"/>
      <c r="AJ7" s="819"/>
      <c r="AK7" s="854">
        <v>2</v>
      </c>
      <c r="AL7" s="855"/>
      <c r="AM7" s="855"/>
      <c r="AN7" s="855"/>
      <c r="AO7" s="855"/>
      <c r="AP7" s="855">
        <v>12399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601</v>
      </c>
      <c r="BT7" s="859"/>
      <c r="BU7" s="859"/>
      <c r="BV7" s="859"/>
      <c r="BW7" s="859"/>
      <c r="BX7" s="859"/>
      <c r="BY7" s="859"/>
      <c r="BZ7" s="859"/>
      <c r="CA7" s="859"/>
      <c r="CB7" s="859"/>
      <c r="CC7" s="859"/>
      <c r="CD7" s="859"/>
      <c r="CE7" s="859"/>
      <c r="CF7" s="859"/>
      <c r="CG7" s="860"/>
      <c r="CH7" s="851">
        <v>-9</v>
      </c>
      <c r="CI7" s="852"/>
      <c r="CJ7" s="852"/>
      <c r="CK7" s="852"/>
      <c r="CL7" s="853"/>
      <c r="CM7" s="851">
        <v>61</v>
      </c>
      <c r="CN7" s="852"/>
      <c r="CO7" s="852"/>
      <c r="CP7" s="852"/>
      <c r="CQ7" s="853"/>
      <c r="CR7" s="851">
        <v>52</v>
      </c>
      <c r="CS7" s="852"/>
      <c r="CT7" s="852"/>
      <c r="CU7" s="852"/>
      <c r="CV7" s="853"/>
      <c r="CW7" s="851" t="s">
        <v>603</v>
      </c>
      <c r="CX7" s="852"/>
      <c r="CY7" s="852"/>
      <c r="CZ7" s="852"/>
      <c r="DA7" s="853"/>
      <c r="DB7" s="851" t="s">
        <v>603</v>
      </c>
      <c r="DC7" s="852"/>
      <c r="DD7" s="852"/>
      <c r="DE7" s="852"/>
      <c r="DF7" s="853"/>
      <c r="DG7" s="851" t="s">
        <v>603</v>
      </c>
      <c r="DH7" s="852"/>
      <c r="DI7" s="852"/>
      <c r="DJ7" s="852"/>
      <c r="DK7" s="853"/>
      <c r="DL7" s="851" t="s">
        <v>603</v>
      </c>
      <c r="DM7" s="852"/>
      <c r="DN7" s="852"/>
      <c r="DO7" s="852"/>
      <c r="DP7" s="853"/>
      <c r="DQ7" s="851" t="s">
        <v>603</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2</v>
      </c>
      <c r="R8" s="839"/>
      <c r="S8" s="839"/>
      <c r="T8" s="839"/>
      <c r="U8" s="839"/>
      <c r="V8" s="839">
        <v>2</v>
      </c>
      <c r="W8" s="839"/>
      <c r="X8" s="839"/>
      <c r="Y8" s="839"/>
      <c r="Z8" s="839"/>
      <c r="AA8" s="839" t="s">
        <v>602</v>
      </c>
      <c r="AB8" s="839"/>
      <c r="AC8" s="839"/>
      <c r="AD8" s="839"/>
      <c r="AE8" s="840"/>
      <c r="AF8" s="841" t="s">
        <v>231</v>
      </c>
      <c r="AG8" s="842"/>
      <c r="AH8" s="842"/>
      <c r="AI8" s="842"/>
      <c r="AJ8" s="843"/>
      <c r="AK8" s="844" t="s">
        <v>602</v>
      </c>
      <c r="AL8" s="845"/>
      <c r="AM8" s="845"/>
      <c r="AN8" s="845"/>
      <c r="AO8" s="845"/>
      <c r="AP8" s="845" t="s">
        <v>602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383</v>
      </c>
      <c r="C9" s="836"/>
      <c r="D9" s="836"/>
      <c r="E9" s="836"/>
      <c r="F9" s="836"/>
      <c r="G9" s="836"/>
      <c r="H9" s="836"/>
      <c r="I9" s="836"/>
      <c r="J9" s="836"/>
      <c r="K9" s="836"/>
      <c r="L9" s="836"/>
      <c r="M9" s="836"/>
      <c r="N9" s="836"/>
      <c r="O9" s="836"/>
      <c r="P9" s="837"/>
      <c r="Q9" s="838">
        <v>6</v>
      </c>
      <c r="R9" s="839"/>
      <c r="S9" s="839"/>
      <c r="T9" s="839"/>
      <c r="U9" s="839"/>
      <c r="V9" s="839">
        <v>6</v>
      </c>
      <c r="W9" s="839"/>
      <c r="X9" s="839"/>
      <c r="Y9" s="839"/>
      <c r="Z9" s="839"/>
      <c r="AA9" s="839" t="s">
        <v>602</v>
      </c>
      <c r="AB9" s="839"/>
      <c r="AC9" s="839"/>
      <c r="AD9" s="839"/>
      <c r="AE9" s="840"/>
      <c r="AF9" s="841" t="s">
        <v>231</v>
      </c>
      <c r="AG9" s="842"/>
      <c r="AH9" s="842"/>
      <c r="AI9" s="842"/>
      <c r="AJ9" s="843"/>
      <c r="AK9" s="844" t="s">
        <v>602</v>
      </c>
      <c r="AL9" s="845"/>
      <c r="AM9" s="845"/>
      <c r="AN9" s="845"/>
      <c r="AO9" s="845"/>
      <c r="AP9" s="845" t="s">
        <v>602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t="s">
        <v>384</v>
      </c>
      <c r="C10" s="836"/>
      <c r="D10" s="836"/>
      <c r="E10" s="836"/>
      <c r="F10" s="836"/>
      <c r="G10" s="836"/>
      <c r="H10" s="836"/>
      <c r="I10" s="836"/>
      <c r="J10" s="836"/>
      <c r="K10" s="836"/>
      <c r="L10" s="836"/>
      <c r="M10" s="836"/>
      <c r="N10" s="836"/>
      <c r="O10" s="836"/>
      <c r="P10" s="837"/>
      <c r="Q10" s="838">
        <v>5</v>
      </c>
      <c r="R10" s="839"/>
      <c r="S10" s="839"/>
      <c r="T10" s="839"/>
      <c r="U10" s="839"/>
      <c r="V10" s="839">
        <v>5</v>
      </c>
      <c r="W10" s="839"/>
      <c r="X10" s="839"/>
      <c r="Y10" s="839"/>
      <c r="Z10" s="839"/>
      <c r="AA10" s="839">
        <v>0</v>
      </c>
      <c r="AB10" s="839"/>
      <c r="AC10" s="839"/>
      <c r="AD10" s="839"/>
      <c r="AE10" s="840"/>
      <c r="AF10" s="841">
        <v>0</v>
      </c>
      <c r="AG10" s="842"/>
      <c r="AH10" s="842"/>
      <c r="AI10" s="842"/>
      <c r="AJ10" s="843"/>
      <c r="AK10" s="844" t="s">
        <v>602</v>
      </c>
      <c r="AL10" s="845"/>
      <c r="AM10" s="845"/>
      <c r="AN10" s="845"/>
      <c r="AO10" s="845"/>
      <c r="AP10" s="845" t="s">
        <v>602</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9171</v>
      </c>
      <c r="R23" s="874"/>
      <c r="S23" s="874"/>
      <c r="T23" s="874"/>
      <c r="U23" s="874"/>
      <c r="V23" s="874">
        <v>9020</v>
      </c>
      <c r="W23" s="874"/>
      <c r="X23" s="874"/>
      <c r="Y23" s="874"/>
      <c r="Z23" s="874"/>
      <c r="AA23" s="874">
        <v>151</v>
      </c>
      <c r="AB23" s="874"/>
      <c r="AC23" s="874"/>
      <c r="AD23" s="874"/>
      <c r="AE23" s="875"/>
      <c r="AF23" s="876">
        <v>101</v>
      </c>
      <c r="AG23" s="874"/>
      <c r="AH23" s="874"/>
      <c r="AI23" s="874"/>
      <c r="AJ23" s="877"/>
      <c r="AK23" s="878"/>
      <c r="AL23" s="879"/>
      <c r="AM23" s="879"/>
      <c r="AN23" s="879"/>
      <c r="AO23" s="879"/>
      <c r="AP23" s="874">
        <v>12399</v>
      </c>
      <c r="AQ23" s="874"/>
      <c r="AR23" s="874"/>
      <c r="AS23" s="874"/>
      <c r="AT23" s="874"/>
      <c r="AU23" s="880"/>
      <c r="AV23" s="880"/>
      <c r="AW23" s="880"/>
      <c r="AX23" s="880"/>
      <c r="AY23" s="881"/>
      <c r="AZ23" s="889" t="s">
        <v>231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2529</v>
      </c>
      <c r="R28" s="903"/>
      <c r="S28" s="903"/>
      <c r="T28" s="903"/>
      <c r="U28" s="903"/>
      <c r="V28" s="903">
        <v>2495</v>
      </c>
      <c r="W28" s="903"/>
      <c r="X28" s="903"/>
      <c r="Y28" s="903"/>
      <c r="Z28" s="903"/>
      <c r="AA28" s="903">
        <v>33</v>
      </c>
      <c r="AB28" s="903"/>
      <c r="AC28" s="903"/>
      <c r="AD28" s="903"/>
      <c r="AE28" s="904"/>
      <c r="AF28" s="905">
        <v>33</v>
      </c>
      <c r="AG28" s="903"/>
      <c r="AH28" s="903"/>
      <c r="AI28" s="903"/>
      <c r="AJ28" s="906"/>
      <c r="AK28" s="907">
        <v>250</v>
      </c>
      <c r="AL28" s="898"/>
      <c r="AM28" s="898"/>
      <c r="AN28" s="898"/>
      <c r="AO28" s="898"/>
      <c r="AP28" s="898" t="s">
        <v>602</v>
      </c>
      <c r="AQ28" s="898"/>
      <c r="AR28" s="898"/>
      <c r="AS28" s="898"/>
      <c r="AT28" s="898"/>
      <c r="AU28" s="898" t="s">
        <v>602</v>
      </c>
      <c r="AV28" s="898"/>
      <c r="AW28" s="898"/>
      <c r="AX28" s="898"/>
      <c r="AY28" s="898"/>
      <c r="AZ28" s="899" t="s">
        <v>602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442</v>
      </c>
      <c r="R29" s="839"/>
      <c r="S29" s="839"/>
      <c r="T29" s="839"/>
      <c r="U29" s="839"/>
      <c r="V29" s="839">
        <v>442</v>
      </c>
      <c r="W29" s="839"/>
      <c r="X29" s="839"/>
      <c r="Y29" s="839"/>
      <c r="Z29" s="839"/>
      <c r="AA29" s="839">
        <v>0</v>
      </c>
      <c r="AB29" s="839"/>
      <c r="AC29" s="839"/>
      <c r="AD29" s="839"/>
      <c r="AE29" s="840"/>
      <c r="AF29" s="841">
        <v>0</v>
      </c>
      <c r="AG29" s="842"/>
      <c r="AH29" s="842"/>
      <c r="AI29" s="842"/>
      <c r="AJ29" s="843"/>
      <c r="AK29" s="910">
        <v>278</v>
      </c>
      <c r="AL29" s="911"/>
      <c r="AM29" s="911"/>
      <c r="AN29" s="911"/>
      <c r="AO29" s="911"/>
      <c r="AP29" s="911" t="s">
        <v>602</v>
      </c>
      <c r="AQ29" s="911"/>
      <c r="AR29" s="911"/>
      <c r="AS29" s="911"/>
      <c r="AT29" s="911"/>
      <c r="AU29" s="911" t="s">
        <v>602</v>
      </c>
      <c r="AV29" s="911"/>
      <c r="AW29" s="911"/>
      <c r="AX29" s="911"/>
      <c r="AY29" s="911"/>
      <c r="AZ29" s="912" t="s">
        <v>602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2083</v>
      </c>
      <c r="R30" s="839"/>
      <c r="S30" s="839"/>
      <c r="T30" s="839"/>
      <c r="U30" s="839"/>
      <c r="V30" s="839">
        <v>2064</v>
      </c>
      <c r="W30" s="839"/>
      <c r="X30" s="839"/>
      <c r="Y30" s="839"/>
      <c r="Z30" s="839"/>
      <c r="AA30" s="839">
        <v>20</v>
      </c>
      <c r="AB30" s="839"/>
      <c r="AC30" s="839"/>
      <c r="AD30" s="839"/>
      <c r="AE30" s="840"/>
      <c r="AF30" s="841">
        <v>20</v>
      </c>
      <c r="AG30" s="842"/>
      <c r="AH30" s="842"/>
      <c r="AI30" s="842"/>
      <c r="AJ30" s="843"/>
      <c r="AK30" s="910">
        <v>304</v>
      </c>
      <c r="AL30" s="911"/>
      <c r="AM30" s="911"/>
      <c r="AN30" s="911"/>
      <c r="AO30" s="911"/>
      <c r="AP30" s="911" t="s">
        <v>602</v>
      </c>
      <c r="AQ30" s="911"/>
      <c r="AR30" s="911"/>
      <c r="AS30" s="911"/>
      <c r="AT30" s="911"/>
      <c r="AU30" s="911" t="s">
        <v>602</v>
      </c>
      <c r="AV30" s="911"/>
      <c r="AW30" s="911"/>
      <c r="AX30" s="911"/>
      <c r="AY30" s="911"/>
      <c r="AZ30" s="912" t="s">
        <v>602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12</v>
      </c>
      <c r="R31" s="839"/>
      <c r="S31" s="839"/>
      <c r="T31" s="839"/>
      <c r="U31" s="839"/>
      <c r="V31" s="839">
        <v>12</v>
      </c>
      <c r="W31" s="839"/>
      <c r="X31" s="839"/>
      <c r="Y31" s="839"/>
      <c r="Z31" s="839"/>
      <c r="AA31" s="839" t="s">
        <v>602</v>
      </c>
      <c r="AB31" s="839"/>
      <c r="AC31" s="839"/>
      <c r="AD31" s="839"/>
      <c r="AE31" s="840"/>
      <c r="AF31" s="841" t="s">
        <v>231</v>
      </c>
      <c r="AG31" s="842"/>
      <c r="AH31" s="842"/>
      <c r="AI31" s="842"/>
      <c r="AJ31" s="843"/>
      <c r="AK31" s="910">
        <v>11</v>
      </c>
      <c r="AL31" s="911"/>
      <c r="AM31" s="911"/>
      <c r="AN31" s="911"/>
      <c r="AO31" s="911"/>
      <c r="AP31" s="911">
        <v>9</v>
      </c>
      <c r="AQ31" s="911"/>
      <c r="AR31" s="911"/>
      <c r="AS31" s="911"/>
      <c r="AT31" s="911"/>
      <c r="AU31" s="911">
        <v>6</v>
      </c>
      <c r="AV31" s="911"/>
      <c r="AW31" s="911"/>
      <c r="AX31" s="911"/>
      <c r="AY31" s="911"/>
      <c r="AZ31" s="912" t="s">
        <v>602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3</v>
      </c>
      <c r="R32" s="839"/>
      <c r="S32" s="839"/>
      <c r="T32" s="839"/>
      <c r="U32" s="839"/>
      <c r="V32" s="839">
        <v>3</v>
      </c>
      <c r="W32" s="839"/>
      <c r="X32" s="839"/>
      <c r="Y32" s="839"/>
      <c r="Z32" s="839"/>
      <c r="AA32" s="839" t="s">
        <v>602</v>
      </c>
      <c r="AB32" s="839"/>
      <c r="AC32" s="839"/>
      <c r="AD32" s="839"/>
      <c r="AE32" s="840"/>
      <c r="AF32" s="841" t="s">
        <v>231</v>
      </c>
      <c r="AG32" s="842"/>
      <c r="AH32" s="842"/>
      <c r="AI32" s="842"/>
      <c r="AJ32" s="843"/>
      <c r="AK32" s="910">
        <v>2</v>
      </c>
      <c r="AL32" s="911"/>
      <c r="AM32" s="911"/>
      <c r="AN32" s="911"/>
      <c r="AO32" s="911"/>
      <c r="AP32" s="911" t="s">
        <v>602</v>
      </c>
      <c r="AQ32" s="911"/>
      <c r="AR32" s="911"/>
      <c r="AS32" s="911"/>
      <c r="AT32" s="911"/>
      <c r="AU32" s="911" t="s">
        <v>602</v>
      </c>
      <c r="AV32" s="911"/>
      <c r="AW32" s="911"/>
      <c r="AX32" s="911"/>
      <c r="AY32" s="911"/>
      <c r="AZ32" s="912" t="s">
        <v>602</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431</v>
      </c>
      <c r="R33" s="839"/>
      <c r="S33" s="839"/>
      <c r="T33" s="839"/>
      <c r="U33" s="839"/>
      <c r="V33" s="839">
        <v>493</v>
      </c>
      <c r="W33" s="839"/>
      <c r="X33" s="839"/>
      <c r="Y33" s="839"/>
      <c r="Z33" s="839"/>
      <c r="AA33" s="839">
        <v>-62</v>
      </c>
      <c r="AB33" s="839"/>
      <c r="AC33" s="839"/>
      <c r="AD33" s="839"/>
      <c r="AE33" s="840"/>
      <c r="AF33" s="841">
        <v>576</v>
      </c>
      <c r="AG33" s="842"/>
      <c r="AH33" s="842"/>
      <c r="AI33" s="842"/>
      <c r="AJ33" s="843"/>
      <c r="AK33" s="910">
        <v>6</v>
      </c>
      <c r="AL33" s="911"/>
      <c r="AM33" s="911"/>
      <c r="AN33" s="911"/>
      <c r="AO33" s="911"/>
      <c r="AP33" s="911">
        <v>3356</v>
      </c>
      <c r="AQ33" s="911"/>
      <c r="AR33" s="911"/>
      <c r="AS33" s="911"/>
      <c r="AT33" s="911"/>
      <c r="AU33" s="911">
        <v>654</v>
      </c>
      <c r="AV33" s="911"/>
      <c r="AW33" s="911"/>
      <c r="AX33" s="911"/>
      <c r="AY33" s="911"/>
      <c r="AZ33" s="912" t="s">
        <v>602</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405</v>
      </c>
      <c r="C34" s="836"/>
      <c r="D34" s="836"/>
      <c r="E34" s="836"/>
      <c r="F34" s="836"/>
      <c r="G34" s="836"/>
      <c r="H34" s="836"/>
      <c r="I34" s="836"/>
      <c r="J34" s="836"/>
      <c r="K34" s="836"/>
      <c r="L34" s="836"/>
      <c r="M34" s="836"/>
      <c r="N34" s="836"/>
      <c r="O34" s="836"/>
      <c r="P34" s="837"/>
      <c r="Q34" s="838">
        <v>2021</v>
      </c>
      <c r="R34" s="839"/>
      <c r="S34" s="839"/>
      <c r="T34" s="839"/>
      <c r="U34" s="839"/>
      <c r="V34" s="839">
        <v>2322</v>
      </c>
      <c r="W34" s="839"/>
      <c r="X34" s="839"/>
      <c r="Y34" s="839"/>
      <c r="Z34" s="839"/>
      <c r="AA34" s="839">
        <v>-302</v>
      </c>
      <c r="AB34" s="839"/>
      <c r="AC34" s="839"/>
      <c r="AD34" s="839"/>
      <c r="AE34" s="840"/>
      <c r="AF34" s="841">
        <v>216</v>
      </c>
      <c r="AG34" s="842"/>
      <c r="AH34" s="842"/>
      <c r="AI34" s="842"/>
      <c r="AJ34" s="843"/>
      <c r="AK34" s="910">
        <v>146</v>
      </c>
      <c r="AL34" s="911"/>
      <c r="AM34" s="911"/>
      <c r="AN34" s="911"/>
      <c r="AO34" s="911"/>
      <c r="AP34" s="911">
        <v>2269</v>
      </c>
      <c r="AQ34" s="911"/>
      <c r="AR34" s="911"/>
      <c r="AS34" s="911"/>
      <c r="AT34" s="911"/>
      <c r="AU34" s="911">
        <v>1214</v>
      </c>
      <c r="AV34" s="911"/>
      <c r="AW34" s="911"/>
      <c r="AX34" s="911"/>
      <c r="AY34" s="911"/>
      <c r="AZ34" s="912" t="s">
        <v>602</v>
      </c>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407</v>
      </c>
      <c r="C35" s="836"/>
      <c r="D35" s="836"/>
      <c r="E35" s="836"/>
      <c r="F35" s="836"/>
      <c r="G35" s="836"/>
      <c r="H35" s="836"/>
      <c r="I35" s="836"/>
      <c r="J35" s="836"/>
      <c r="K35" s="836"/>
      <c r="L35" s="836"/>
      <c r="M35" s="836"/>
      <c r="N35" s="836"/>
      <c r="O35" s="836"/>
      <c r="P35" s="837"/>
      <c r="Q35" s="838">
        <v>39</v>
      </c>
      <c r="R35" s="839"/>
      <c r="S35" s="839"/>
      <c r="T35" s="839"/>
      <c r="U35" s="839"/>
      <c r="V35" s="839">
        <v>39</v>
      </c>
      <c r="W35" s="839"/>
      <c r="X35" s="839"/>
      <c r="Y35" s="839"/>
      <c r="Z35" s="839"/>
      <c r="AA35" s="839" t="s">
        <v>602</v>
      </c>
      <c r="AB35" s="839"/>
      <c r="AC35" s="839"/>
      <c r="AD35" s="839"/>
      <c r="AE35" s="840"/>
      <c r="AF35" s="841" t="s">
        <v>408</v>
      </c>
      <c r="AG35" s="842"/>
      <c r="AH35" s="842"/>
      <c r="AI35" s="842"/>
      <c r="AJ35" s="843"/>
      <c r="AK35" s="910">
        <v>36</v>
      </c>
      <c r="AL35" s="911"/>
      <c r="AM35" s="911"/>
      <c r="AN35" s="911"/>
      <c r="AO35" s="911"/>
      <c r="AP35" s="911">
        <v>125</v>
      </c>
      <c r="AQ35" s="911"/>
      <c r="AR35" s="911"/>
      <c r="AS35" s="911"/>
      <c r="AT35" s="911"/>
      <c r="AU35" s="911">
        <v>125</v>
      </c>
      <c r="AV35" s="911"/>
      <c r="AW35" s="911"/>
      <c r="AX35" s="911"/>
      <c r="AY35" s="911"/>
      <c r="AZ35" s="912" t="s">
        <v>602</v>
      </c>
      <c r="BA35" s="912"/>
      <c r="BB35" s="912"/>
      <c r="BC35" s="912"/>
      <c r="BD35" s="912"/>
      <c r="BE35" s="908" t="s">
        <v>409</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410</v>
      </c>
      <c r="C36" s="836"/>
      <c r="D36" s="836"/>
      <c r="E36" s="836"/>
      <c r="F36" s="836"/>
      <c r="G36" s="836"/>
      <c r="H36" s="836"/>
      <c r="I36" s="836"/>
      <c r="J36" s="836"/>
      <c r="K36" s="836"/>
      <c r="L36" s="836"/>
      <c r="M36" s="836"/>
      <c r="N36" s="836"/>
      <c r="O36" s="836"/>
      <c r="P36" s="837"/>
      <c r="Q36" s="838">
        <v>24</v>
      </c>
      <c r="R36" s="839"/>
      <c r="S36" s="839"/>
      <c r="T36" s="839"/>
      <c r="U36" s="839"/>
      <c r="V36" s="839">
        <v>23</v>
      </c>
      <c r="W36" s="839"/>
      <c r="X36" s="839"/>
      <c r="Y36" s="839"/>
      <c r="Z36" s="839"/>
      <c r="AA36" s="839">
        <v>1</v>
      </c>
      <c r="AB36" s="839"/>
      <c r="AC36" s="839"/>
      <c r="AD36" s="839"/>
      <c r="AE36" s="840"/>
      <c r="AF36" s="841">
        <v>1</v>
      </c>
      <c r="AG36" s="842"/>
      <c r="AH36" s="842"/>
      <c r="AI36" s="842"/>
      <c r="AJ36" s="843"/>
      <c r="AK36" s="910" t="s">
        <v>602</v>
      </c>
      <c r="AL36" s="911"/>
      <c r="AM36" s="911"/>
      <c r="AN36" s="911"/>
      <c r="AO36" s="911"/>
      <c r="AP36" s="911" t="s">
        <v>602</v>
      </c>
      <c r="AQ36" s="911"/>
      <c r="AR36" s="911"/>
      <c r="AS36" s="911"/>
      <c r="AT36" s="911"/>
      <c r="AU36" s="911" t="s">
        <v>602</v>
      </c>
      <c r="AV36" s="911"/>
      <c r="AW36" s="911"/>
      <c r="AX36" s="911"/>
      <c r="AY36" s="911"/>
      <c r="AZ36" s="912" t="s">
        <v>602</v>
      </c>
      <c r="BA36" s="912"/>
      <c r="BB36" s="912"/>
      <c r="BC36" s="912"/>
      <c r="BD36" s="912"/>
      <c r="BE36" s="908" t="s">
        <v>411</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846</v>
      </c>
      <c r="AG63" s="922"/>
      <c r="AH63" s="922"/>
      <c r="AI63" s="922"/>
      <c r="AJ63" s="923"/>
      <c r="AK63" s="924"/>
      <c r="AL63" s="919"/>
      <c r="AM63" s="919"/>
      <c r="AN63" s="919"/>
      <c r="AO63" s="919"/>
      <c r="AP63" s="922">
        <v>5759</v>
      </c>
      <c r="AQ63" s="922"/>
      <c r="AR63" s="922"/>
      <c r="AS63" s="922"/>
      <c r="AT63" s="922"/>
      <c r="AU63" s="922">
        <v>1999</v>
      </c>
      <c r="AV63" s="922"/>
      <c r="AW63" s="922"/>
      <c r="AX63" s="922"/>
      <c r="AY63" s="922"/>
      <c r="AZ63" s="926"/>
      <c r="BA63" s="926"/>
      <c r="BB63" s="926"/>
      <c r="BC63" s="926"/>
      <c r="BD63" s="926"/>
      <c r="BE63" s="927"/>
      <c r="BF63" s="927"/>
      <c r="BG63" s="927"/>
      <c r="BH63" s="927"/>
      <c r="BI63" s="928"/>
      <c r="BJ63" s="929" t="s">
        <v>414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416</v>
      </c>
      <c r="B66" s="821"/>
      <c r="C66" s="821"/>
      <c r="D66" s="821"/>
      <c r="E66" s="821"/>
      <c r="F66" s="821"/>
      <c r="G66" s="821"/>
      <c r="H66" s="821"/>
      <c r="I66" s="821"/>
      <c r="J66" s="821"/>
      <c r="K66" s="821"/>
      <c r="L66" s="821"/>
      <c r="M66" s="821"/>
      <c r="N66" s="821"/>
      <c r="O66" s="821"/>
      <c r="P66" s="822"/>
      <c r="Q66" s="797" t="s">
        <v>417</v>
      </c>
      <c r="R66" s="798"/>
      <c r="S66" s="798"/>
      <c r="T66" s="798"/>
      <c r="U66" s="799"/>
      <c r="V66" s="797" t="s">
        <v>418</v>
      </c>
      <c r="W66" s="798"/>
      <c r="X66" s="798"/>
      <c r="Y66" s="798"/>
      <c r="Z66" s="799"/>
      <c r="AA66" s="797" t="s">
        <v>419</v>
      </c>
      <c r="AB66" s="798"/>
      <c r="AC66" s="798"/>
      <c r="AD66" s="798"/>
      <c r="AE66" s="799"/>
      <c r="AF66" s="932" t="s">
        <v>393</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589</v>
      </c>
      <c r="C68" s="950"/>
      <c r="D68" s="950"/>
      <c r="E68" s="950"/>
      <c r="F68" s="950"/>
      <c r="G68" s="950"/>
      <c r="H68" s="950"/>
      <c r="I68" s="950"/>
      <c r="J68" s="950"/>
      <c r="K68" s="950"/>
      <c r="L68" s="950"/>
      <c r="M68" s="950"/>
      <c r="N68" s="950"/>
      <c r="O68" s="950"/>
      <c r="P68" s="951"/>
      <c r="Q68" s="952">
        <v>8502</v>
      </c>
      <c r="R68" s="946"/>
      <c r="S68" s="946"/>
      <c r="T68" s="946"/>
      <c r="U68" s="946"/>
      <c r="V68" s="946">
        <v>7172</v>
      </c>
      <c r="W68" s="946"/>
      <c r="X68" s="946"/>
      <c r="Y68" s="946"/>
      <c r="Z68" s="946"/>
      <c r="AA68" s="946">
        <v>1330</v>
      </c>
      <c r="AB68" s="946"/>
      <c r="AC68" s="946"/>
      <c r="AD68" s="946"/>
      <c r="AE68" s="946"/>
      <c r="AF68" s="946">
        <v>1330</v>
      </c>
      <c r="AG68" s="946"/>
      <c r="AH68" s="946"/>
      <c r="AI68" s="946"/>
      <c r="AJ68" s="946"/>
      <c r="AK68" s="946" t="s">
        <v>600</v>
      </c>
      <c r="AL68" s="946"/>
      <c r="AM68" s="946"/>
      <c r="AN68" s="946"/>
      <c r="AO68" s="946"/>
      <c r="AP68" s="946" t="s">
        <v>600</v>
      </c>
      <c r="AQ68" s="946"/>
      <c r="AR68" s="946"/>
      <c r="AS68" s="946"/>
      <c r="AT68" s="946"/>
      <c r="AU68" s="946" t="s">
        <v>600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590</v>
      </c>
      <c r="C69" s="954"/>
      <c r="D69" s="954"/>
      <c r="E69" s="954"/>
      <c r="F69" s="954"/>
      <c r="G69" s="954"/>
      <c r="H69" s="954"/>
      <c r="I69" s="954"/>
      <c r="J69" s="954"/>
      <c r="K69" s="954"/>
      <c r="L69" s="954"/>
      <c r="M69" s="954"/>
      <c r="N69" s="954"/>
      <c r="O69" s="954"/>
      <c r="P69" s="955"/>
      <c r="Q69" s="956">
        <v>139</v>
      </c>
      <c r="R69" s="911"/>
      <c r="S69" s="911"/>
      <c r="T69" s="911"/>
      <c r="U69" s="911"/>
      <c r="V69" s="911">
        <v>132</v>
      </c>
      <c r="W69" s="911"/>
      <c r="X69" s="911"/>
      <c r="Y69" s="911"/>
      <c r="Z69" s="911"/>
      <c r="AA69" s="911">
        <v>8</v>
      </c>
      <c r="AB69" s="911"/>
      <c r="AC69" s="911"/>
      <c r="AD69" s="911"/>
      <c r="AE69" s="911"/>
      <c r="AF69" s="911">
        <v>8</v>
      </c>
      <c r="AG69" s="911"/>
      <c r="AH69" s="911"/>
      <c r="AI69" s="911"/>
      <c r="AJ69" s="911"/>
      <c r="AK69" s="911" t="s">
        <v>603</v>
      </c>
      <c r="AL69" s="911"/>
      <c r="AM69" s="911"/>
      <c r="AN69" s="911"/>
      <c r="AO69" s="911"/>
      <c r="AP69" s="911" t="s">
        <v>603</v>
      </c>
      <c r="AQ69" s="911"/>
      <c r="AR69" s="911"/>
      <c r="AS69" s="911"/>
      <c r="AT69" s="911"/>
      <c r="AU69" s="911" t="s">
        <v>603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591</v>
      </c>
      <c r="C70" s="954"/>
      <c r="D70" s="954"/>
      <c r="E70" s="954"/>
      <c r="F70" s="954"/>
      <c r="G70" s="954"/>
      <c r="H70" s="954"/>
      <c r="I70" s="954"/>
      <c r="J70" s="954"/>
      <c r="K70" s="954"/>
      <c r="L70" s="954"/>
      <c r="M70" s="954"/>
      <c r="N70" s="954"/>
      <c r="O70" s="954"/>
      <c r="P70" s="955"/>
      <c r="Q70" s="956">
        <v>129</v>
      </c>
      <c r="R70" s="911"/>
      <c r="S70" s="911"/>
      <c r="T70" s="911"/>
      <c r="U70" s="911"/>
      <c r="V70" s="911">
        <v>123</v>
      </c>
      <c r="W70" s="911"/>
      <c r="X70" s="911"/>
      <c r="Y70" s="911"/>
      <c r="Z70" s="911"/>
      <c r="AA70" s="911">
        <v>6</v>
      </c>
      <c r="AB70" s="911"/>
      <c r="AC70" s="911"/>
      <c r="AD70" s="911"/>
      <c r="AE70" s="911"/>
      <c r="AF70" s="911">
        <v>6</v>
      </c>
      <c r="AG70" s="911"/>
      <c r="AH70" s="911"/>
      <c r="AI70" s="911"/>
      <c r="AJ70" s="911"/>
      <c r="AK70" s="911">
        <v>18</v>
      </c>
      <c r="AL70" s="911"/>
      <c r="AM70" s="911"/>
      <c r="AN70" s="911"/>
      <c r="AO70" s="911"/>
      <c r="AP70" s="911" t="s">
        <v>603</v>
      </c>
      <c r="AQ70" s="911"/>
      <c r="AR70" s="911"/>
      <c r="AS70" s="911"/>
      <c r="AT70" s="911"/>
      <c r="AU70" s="911" t="s">
        <v>603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592</v>
      </c>
      <c r="C71" s="954"/>
      <c r="D71" s="954"/>
      <c r="E71" s="954"/>
      <c r="F71" s="954"/>
      <c r="G71" s="954"/>
      <c r="H71" s="954"/>
      <c r="I71" s="954"/>
      <c r="J71" s="954"/>
      <c r="K71" s="954"/>
      <c r="L71" s="954"/>
      <c r="M71" s="954"/>
      <c r="N71" s="954"/>
      <c r="O71" s="954"/>
      <c r="P71" s="955"/>
      <c r="Q71" s="956">
        <v>388</v>
      </c>
      <c r="R71" s="911"/>
      <c r="S71" s="911"/>
      <c r="T71" s="911"/>
      <c r="U71" s="911"/>
      <c r="V71" s="911">
        <v>413</v>
      </c>
      <c r="W71" s="911"/>
      <c r="X71" s="911"/>
      <c r="Y71" s="911"/>
      <c r="Z71" s="911"/>
      <c r="AA71" s="911">
        <v>1</v>
      </c>
      <c r="AB71" s="911"/>
      <c r="AC71" s="911"/>
      <c r="AD71" s="911"/>
      <c r="AE71" s="911"/>
      <c r="AF71" s="911">
        <v>1</v>
      </c>
      <c r="AG71" s="911"/>
      <c r="AH71" s="911"/>
      <c r="AI71" s="911"/>
      <c r="AJ71" s="911"/>
      <c r="AK71" s="911" t="s">
        <v>603</v>
      </c>
      <c r="AL71" s="911"/>
      <c r="AM71" s="911"/>
      <c r="AN71" s="911"/>
      <c r="AO71" s="911"/>
      <c r="AP71" s="911">
        <v>643</v>
      </c>
      <c r="AQ71" s="911"/>
      <c r="AR71" s="911"/>
      <c r="AS71" s="911"/>
      <c r="AT71" s="911"/>
      <c r="AU71" s="911">
        <v>208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593</v>
      </c>
      <c r="C72" s="954"/>
      <c r="D72" s="954"/>
      <c r="E72" s="954"/>
      <c r="F72" s="954"/>
      <c r="G72" s="954"/>
      <c r="H72" s="954"/>
      <c r="I72" s="954"/>
      <c r="J72" s="954"/>
      <c r="K72" s="954"/>
      <c r="L72" s="954"/>
      <c r="M72" s="954"/>
      <c r="N72" s="954"/>
      <c r="O72" s="954"/>
      <c r="P72" s="955"/>
      <c r="Q72" s="956">
        <v>105</v>
      </c>
      <c r="R72" s="911"/>
      <c r="S72" s="911"/>
      <c r="T72" s="911"/>
      <c r="U72" s="911"/>
      <c r="V72" s="911">
        <v>105</v>
      </c>
      <c r="W72" s="911"/>
      <c r="X72" s="911"/>
      <c r="Y72" s="911"/>
      <c r="Z72" s="911"/>
      <c r="AA72" s="911" t="s">
        <v>603</v>
      </c>
      <c r="AB72" s="911"/>
      <c r="AC72" s="911"/>
      <c r="AD72" s="911"/>
      <c r="AE72" s="911"/>
      <c r="AF72" s="911" t="s">
        <v>603</v>
      </c>
      <c r="AG72" s="911"/>
      <c r="AH72" s="911"/>
      <c r="AI72" s="911"/>
      <c r="AJ72" s="911"/>
      <c r="AK72" s="911" t="s">
        <v>603</v>
      </c>
      <c r="AL72" s="911"/>
      <c r="AM72" s="911"/>
      <c r="AN72" s="911"/>
      <c r="AO72" s="911"/>
      <c r="AP72" s="911" t="s">
        <v>603</v>
      </c>
      <c r="AQ72" s="911"/>
      <c r="AR72" s="911"/>
      <c r="AS72" s="911"/>
      <c r="AT72" s="911"/>
      <c r="AU72" s="911" t="s">
        <v>603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594</v>
      </c>
      <c r="C73" s="954"/>
      <c r="D73" s="954"/>
      <c r="E73" s="954"/>
      <c r="F73" s="954"/>
      <c r="G73" s="954"/>
      <c r="H73" s="954"/>
      <c r="I73" s="954"/>
      <c r="J73" s="954"/>
      <c r="K73" s="954"/>
      <c r="L73" s="954"/>
      <c r="M73" s="954"/>
      <c r="N73" s="954"/>
      <c r="O73" s="954"/>
      <c r="P73" s="955"/>
      <c r="Q73" s="956">
        <v>5</v>
      </c>
      <c r="R73" s="911"/>
      <c r="S73" s="911"/>
      <c r="T73" s="911"/>
      <c r="U73" s="911"/>
      <c r="V73" s="911">
        <v>5</v>
      </c>
      <c r="W73" s="911"/>
      <c r="X73" s="911"/>
      <c r="Y73" s="911"/>
      <c r="Z73" s="911"/>
      <c r="AA73" s="911">
        <v>0</v>
      </c>
      <c r="AB73" s="911"/>
      <c r="AC73" s="911"/>
      <c r="AD73" s="911"/>
      <c r="AE73" s="911"/>
      <c r="AF73" s="911">
        <v>0</v>
      </c>
      <c r="AG73" s="911"/>
      <c r="AH73" s="911"/>
      <c r="AI73" s="911"/>
      <c r="AJ73" s="911"/>
      <c r="AK73" s="911" t="s">
        <v>603</v>
      </c>
      <c r="AL73" s="911"/>
      <c r="AM73" s="911"/>
      <c r="AN73" s="911"/>
      <c r="AO73" s="911"/>
      <c r="AP73" s="911" t="s">
        <v>603</v>
      </c>
      <c r="AQ73" s="911"/>
      <c r="AR73" s="911"/>
      <c r="AS73" s="911"/>
      <c r="AT73" s="911"/>
      <c r="AU73" s="911" t="s">
        <v>603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595</v>
      </c>
      <c r="C74" s="954"/>
      <c r="D74" s="954"/>
      <c r="E74" s="954"/>
      <c r="F74" s="954"/>
      <c r="G74" s="954"/>
      <c r="H74" s="954"/>
      <c r="I74" s="954"/>
      <c r="J74" s="954"/>
      <c r="K74" s="954"/>
      <c r="L74" s="954"/>
      <c r="M74" s="954"/>
      <c r="N74" s="954"/>
      <c r="O74" s="954"/>
      <c r="P74" s="955"/>
      <c r="Q74" s="956">
        <v>66</v>
      </c>
      <c r="R74" s="911"/>
      <c r="S74" s="911"/>
      <c r="T74" s="911"/>
      <c r="U74" s="911"/>
      <c r="V74" s="911">
        <v>61</v>
      </c>
      <c r="W74" s="911"/>
      <c r="X74" s="911"/>
      <c r="Y74" s="911"/>
      <c r="Z74" s="911"/>
      <c r="AA74" s="911">
        <v>6</v>
      </c>
      <c r="AB74" s="911"/>
      <c r="AC74" s="911"/>
      <c r="AD74" s="911"/>
      <c r="AE74" s="911"/>
      <c r="AF74" s="911">
        <v>6</v>
      </c>
      <c r="AG74" s="911"/>
      <c r="AH74" s="911"/>
      <c r="AI74" s="911"/>
      <c r="AJ74" s="911"/>
      <c r="AK74" s="911" t="s">
        <v>603</v>
      </c>
      <c r="AL74" s="911"/>
      <c r="AM74" s="911"/>
      <c r="AN74" s="911"/>
      <c r="AO74" s="911"/>
      <c r="AP74" s="911" t="s">
        <v>603</v>
      </c>
      <c r="AQ74" s="911"/>
      <c r="AR74" s="911"/>
      <c r="AS74" s="911"/>
      <c r="AT74" s="911"/>
      <c r="AU74" s="911" t="s">
        <v>603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596</v>
      </c>
      <c r="C75" s="954"/>
      <c r="D75" s="954"/>
      <c r="E75" s="954"/>
      <c r="F75" s="954"/>
      <c r="G75" s="954"/>
      <c r="H75" s="954"/>
      <c r="I75" s="954"/>
      <c r="J75" s="954"/>
      <c r="K75" s="954"/>
      <c r="L75" s="954"/>
      <c r="M75" s="954"/>
      <c r="N75" s="954"/>
      <c r="O75" s="954"/>
      <c r="P75" s="955"/>
      <c r="Q75" s="959">
        <v>137</v>
      </c>
      <c r="R75" s="960"/>
      <c r="S75" s="960"/>
      <c r="T75" s="960"/>
      <c r="U75" s="910"/>
      <c r="V75" s="961">
        <v>135</v>
      </c>
      <c r="W75" s="960"/>
      <c r="X75" s="960"/>
      <c r="Y75" s="960"/>
      <c r="Z75" s="910"/>
      <c r="AA75" s="961">
        <v>2</v>
      </c>
      <c r="AB75" s="960"/>
      <c r="AC75" s="960"/>
      <c r="AD75" s="960"/>
      <c r="AE75" s="910"/>
      <c r="AF75" s="961">
        <v>2</v>
      </c>
      <c r="AG75" s="960"/>
      <c r="AH75" s="960"/>
      <c r="AI75" s="960"/>
      <c r="AJ75" s="910"/>
      <c r="AK75" s="961">
        <v>29</v>
      </c>
      <c r="AL75" s="960"/>
      <c r="AM75" s="960"/>
      <c r="AN75" s="960"/>
      <c r="AO75" s="910"/>
      <c r="AP75" s="961" t="s">
        <v>603</v>
      </c>
      <c r="AQ75" s="960"/>
      <c r="AR75" s="960"/>
      <c r="AS75" s="960"/>
      <c r="AT75" s="910"/>
      <c r="AU75" s="961" t="s">
        <v>603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597</v>
      </c>
      <c r="C76" s="954"/>
      <c r="D76" s="954"/>
      <c r="E76" s="954"/>
      <c r="F76" s="954"/>
      <c r="G76" s="954"/>
      <c r="H76" s="954"/>
      <c r="I76" s="954"/>
      <c r="J76" s="954"/>
      <c r="K76" s="954"/>
      <c r="L76" s="954"/>
      <c r="M76" s="954"/>
      <c r="N76" s="954"/>
      <c r="O76" s="954"/>
      <c r="P76" s="955"/>
      <c r="Q76" s="959">
        <v>119</v>
      </c>
      <c r="R76" s="960"/>
      <c r="S76" s="960"/>
      <c r="T76" s="960"/>
      <c r="U76" s="910"/>
      <c r="V76" s="961">
        <v>114</v>
      </c>
      <c r="W76" s="960"/>
      <c r="X76" s="960"/>
      <c r="Y76" s="960"/>
      <c r="Z76" s="910"/>
      <c r="AA76" s="961">
        <v>5</v>
      </c>
      <c r="AB76" s="960"/>
      <c r="AC76" s="960"/>
      <c r="AD76" s="960"/>
      <c r="AE76" s="910"/>
      <c r="AF76" s="961">
        <v>5</v>
      </c>
      <c r="AG76" s="960"/>
      <c r="AH76" s="960"/>
      <c r="AI76" s="960"/>
      <c r="AJ76" s="910"/>
      <c r="AK76" s="961">
        <v>4</v>
      </c>
      <c r="AL76" s="960"/>
      <c r="AM76" s="960"/>
      <c r="AN76" s="960"/>
      <c r="AO76" s="910"/>
      <c r="AP76" s="961" t="s">
        <v>603</v>
      </c>
      <c r="AQ76" s="960"/>
      <c r="AR76" s="960"/>
      <c r="AS76" s="960"/>
      <c r="AT76" s="910"/>
      <c r="AU76" s="961" t="s">
        <v>603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598</v>
      </c>
      <c r="C77" s="954"/>
      <c r="D77" s="954"/>
      <c r="E77" s="954"/>
      <c r="F77" s="954"/>
      <c r="G77" s="954"/>
      <c r="H77" s="954"/>
      <c r="I77" s="954"/>
      <c r="J77" s="954"/>
      <c r="K77" s="954"/>
      <c r="L77" s="954"/>
      <c r="M77" s="954"/>
      <c r="N77" s="954"/>
      <c r="O77" s="954"/>
      <c r="P77" s="955"/>
      <c r="Q77" s="959">
        <v>146299</v>
      </c>
      <c r="R77" s="960"/>
      <c r="S77" s="960"/>
      <c r="T77" s="960"/>
      <c r="U77" s="910"/>
      <c r="V77" s="961">
        <v>144398</v>
      </c>
      <c r="W77" s="960"/>
      <c r="X77" s="960"/>
      <c r="Y77" s="960"/>
      <c r="Z77" s="910"/>
      <c r="AA77" s="961">
        <v>1901</v>
      </c>
      <c r="AB77" s="960"/>
      <c r="AC77" s="960"/>
      <c r="AD77" s="960"/>
      <c r="AE77" s="910"/>
      <c r="AF77" s="961">
        <v>1901</v>
      </c>
      <c r="AG77" s="960"/>
      <c r="AH77" s="960"/>
      <c r="AI77" s="960"/>
      <c r="AJ77" s="910"/>
      <c r="AK77" s="961">
        <v>126</v>
      </c>
      <c r="AL77" s="960"/>
      <c r="AM77" s="960"/>
      <c r="AN77" s="960"/>
      <c r="AO77" s="910"/>
      <c r="AP77" s="961" t="s">
        <v>603</v>
      </c>
      <c r="AQ77" s="960"/>
      <c r="AR77" s="960"/>
      <c r="AS77" s="960"/>
      <c r="AT77" s="910"/>
      <c r="AU77" s="961" t="s">
        <v>603</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599</v>
      </c>
      <c r="C78" s="954"/>
      <c r="D78" s="954"/>
      <c r="E78" s="954"/>
      <c r="F78" s="954"/>
      <c r="G78" s="954"/>
      <c r="H78" s="954"/>
      <c r="I78" s="954"/>
      <c r="J78" s="954"/>
      <c r="K78" s="954"/>
      <c r="L78" s="954"/>
      <c r="M78" s="954"/>
      <c r="N78" s="954"/>
      <c r="O78" s="954"/>
      <c r="P78" s="955"/>
      <c r="Q78" s="956">
        <v>262</v>
      </c>
      <c r="R78" s="911"/>
      <c r="S78" s="911"/>
      <c r="T78" s="911"/>
      <c r="U78" s="911"/>
      <c r="V78" s="911">
        <v>227</v>
      </c>
      <c r="W78" s="911"/>
      <c r="X78" s="911"/>
      <c r="Y78" s="911"/>
      <c r="Z78" s="911"/>
      <c r="AA78" s="911">
        <v>35</v>
      </c>
      <c r="AB78" s="911"/>
      <c r="AC78" s="911"/>
      <c r="AD78" s="911"/>
      <c r="AE78" s="911"/>
      <c r="AF78" s="911">
        <v>4</v>
      </c>
      <c r="AG78" s="911"/>
      <c r="AH78" s="911"/>
      <c r="AI78" s="911"/>
      <c r="AJ78" s="911"/>
      <c r="AK78" s="911">
        <v>4</v>
      </c>
      <c r="AL78" s="911"/>
      <c r="AM78" s="911"/>
      <c r="AN78" s="911"/>
      <c r="AO78" s="911"/>
      <c r="AP78" s="911" t="s">
        <v>603</v>
      </c>
      <c r="AQ78" s="911"/>
      <c r="AR78" s="911"/>
      <c r="AS78" s="911"/>
      <c r="AT78" s="911"/>
      <c r="AU78" s="911" t="s">
        <v>603</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SUM(AF68:AJ78)</f>
        <v>3263</v>
      </c>
      <c r="AG88" s="922"/>
      <c r="AH88" s="922"/>
      <c r="AI88" s="922"/>
      <c r="AJ88" s="922"/>
      <c r="AK88" s="919"/>
      <c r="AL88" s="919"/>
      <c r="AM88" s="919"/>
      <c r="AN88" s="919"/>
      <c r="AO88" s="919"/>
      <c r="AP88" s="922">
        <f>SUM(AP68:AT78)</f>
        <v>643</v>
      </c>
      <c r="AQ88" s="922"/>
      <c r="AR88" s="922"/>
      <c r="AS88" s="922"/>
      <c r="AT88" s="922"/>
      <c r="AU88" s="922">
        <f>SUM(AU68:AY78)</f>
        <v>208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f>
        <v>52</v>
      </c>
      <c r="CS102" s="930"/>
      <c r="CT102" s="930"/>
      <c r="CU102" s="930"/>
      <c r="CV102" s="973"/>
      <c r="CW102" s="972" t="s">
        <v>526</v>
      </c>
      <c r="CX102" s="930"/>
      <c r="CY102" s="930"/>
      <c r="CZ102" s="930"/>
      <c r="DA102" s="973"/>
      <c r="DB102" s="972" t="s">
        <v>526</v>
      </c>
      <c r="DC102" s="930"/>
      <c r="DD102" s="930"/>
      <c r="DE102" s="930"/>
      <c r="DF102" s="973"/>
      <c r="DG102" s="972" t="s">
        <v>526</v>
      </c>
      <c r="DH102" s="930"/>
      <c r="DI102" s="930"/>
      <c r="DJ102" s="930"/>
      <c r="DK102" s="973"/>
      <c r="DL102" s="972" t="s">
        <v>526</v>
      </c>
      <c r="DM102" s="930"/>
      <c r="DN102" s="930"/>
      <c r="DO102" s="930"/>
      <c r="DP102" s="973"/>
      <c r="DQ102" s="972" t="s">
        <v>526</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303</v>
      </c>
      <c r="AG109" s="975"/>
      <c r="AH109" s="975"/>
      <c r="AI109" s="975"/>
      <c r="AJ109" s="976"/>
      <c r="AK109" s="974" t="s">
        <v>302</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303</v>
      </c>
      <c r="BW109" s="975"/>
      <c r="BX109" s="975"/>
      <c r="BY109" s="975"/>
      <c r="BZ109" s="976"/>
      <c r="CA109" s="974" t="s">
        <v>302</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303</v>
      </c>
      <c r="DM109" s="975"/>
      <c r="DN109" s="975"/>
      <c r="DO109" s="975"/>
      <c r="DP109" s="976"/>
      <c r="DQ109" s="974" t="s">
        <v>302</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733260</v>
      </c>
      <c r="AB110" s="982"/>
      <c r="AC110" s="982"/>
      <c r="AD110" s="982"/>
      <c r="AE110" s="983"/>
      <c r="AF110" s="984">
        <v>779093</v>
      </c>
      <c r="AG110" s="982"/>
      <c r="AH110" s="982"/>
      <c r="AI110" s="982"/>
      <c r="AJ110" s="983"/>
      <c r="AK110" s="984">
        <v>901340</v>
      </c>
      <c r="AL110" s="982"/>
      <c r="AM110" s="982"/>
      <c r="AN110" s="982"/>
      <c r="AO110" s="983"/>
      <c r="AP110" s="985">
        <v>21.3</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10999384</v>
      </c>
      <c r="BR110" s="1017"/>
      <c r="BS110" s="1017"/>
      <c r="BT110" s="1017"/>
      <c r="BU110" s="1017"/>
      <c r="BV110" s="1017">
        <v>12221592</v>
      </c>
      <c r="BW110" s="1017"/>
      <c r="BX110" s="1017"/>
      <c r="BY110" s="1017"/>
      <c r="BZ110" s="1017"/>
      <c r="CA110" s="1017">
        <v>12399040</v>
      </c>
      <c r="CB110" s="1017"/>
      <c r="CC110" s="1017"/>
      <c r="CD110" s="1017"/>
      <c r="CE110" s="1017"/>
      <c r="CF110" s="1031">
        <v>293.2</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439</v>
      </c>
      <c r="DH110" s="1017"/>
      <c r="DI110" s="1017"/>
      <c r="DJ110" s="1017"/>
      <c r="DK110" s="1017"/>
      <c r="DL110" s="1017" t="s">
        <v>439</v>
      </c>
      <c r="DM110" s="1017"/>
      <c r="DN110" s="1017"/>
      <c r="DO110" s="1017"/>
      <c r="DP110" s="1017"/>
      <c r="DQ110" s="1017" t="s">
        <v>231</v>
      </c>
      <c r="DR110" s="1017"/>
      <c r="DS110" s="1017"/>
      <c r="DT110" s="1017"/>
      <c r="DU110" s="1017"/>
      <c r="DV110" s="1018" t="s">
        <v>231</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231</v>
      </c>
      <c r="AB111" s="1024"/>
      <c r="AC111" s="1024"/>
      <c r="AD111" s="1024"/>
      <c r="AE111" s="1025"/>
      <c r="AF111" s="1026" t="s">
        <v>439</v>
      </c>
      <c r="AG111" s="1024"/>
      <c r="AH111" s="1024"/>
      <c r="AI111" s="1024"/>
      <c r="AJ111" s="1025"/>
      <c r="AK111" s="1026" t="s">
        <v>441</v>
      </c>
      <c r="AL111" s="1024"/>
      <c r="AM111" s="1024"/>
      <c r="AN111" s="1024"/>
      <c r="AO111" s="1025"/>
      <c r="AP111" s="1027" t="s">
        <v>231</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t="s">
        <v>443</v>
      </c>
      <c r="BR111" s="1010"/>
      <c r="BS111" s="1010"/>
      <c r="BT111" s="1010"/>
      <c r="BU111" s="1010"/>
      <c r="BV111" s="1010" t="s">
        <v>439</v>
      </c>
      <c r="BW111" s="1010"/>
      <c r="BX111" s="1010"/>
      <c r="BY111" s="1010"/>
      <c r="BZ111" s="1010"/>
      <c r="CA111" s="1010" t="s">
        <v>444</v>
      </c>
      <c r="CB111" s="1010"/>
      <c r="CC111" s="1010"/>
      <c r="CD111" s="1010"/>
      <c r="CE111" s="1010"/>
      <c r="CF111" s="1004" t="s">
        <v>439</v>
      </c>
      <c r="CG111" s="1005"/>
      <c r="CH111" s="1005"/>
      <c r="CI111" s="1005"/>
      <c r="CJ111" s="1005"/>
      <c r="CK111" s="1035"/>
      <c r="CL111" s="1036"/>
      <c r="CM111" s="1006" t="s">
        <v>445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439</v>
      </c>
      <c r="DM111" s="1010"/>
      <c r="DN111" s="1010"/>
      <c r="DO111" s="1010"/>
      <c r="DP111" s="1010"/>
      <c r="DQ111" s="1010" t="s">
        <v>231</v>
      </c>
      <c r="DR111" s="1010"/>
      <c r="DS111" s="1010"/>
      <c r="DT111" s="1010"/>
      <c r="DU111" s="1010"/>
      <c r="DV111" s="1011" t="s">
        <v>439</v>
      </c>
      <c r="DW111" s="1011"/>
      <c r="DX111" s="1011"/>
      <c r="DY111" s="1011"/>
      <c r="DZ111" s="1012"/>
    </row>
    <row r="112" spans="1:131" s="246" customFormat="1" ht="26.25" customHeight="1" x14ac:dyDescent="0.15">
      <c r="A112" s="1042" t="s">
        <v>446</v>
      </c>
      <c r="B112" s="1043"/>
      <c r="C112" s="1040" t="s">
        <v>447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231</v>
      </c>
      <c r="AB112" s="1049"/>
      <c r="AC112" s="1049"/>
      <c r="AD112" s="1049"/>
      <c r="AE112" s="1050"/>
      <c r="AF112" s="1051" t="s">
        <v>439</v>
      </c>
      <c r="AG112" s="1049"/>
      <c r="AH112" s="1049"/>
      <c r="AI112" s="1049"/>
      <c r="AJ112" s="1050"/>
      <c r="AK112" s="1051" t="s">
        <v>443</v>
      </c>
      <c r="AL112" s="1049"/>
      <c r="AM112" s="1049"/>
      <c r="AN112" s="1049"/>
      <c r="AO112" s="1050"/>
      <c r="AP112" s="1052" t="s">
        <v>231</v>
      </c>
      <c r="AQ112" s="1053"/>
      <c r="AR112" s="1053"/>
      <c r="AS112" s="1053"/>
      <c r="AT112" s="1054"/>
      <c r="AU112" s="990"/>
      <c r="AV112" s="991"/>
      <c r="AW112" s="991"/>
      <c r="AX112" s="991"/>
      <c r="AY112" s="991"/>
      <c r="AZ112" s="1039" t="s">
        <v>448</v>
      </c>
      <c r="BA112" s="1040"/>
      <c r="BB112" s="1040"/>
      <c r="BC112" s="1040"/>
      <c r="BD112" s="1040"/>
      <c r="BE112" s="1040"/>
      <c r="BF112" s="1040"/>
      <c r="BG112" s="1040"/>
      <c r="BH112" s="1040"/>
      <c r="BI112" s="1040"/>
      <c r="BJ112" s="1040"/>
      <c r="BK112" s="1040"/>
      <c r="BL112" s="1040"/>
      <c r="BM112" s="1040"/>
      <c r="BN112" s="1040"/>
      <c r="BO112" s="1040"/>
      <c r="BP112" s="1041"/>
      <c r="BQ112" s="1009">
        <v>1102388</v>
      </c>
      <c r="BR112" s="1010"/>
      <c r="BS112" s="1010"/>
      <c r="BT112" s="1010"/>
      <c r="BU112" s="1010"/>
      <c r="BV112" s="1010">
        <v>2097352</v>
      </c>
      <c r="BW112" s="1010"/>
      <c r="BX112" s="1010"/>
      <c r="BY112" s="1010"/>
      <c r="BZ112" s="1010"/>
      <c r="CA112" s="1010">
        <v>1999497</v>
      </c>
      <c r="CB112" s="1010"/>
      <c r="CC112" s="1010"/>
      <c r="CD112" s="1010"/>
      <c r="CE112" s="1010"/>
      <c r="CF112" s="1004">
        <v>47.3</v>
      </c>
      <c r="CG112" s="1005"/>
      <c r="CH112" s="1005"/>
      <c r="CI112" s="1005"/>
      <c r="CJ112" s="1005"/>
      <c r="CK112" s="1035"/>
      <c r="CL112" s="1036"/>
      <c r="CM112" s="1006" t="s">
        <v>449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231</v>
      </c>
      <c r="DH112" s="1010"/>
      <c r="DI112" s="1010"/>
      <c r="DJ112" s="1010"/>
      <c r="DK112" s="1010"/>
      <c r="DL112" s="1010" t="s">
        <v>231</v>
      </c>
      <c r="DM112" s="1010"/>
      <c r="DN112" s="1010"/>
      <c r="DO112" s="1010"/>
      <c r="DP112" s="1010"/>
      <c r="DQ112" s="1010" t="s">
        <v>231</v>
      </c>
      <c r="DR112" s="1010"/>
      <c r="DS112" s="1010"/>
      <c r="DT112" s="1010"/>
      <c r="DU112" s="1010"/>
      <c r="DV112" s="1011" t="s">
        <v>444</v>
      </c>
      <c r="DW112" s="1011"/>
      <c r="DX112" s="1011"/>
      <c r="DY112" s="1011"/>
      <c r="DZ112" s="1012"/>
    </row>
    <row r="113" spans="1:130" s="246" customFormat="1" ht="26.25" customHeight="1" x14ac:dyDescent="0.15">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47979</v>
      </c>
      <c r="AB113" s="1024"/>
      <c r="AC113" s="1024"/>
      <c r="AD113" s="1024"/>
      <c r="AE113" s="1025"/>
      <c r="AF113" s="1026">
        <v>52339</v>
      </c>
      <c r="AG113" s="1024"/>
      <c r="AH113" s="1024"/>
      <c r="AI113" s="1024"/>
      <c r="AJ113" s="1025"/>
      <c r="AK113" s="1026">
        <v>68957</v>
      </c>
      <c r="AL113" s="1024"/>
      <c r="AM113" s="1024"/>
      <c r="AN113" s="1024"/>
      <c r="AO113" s="1025"/>
      <c r="AP113" s="1027">
        <v>1.6</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209660</v>
      </c>
      <c r="BR113" s="1010"/>
      <c r="BS113" s="1010"/>
      <c r="BT113" s="1010"/>
      <c r="BU113" s="1010"/>
      <c r="BV113" s="1010">
        <v>209660</v>
      </c>
      <c r="BW113" s="1010"/>
      <c r="BX113" s="1010"/>
      <c r="BY113" s="1010"/>
      <c r="BZ113" s="1010"/>
      <c r="CA113" s="1010">
        <v>207824</v>
      </c>
      <c r="CB113" s="1010"/>
      <c r="CC113" s="1010"/>
      <c r="CD113" s="1010"/>
      <c r="CE113" s="1010"/>
      <c r="CF113" s="1004">
        <v>4.9000000000000004</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231</v>
      </c>
      <c r="DH113" s="1049"/>
      <c r="DI113" s="1049"/>
      <c r="DJ113" s="1049"/>
      <c r="DK113" s="1050"/>
      <c r="DL113" s="1051" t="s">
        <v>443</v>
      </c>
      <c r="DM113" s="1049"/>
      <c r="DN113" s="1049"/>
      <c r="DO113" s="1049"/>
      <c r="DP113" s="1050"/>
      <c r="DQ113" s="1051" t="s">
        <v>439</v>
      </c>
      <c r="DR113" s="1049"/>
      <c r="DS113" s="1049"/>
      <c r="DT113" s="1049"/>
      <c r="DU113" s="1050"/>
      <c r="DV113" s="1052" t="s">
        <v>444</v>
      </c>
      <c r="DW113" s="1053"/>
      <c r="DX113" s="1053"/>
      <c r="DY113" s="1053"/>
      <c r="DZ113" s="1054"/>
    </row>
    <row r="114" spans="1:130" s="246" customFormat="1" ht="26.25" customHeight="1" x14ac:dyDescent="0.15">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231</v>
      </c>
      <c r="AB114" s="1049"/>
      <c r="AC114" s="1049"/>
      <c r="AD114" s="1049"/>
      <c r="AE114" s="1050"/>
      <c r="AF114" s="1051" t="s">
        <v>231</v>
      </c>
      <c r="AG114" s="1049"/>
      <c r="AH114" s="1049"/>
      <c r="AI114" s="1049"/>
      <c r="AJ114" s="1050"/>
      <c r="AK114" s="1051" t="s">
        <v>439</v>
      </c>
      <c r="AL114" s="1049"/>
      <c r="AM114" s="1049"/>
      <c r="AN114" s="1049"/>
      <c r="AO114" s="1050"/>
      <c r="AP114" s="1052" t="s">
        <v>443</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1408995</v>
      </c>
      <c r="BR114" s="1010"/>
      <c r="BS114" s="1010"/>
      <c r="BT114" s="1010"/>
      <c r="BU114" s="1010"/>
      <c r="BV114" s="1010">
        <v>1260517</v>
      </c>
      <c r="BW114" s="1010"/>
      <c r="BX114" s="1010"/>
      <c r="BY114" s="1010"/>
      <c r="BZ114" s="1010"/>
      <c r="CA114" s="1010">
        <v>1160457</v>
      </c>
      <c r="CB114" s="1010"/>
      <c r="CC114" s="1010"/>
      <c r="CD114" s="1010"/>
      <c r="CE114" s="1010"/>
      <c r="CF114" s="1004">
        <v>27.4</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231</v>
      </c>
      <c r="DH114" s="1049"/>
      <c r="DI114" s="1049"/>
      <c r="DJ114" s="1049"/>
      <c r="DK114" s="1050"/>
      <c r="DL114" s="1051" t="s">
        <v>231</v>
      </c>
      <c r="DM114" s="1049"/>
      <c r="DN114" s="1049"/>
      <c r="DO114" s="1049"/>
      <c r="DP114" s="1050"/>
      <c r="DQ114" s="1051" t="s">
        <v>231</v>
      </c>
      <c r="DR114" s="1049"/>
      <c r="DS114" s="1049"/>
      <c r="DT114" s="1049"/>
      <c r="DU114" s="1050"/>
      <c r="DV114" s="1052" t="s">
        <v>231</v>
      </c>
      <c r="DW114" s="1053"/>
      <c r="DX114" s="1053"/>
      <c r="DY114" s="1053"/>
      <c r="DZ114" s="1054"/>
    </row>
    <row r="115" spans="1:130" s="246" customFormat="1" ht="26.25" customHeight="1" x14ac:dyDescent="0.15">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104905</v>
      </c>
      <c r="AB115" s="1024"/>
      <c r="AC115" s="1024"/>
      <c r="AD115" s="1024"/>
      <c r="AE115" s="1025"/>
      <c r="AF115" s="1026" t="s">
        <v>231</v>
      </c>
      <c r="AG115" s="1024"/>
      <c r="AH115" s="1024"/>
      <c r="AI115" s="1024"/>
      <c r="AJ115" s="1025"/>
      <c r="AK115" s="1026" t="s">
        <v>231</v>
      </c>
      <c r="AL115" s="1024"/>
      <c r="AM115" s="1024"/>
      <c r="AN115" s="1024"/>
      <c r="AO115" s="1025"/>
      <c r="AP115" s="1027" t="s">
        <v>439</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t="s">
        <v>444</v>
      </c>
      <c r="BR115" s="1010"/>
      <c r="BS115" s="1010"/>
      <c r="BT115" s="1010"/>
      <c r="BU115" s="1010"/>
      <c r="BV115" s="1010" t="s">
        <v>444</v>
      </c>
      <c r="BW115" s="1010"/>
      <c r="BX115" s="1010"/>
      <c r="BY115" s="1010"/>
      <c r="BZ115" s="1010"/>
      <c r="CA115" s="1010" t="s">
        <v>439</v>
      </c>
      <c r="CB115" s="1010"/>
      <c r="CC115" s="1010"/>
      <c r="CD115" s="1010"/>
      <c r="CE115" s="1010"/>
      <c r="CF115" s="1004" t="s">
        <v>231</v>
      </c>
      <c r="CG115" s="1005"/>
      <c r="CH115" s="1005"/>
      <c r="CI115" s="1005"/>
      <c r="CJ115" s="1005"/>
      <c r="CK115" s="1035"/>
      <c r="CL115" s="1036"/>
      <c r="CM115" s="1039" t="s">
        <v>458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231</v>
      </c>
      <c r="DH115" s="1049"/>
      <c r="DI115" s="1049"/>
      <c r="DJ115" s="1049"/>
      <c r="DK115" s="1050"/>
      <c r="DL115" s="1051" t="s">
        <v>443</v>
      </c>
      <c r="DM115" s="1049"/>
      <c r="DN115" s="1049"/>
      <c r="DO115" s="1049"/>
      <c r="DP115" s="1050"/>
      <c r="DQ115" s="1051" t="s">
        <v>439</v>
      </c>
      <c r="DR115" s="1049"/>
      <c r="DS115" s="1049"/>
      <c r="DT115" s="1049"/>
      <c r="DU115" s="1050"/>
      <c r="DV115" s="1052" t="s">
        <v>439</v>
      </c>
      <c r="DW115" s="1053"/>
      <c r="DX115" s="1053"/>
      <c r="DY115" s="1053"/>
      <c r="DZ115" s="1054"/>
    </row>
    <row r="116" spans="1:130" s="246" customFormat="1" ht="26.25" customHeight="1" x14ac:dyDescent="0.15">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231</v>
      </c>
      <c r="AB116" s="1049"/>
      <c r="AC116" s="1049"/>
      <c r="AD116" s="1049"/>
      <c r="AE116" s="1050"/>
      <c r="AF116" s="1051">
        <v>17</v>
      </c>
      <c r="AG116" s="1049"/>
      <c r="AH116" s="1049"/>
      <c r="AI116" s="1049"/>
      <c r="AJ116" s="1050"/>
      <c r="AK116" s="1051" t="s">
        <v>443</v>
      </c>
      <c r="AL116" s="1049"/>
      <c r="AM116" s="1049"/>
      <c r="AN116" s="1049"/>
      <c r="AO116" s="1050"/>
      <c r="AP116" s="1052" t="s">
        <v>439</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231</v>
      </c>
      <c r="BR116" s="1010"/>
      <c r="BS116" s="1010"/>
      <c r="BT116" s="1010"/>
      <c r="BU116" s="1010"/>
      <c r="BV116" s="1010" t="s">
        <v>439</v>
      </c>
      <c r="BW116" s="1010"/>
      <c r="BX116" s="1010"/>
      <c r="BY116" s="1010"/>
      <c r="BZ116" s="1010"/>
      <c r="CA116" s="1010" t="s">
        <v>231</v>
      </c>
      <c r="CB116" s="1010"/>
      <c r="CC116" s="1010"/>
      <c r="CD116" s="1010"/>
      <c r="CE116" s="1010"/>
      <c r="CF116" s="1004" t="s">
        <v>439</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231</v>
      </c>
      <c r="DH116" s="1049"/>
      <c r="DI116" s="1049"/>
      <c r="DJ116" s="1049"/>
      <c r="DK116" s="1050"/>
      <c r="DL116" s="1051" t="s">
        <v>443</v>
      </c>
      <c r="DM116" s="1049"/>
      <c r="DN116" s="1049"/>
      <c r="DO116" s="1049"/>
      <c r="DP116" s="1050"/>
      <c r="DQ116" s="1051" t="s">
        <v>444</v>
      </c>
      <c r="DR116" s="1049"/>
      <c r="DS116" s="1049"/>
      <c r="DT116" s="1049"/>
      <c r="DU116" s="1050"/>
      <c r="DV116" s="1052" t="s">
        <v>439</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886144</v>
      </c>
      <c r="AB117" s="1067"/>
      <c r="AC117" s="1067"/>
      <c r="AD117" s="1067"/>
      <c r="AE117" s="1068"/>
      <c r="AF117" s="1069">
        <v>831449</v>
      </c>
      <c r="AG117" s="1067"/>
      <c r="AH117" s="1067"/>
      <c r="AI117" s="1067"/>
      <c r="AJ117" s="1068"/>
      <c r="AK117" s="1069">
        <v>970297</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464</v>
      </c>
      <c r="BR117" s="1010"/>
      <c r="BS117" s="1010"/>
      <c r="BT117" s="1010"/>
      <c r="BU117" s="1010"/>
      <c r="BV117" s="1010" t="s">
        <v>464</v>
      </c>
      <c r="BW117" s="1010"/>
      <c r="BX117" s="1010"/>
      <c r="BY117" s="1010"/>
      <c r="BZ117" s="1010"/>
      <c r="CA117" s="1010" t="s">
        <v>464</v>
      </c>
      <c r="CB117" s="1010"/>
      <c r="CC117" s="1010"/>
      <c r="CD117" s="1010"/>
      <c r="CE117" s="1010"/>
      <c r="CF117" s="1004" t="s">
        <v>464</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464</v>
      </c>
      <c r="DH117" s="1049"/>
      <c r="DI117" s="1049"/>
      <c r="DJ117" s="1049"/>
      <c r="DK117" s="1050"/>
      <c r="DL117" s="1051" t="s">
        <v>464</v>
      </c>
      <c r="DM117" s="1049"/>
      <c r="DN117" s="1049"/>
      <c r="DO117" s="1049"/>
      <c r="DP117" s="1050"/>
      <c r="DQ117" s="1051" t="s">
        <v>464</v>
      </c>
      <c r="DR117" s="1049"/>
      <c r="DS117" s="1049"/>
      <c r="DT117" s="1049"/>
      <c r="DU117" s="1050"/>
      <c r="DV117" s="1052" t="s">
        <v>464</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303</v>
      </c>
      <c r="AG118" s="975"/>
      <c r="AH118" s="975"/>
      <c r="AI118" s="975"/>
      <c r="AJ118" s="976"/>
      <c r="AK118" s="974" t="s">
        <v>302</v>
      </c>
      <c r="AL118" s="975"/>
      <c r="AM118" s="975"/>
      <c r="AN118" s="975"/>
      <c r="AO118" s="976"/>
      <c r="AP118" s="1061" t="s">
        <v>433</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467</v>
      </c>
      <c r="BR118" s="1088"/>
      <c r="BS118" s="1088"/>
      <c r="BT118" s="1088"/>
      <c r="BU118" s="1088"/>
      <c r="BV118" s="1088" t="s">
        <v>467</v>
      </c>
      <c r="BW118" s="1088"/>
      <c r="BX118" s="1088"/>
      <c r="BY118" s="1088"/>
      <c r="BZ118" s="1088"/>
      <c r="CA118" s="1088" t="s">
        <v>467</v>
      </c>
      <c r="CB118" s="1088"/>
      <c r="CC118" s="1088"/>
      <c r="CD118" s="1088"/>
      <c r="CE118" s="1088"/>
      <c r="CF118" s="1004" t="s">
        <v>467</v>
      </c>
      <c r="CG118" s="1005"/>
      <c r="CH118" s="1005"/>
      <c r="CI118" s="1005"/>
      <c r="CJ118" s="1005"/>
      <c r="CK118" s="1035"/>
      <c r="CL118" s="1036"/>
      <c r="CM118" s="1006" t="s">
        <v>468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467</v>
      </c>
      <c r="DH118" s="1049"/>
      <c r="DI118" s="1049"/>
      <c r="DJ118" s="1049"/>
      <c r="DK118" s="1050"/>
      <c r="DL118" s="1051" t="s">
        <v>467</v>
      </c>
      <c r="DM118" s="1049"/>
      <c r="DN118" s="1049"/>
      <c r="DO118" s="1049"/>
      <c r="DP118" s="1050"/>
      <c r="DQ118" s="1051" t="s">
        <v>467</v>
      </c>
      <c r="DR118" s="1049"/>
      <c r="DS118" s="1049"/>
      <c r="DT118" s="1049"/>
      <c r="DU118" s="1050"/>
      <c r="DV118" s="1052" t="s">
        <v>467</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467</v>
      </c>
      <c r="AB119" s="982"/>
      <c r="AC119" s="982"/>
      <c r="AD119" s="982"/>
      <c r="AE119" s="983"/>
      <c r="AF119" s="984" t="s">
        <v>467</v>
      </c>
      <c r="AG119" s="982"/>
      <c r="AH119" s="982"/>
      <c r="AI119" s="982"/>
      <c r="AJ119" s="983"/>
      <c r="AK119" s="984" t="s">
        <v>467</v>
      </c>
      <c r="AL119" s="982"/>
      <c r="AM119" s="982"/>
      <c r="AN119" s="982"/>
      <c r="AO119" s="983"/>
      <c r="AP119" s="985" t="s">
        <v>467</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469</v>
      </c>
      <c r="BP119" s="1096"/>
      <c r="BQ119" s="1087">
        <v>13720427</v>
      </c>
      <c r="BR119" s="1088"/>
      <c r="BS119" s="1088"/>
      <c r="BT119" s="1088"/>
      <c r="BU119" s="1088"/>
      <c r="BV119" s="1088">
        <v>15789121</v>
      </c>
      <c r="BW119" s="1088"/>
      <c r="BX119" s="1088"/>
      <c r="BY119" s="1088"/>
      <c r="BZ119" s="1088"/>
      <c r="CA119" s="1088">
        <v>15766818</v>
      </c>
      <c r="CB119" s="1088"/>
      <c r="CC119" s="1088"/>
      <c r="CD119" s="1088"/>
      <c r="CE119" s="1088"/>
      <c r="CF119" s="1089"/>
      <c r="CG119" s="1090"/>
      <c r="CH119" s="1090"/>
      <c r="CI119" s="1090"/>
      <c r="CJ119" s="1091"/>
      <c r="CK119" s="1037"/>
      <c r="CL119" s="1038"/>
      <c r="CM119" s="1092" t="s">
        <v>470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467</v>
      </c>
      <c r="DH119" s="1074"/>
      <c r="DI119" s="1074"/>
      <c r="DJ119" s="1074"/>
      <c r="DK119" s="1075"/>
      <c r="DL119" s="1073" t="s">
        <v>467</v>
      </c>
      <c r="DM119" s="1074"/>
      <c r="DN119" s="1074"/>
      <c r="DO119" s="1074"/>
      <c r="DP119" s="1075"/>
      <c r="DQ119" s="1073" t="s">
        <v>467</v>
      </c>
      <c r="DR119" s="1074"/>
      <c r="DS119" s="1074"/>
      <c r="DT119" s="1074"/>
      <c r="DU119" s="1075"/>
      <c r="DV119" s="1076" t="s">
        <v>467</v>
      </c>
      <c r="DW119" s="1077"/>
      <c r="DX119" s="1077"/>
      <c r="DY119" s="1077"/>
      <c r="DZ119" s="1078"/>
    </row>
    <row r="120" spans="1:130" s="246" customFormat="1" ht="26.25" customHeight="1" x14ac:dyDescent="0.15">
      <c r="A120" s="1149"/>
      <c r="B120" s="1036"/>
      <c r="C120" s="1006" t="s">
        <v>445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467</v>
      </c>
      <c r="AB120" s="1049"/>
      <c r="AC120" s="1049"/>
      <c r="AD120" s="1049"/>
      <c r="AE120" s="1050"/>
      <c r="AF120" s="1051" t="s">
        <v>467</v>
      </c>
      <c r="AG120" s="1049"/>
      <c r="AH120" s="1049"/>
      <c r="AI120" s="1049"/>
      <c r="AJ120" s="1050"/>
      <c r="AK120" s="1051" t="s">
        <v>467</v>
      </c>
      <c r="AL120" s="1049"/>
      <c r="AM120" s="1049"/>
      <c r="AN120" s="1049"/>
      <c r="AO120" s="1050"/>
      <c r="AP120" s="1052" t="s">
        <v>467</v>
      </c>
      <c r="AQ120" s="1053"/>
      <c r="AR120" s="1053"/>
      <c r="AS120" s="1053"/>
      <c r="AT120" s="1054"/>
      <c r="AU120" s="1079" t="s">
        <v>471</v>
      </c>
      <c r="AV120" s="1080"/>
      <c r="AW120" s="1080"/>
      <c r="AX120" s="1080"/>
      <c r="AY120" s="1081"/>
      <c r="AZ120" s="1030" t="s">
        <v>472</v>
      </c>
      <c r="BA120" s="979"/>
      <c r="BB120" s="979"/>
      <c r="BC120" s="979"/>
      <c r="BD120" s="979"/>
      <c r="BE120" s="979"/>
      <c r="BF120" s="979"/>
      <c r="BG120" s="979"/>
      <c r="BH120" s="979"/>
      <c r="BI120" s="979"/>
      <c r="BJ120" s="979"/>
      <c r="BK120" s="979"/>
      <c r="BL120" s="979"/>
      <c r="BM120" s="979"/>
      <c r="BN120" s="979"/>
      <c r="BO120" s="979"/>
      <c r="BP120" s="980"/>
      <c r="BQ120" s="1016">
        <v>3890554</v>
      </c>
      <c r="BR120" s="1017"/>
      <c r="BS120" s="1017"/>
      <c r="BT120" s="1017"/>
      <c r="BU120" s="1017"/>
      <c r="BV120" s="1017">
        <v>4214324</v>
      </c>
      <c r="BW120" s="1017"/>
      <c r="BX120" s="1017"/>
      <c r="BY120" s="1017"/>
      <c r="BZ120" s="1017"/>
      <c r="CA120" s="1017">
        <v>4335714</v>
      </c>
      <c r="CB120" s="1017"/>
      <c r="CC120" s="1017"/>
      <c r="CD120" s="1017"/>
      <c r="CE120" s="1017"/>
      <c r="CF120" s="1031">
        <v>102.5</v>
      </c>
      <c r="CG120" s="1032"/>
      <c r="CH120" s="1032"/>
      <c r="CI120" s="1032"/>
      <c r="CJ120" s="1032"/>
      <c r="CK120" s="1097" t="s">
        <v>473</v>
      </c>
      <c r="CL120" s="1098"/>
      <c r="CM120" s="1098"/>
      <c r="CN120" s="1098"/>
      <c r="CO120" s="1099"/>
      <c r="CP120" s="1105" t="s">
        <v>474</v>
      </c>
      <c r="CQ120" s="1106"/>
      <c r="CR120" s="1106"/>
      <c r="CS120" s="1106"/>
      <c r="CT120" s="1106"/>
      <c r="CU120" s="1106"/>
      <c r="CV120" s="1106"/>
      <c r="CW120" s="1106"/>
      <c r="CX120" s="1106"/>
      <c r="CY120" s="1106"/>
      <c r="CZ120" s="1106"/>
      <c r="DA120" s="1106"/>
      <c r="DB120" s="1106"/>
      <c r="DC120" s="1106"/>
      <c r="DD120" s="1106"/>
      <c r="DE120" s="1106"/>
      <c r="DF120" s="1107"/>
      <c r="DG120" s="1016">
        <v>420216</v>
      </c>
      <c r="DH120" s="1017"/>
      <c r="DI120" s="1017"/>
      <c r="DJ120" s="1017"/>
      <c r="DK120" s="1017"/>
      <c r="DL120" s="1017">
        <v>1264552</v>
      </c>
      <c r="DM120" s="1017"/>
      <c r="DN120" s="1017"/>
      <c r="DO120" s="1017"/>
      <c r="DP120" s="1017"/>
      <c r="DQ120" s="1017">
        <v>1214094</v>
      </c>
      <c r="DR120" s="1017"/>
      <c r="DS120" s="1017"/>
      <c r="DT120" s="1017"/>
      <c r="DU120" s="1017"/>
      <c r="DV120" s="1018">
        <v>28.7</v>
      </c>
      <c r="DW120" s="1018"/>
      <c r="DX120" s="1018"/>
      <c r="DY120" s="1018"/>
      <c r="DZ120" s="1019"/>
    </row>
    <row r="121" spans="1:130" s="246" customFormat="1" ht="26.25" customHeight="1" x14ac:dyDescent="0.15">
      <c r="A121" s="1149"/>
      <c r="B121" s="1036"/>
      <c r="C121" s="1057" t="s">
        <v>475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467</v>
      </c>
      <c r="AB121" s="1049"/>
      <c r="AC121" s="1049"/>
      <c r="AD121" s="1049"/>
      <c r="AE121" s="1050"/>
      <c r="AF121" s="1051" t="s">
        <v>467</v>
      </c>
      <c r="AG121" s="1049"/>
      <c r="AH121" s="1049"/>
      <c r="AI121" s="1049"/>
      <c r="AJ121" s="1050"/>
      <c r="AK121" s="1051" t="s">
        <v>467</v>
      </c>
      <c r="AL121" s="1049"/>
      <c r="AM121" s="1049"/>
      <c r="AN121" s="1049"/>
      <c r="AO121" s="1050"/>
      <c r="AP121" s="1052" t="s">
        <v>467</v>
      </c>
      <c r="AQ121" s="1053"/>
      <c r="AR121" s="1053"/>
      <c r="AS121" s="1053"/>
      <c r="AT121" s="1054"/>
      <c r="AU121" s="1082"/>
      <c r="AV121" s="1083"/>
      <c r="AW121" s="1083"/>
      <c r="AX121" s="1083"/>
      <c r="AY121" s="1084"/>
      <c r="AZ121" s="1039" t="s">
        <v>476</v>
      </c>
      <c r="BA121" s="1040"/>
      <c r="BB121" s="1040"/>
      <c r="BC121" s="1040"/>
      <c r="BD121" s="1040"/>
      <c r="BE121" s="1040"/>
      <c r="BF121" s="1040"/>
      <c r="BG121" s="1040"/>
      <c r="BH121" s="1040"/>
      <c r="BI121" s="1040"/>
      <c r="BJ121" s="1040"/>
      <c r="BK121" s="1040"/>
      <c r="BL121" s="1040"/>
      <c r="BM121" s="1040"/>
      <c r="BN121" s="1040"/>
      <c r="BO121" s="1040"/>
      <c r="BP121" s="1041"/>
      <c r="BQ121" s="1009">
        <v>5593</v>
      </c>
      <c r="BR121" s="1010"/>
      <c r="BS121" s="1010"/>
      <c r="BT121" s="1010"/>
      <c r="BU121" s="1010"/>
      <c r="BV121" s="1010">
        <v>2665</v>
      </c>
      <c r="BW121" s="1010"/>
      <c r="BX121" s="1010"/>
      <c r="BY121" s="1010"/>
      <c r="BZ121" s="1010"/>
      <c r="CA121" s="1010">
        <v>1443</v>
      </c>
      <c r="CB121" s="1010"/>
      <c r="CC121" s="1010"/>
      <c r="CD121" s="1010"/>
      <c r="CE121" s="1010"/>
      <c r="CF121" s="1004">
        <v>0</v>
      </c>
      <c r="CG121" s="1005"/>
      <c r="CH121" s="1005"/>
      <c r="CI121" s="1005"/>
      <c r="CJ121" s="1005"/>
      <c r="CK121" s="1100"/>
      <c r="CL121" s="1101"/>
      <c r="CM121" s="1101"/>
      <c r="CN121" s="1101"/>
      <c r="CO121" s="1102"/>
      <c r="CP121" s="1110" t="s">
        <v>477</v>
      </c>
      <c r="CQ121" s="1111"/>
      <c r="CR121" s="1111"/>
      <c r="CS121" s="1111"/>
      <c r="CT121" s="1111"/>
      <c r="CU121" s="1111"/>
      <c r="CV121" s="1111"/>
      <c r="CW121" s="1111"/>
      <c r="CX121" s="1111"/>
      <c r="CY121" s="1111"/>
      <c r="CZ121" s="1111"/>
      <c r="DA121" s="1111"/>
      <c r="DB121" s="1111"/>
      <c r="DC121" s="1111"/>
      <c r="DD121" s="1111"/>
      <c r="DE121" s="1111"/>
      <c r="DF121" s="1112"/>
      <c r="DG121" s="1009">
        <v>332282</v>
      </c>
      <c r="DH121" s="1010"/>
      <c r="DI121" s="1010"/>
      <c r="DJ121" s="1010"/>
      <c r="DK121" s="1010"/>
      <c r="DL121" s="1010">
        <v>684229</v>
      </c>
      <c r="DM121" s="1010"/>
      <c r="DN121" s="1010"/>
      <c r="DO121" s="1010"/>
      <c r="DP121" s="1010"/>
      <c r="DQ121" s="1010">
        <v>653981</v>
      </c>
      <c r="DR121" s="1010"/>
      <c r="DS121" s="1010"/>
      <c r="DT121" s="1010"/>
      <c r="DU121" s="1010"/>
      <c r="DV121" s="1011">
        <v>15.5</v>
      </c>
      <c r="DW121" s="1011"/>
      <c r="DX121" s="1011"/>
      <c r="DY121" s="1011"/>
      <c r="DZ121" s="1012"/>
    </row>
    <row r="122" spans="1:130" s="246" customFormat="1" ht="26.25" customHeight="1" x14ac:dyDescent="0.15">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467</v>
      </c>
      <c r="AB122" s="1049"/>
      <c r="AC122" s="1049"/>
      <c r="AD122" s="1049"/>
      <c r="AE122" s="1050"/>
      <c r="AF122" s="1051" t="s">
        <v>467</v>
      </c>
      <c r="AG122" s="1049"/>
      <c r="AH122" s="1049"/>
      <c r="AI122" s="1049"/>
      <c r="AJ122" s="1050"/>
      <c r="AK122" s="1051" t="s">
        <v>467</v>
      </c>
      <c r="AL122" s="1049"/>
      <c r="AM122" s="1049"/>
      <c r="AN122" s="1049"/>
      <c r="AO122" s="1050"/>
      <c r="AP122" s="1052" t="s">
        <v>467</v>
      </c>
      <c r="AQ122" s="1053"/>
      <c r="AR122" s="1053"/>
      <c r="AS122" s="1053"/>
      <c r="AT122" s="1054"/>
      <c r="AU122" s="1082"/>
      <c r="AV122" s="1083"/>
      <c r="AW122" s="1083"/>
      <c r="AX122" s="1083"/>
      <c r="AY122" s="1084"/>
      <c r="AZ122" s="1064" t="s">
        <v>478</v>
      </c>
      <c r="BA122" s="1055"/>
      <c r="BB122" s="1055"/>
      <c r="BC122" s="1055"/>
      <c r="BD122" s="1055"/>
      <c r="BE122" s="1055"/>
      <c r="BF122" s="1055"/>
      <c r="BG122" s="1055"/>
      <c r="BH122" s="1055"/>
      <c r="BI122" s="1055"/>
      <c r="BJ122" s="1055"/>
      <c r="BK122" s="1055"/>
      <c r="BL122" s="1055"/>
      <c r="BM122" s="1055"/>
      <c r="BN122" s="1055"/>
      <c r="BO122" s="1055"/>
      <c r="BP122" s="1056"/>
      <c r="BQ122" s="1087">
        <v>8363456</v>
      </c>
      <c r="BR122" s="1088"/>
      <c r="BS122" s="1088"/>
      <c r="BT122" s="1088"/>
      <c r="BU122" s="1088"/>
      <c r="BV122" s="1088">
        <v>9446703</v>
      </c>
      <c r="BW122" s="1088"/>
      <c r="BX122" s="1088"/>
      <c r="BY122" s="1088"/>
      <c r="BZ122" s="1088"/>
      <c r="CA122" s="1088">
        <v>9646333</v>
      </c>
      <c r="CB122" s="1088"/>
      <c r="CC122" s="1088"/>
      <c r="CD122" s="1088"/>
      <c r="CE122" s="1088"/>
      <c r="CF122" s="1108">
        <v>228.1</v>
      </c>
      <c r="CG122" s="1109"/>
      <c r="CH122" s="1109"/>
      <c r="CI122" s="1109"/>
      <c r="CJ122" s="1109"/>
      <c r="CK122" s="1100"/>
      <c r="CL122" s="1101"/>
      <c r="CM122" s="1101"/>
      <c r="CN122" s="1101"/>
      <c r="CO122" s="1102"/>
      <c r="CP122" s="1110" t="s">
        <v>479</v>
      </c>
      <c r="CQ122" s="1111"/>
      <c r="CR122" s="1111"/>
      <c r="CS122" s="1111"/>
      <c r="CT122" s="1111"/>
      <c r="CU122" s="1111"/>
      <c r="CV122" s="1111"/>
      <c r="CW122" s="1111"/>
      <c r="CX122" s="1111"/>
      <c r="CY122" s="1111"/>
      <c r="CZ122" s="1111"/>
      <c r="DA122" s="1111"/>
      <c r="DB122" s="1111"/>
      <c r="DC122" s="1111"/>
      <c r="DD122" s="1111"/>
      <c r="DE122" s="1111"/>
      <c r="DF122" s="1112"/>
      <c r="DG122" s="1009">
        <v>156119</v>
      </c>
      <c r="DH122" s="1010"/>
      <c r="DI122" s="1010"/>
      <c r="DJ122" s="1010"/>
      <c r="DK122" s="1010"/>
      <c r="DL122" s="1010">
        <v>140867</v>
      </c>
      <c r="DM122" s="1010"/>
      <c r="DN122" s="1010"/>
      <c r="DO122" s="1010"/>
      <c r="DP122" s="1010"/>
      <c r="DQ122" s="1010">
        <v>125181</v>
      </c>
      <c r="DR122" s="1010"/>
      <c r="DS122" s="1010"/>
      <c r="DT122" s="1010"/>
      <c r="DU122" s="1010"/>
      <c r="DV122" s="1011">
        <v>3</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480</v>
      </c>
      <c r="AB123" s="1049"/>
      <c r="AC123" s="1049"/>
      <c r="AD123" s="1049"/>
      <c r="AE123" s="1050"/>
      <c r="AF123" s="1051" t="s">
        <v>480</v>
      </c>
      <c r="AG123" s="1049"/>
      <c r="AH123" s="1049"/>
      <c r="AI123" s="1049"/>
      <c r="AJ123" s="1050"/>
      <c r="AK123" s="1051" t="s">
        <v>480</v>
      </c>
      <c r="AL123" s="1049"/>
      <c r="AM123" s="1049"/>
      <c r="AN123" s="1049"/>
      <c r="AO123" s="1050"/>
      <c r="AP123" s="1052" t="s">
        <v>480</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481</v>
      </c>
      <c r="BP123" s="1096"/>
      <c r="BQ123" s="1155">
        <v>12259603</v>
      </c>
      <c r="BR123" s="1156"/>
      <c r="BS123" s="1156"/>
      <c r="BT123" s="1156"/>
      <c r="BU123" s="1156"/>
      <c r="BV123" s="1156">
        <v>13663692</v>
      </c>
      <c r="BW123" s="1156"/>
      <c r="BX123" s="1156"/>
      <c r="BY123" s="1156"/>
      <c r="BZ123" s="1156"/>
      <c r="CA123" s="1156">
        <v>13983490</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v>9851</v>
      </c>
      <c r="DH123" s="1049"/>
      <c r="DI123" s="1049"/>
      <c r="DJ123" s="1049"/>
      <c r="DK123" s="1050"/>
      <c r="DL123" s="1051">
        <v>7704</v>
      </c>
      <c r="DM123" s="1049"/>
      <c r="DN123" s="1049"/>
      <c r="DO123" s="1049"/>
      <c r="DP123" s="1050"/>
      <c r="DQ123" s="1051">
        <v>6241</v>
      </c>
      <c r="DR123" s="1049"/>
      <c r="DS123" s="1049"/>
      <c r="DT123" s="1049"/>
      <c r="DU123" s="1050"/>
      <c r="DV123" s="1052">
        <v>0.1</v>
      </c>
      <c r="DW123" s="1053"/>
      <c r="DX123" s="1053"/>
      <c r="DY123" s="1053"/>
      <c r="DZ123" s="1054"/>
    </row>
    <row r="124" spans="1:130" s="246" customFormat="1" ht="26.25" customHeight="1" thickBot="1" x14ac:dyDescent="0.2">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v>104905</v>
      </c>
      <c r="AB124" s="1049"/>
      <c r="AC124" s="1049"/>
      <c r="AD124" s="1049"/>
      <c r="AE124" s="1050"/>
      <c r="AF124" s="1051" t="s">
        <v>483</v>
      </c>
      <c r="AG124" s="1049"/>
      <c r="AH124" s="1049"/>
      <c r="AI124" s="1049"/>
      <c r="AJ124" s="1050"/>
      <c r="AK124" s="1051" t="s">
        <v>483</v>
      </c>
      <c r="AL124" s="1049"/>
      <c r="AM124" s="1049"/>
      <c r="AN124" s="1049"/>
      <c r="AO124" s="1050"/>
      <c r="AP124" s="1052" t="s">
        <v>483</v>
      </c>
      <c r="AQ124" s="1053"/>
      <c r="AR124" s="1053"/>
      <c r="AS124" s="1053"/>
      <c r="AT124" s="1054"/>
      <c r="AU124" s="1151" t="s">
        <v>484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34.4</v>
      </c>
      <c r="BR124" s="1118"/>
      <c r="BS124" s="1118"/>
      <c r="BT124" s="1118"/>
      <c r="BU124" s="1118"/>
      <c r="BV124" s="1118">
        <v>50.6</v>
      </c>
      <c r="BW124" s="1118"/>
      <c r="BX124" s="1118"/>
      <c r="BY124" s="1118"/>
      <c r="BZ124" s="1118"/>
      <c r="CA124" s="1118">
        <v>42.1</v>
      </c>
      <c r="CB124" s="1118"/>
      <c r="CC124" s="1118"/>
      <c r="CD124" s="1118"/>
      <c r="CE124" s="1118"/>
      <c r="CF124" s="1119"/>
      <c r="CG124" s="1120"/>
      <c r="CH124" s="1120"/>
      <c r="CI124" s="1120"/>
      <c r="CJ124" s="1121"/>
      <c r="CK124" s="1103"/>
      <c r="CL124" s="1103"/>
      <c r="CM124" s="1103"/>
      <c r="CN124" s="1103"/>
      <c r="CO124" s="1104"/>
      <c r="CP124" s="1110" t="s">
        <v>485</v>
      </c>
      <c r="CQ124" s="1111"/>
      <c r="CR124" s="1111"/>
      <c r="CS124" s="1111"/>
      <c r="CT124" s="1111"/>
      <c r="CU124" s="1111"/>
      <c r="CV124" s="1111"/>
      <c r="CW124" s="1111"/>
      <c r="CX124" s="1111"/>
      <c r="CY124" s="1111"/>
      <c r="CZ124" s="1111"/>
      <c r="DA124" s="1111"/>
      <c r="DB124" s="1111"/>
      <c r="DC124" s="1111"/>
      <c r="DD124" s="1111"/>
      <c r="DE124" s="1111"/>
      <c r="DF124" s="1112"/>
      <c r="DG124" s="1095">
        <v>183920</v>
      </c>
      <c r="DH124" s="1074"/>
      <c r="DI124" s="1074"/>
      <c r="DJ124" s="1074"/>
      <c r="DK124" s="1075"/>
      <c r="DL124" s="1073" t="s">
        <v>486</v>
      </c>
      <c r="DM124" s="1074"/>
      <c r="DN124" s="1074"/>
      <c r="DO124" s="1074"/>
      <c r="DP124" s="1075"/>
      <c r="DQ124" s="1073" t="s">
        <v>486</v>
      </c>
      <c r="DR124" s="1074"/>
      <c r="DS124" s="1074"/>
      <c r="DT124" s="1074"/>
      <c r="DU124" s="1075"/>
      <c r="DV124" s="1076" t="s">
        <v>486</v>
      </c>
      <c r="DW124" s="1077"/>
      <c r="DX124" s="1077"/>
      <c r="DY124" s="1077"/>
      <c r="DZ124" s="1078"/>
    </row>
    <row r="125" spans="1:130" s="246" customFormat="1" ht="26.25" customHeight="1" x14ac:dyDescent="0.15">
      <c r="A125" s="1149"/>
      <c r="B125" s="1036"/>
      <c r="C125" s="1006" t="s">
        <v>468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486</v>
      </c>
      <c r="AB125" s="1049"/>
      <c r="AC125" s="1049"/>
      <c r="AD125" s="1049"/>
      <c r="AE125" s="1050"/>
      <c r="AF125" s="1051" t="s">
        <v>486</v>
      </c>
      <c r="AG125" s="1049"/>
      <c r="AH125" s="1049"/>
      <c r="AI125" s="1049"/>
      <c r="AJ125" s="1050"/>
      <c r="AK125" s="1051" t="s">
        <v>486</v>
      </c>
      <c r="AL125" s="1049"/>
      <c r="AM125" s="1049"/>
      <c r="AN125" s="1049"/>
      <c r="AO125" s="1050"/>
      <c r="AP125" s="1052" t="s">
        <v>486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487</v>
      </c>
      <c r="CL125" s="1098"/>
      <c r="CM125" s="1098"/>
      <c r="CN125" s="1098"/>
      <c r="CO125" s="1099"/>
      <c r="CP125" s="1030" t="s">
        <v>488</v>
      </c>
      <c r="CQ125" s="979"/>
      <c r="CR125" s="979"/>
      <c r="CS125" s="979"/>
      <c r="CT125" s="979"/>
      <c r="CU125" s="979"/>
      <c r="CV125" s="979"/>
      <c r="CW125" s="979"/>
      <c r="CX125" s="979"/>
      <c r="CY125" s="979"/>
      <c r="CZ125" s="979"/>
      <c r="DA125" s="979"/>
      <c r="DB125" s="979"/>
      <c r="DC125" s="979"/>
      <c r="DD125" s="979"/>
      <c r="DE125" s="979"/>
      <c r="DF125" s="980"/>
      <c r="DG125" s="1016" t="s">
        <v>486</v>
      </c>
      <c r="DH125" s="1017"/>
      <c r="DI125" s="1017"/>
      <c r="DJ125" s="1017"/>
      <c r="DK125" s="1017"/>
      <c r="DL125" s="1017" t="s">
        <v>486</v>
      </c>
      <c r="DM125" s="1017"/>
      <c r="DN125" s="1017"/>
      <c r="DO125" s="1017"/>
      <c r="DP125" s="1017"/>
      <c r="DQ125" s="1017" t="s">
        <v>486</v>
      </c>
      <c r="DR125" s="1017"/>
      <c r="DS125" s="1017"/>
      <c r="DT125" s="1017"/>
      <c r="DU125" s="1017"/>
      <c r="DV125" s="1018" t="s">
        <v>486</v>
      </c>
      <c r="DW125" s="1018"/>
      <c r="DX125" s="1018"/>
      <c r="DY125" s="1018"/>
      <c r="DZ125" s="1019"/>
    </row>
    <row r="126" spans="1:130" s="246" customFormat="1" ht="26.25" customHeight="1" thickBot="1" x14ac:dyDescent="0.2">
      <c r="A126" s="1149"/>
      <c r="B126" s="1036"/>
      <c r="C126" s="1006" t="s">
        <v>470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486</v>
      </c>
      <c r="AB126" s="1049"/>
      <c r="AC126" s="1049"/>
      <c r="AD126" s="1049"/>
      <c r="AE126" s="1050"/>
      <c r="AF126" s="1051" t="s">
        <v>486</v>
      </c>
      <c r="AG126" s="1049"/>
      <c r="AH126" s="1049"/>
      <c r="AI126" s="1049"/>
      <c r="AJ126" s="1050"/>
      <c r="AK126" s="1051" t="s">
        <v>486</v>
      </c>
      <c r="AL126" s="1049"/>
      <c r="AM126" s="1049"/>
      <c r="AN126" s="1049"/>
      <c r="AO126" s="1050"/>
      <c r="AP126" s="1052" t="s">
        <v>486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489</v>
      </c>
      <c r="CQ126" s="1040"/>
      <c r="CR126" s="1040"/>
      <c r="CS126" s="1040"/>
      <c r="CT126" s="1040"/>
      <c r="CU126" s="1040"/>
      <c r="CV126" s="1040"/>
      <c r="CW126" s="1040"/>
      <c r="CX126" s="1040"/>
      <c r="CY126" s="1040"/>
      <c r="CZ126" s="1040"/>
      <c r="DA126" s="1040"/>
      <c r="DB126" s="1040"/>
      <c r="DC126" s="1040"/>
      <c r="DD126" s="1040"/>
      <c r="DE126" s="1040"/>
      <c r="DF126" s="1041"/>
      <c r="DG126" s="1009" t="s">
        <v>486</v>
      </c>
      <c r="DH126" s="1010"/>
      <c r="DI126" s="1010"/>
      <c r="DJ126" s="1010"/>
      <c r="DK126" s="1010"/>
      <c r="DL126" s="1010" t="s">
        <v>486</v>
      </c>
      <c r="DM126" s="1010"/>
      <c r="DN126" s="1010"/>
      <c r="DO126" s="1010"/>
      <c r="DP126" s="1010"/>
      <c r="DQ126" s="1010" t="s">
        <v>486</v>
      </c>
      <c r="DR126" s="1010"/>
      <c r="DS126" s="1010"/>
      <c r="DT126" s="1010"/>
      <c r="DU126" s="1010"/>
      <c r="DV126" s="1011" t="s">
        <v>486</v>
      </c>
      <c r="DW126" s="1011"/>
      <c r="DX126" s="1011"/>
      <c r="DY126" s="1011"/>
      <c r="DZ126" s="1012"/>
    </row>
    <row r="127" spans="1:130" s="246" customFormat="1" ht="26.25" customHeight="1" x14ac:dyDescent="0.15">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486</v>
      </c>
      <c r="AB127" s="1049"/>
      <c r="AC127" s="1049"/>
      <c r="AD127" s="1049"/>
      <c r="AE127" s="1050"/>
      <c r="AF127" s="1051" t="s">
        <v>486</v>
      </c>
      <c r="AG127" s="1049"/>
      <c r="AH127" s="1049"/>
      <c r="AI127" s="1049"/>
      <c r="AJ127" s="1050"/>
      <c r="AK127" s="1051" t="s">
        <v>486</v>
      </c>
      <c r="AL127" s="1049"/>
      <c r="AM127" s="1049"/>
      <c r="AN127" s="1049"/>
      <c r="AO127" s="1050"/>
      <c r="AP127" s="1052" t="s">
        <v>486</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486</v>
      </c>
      <c r="DH127" s="1010"/>
      <c r="DI127" s="1010"/>
      <c r="DJ127" s="1010"/>
      <c r="DK127" s="1010"/>
      <c r="DL127" s="1010" t="s">
        <v>486</v>
      </c>
      <c r="DM127" s="1010"/>
      <c r="DN127" s="1010"/>
      <c r="DO127" s="1010"/>
      <c r="DP127" s="1010"/>
      <c r="DQ127" s="1010" t="s">
        <v>486</v>
      </c>
      <c r="DR127" s="1010"/>
      <c r="DS127" s="1010"/>
      <c r="DT127" s="1010"/>
      <c r="DU127" s="1010"/>
      <c r="DV127" s="1011" t="s">
        <v>486</v>
      </c>
      <c r="DW127" s="1011"/>
      <c r="DX127" s="1011"/>
      <c r="DY127" s="1011"/>
      <c r="DZ127" s="1012"/>
    </row>
    <row r="128" spans="1:130" s="246" customFormat="1" ht="26.25" customHeight="1" thickBot="1" x14ac:dyDescent="0.2">
      <c r="A128" s="1133" t="s">
        <v>496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497</v>
      </c>
      <c r="X128" s="1135"/>
      <c r="Y128" s="1135"/>
      <c r="Z128" s="1136"/>
      <c r="AA128" s="1137">
        <v>10502</v>
      </c>
      <c r="AB128" s="1138"/>
      <c r="AC128" s="1138"/>
      <c r="AD128" s="1138"/>
      <c r="AE128" s="1139"/>
      <c r="AF128" s="1140">
        <v>2210</v>
      </c>
      <c r="AG128" s="1138"/>
      <c r="AH128" s="1138"/>
      <c r="AI128" s="1138"/>
      <c r="AJ128" s="1139"/>
      <c r="AK128" s="1140">
        <v>1144</v>
      </c>
      <c r="AL128" s="1138"/>
      <c r="AM128" s="1138"/>
      <c r="AN128" s="1138"/>
      <c r="AO128" s="1139"/>
      <c r="AP128" s="1141"/>
      <c r="AQ128" s="1142"/>
      <c r="AR128" s="1142"/>
      <c r="AS128" s="1142"/>
      <c r="AT128" s="1143"/>
      <c r="AU128" s="282"/>
      <c r="AV128" s="282"/>
      <c r="AW128" s="282"/>
      <c r="AX128" s="978" t="s">
        <v>498</v>
      </c>
      <c r="AY128" s="979"/>
      <c r="AZ128" s="979"/>
      <c r="BA128" s="979"/>
      <c r="BB128" s="979"/>
      <c r="BC128" s="979"/>
      <c r="BD128" s="979"/>
      <c r="BE128" s="980"/>
      <c r="BF128" s="1144" t="s">
        <v>499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500</v>
      </c>
      <c r="CQ128" s="1127"/>
      <c r="CR128" s="1127"/>
      <c r="CS128" s="1127"/>
      <c r="CT128" s="1127"/>
      <c r="CU128" s="1127"/>
      <c r="CV128" s="1127"/>
      <c r="CW128" s="1127"/>
      <c r="CX128" s="1127"/>
      <c r="CY128" s="1127"/>
      <c r="CZ128" s="1127"/>
      <c r="DA128" s="1127"/>
      <c r="DB128" s="1127"/>
      <c r="DC128" s="1127"/>
      <c r="DD128" s="1127"/>
      <c r="DE128" s="1127"/>
      <c r="DF128" s="1128"/>
      <c r="DG128" s="1129" t="s">
        <v>499</v>
      </c>
      <c r="DH128" s="1130"/>
      <c r="DI128" s="1130"/>
      <c r="DJ128" s="1130"/>
      <c r="DK128" s="1130"/>
      <c r="DL128" s="1130" t="s">
        <v>501</v>
      </c>
      <c r="DM128" s="1130"/>
      <c r="DN128" s="1130"/>
      <c r="DO128" s="1130"/>
      <c r="DP128" s="1130"/>
      <c r="DQ128" s="1130" t="s">
        <v>502</v>
      </c>
      <c r="DR128" s="1130"/>
      <c r="DS128" s="1130"/>
      <c r="DT128" s="1130"/>
      <c r="DU128" s="1130"/>
      <c r="DV128" s="1131" t="s">
        <v>501</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503</v>
      </c>
      <c r="X129" s="1164"/>
      <c r="Y129" s="1164"/>
      <c r="Z129" s="1165"/>
      <c r="AA129" s="1048">
        <v>4820698</v>
      </c>
      <c r="AB129" s="1049"/>
      <c r="AC129" s="1049"/>
      <c r="AD129" s="1049"/>
      <c r="AE129" s="1050"/>
      <c r="AF129" s="1051">
        <v>4790821</v>
      </c>
      <c r="AG129" s="1049"/>
      <c r="AH129" s="1049"/>
      <c r="AI129" s="1049"/>
      <c r="AJ129" s="1050"/>
      <c r="AK129" s="1051">
        <v>4902177</v>
      </c>
      <c r="AL129" s="1049"/>
      <c r="AM129" s="1049"/>
      <c r="AN129" s="1049"/>
      <c r="AO129" s="1050"/>
      <c r="AP129" s="1166"/>
      <c r="AQ129" s="1167"/>
      <c r="AR129" s="1167"/>
      <c r="AS129" s="1167"/>
      <c r="AT129" s="1168"/>
      <c r="AU129" s="284"/>
      <c r="AV129" s="284"/>
      <c r="AW129" s="284"/>
      <c r="AX129" s="1157" t="s">
        <v>504</v>
      </c>
      <c r="AY129" s="1040"/>
      <c r="AZ129" s="1040"/>
      <c r="BA129" s="1040"/>
      <c r="BB129" s="1040"/>
      <c r="BC129" s="1040"/>
      <c r="BD129" s="1040"/>
      <c r="BE129" s="1041"/>
      <c r="BF129" s="1158" t="s">
        <v>502</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506</v>
      </c>
      <c r="X130" s="1164"/>
      <c r="Y130" s="1164"/>
      <c r="Z130" s="1165"/>
      <c r="AA130" s="1048">
        <v>584484</v>
      </c>
      <c r="AB130" s="1049"/>
      <c r="AC130" s="1049"/>
      <c r="AD130" s="1049"/>
      <c r="AE130" s="1050"/>
      <c r="AF130" s="1051">
        <v>598514</v>
      </c>
      <c r="AG130" s="1049"/>
      <c r="AH130" s="1049"/>
      <c r="AI130" s="1049"/>
      <c r="AJ130" s="1050"/>
      <c r="AK130" s="1051">
        <v>673876</v>
      </c>
      <c r="AL130" s="1049"/>
      <c r="AM130" s="1049"/>
      <c r="AN130" s="1049"/>
      <c r="AO130" s="1050"/>
      <c r="AP130" s="1166"/>
      <c r="AQ130" s="1167"/>
      <c r="AR130" s="1167"/>
      <c r="AS130" s="1167"/>
      <c r="AT130" s="1168"/>
      <c r="AU130" s="284"/>
      <c r="AV130" s="284"/>
      <c r="AW130" s="284"/>
      <c r="AX130" s="1157" t="s">
        <v>507</v>
      </c>
      <c r="AY130" s="1040"/>
      <c r="AZ130" s="1040"/>
      <c r="BA130" s="1040"/>
      <c r="BB130" s="1040"/>
      <c r="BC130" s="1040"/>
      <c r="BD130" s="1040"/>
      <c r="BE130" s="1041"/>
      <c r="BF130" s="1194">
        <v>6.4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508</v>
      </c>
      <c r="X131" s="1202"/>
      <c r="Y131" s="1202"/>
      <c r="Z131" s="1203"/>
      <c r="AA131" s="1095">
        <v>4236214</v>
      </c>
      <c r="AB131" s="1074"/>
      <c r="AC131" s="1074"/>
      <c r="AD131" s="1074"/>
      <c r="AE131" s="1075"/>
      <c r="AF131" s="1073">
        <v>4192307</v>
      </c>
      <c r="AG131" s="1074"/>
      <c r="AH131" s="1074"/>
      <c r="AI131" s="1074"/>
      <c r="AJ131" s="1075"/>
      <c r="AK131" s="1073">
        <v>4228301</v>
      </c>
      <c r="AL131" s="1074"/>
      <c r="AM131" s="1074"/>
      <c r="AN131" s="1074"/>
      <c r="AO131" s="1075"/>
      <c r="AP131" s="1204"/>
      <c r="AQ131" s="1205"/>
      <c r="AR131" s="1205"/>
      <c r="AS131" s="1205"/>
      <c r="AT131" s="1206"/>
      <c r="AU131" s="284"/>
      <c r="AV131" s="284"/>
      <c r="AW131" s="284"/>
      <c r="AX131" s="1176" t="s">
        <v>509</v>
      </c>
      <c r="AY131" s="1127"/>
      <c r="AZ131" s="1127"/>
      <c r="BA131" s="1127"/>
      <c r="BB131" s="1127"/>
      <c r="BC131" s="1127"/>
      <c r="BD131" s="1127"/>
      <c r="BE131" s="1128"/>
      <c r="BF131" s="1177">
        <v>42.1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511</v>
      </c>
      <c r="W132" s="1187"/>
      <c r="X132" s="1187"/>
      <c r="Y132" s="1187"/>
      <c r="Z132" s="1188"/>
      <c r="AA132" s="1189">
        <v>6.8730710960000003</v>
      </c>
      <c r="AB132" s="1190"/>
      <c r="AC132" s="1190"/>
      <c r="AD132" s="1190"/>
      <c r="AE132" s="1191"/>
      <c r="AF132" s="1192">
        <v>5.5035330189999998</v>
      </c>
      <c r="AG132" s="1190"/>
      <c r="AH132" s="1190"/>
      <c r="AI132" s="1190"/>
      <c r="AJ132" s="1191"/>
      <c r="AK132" s="1192">
        <v>6.9833486310000001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512</v>
      </c>
      <c r="W133" s="1170"/>
      <c r="X133" s="1170"/>
      <c r="Y133" s="1170"/>
      <c r="Z133" s="1171"/>
      <c r="AA133" s="1172">
        <v>5.2</v>
      </c>
      <c r="AB133" s="1173"/>
      <c r="AC133" s="1173"/>
      <c r="AD133" s="1173"/>
      <c r="AE133" s="1174"/>
      <c r="AF133" s="1172">
        <v>5.5</v>
      </c>
      <c r="AG133" s="1173"/>
      <c r="AH133" s="1173"/>
      <c r="AI133" s="1173"/>
      <c r="AJ133" s="1174"/>
      <c r="AK133" s="1172">
        <v>6.4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I2peAcnp1Yd/e0O8r2jdAoJ1DZADKp4Fdv90rk+6JrnXjDJFcti2fxtoFDHKu4oH3lvJ/0cDxlJ8E50PPFHIw==" saltValue="aZXE33lCObI2nn/gnWFs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election activeCell="CP72" sqref="CP7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OzCsrl4iPIzk3rHOOQxEbrCdYY9XYrbrXS8bBE4CGquvrWjmKDU8J0AgQKS6dXuPc6NW23WOaNsjki2VC/v9Q==" saltValue="lh47k2meqU3d/rHsVppk8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AfadL8stMtya1+EsTrnw9iQ8UniFN7WmaQNJmzgAVNJHWVfOgquK4yw/d3KNl+fSGicDpW1csWDMuLjUybayQ==" saltValue="vbReBPqsCd3dptxMMJDk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521</v>
      </c>
      <c r="AL9" s="1213"/>
      <c r="AM9" s="1213"/>
      <c r="AN9" s="1214"/>
      <c r="AO9" s="312">
        <v>1453092</v>
      </c>
      <c r="AP9" s="312">
        <v>95366</v>
      </c>
      <c r="AQ9" s="313">
        <v>80518</v>
      </c>
      <c r="AR9" s="314">
        <v>18.399999999999999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522</v>
      </c>
      <c r="AL10" s="1213"/>
      <c r="AM10" s="1213"/>
      <c r="AN10" s="1214"/>
      <c r="AO10" s="315">
        <v>277210</v>
      </c>
      <c r="AP10" s="315">
        <v>18193</v>
      </c>
      <c r="AQ10" s="316">
        <v>8488</v>
      </c>
      <c r="AR10" s="317">
        <v>114.3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523</v>
      </c>
      <c r="AL11" s="1213"/>
      <c r="AM11" s="1213"/>
      <c r="AN11" s="1214"/>
      <c r="AO11" s="315">
        <v>51237</v>
      </c>
      <c r="AP11" s="315">
        <v>3363</v>
      </c>
      <c r="AQ11" s="316">
        <v>12447</v>
      </c>
      <c r="AR11" s="317">
        <v>-73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524</v>
      </c>
      <c r="AL12" s="1213"/>
      <c r="AM12" s="1213"/>
      <c r="AN12" s="1214"/>
      <c r="AO12" s="315">
        <v>133506</v>
      </c>
      <c r="AP12" s="315">
        <v>8762</v>
      </c>
      <c r="AQ12" s="316">
        <v>615</v>
      </c>
      <c r="AR12" s="317">
        <v>1324.7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525</v>
      </c>
      <c r="AL13" s="1213"/>
      <c r="AM13" s="1213"/>
      <c r="AN13" s="1214"/>
      <c r="AO13" s="315" t="s">
        <v>526</v>
      </c>
      <c r="AP13" s="315" t="s">
        <v>526</v>
      </c>
      <c r="AQ13" s="316">
        <v>4</v>
      </c>
      <c r="AR13" s="317" t="s">
        <v>526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527</v>
      </c>
      <c r="AL14" s="1213"/>
      <c r="AM14" s="1213"/>
      <c r="AN14" s="1214"/>
      <c r="AO14" s="315">
        <v>77861</v>
      </c>
      <c r="AP14" s="315">
        <v>5110</v>
      </c>
      <c r="AQ14" s="316">
        <v>4032</v>
      </c>
      <c r="AR14" s="317">
        <v>26.7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528</v>
      </c>
      <c r="AL15" s="1213"/>
      <c r="AM15" s="1213"/>
      <c r="AN15" s="1214"/>
      <c r="AO15" s="315">
        <v>31083</v>
      </c>
      <c r="AP15" s="315">
        <v>2040</v>
      </c>
      <c r="AQ15" s="316">
        <v>1876</v>
      </c>
      <c r="AR15" s="317">
        <v>8.6999999999999993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529</v>
      </c>
      <c r="AL16" s="1216"/>
      <c r="AM16" s="1216"/>
      <c r="AN16" s="1217"/>
      <c r="AO16" s="315">
        <v>-183966</v>
      </c>
      <c r="AP16" s="315">
        <v>-12074</v>
      </c>
      <c r="AQ16" s="316">
        <v>-7595</v>
      </c>
      <c r="AR16" s="317">
        <v>59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1840023</v>
      </c>
      <c r="AP17" s="315">
        <v>120760</v>
      </c>
      <c r="AQ17" s="316">
        <v>100385</v>
      </c>
      <c r="AR17" s="317">
        <v>20.3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534</v>
      </c>
      <c r="AL21" s="1208"/>
      <c r="AM21" s="1208"/>
      <c r="AN21" s="1209"/>
      <c r="AO21" s="327">
        <v>12.54</v>
      </c>
      <c r="AP21" s="328">
        <v>9.2200000000000006</v>
      </c>
      <c r="AQ21" s="329">
        <v>3.32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535</v>
      </c>
      <c r="AL22" s="1208"/>
      <c r="AM22" s="1208"/>
      <c r="AN22" s="1209"/>
      <c r="AO22" s="332">
        <v>97.9</v>
      </c>
      <c r="AP22" s="333">
        <v>97.2</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539</v>
      </c>
      <c r="AL32" s="1224"/>
      <c r="AM32" s="1224"/>
      <c r="AN32" s="1225"/>
      <c r="AO32" s="342">
        <v>901340</v>
      </c>
      <c r="AP32" s="342">
        <v>59155</v>
      </c>
      <c r="AQ32" s="343">
        <v>48843</v>
      </c>
      <c r="AR32" s="344">
        <v>21.1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540</v>
      </c>
      <c r="AL33" s="1224"/>
      <c r="AM33" s="1224"/>
      <c r="AN33" s="1225"/>
      <c r="AO33" s="342" t="s">
        <v>526</v>
      </c>
      <c r="AP33" s="342" t="s">
        <v>526</v>
      </c>
      <c r="AQ33" s="343" t="s">
        <v>526</v>
      </c>
      <c r="AR33" s="344" t="s">
        <v>526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541</v>
      </c>
      <c r="AL34" s="1224"/>
      <c r="AM34" s="1224"/>
      <c r="AN34" s="1225"/>
      <c r="AO34" s="342" t="s">
        <v>526</v>
      </c>
      <c r="AP34" s="342" t="s">
        <v>526</v>
      </c>
      <c r="AQ34" s="343">
        <v>10</v>
      </c>
      <c r="AR34" s="344" t="s">
        <v>526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542</v>
      </c>
      <c r="AL35" s="1224"/>
      <c r="AM35" s="1224"/>
      <c r="AN35" s="1225"/>
      <c r="AO35" s="342">
        <v>68957</v>
      </c>
      <c r="AP35" s="342">
        <v>4526</v>
      </c>
      <c r="AQ35" s="343">
        <v>14940</v>
      </c>
      <c r="AR35" s="344">
        <v>-69.7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543</v>
      </c>
      <c r="AL36" s="1224"/>
      <c r="AM36" s="1224"/>
      <c r="AN36" s="1225"/>
      <c r="AO36" s="342" t="s">
        <v>526</v>
      </c>
      <c r="AP36" s="342" t="s">
        <v>526</v>
      </c>
      <c r="AQ36" s="343">
        <v>3323</v>
      </c>
      <c r="AR36" s="344" t="s">
        <v>526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544</v>
      </c>
      <c r="AL37" s="1224"/>
      <c r="AM37" s="1224"/>
      <c r="AN37" s="1225"/>
      <c r="AO37" s="342" t="s">
        <v>526</v>
      </c>
      <c r="AP37" s="342" t="s">
        <v>526</v>
      </c>
      <c r="AQ37" s="343">
        <v>752</v>
      </c>
      <c r="AR37" s="344" t="s">
        <v>526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545</v>
      </c>
      <c r="AL38" s="1227"/>
      <c r="AM38" s="1227"/>
      <c r="AN38" s="1228"/>
      <c r="AO38" s="345" t="s">
        <v>526</v>
      </c>
      <c r="AP38" s="345" t="s">
        <v>526</v>
      </c>
      <c r="AQ38" s="346">
        <v>6</v>
      </c>
      <c r="AR38" s="334" t="s">
        <v>526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546</v>
      </c>
      <c r="AL39" s="1227"/>
      <c r="AM39" s="1227"/>
      <c r="AN39" s="1228"/>
      <c r="AO39" s="342">
        <v>-1144</v>
      </c>
      <c r="AP39" s="342">
        <v>-75</v>
      </c>
      <c r="AQ39" s="343">
        <v>-3695</v>
      </c>
      <c r="AR39" s="344">
        <v>-98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547</v>
      </c>
      <c r="AL40" s="1224"/>
      <c r="AM40" s="1224"/>
      <c r="AN40" s="1225"/>
      <c r="AO40" s="342">
        <v>-673876</v>
      </c>
      <c r="AP40" s="342">
        <v>-44226</v>
      </c>
      <c r="AQ40" s="343">
        <v>-44561</v>
      </c>
      <c r="AR40" s="344">
        <v>-0.8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295277</v>
      </c>
      <c r="AP41" s="342">
        <v>19379</v>
      </c>
      <c r="AQ41" s="343">
        <v>19619</v>
      </c>
      <c r="AR41" s="344">
        <v>-1.2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516</v>
      </c>
      <c r="AN49" s="1220" t="s">
        <v>551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1611431</v>
      </c>
      <c r="AN51" s="364">
        <v>97232</v>
      </c>
      <c r="AO51" s="365">
        <v>-27</v>
      </c>
      <c r="AP51" s="366">
        <v>85205</v>
      </c>
      <c r="AQ51" s="367">
        <v>14.5</v>
      </c>
      <c r="AR51" s="368">
        <v>-41.5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1183770</v>
      </c>
      <c r="AN52" s="372">
        <v>71428</v>
      </c>
      <c r="AO52" s="373">
        <v>-3.9</v>
      </c>
      <c r="AP52" s="374">
        <v>38847</v>
      </c>
      <c r="AQ52" s="375">
        <v>13.7</v>
      </c>
      <c r="AR52" s="376">
        <v>-17.600000000000001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1152672</v>
      </c>
      <c r="AN53" s="364">
        <v>70820</v>
      </c>
      <c r="AO53" s="365">
        <v>-27.2</v>
      </c>
      <c r="AP53" s="366">
        <v>69469</v>
      </c>
      <c r="AQ53" s="367">
        <v>-18.5</v>
      </c>
      <c r="AR53" s="368">
        <v>-8.6999999999999993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738948</v>
      </c>
      <c r="AN54" s="372">
        <v>45401</v>
      </c>
      <c r="AO54" s="373">
        <v>-36.4</v>
      </c>
      <c r="AP54" s="374">
        <v>38215</v>
      </c>
      <c r="AQ54" s="375">
        <v>-1.6</v>
      </c>
      <c r="AR54" s="376">
        <v>-34.799999999999997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828116</v>
      </c>
      <c r="AN55" s="364">
        <v>51832</v>
      </c>
      <c r="AO55" s="365">
        <v>-26.8</v>
      </c>
      <c r="AP55" s="366">
        <v>67293</v>
      </c>
      <c r="AQ55" s="367">
        <v>-3.1</v>
      </c>
      <c r="AR55" s="368">
        <v>-23.7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528495</v>
      </c>
      <c r="AN56" s="372">
        <v>33078</v>
      </c>
      <c r="AO56" s="373">
        <v>-27.1</v>
      </c>
      <c r="AP56" s="374">
        <v>35076</v>
      </c>
      <c r="AQ56" s="375">
        <v>-8.1999999999999993</v>
      </c>
      <c r="AR56" s="376">
        <v>-18.899999999999999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575750</v>
      </c>
      <c r="AN57" s="364">
        <v>36985</v>
      </c>
      <c r="AO57" s="365">
        <v>-28.6</v>
      </c>
      <c r="AP57" s="366">
        <v>67343</v>
      </c>
      <c r="AQ57" s="367">
        <v>0.1</v>
      </c>
      <c r="AR57" s="368">
        <v>-28.7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358824</v>
      </c>
      <c r="AN58" s="372">
        <v>23050</v>
      </c>
      <c r="AO58" s="373">
        <v>-30.3</v>
      </c>
      <c r="AP58" s="374">
        <v>32865</v>
      </c>
      <c r="AQ58" s="375">
        <v>-6.3</v>
      </c>
      <c r="AR58" s="376">
        <v>-24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1669668</v>
      </c>
      <c r="AN59" s="364">
        <v>109580</v>
      </c>
      <c r="AO59" s="365">
        <v>196.3</v>
      </c>
      <c r="AP59" s="366">
        <v>73475</v>
      </c>
      <c r="AQ59" s="367">
        <v>9.1</v>
      </c>
      <c r="AR59" s="368">
        <v>187.2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1452556</v>
      </c>
      <c r="AN60" s="372">
        <v>95331</v>
      </c>
      <c r="AO60" s="373">
        <v>313.60000000000002</v>
      </c>
      <c r="AP60" s="374">
        <v>43072</v>
      </c>
      <c r="AQ60" s="375">
        <v>31.1</v>
      </c>
      <c r="AR60" s="376">
        <v>282.5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1167527</v>
      </c>
      <c r="AN61" s="379">
        <v>73290</v>
      </c>
      <c r="AO61" s="380">
        <v>17.3</v>
      </c>
      <c r="AP61" s="381">
        <v>72557</v>
      </c>
      <c r="AQ61" s="382">
        <v>0.4</v>
      </c>
      <c r="AR61" s="368">
        <v>16.899999999999999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852519</v>
      </c>
      <c r="AN62" s="372">
        <v>53658</v>
      </c>
      <c r="AO62" s="373">
        <v>43.2</v>
      </c>
      <c r="AP62" s="374">
        <v>37615</v>
      </c>
      <c r="AQ62" s="375">
        <v>5.7</v>
      </c>
      <c r="AR62" s="376">
        <v>37.5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ZBQuCdcNhuvQ+jYAuGPE3bTKKf9I0EJoNhqcmJSwvV6SveosXlPD+Q02IbTYDcY4jpo/lTdi7KgsbA3v2XQ+A==" saltValue="WQEpbFTXJQqfB6Yl9jsr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Ln98MRAZ9A2R9OqzM+Aa/RoEOfr2HRorZDJrkW6VFE1mKZmyYYyZfnAL99zCUSSPHZQ2o79t/MEOslB7+8FoA==" saltValue="bVrftMb9avPhf7uOlDXI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z8jWsy7GwRfc2jU481zbxXbNAHfp+PNuxjTykQh5nKU7BjRk8f+3BCbEYjAK8MeSgRtqFC3bE8K8exQJvhpNQ==" saltValue="jNkrBE3yYFfjmIf5gBFV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70" zoomScaleNormal="7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2" t="s">
        <v>3</v>
      </c>
      <c r="D47" s="1232"/>
      <c r="E47" s="1233"/>
      <c r="F47" s="11">
        <v>17.62</v>
      </c>
      <c r="G47" s="12">
        <v>20.149999999999999</v>
      </c>
      <c r="H47" s="12">
        <v>21.29</v>
      </c>
      <c r="I47" s="12">
        <v>20.39</v>
      </c>
      <c r="J47" s="13">
        <v>18.920000000000002</v>
      </c>
    </row>
    <row r="48" spans="2:10" ht="57.75" customHeight="1" x14ac:dyDescent="0.15">
      <c r="B48" s="14"/>
      <c r="C48" s="1234" t="s">
        <v>4</v>
      </c>
      <c r="D48" s="1234"/>
      <c r="E48" s="1235"/>
      <c r="F48" s="15">
        <v>4.57</v>
      </c>
      <c r="G48" s="16">
        <v>3.6</v>
      </c>
      <c r="H48" s="16">
        <v>3.34</v>
      </c>
      <c r="I48" s="16">
        <v>1.42</v>
      </c>
      <c r="J48" s="17">
        <v>2.06</v>
      </c>
    </row>
    <row r="49" spans="2:10" ht="57.75" customHeight="1" thickBot="1" x14ac:dyDescent="0.2">
      <c r="B49" s="18"/>
      <c r="C49" s="1236" t="s">
        <v>5</v>
      </c>
      <c r="D49" s="1236"/>
      <c r="E49" s="1237"/>
      <c r="F49" s="19">
        <v>1.04</v>
      </c>
      <c r="G49" s="20">
        <v>2.29</v>
      </c>
      <c r="H49" s="20">
        <v>0.77</v>
      </c>
      <c r="I49" s="20" t="s">
        <v>572</v>
      </c>
      <c r="J49" s="21" t="s">
        <v>573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OzKr5Ol+2Kroqrsr/FtN17Nvswbva95d8bKwwpMAn6CcrLJXvMpSanT/okXC2OCjK/bMwmjYFGOAwW0xAvLQQ==" saltValue="TGy9cyhs31vHF35ByY1x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4" t="s">
        <v>574</v>
      </c>
      <c r="D34" s="1244"/>
      <c r="E34" s="1245"/>
      <c r="F34" s="32">
        <v>8.66</v>
      </c>
      <c r="G34" s="33">
        <v>9.83</v>
      </c>
      <c r="H34" s="33">
        <v>10.47</v>
      </c>
      <c r="I34" s="33">
        <v>12.46</v>
      </c>
      <c r="J34" s="34">
        <v>11.75</v>
      </c>
      <c r="K34" s="22"/>
      <c r="L34" s="22"/>
      <c r="M34" s="22"/>
      <c r="N34" s="22"/>
      <c r="O34" s="22"/>
      <c r="P34" s="22"/>
    </row>
    <row r="35" spans="1:16" ht="39" customHeight="1" x14ac:dyDescent="0.15">
      <c r="A35" s="22"/>
      <c r="B35" s="35"/>
      <c r="C35" s="1238" t="s">
        <v>575</v>
      </c>
      <c r="D35" s="1239"/>
      <c r="E35" s="1240"/>
      <c r="F35" s="36">
        <v>8.35</v>
      </c>
      <c r="G35" s="37">
        <v>8.9499999999999993</v>
      </c>
      <c r="H35" s="37">
        <v>10.44</v>
      </c>
      <c r="I35" s="37">
        <v>5</v>
      </c>
      <c r="J35" s="38">
        <v>4.3899999999999997</v>
      </c>
      <c r="K35" s="22"/>
      <c r="L35" s="22"/>
      <c r="M35" s="22"/>
      <c r="N35" s="22"/>
      <c r="O35" s="22"/>
      <c r="P35" s="22"/>
    </row>
    <row r="36" spans="1:16" ht="39" customHeight="1" x14ac:dyDescent="0.15">
      <c r="A36" s="22"/>
      <c r="B36" s="35"/>
      <c r="C36" s="1238" t="s">
        <v>576</v>
      </c>
      <c r="D36" s="1239"/>
      <c r="E36" s="1240"/>
      <c r="F36" s="36">
        <v>4.5</v>
      </c>
      <c r="G36" s="37">
        <v>3.55</v>
      </c>
      <c r="H36" s="37">
        <v>3.31</v>
      </c>
      <c r="I36" s="37">
        <v>1.38</v>
      </c>
      <c r="J36" s="38">
        <v>2.0499999999999998</v>
      </c>
      <c r="K36" s="22"/>
      <c r="L36" s="22"/>
      <c r="M36" s="22"/>
      <c r="N36" s="22"/>
      <c r="O36" s="22"/>
      <c r="P36" s="22"/>
    </row>
    <row r="37" spans="1:16" ht="39" customHeight="1" x14ac:dyDescent="0.15">
      <c r="A37" s="22"/>
      <c r="B37" s="35"/>
      <c r="C37" s="1238" t="s">
        <v>577</v>
      </c>
      <c r="D37" s="1239"/>
      <c r="E37" s="1240"/>
      <c r="F37" s="36">
        <v>0.34</v>
      </c>
      <c r="G37" s="37">
        <v>0.02</v>
      </c>
      <c r="H37" s="37">
        <v>0.38</v>
      </c>
      <c r="I37" s="37">
        <v>0.71</v>
      </c>
      <c r="J37" s="38">
        <v>0.68</v>
      </c>
      <c r="K37" s="22"/>
      <c r="L37" s="22"/>
      <c r="M37" s="22"/>
      <c r="N37" s="22"/>
      <c r="O37" s="22"/>
      <c r="P37" s="22"/>
    </row>
    <row r="38" spans="1:16" ht="39" customHeight="1" x14ac:dyDescent="0.15">
      <c r="A38" s="22"/>
      <c r="B38" s="35"/>
      <c r="C38" s="1238" t="s">
        <v>578</v>
      </c>
      <c r="D38" s="1239"/>
      <c r="E38" s="1240"/>
      <c r="F38" s="36">
        <v>0.72</v>
      </c>
      <c r="G38" s="37">
        <v>7.0000000000000007E-2</v>
      </c>
      <c r="H38" s="37">
        <v>1.47</v>
      </c>
      <c r="I38" s="37">
        <v>0.65</v>
      </c>
      <c r="J38" s="38">
        <v>0.39</v>
      </c>
      <c r="K38" s="22"/>
      <c r="L38" s="22"/>
      <c r="M38" s="22"/>
      <c r="N38" s="22"/>
      <c r="O38" s="22"/>
      <c r="P38" s="22"/>
    </row>
    <row r="39" spans="1:16" ht="39" customHeight="1" x14ac:dyDescent="0.15">
      <c r="A39" s="22"/>
      <c r="B39" s="35"/>
      <c r="C39" s="1238" t="s">
        <v>579</v>
      </c>
      <c r="D39" s="1239"/>
      <c r="E39" s="1240"/>
      <c r="F39" s="36" t="s">
        <v>526</v>
      </c>
      <c r="G39" s="37" t="s">
        <v>526</v>
      </c>
      <c r="H39" s="37">
        <v>0.01</v>
      </c>
      <c r="I39" s="37">
        <v>0.03</v>
      </c>
      <c r="J39" s="38">
        <v>0.01</v>
      </c>
      <c r="K39" s="22"/>
      <c r="L39" s="22"/>
      <c r="M39" s="22"/>
      <c r="N39" s="22"/>
      <c r="O39" s="22"/>
      <c r="P39" s="22"/>
    </row>
    <row r="40" spans="1:16" ht="39" customHeight="1" x14ac:dyDescent="0.15">
      <c r="A40" s="22"/>
      <c r="B40" s="35"/>
      <c r="C40" s="1238" t="s">
        <v>580</v>
      </c>
      <c r="D40" s="1239"/>
      <c r="E40" s="1240"/>
      <c r="F40" s="36">
        <v>0</v>
      </c>
      <c r="G40" s="37">
        <v>0.01</v>
      </c>
      <c r="H40" s="37">
        <v>0</v>
      </c>
      <c r="I40" s="37">
        <v>0</v>
      </c>
      <c r="J40" s="38">
        <v>0</v>
      </c>
      <c r="K40" s="22"/>
      <c r="L40" s="22"/>
      <c r="M40" s="22"/>
      <c r="N40" s="22"/>
      <c r="O40" s="22"/>
      <c r="P40" s="22"/>
    </row>
    <row r="41" spans="1:16" ht="39" customHeight="1" x14ac:dyDescent="0.15">
      <c r="A41" s="22"/>
      <c r="B41" s="35"/>
      <c r="C41" s="1238" t="s">
        <v>581</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582</v>
      </c>
      <c r="D42" s="1239"/>
      <c r="E42" s="1240"/>
      <c r="F42" s="36" t="s">
        <v>526</v>
      </c>
      <c r="G42" s="37" t="s">
        <v>526</v>
      </c>
      <c r="H42" s="37" t="s">
        <v>526</v>
      </c>
      <c r="I42" s="37" t="s">
        <v>526</v>
      </c>
      <c r="J42" s="38" t="s">
        <v>526</v>
      </c>
      <c r="K42" s="22"/>
      <c r="L42" s="22"/>
      <c r="M42" s="22"/>
      <c r="N42" s="22"/>
      <c r="O42" s="22"/>
      <c r="P42" s="22"/>
    </row>
    <row r="43" spans="1:16" ht="39" customHeight="1" thickBot="1" x14ac:dyDescent="0.2">
      <c r="A43" s="22"/>
      <c r="B43" s="40"/>
      <c r="C43" s="1241" t="s">
        <v>583</v>
      </c>
      <c r="D43" s="1242"/>
      <c r="E43" s="1243"/>
      <c r="F43" s="41">
        <v>0.94</v>
      </c>
      <c r="G43" s="42">
        <v>0.76</v>
      </c>
      <c r="H43" s="42">
        <v>0.92</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Q9s67uM3/1iHEHrkwCB3iizTLKMzeA2KsLgzSP2DevmI1oW5YU9jzlz9SqH1qmD7s9DTCd5Acxlppr5xxyuwQ==" saltValue="n8sKjH7R9pgJDVFmtAA+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K43" sqref="K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730</v>
      </c>
      <c r="L45" s="60">
        <v>726</v>
      </c>
      <c r="M45" s="60">
        <v>733</v>
      </c>
      <c r="N45" s="60">
        <v>779</v>
      </c>
      <c r="O45" s="61">
        <v>901</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x14ac:dyDescent="0.15">
      <c r="A48" s="48"/>
      <c r="B48" s="1248"/>
      <c r="C48" s="1249"/>
      <c r="D48" s="62"/>
      <c r="E48" s="1254" t="s">
        <v>15</v>
      </c>
      <c r="F48" s="1254"/>
      <c r="G48" s="1254"/>
      <c r="H48" s="1254"/>
      <c r="I48" s="1254"/>
      <c r="J48" s="1255"/>
      <c r="K48" s="63">
        <v>39</v>
      </c>
      <c r="L48" s="64">
        <v>46</v>
      </c>
      <c r="M48" s="64">
        <v>48</v>
      </c>
      <c r="N48" s="64">
        <v>52</v>
      </c>
      <c r="O48" s="65">
        <v>69</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526</v>
      </c>
      <c r="L49" s="64" t="s">
        <v>526</v>
      </c>
      <c r="M49" s="64" t="s">
        <v>526</v>
      </c>
      <c r="N49" s="64" t="s">
        <v>526</v>
      </c>
      <c r="O49" s="65" t="s">
        <v>526</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t="s">
        <v>526</v>
      </c>
      <c r="M50" s="64">
        <v>105</v>
      </c>
      <c r="N50" s="64" t="s">
        <v>526</v>
      </c>
      <c r="O50" s="65" t="s">
        <v>526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526</v>
      </c>
      <c r="L51" s="64" t="s">
        <v>526</v>
      </c>
      <c r="M51" s="64" t="s">
        <v>526</v>
      </c>
      <c r="N51" s="64">
        <v>0</v>
      </c>
      <c r="O51" s="65" t="s">
        <v>526</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588</v>
      </c>
      <c r="L52" s="64">
        <v>589</v>
      </c>
      <c r="M52" s="64">
        <v>596</v>
      </c>
      <c r="N52" s="64">
        <v>601</v>
      </c>
      <c r="O52" s="65">
        <v>675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181</v>
      </c>
      <c r="L53" s="69">
        <v>183</v>
      </c>
      <c r="M53" s="69">
        <v>290</v>
      </c>
      <c r="N53" s="69">
        <v>230</v>
      </c>
      <c r="O53" s="70">
        <v>295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611</v>
      </c>
      <c r="L57" s="83" t="s">
        <v>610</v>
      </c>
      <c r="M57" s="83" t="s">
        <v>609</v>
      </c>
      <c r="N57" s="83" t="s">
        <v>611</v>
      </c>
      <c r="O57" s="84" t="s">
        <v>610</v>
      </c>
    </row>
    <row r="58" spans="1:21" ht="31.5" customHeight="1" thickBot="1" x14ac:dyDescent="0.2">
      <c r="B58" s="1264"/>
      <c r="C58" s="1265"/>
      <c r="D58" s="1269" t="s">
        <v>27</v>
      </c>
      <c r="E58" s="1270"/>
      <c r="F58" s="1270"/>
      <c r="G58" s="1270"/>
      <c r="H58" s="1270"/>
      <c r="I58" s="1270"/>
      <c r="J58" s="1271"/>
      <c r="K58" s="85" t="s">
        <v>610</v>
      </c>
      <c r="L58" s="86" t="s">
        <v>610</v>
      </c>
      <c r="M58" s="86" t="s">
        <v>611</v>
      </c>
      <c r="N58" s="86" t="s">
        <v>611</v>
      </c>
      <c r="O58" s="87" t="s">
        <v>611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ipOLjMRsIQ9e/GcM8YQyq6ZJR/QHtSNOP1VRFn0yA6xHoZ7KJbdEq3ZdVpTy88bKyxipe3NYi8Vu0lYgh21Pg==" saltValue="+9OBeXqqemVfvxp7vLHi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L43" sqref="L4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72" t="s">
        <v>30</v>
      </c>
      <c r="C41" s="1273"/>
      <c r="D41" s="101"/>
      <c r="E41" s="1278" t="s">
        <v>31</v>
      </c>
      <c r="F41" s="1278"/>
      <c r="G41" s="1278"/>
      <c r="H41" s="1279"/>
      <c r="I41" s="102">
        <v>9538</v>
      </c>
      <c r="J41" s="103">
        <v>10231</v>
      </c>
      <c r="K41" s="103">
        <v>10999</v>
      </c>
      <c r="L41" s="103">
        <v>12222</v>
      </c>
      <c r="M41" s="104">
        <v>12399</v>
      </c>
    </row>
    <row r="42" spans="2:13" ht="27.75" customHeight="1" x14ac:dyDescent="0.15">
      <c r="B42" s="1274"/>
      <c r="C42" s="1275"/>
      <c r="D42" s="105"/>
      <c r="E42" s="1280" t="s">
        <v>32</v>
      </c>
      <c r="F42" s="1280"/>
      <c r="G42" s="1280"/>
      <c r="H42" s="1281"/>
      <c r="I42" s="106" t="s">
        <v>526</v>
      </c>
      <c r="J42" s="107" t="s">
        <v>526</v>
      </c>
      <c r="K42" s="107" t="s">
        <v>526</v>
      </c>
      <c r="L42" s="107" t="s">
        <v>526</v>
      </c>
      <c r="M42" s="108" t="s">
        <v>526</v>
      </c>
    </row>
    <row r="43" spans="2:13" ht="27.75" customHeight="1" x14ac:dyDescent="0.15">
      <c r="B43" s="1274"/>
      <c r="C43" s="1275"/>
      <c r="D43" s="105"/>
      <c r="E43" s="1280" t="s">
        <v>33</v>
      </c>
      <c r="F43" s="1280"/>
      <c r="G43" s="1280"/>
      <c r="H43" s="1281"/>
      <c r="I43" s="106">
        <v>564</v>
      </c>
      <c r="J43" s="107">
        <v>532</v>
      </c>
      <c r="K43" s="107">
        <v>1102</v>
      </c>
      <c r="L43" s="107">
        <v>2097</v>
      </c>
      <c r="M43" s="108">
        <v>1999</v>
      </c>
    </row>
    <row r="44" spans="2:13" ht="27.75" customHeight="1" x14ac:dyDescent="0.15">
      <c r="B44" s="1274"/>
      <c r="C44" s="1275"/>
      <c r="D44" s="105"/>
      <c r="E44" s="1280" t="s">
        <v>34</v>
      </c>
      <c r="F44" s="1280"/>
      <c r="G44" s="1280"/>
      <c r="H44" s="1281"/>
      <c r="I44" s="106">
        <v>210</v>
      </c>
      <c r="J44" s="107">
        <v>210</v>
      </c>
      <c r="K44" s="107">
        <v>210</v>
      </c>
      <c r="L44" s="107">
        <v>210</v>
      </c>
      <c r="M44" s="108">
        <v>208</v>
      </c>
    </row>
    <row r="45" spans="2:13" ht="27.75" customHeight="1" x14ac:dyDescent="0.15">
      <c r="B45" s="1274"/>
      <c r="C45" s="1275"/>
      <c r="D45" s="105"/>
      <c r="E45" s="1280" t="s">
        <v>35</v>
      </c>
      <c r="F45" s="1280"/>
      <c r="G45" s="1280"/>
      <c r="H45" s="1281"/>
      <c r="I45" s="106">
        <v>1747</v>
      </c>
      <c r="J45" s="107">
        <v>1685</v>
      </c>
      <c r="K45" s="107">
        <v>1409</v>
      </c>
      <c r="L45" s="107">
        <v>1261</v>
      </c>
      <c r="M45" s="108">
        <v>1160</v>
      </c>
    </row>
    <row r="46" spans="2:13" ht="27.75" customHeight="1" x14ac:dyDescent="0.15">
      <c r="B46" s="1274"/>
      <c r="C46" s="1275"/>
      <c r="D46" s="109"/>
      <c r="E46" s="1280" t="s">
        <v>36</v>
      </c>
      <c r="F46" s="1280"/>
      <c r="G46" s="1280"/>
      <c r="H46" s="1281"/>
      <c r="I46" s="106" t="s">
        <v>526</v>
      </c>
      <c r="J46" s="107" t="s">
        <v>526</v>
      </c>
      <c r="K46" s="107" t="s">
        <v>526</v>
      </c>
      <c r="L46" s="107" t="s">
        <v>526</v>
      </c>
      <c r="M46" s="108" t="s">
        <v>526</v>
      </c>
    </row>
    <row r="47" spans="2:13" ht="27.75" customHeight="1" x14ac:dyDescent="0.15">
      <c r="B47" s="1274"/>
      <c r="C47" s="1275"/>
      <c r="D47" s="110"/>
      <c r="E47" s="1282" t="s">
        <v>37</v>
      </c>
      <c r="F47" s="1283"/>
      <c r="G47" s="1283"/>
      <c r="H47" s="1284"/>
      <c r="I47" s="106" t="s">
        <v>526</v>
      </c>
      <c r="J47" s="107" t="s">
        <v>526</v>
      </c>
      <c r="K47" s="107" t="s">
        <v>526</v>
      </c>
      <c r="L47" s="107" t="s">
        <v>526</v>
      </c>
      <c r="M47" s="108" t="s">
        <v>526</v>
      </c>
    </row>
    <row r="48" spans="2:13" ht="27.75" customHeight="1" x14ac:dyDescent="0.15">
      <c r="B48" s="1274"/>
      <c r="C48" s="1275"/>
      <c r="D48" s="105"/>
      <c r="E48" s="1280" t="s">
        <v>38</v>
      </c>
      <c r="F48" s="1280"/>
      <c r="G48" s="1280"/>
      <c r="H48" s="1281"/>
      <c r="I48" s="106" t="s">
        <v>526</v>
      </c>
      <c r="J48" s="107" t="s">
        <v>526</v>
      </c>
      <c r="K48" s="107" t="s">
        <v>526</v>
      </c>
      <c r="L48" s="107" t="s">
        <v>526</v>
      </c>
      <c r="M48" s="108" t="s">
        <v>526</v>
      </c>
    </row>
    <row r="49" spans="2:13" ht="27.75" customHeight="1" x14ac:dyDescent="0.15">
      <c r="B49" s="1276"/>
      <c r="C49" s="1277"/>
      <c r="D49" s="105"/>
      <c r="E49" s="1280" t="s">
        <v>39</v>
      </c>
      <c r="F49" s="1280"/>
      <c r="G49" s="1280"/>
      <c r="H49" s="1281"/>
      <c r="I49" s="106" t="s">
        <v>526</v>
      </c>
      <c r="J49" s="107" t="s">
        <v>526</v>
      </c>
      <c r="K49" s="107" t="s">
        <v>526</v>
      </c>
      <c r="L49" s="107" t="s">
        <v>526</v>
      </c>
      <c r="M49" s="108" t="s">
        <v>526</v>
      </c>
    </row>
    <row r="50" spans="2:13" ht="27.75" customHeight="1" x14ac:dyDescent="0.15">
      <c r="B50" s="1285" t="s">
        <v>40</v>
      </c>
      <c r="C50" s="1286"/>
      <c r="D50" s="111"/>
      <c r="E50" s="1280" t="s">
        <v>41</v>
      </c>
      <c r="F50" s="1280"/>
      <c r="G50" s="1280"/>
      <c r="H50" s="1281"/>
      <c r="I50" s="106">
        <v>2963</v>
      </c>
      <c r="J50" s="107">
        <v>3617</v>
      </c>
      <c r="K50" s="107">
        <v>3891</v>
      </c>
      <c r="L50" s="107">
        <v>4214</v>
      </c>
      <c r="M50" s="108">
        <v>4336</v>
      </c>
    </row>
    <row r="51" spans="2:13" ht="27.75" customHeight="1" x14ac:dyDescent="0.15">
      <c r="B51" s="1274"/>
      <c r="C51" s="1275"/>
      <c r="D51" s="105"/>
      <c r="E51" s="1280" t="s">
        <v>42</v>
      </c>
      <c r="F51" s="1280"/>
      <c r="G51" s="1280"/>
      <c r="H51" s="1281"/>
      <c r="I51" s="106">
        <v>22</v>
      </c>
      <c r="J51" s="107">
        <v>12</v>
      </c>
      <c r="K51" s="107">
        <v>6</v>
      </c>
      <c r="L51" s="107">
        <v>3</v>
      </c>
      <c r="M51" s="108">
        <v>1</v>
      </c>
    </row>
    <row r="52" spans="2:13" ht="27.75" customHeight="1" x14ac:dyDescent="0.15">
      <c r="B52" s="1276"/>
      <c r="C52" s="1277"/>
      <c r="D52" s="105"/>
      <c r="E52" s="1280" t="s">
        <v>43</v>
      </c>
      <c r="F52" s="1280"/>
      <c r="G52" s="1280"/>
      <c r="H52" s="1281"/>
      <c r="I52" s="106">
        <v>7156</v>
      </c>
      <c r="J52" s="107">
        <v>7661</v>
      </c>
      <c r="K52" s="107">
        <v>8363</v>
      </c>
      <c r="L52" s="107">
        <v>9447</v>
      </c>
      <c r="M52" s="108">
        <v>9646</v>
      </c>
    </row>
    <row r="53" spans="2:13" ht="27.75" customHeight="1" thickBot="1" x14ac:dyDescent="0.2">
      <c r="B53" s="1287" t="s">
        <v>44</v>
      </c>
      <c r="C53" s="1288"/>
      <c r="D53" s="112"/>
      <c r="E53" s="1289" t="s">
        <v>45</v>
      </c>
      <c r="F53" s="1289"/>
      <c r="G53" s="1289"/>
      <c r="H53" s="1290"/>
      <c r="I53" s="113">
        <v>1918</v>
      </c>
      <c r="J53" s="114">
        <v>1369</v>
      </c>
      <c r="K53" s="114">
        <v>1461</v>
      </c>
      <c r="L53" s="114">
        <v>2125</v>
      </c>
      <c r="M53" s="115">
        <v>1783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Lb3gTGJEHjZE2hZv6Sc86cqvFRbc3yAj9+PTbU/f0kbxnJu1dUDO4gD1bWGjep6KJCstieHVQ1MVIN8FPSAzA==" saltValue="Lq84E/2Exp3UcaiNCSua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J62" sqref="J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99" t="s">
        <v>48</v>
      </c>
      <c r="D55" s="1299"/>
      <c r="E55" s="1300"/>
      <c r="F55" s="127">
        <v>1026</v>
      </c>
      <c r="G55" s="127">
        <v>977</v>
      </c>
      <c r="H55" s="128">
        <v>927</v>
      </c>
    </row>
    <row r="56" spans="2:8" ht="52.5" customHeight="1" x14ac:dyDescent="0.15">
      <c r="B56" s="129"/>
      <c r="C56" s="1301" t="s">
        <v>49</v>
      </c>
      <c r="D56" s="1301"/>
      <c r="E56" s="1302"/>
      <c r="F56" s="130">
        <v>1225</v>
      </c>
      <c r="G56" s="130">
        <v>1226</v>
      </c>
      <c r="H56" s="131">
        <v>1226</v>
      </c>
    </row>
    <row r="57" spans="2:8" ht="53.25" customHeight="1" x14ac:dyDescent="0.15">
      <c r="B57" s="129"/>
      <c r="C57" s="1303" t="s">
        <v>50</v>
      </c>
      <c r="D57" s="1303"/>
      <c r="E57" s="1304"/>
      <c r="F57" s="132">
        <v>1321</v>
      </c>
      <c r="G57" s="132">
        <v>1640</v>
      </c>
      <c r="H57" s="133">
        <v>1803</v>
      </c>
    </row>
    <row r="58" spans="2:8" ht="45.75" customHeight="1" x14ac:dyDescent="0.15">
      <c r="B58" s="134"/>
      <c r="C58" s="1291" t="s">
        <v>604</v>
      </c>
      <c r="D58" s="1292"/>
      <c r="E58" s="1293"/>
      <c r="F58" s="135">
        <v>486</v>
      </c>
      <c r="G58" s="135">
        <v>486</v>
      </c>
      <c r="H58" s="136">
        <v>453</v>
      </c>
    </row>
    <row r="59" spans="2:8" ht="45.75" customHeight="1" x14ac:dyDescent="0.15">
      <c r="B59" s="134"/>
      <c r="C59" s="1291" t="s">
        <v>605</v>
      </c>
      <c r="D59" s="1292"/>
      <c r="E59" s="1293"/>
      <c r="F59" s="135">
        <v>55</v>
      </c>
      <c r="G59" s="135">
        <v>292</v>
      </c>
      <c r="H59" s="136">
        <v>430</v>
      </c>
    </row>
    <row r="60" spans="2:8" ht="45.75" customHeight="1" x14ac:dyDescent="0.15">
      <c r="B60" s="134"/>
      <c r="C60" s="1291" t="s">
        <v>607</v>
      </c>
      <c r="D60" s="1292"/>
      <c r="E60" s="1293"/>
      <c r="F60" s="135">
        <v>226</v>
      </c>
      <c r="G60" s="135">
        <v>295</v>
      </c>
      <c r="H60" s="136">
        <v>350</v>
      </c>
    </row>
    <row r="61" spans="2:8" ht="45.75" customHeight="1" x14ac:dyDescent="0.15">
      <c r="B61" s="134"/>
      <c r="C61" s="1291" t="s">
        <v>606</v>
      </c>
      <c r="D61" s="1292"/>
      <c r="E61" s="1293"/>
      <c r="F61" s="135">
        <v>345</v>
      </c>
      <c r="G61" s="135">
        <v>348</v>
      </c>
      <c r="H61" s="136">
        <v>343</v>
      </c>
    </row>
    <row r="62" spans="2:8" ht="45.75" customHeight="1" thickBot="1" x14ac:dyDescent="0.2">
      <c r="B62" s="137"/>
      <c r="C62" s="1294" t="s">
        <v>608</v>
      </c>
      <c r="D62" s="1295"/>
      <c r="E62" s="1296"/>
      <c r="F62" s="138">
        <v>98</v>
      </c>
      <c r="G62" s="138">
        <v>100</v>
      </c>
      <c r="H62" s="139">
        <v>103</v>
      </c>
    </row>
    <row r="63" spans="2:8" ht="52.5" customHeight="1" thickBot="1" x14ac:dyDescent="0.2">
      <c r="B63" s="140"/>
      <c r="C63" s="1297" t="s">
        <v>51</v>
      </c>
      <c r="D63" s="1297"/>
      <c r="E63" s="1298"/>
      <c r="F63" s="141">
        <v>3572</v>
      </c>
      <c r="G63" s="141">
        <v>3842</v>
      </c>
      <c r="H63" s="142">
        <v>3957</v>
      </c>
    </row>
    <row r="64" spans="2:8" ht="15" customHeight="1" x14ac:dyDescent="0.15"/>
    <row r="65" ht="0" hidden="1" customHeight="1" x14ac:dyDescent="0.15"/>
    <row r="66" ht="0" hidden="1" customHeight="1" x14ac:dyDescent="0.15"/>
  </sheetData>
  <sheetProtection algorithmName="SHA-512" hashValue="LJ+ZA2HyABXiNXs3bby2cMRVbkyZTzZWlyxa+204/+p3w6Ri7Gr5Q3BRA4psbDDtkFzdixytQGpHPgfm4sO1yQ==" saltValue="+Z7+5mvD+qaAOAQOTNJc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616</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567</v>
      </c>
      <c r="BQ50" s="1318"/>
      <c r="BR50" s="1318"/>
      <c r="BS50" s="1318"/>
      <c r="BT50" s="1318"/>
      <c r="BU50" s="1318"/>
      <c r="BV50" s="1318"/>
      <c r="BW50" s="1318"/>
      <c r="BX50" s="1318" t="s">
        <v>568</v>
      </c>
      <c r="BY50" s="1318"/>
      <c r="BZ50" s="1318"/>
      <c r="CA50" s="1318"/>
      <c r="CB50" s="1318"/>
      <c r="CC50" s="1318"/>
      <c r="CD50" s="1318"/>
      <c r="CE50" s="1318"/>
      <c r="CF50" s="1318" t="s">
        <v>569</v>
      </c>
      <c r="CG50" s="1318"/>
      <c r="CH50" s="1318"/>
      <c r="CI50" s="1318"/>
      <c r="CJ50" s="1318"/>
      <c r="CK50" s="1318"/>
      <c r="CL50" s="1318"/>
      <c r="CM50" s="1318"/>
      <c r="CN50" s="1318" t="s">
        <v>570</v>
      </c>
      <c r="CO50" s="1318"/>
      <c r="CP50" s="1318"/>
      <c r="CQ50" s="1318"/>
      <c r="CR50" s="1318"/>
      <c r="CS50" s="1318"/>
      <c r="CT50" s="1318"/>
      <c r="CU50" s="1318"/>
      <c r="CV50" s="1318" t="s">
        <v>571</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617</v>
      </c>
      <c r="AO51" s="1321"/>
      <c r="AP51" s="1321"/>
      <c r="AQ51" s="1321"/>
      <c r="AR51" s="1321"/>
      <c r="AS51" s="1321"/>
      <c r="AT51" s="1321"/>
      <c r="AU51" s="1321"/>
      <c r="AV51" s="1321"/>
      <c r="AW51" s="1321"/>
      <c r="AX51" s="1321"/>
      <c r="AY51" s="1321"/>
      <c r="AZ51" s="1321"/>
      <c r="BA51" s="1321"/>
      <c r="BB51" s="1321" t="s">
        <v>618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32.1</v>
      </c>
      <c r="BY51" s="1319"/>
      <c r="BZ51" s="1319"/>
      <c r="CA51" s="1319"/>
      <c r="CB51" s="1319"/>
      <c r="CC51" s="1319"/>
      <c r="CD51" s="1319"/>
      <c r="CE51" s="1319"/>
      <c r="CF51" s="1319">
        <v>34.4</v>
      </c>
      <c r="CG51" s="1319"/>
      <c r="CH51" s="1319"/>
      <c r="CI51" s="1319"/>
      <c r="CJ51" s="1319"/>
      <c r="CK51" s="1319"/>
      <c r="CL51" s="1319"/>
      <c r="CM51" s="1319"/>
      <c r="CN51" s="1319">
        <v>50.6</v>
      </c>
      <c r="CO51" s="1319"/>
      <c r="CP51" s="1319"/>
      <c r="CQ51" s="1319"/>
      <c r="CR51" s="1319"/>
      <c r="CS51" s="1319"/>
      <c r="CT51" s="1319"/>
      <c r="CU51" s="1319"/>
      <c r="CV51" s="1319">
        <v>42.1</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64.099999999999994</v>
      </c>
      <c r="BY53" s="1319"/>
      <c r="BZ53" s="1319"/>
      <c r="CA53" s="1319"/>
      <c r="CB53" s="1319"/>
      <c r="CC53" s="1319"/>
      <c r="CD53" s="1319"/>
      <c r="CE53" s="1319"/>
      <c r="CF53" s="1319">
        <v>64.3</v>
      </c>
      <c r="CG53" s="1319"/>
      <c r="CH53" s="1319"/>
      <c r="CI53" s="1319"/>
      <c r="CJ53" s="1319"/>
      <c r="CK53" s="1319"/>
      <c r="CL53" s="1319"/>
      <c r="CM53" s="1319"/>
      <c r="CN53" s="1319">
        <v>65.400000000000006</v>
      </c>
      <c r="CO53" s="1319"/>
      <c r="CP53" s="1319"/>
      <c r="CQ53" s="1319"/>
      <c r="CR53" s="1319"/>
      <c r="CS53" s="1319"/>
      <c r="CT53" s="1319"/>
      <c r="CU53" s="1319"/>
      <c r="CV53" s="1319">
        <v>64.8</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620</v>
      </c>
      <c r="AO55" s="1318"/>
      <c r="AP55" s="1318"/>
      <c r="AQ55" s="1318"/>
      <c r="AR55" s="1318"/>
      <c r="AS55" s="1318"/>
      <c r="AT55" s="1318"/>
      <c r="AU55" s="1318"/>
      <c r="AV55" s="1318"/>
      <c r="AW55" s="1318"/>
      <c r="AX55" s="1318"/>
      <c r="AY55" s="1318"/>
      <c r="AZ55" s="1318"/>
      <c r="BA55" s="1318"/>
      <c r="BB55" s="1321" t="s">
        <v>621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36.5</v>
      </c>
      <c r="BY55" s="1319"/>
      <c r="BZ55" s="1319"/>
      <c r="CA55" s="1319"/>
      <c r="CB55" s="1319"/>
      <c r="CC55" s="1319"/>
      <c r="CD55" s="1319"/>
      <c r="CE55" s="1319"/>
      <c r="CF55" s="1319">
        <v>32.9</v>
      </c>
      <c r="CG55" s="1319"/>
      <c r="CH55" s="1319"/>
      <c r="CI55" s="1319"/>
      <c r="CJ55" s="1319"/>
      <c r="CK55" s="1319"/>
      <c r="CL55" s="1319"/>
      <c r="CM55" s="1319"/>
      <c r="CN55" s="1319">
        <v>28.5</v>
      </c>
      <c r="CO55" s="1319"/>
      <c r="CP55" s="1319"/>
      <c r="CQ55" s="1319"/>
      <c r="CR55" s="1319"/>
      <c r="CS55" s="1319"/>
      <c r="CT55" s="1319"/>
      <c r="CU55" s="1319"/>
      <c r="CV55" s="1319">
        <v>20.5</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622</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54.1</v>
      </c>
      <c r="BY57" s="1319"/>
      <c r="BZ57" s="1319"/>
      <c r="CA57" s="1319"/>
      <c r="CB57" s="1319"/>
      <c r="CC57" s="1319"/>
      <c r="CD57" s="1319"/>
      <c r="CE57" s="1319"/>
      <c r="CF57" s="1319">
        <v>57</v>
      </c>
      <c r="CG57" s="1319"/>
      <c r="CH57" s="1319"/>
      <c r="CI57" s="1319"/>
      <c r="CJ57" s="1319"/>
      <c r="CK57" s="1319"/>
      <c r="CL57" s="1319"/>
      <c r="CM57" s="1319"/>
      <c r="CN57" s="1319">
        <v>59.7</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623</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624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616</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567</v>
      </c>
      <c r="BQ72" s="1318"/>
      <c r="BR72" s="1318"/>
      <c r="BS72" s="1318"/>
      <c r="BT72" s="1318"/>
      <c r="BU72" s="1318"/>
      <c r="BV72" s="1318"/>
      <c r="BW72" s="1318"/>
      <c r="BX72" s="1318" t="s">
        <v>568</v>
      </c>
      <c r="BY72" s="1318"/>
      <c r="BZ72" s="1318"/>
      <c r="CA72" s="1318"/>
      <c r="CB72" s="1318"/>
      <c r="CC72" s="1318"/>
      <c r="CD72" s="1318"/>
      <c r="CE72" s="1318"/>
      <c r="CF72" s="1318" t="s">
        <v>569</v>
      </c>
      <c r="CG72" s="1318"/>
      <c r="CH72" s="1318"/>
      <c r="CI72" s="1318"/>
      <c r="CJ72" s="1318"/>
      <c r="CK72" s="1318"/>
      <c r="CL72" s="1318"/>
      <c r="CM72" s="1318"/>
      <c r="CN72" s="1318" t="s">
        <v>570</v>
      </c>
      <c r="CO72" s="1318"/>
      <c r="CP72" s="1318"/>
      <c r="CQ72" s="1318"/>
      <c r="CR72" s="1318"/>
      <c r="CS72" s="1318"/>
      <c r="CT72" s="1318"/>
      <c r="CU72" s="1318"/>
      <c r="CV72" s="1318" t="s">
        <v>571</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617</v>
      </c>
      <c r="AO73" s="1321"/>
      <c r="AP73" s="1321"/>
      <c r="AQ73" s="1321"/>
      <c r="AR73" s="1321"/>
      <c r="AS73" s="1321"/>
      <c r="AT73" s="1321"/>
      <c r="AU73" s="1321"/>
      <c r="AV73" s="1321"/>
      <c r="AW73" s="1321"/>
      <c r="AX73" s="1321"/>
      <c r="AY73" s="1321"/>
      <c r="AZ73" s="1321"/>
      <c r="BA73" s="1321"/>
      <c r="BB73" s="1321" t="s">
        <v>621</v>
      </c>
      <c r="BC73" s="1321"/>
      <c r="BD73" s="1321"/>
      <c r="BE73" s="1321"/>
      <c r="BF73" s="1321"/>
      <c r="BG73" s="1321"/>
      <c r="BH73" s="1321"/>
      <c r="BI73" s="1321"/>
      <c r="BJ73" s="1321"/>
      <c r="BK73" s="1321"/>
      <c r="BL73" s="1321"/>
      <c r="BM73" s="1321"/>
      <c r="BN73" s="1321"/>
      <c r="BO73" s="1321"/>
      <c r="BP73" s="1319">
        <v>46.7</v>
      </c>
      <c r="BQ73" s="1319"/>
      <c r="BR73" s="1319"/>
      <c r="BS73" s="1319"/>
      <c r="BT73" s="1319"/>
      <c r="BU73" s="1319"/>
      <c r="BV73" s="1319"/>
      <c r="BW73" s="1319"/>
      <c r="BX73" s="1319">
        <v>32.1</v>
      </c>
      <c r="BY73" s="1319"/>
      <c r="BZ73" s="1319"/>
      <c r="CA73" s="1319"/>
      <c r="CB73" s="1319"/>
      <c r="CC73" s="1319"/>
      <c r="CD73" s="1319"/>
      <c r="CE73" s="1319"/>
      <c r="CF73" s="1319">
        <v>34.4</v>
      </c>
      <c r="CG73" s="1319"/>
      <c r="CH73" s="1319"/>
      <c r="CI73" s="1319"/>
      <c r="CJ73" s="1319"/>
      <c r="CK73" s="1319"/>
      <c r="CL73" s="1319"/>
      <c r="CM73" s="1319"/>
      <c r="CN73" s="1319">
        <v>50.6</v>
      </c>
      <c r="CO73" s="1319"/>
      <c r="CP73" s="1319"/>
      <c r="CQ73" s="1319"/>
      <c r="CR73" s="1319"/>
      <c r="CS73" s="1319"/>
      <c r="CT73" s="1319"/>
      <c r="CU73" s="1319"/>
      <c r="CV73" s="1319">
        <v>42.1</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625</v>
      </c>
      <c r="BC75" s="1321"/>
      <c r="BD75" s="1321"/>
      <c r="BE75" s="1321"/>
      <c r="BF75" s="1321"/>
      <c r="BG75" s="1321"/>
      <c r="BH75" s="1321"/>
      <c r="BI75" s="1321"/>
      <c r="BJ75" s="1321"/>
      <c r="BK75" s="1321"/>
      <c r="BL75" s="1321"/>
      <c r="BM75" s="1321"/>
      <c r="BN75" s="1321"/>
      <c r="BO75" s="1321"/>
      <c r="BP75" s="1319">
        <v>4.2</v>
      </c>
      <c r="BQ75" s="1319"/>
      <c r="BR75" s="1319"/>
      <c r="BS75" s="1319"/>
      <c r="BT75" s="1319"/>
      <c r="BU75" s="1319"/>
      <c r="BV75" s="1319"/>
      <c r="BW75" s="1319"/>
      <c r="BX75" s="1319">
        <v>4.3</v>
      </c>
      <c r="BY75" s="1319"/>
      <c r="BZ75" s="1319"/>
      <c r="CA75" s="1319"/>
      <c r="CB75" s="1319"/>
      <c r="CC75" s="1319"/>
      <c r="CD75" s="1319"/>
      <c r="CE75" s="1319"/>
      <c r="CF75" s="1319">
        <v>5.2</v>
      </c>
      <c r="CG75" s="1319"/>
      <c r="CH75" s="1319"/>
      <c r="CI75" s="1319"/>
      <c r="CJ75" s="1319"/>
      <c r="CK75" s="1319"/>
      <c r="CL75" s="1319"/>
      <c r="CM75" s="1319"/>
      <c r="CN75" s="1319">
        <v>5.5</v>
      </c>
      <c r="CO75" s="1319"/>
      <c r="CP75" s="1319"/>
      <c r="CQ75" s="1319"/>
      <c r="CR75" s="1319"/>
      <c r="CS75" s="1319"/>
      <c r="CT75" s="1319"/>
      <c r="CU75" s="1319"/>
      <c r="CV75" s="1319">
        <v>6.4</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620</v>
      </c>
      <c r="AO77" s="1318"/>
      <c r="AP77" s="1318"/>
      <c r="AQ77" s="1318"/>
      <c r="AR77" s="1318"/>
      <c r="AS77" s="1318"/>
      <c r="AT77" s="1318"/>
      <c r="AU77" s="1318"/>
      <c r="AV77" s="1318"/>
      <c r="AW77" s="1318"/>
      <c r="AX77" s="1318"/>
      <c r="AY77" s="1318"/>
      <c r="AZ77" s="1318"/>
      <c r="BA77" s="1318"/>
      <c r="BB77" s="1321" t="s">
        <v>618</v>
      </c>
      <c r="BC77" s="1321"/>
      <c r="BD77" s="1321"/>
      <c r="BE77" s="1321"/>
      <c r="BF77" s="1321"/>
      <c r="BG77" s="1321"/>
      <c r="BH77" s="1321"/>
      <c r="BI77" s="1321"/>
      <c r="BJ77" s="1321"/>
      <c r="BK77" s="1321"/>
      <c r="BL77" s="1321"/>
      <c r="BM77" s="1321"/>
      <c r="BN77" s="1321"/>
      <c r="BO77" s="1321"/>
      <c r="BP77" s="1319">
        <v>48.7</v>
      </c>
      <c r="BQ77" s="1319"/>
      <c r="BR77" s="1319"/>
      <c r="BS77" s="1319"/>
      <c r="BT77" s="1319"/>
      <c r="BU77" s="1319"/>
      <c r="BV77" s="1319"/>
      <c r="BW77" s="1319"/>
      <c r="BX77" s="1319">
        <v>36.5</v>
      </c>
      <c r="BY77" s="1319"/>
      <c r="BZ77" s="1319"/>
      <c r="CA77" s="1319"/>
      <c r="CB77" s="1319"/>
      <c r="CC77" s="1319"/>
      <c r="CD77" s="1319"/>
      <c r="CE77" s="1319"/>
      <c r="CF77" s="1319">
        <v>32.9</v>
      </c>
      <c r="CG77" s="1319"/>
      <c r="CH77" s="1319"/>
      <c r="CI77" s="1319"/>
      <c r="CJ77" s="1319"/>
      <c r="CK77" s="1319"/>
      <c r="CL77" s="1319"/>
      <c r="CM77" s="1319"/>
      <c r="CN77" s="1319">
        <v>28.5</v>
      </c>
      <c r="CO77" s="1319"/>
      <c r="CP77" s="1319"/>
      <c r="CQ77" s="1319"/>
      <c r="CR77" s="1319"/>
      <c r="CS77" s="1319"/>
      <c r="CT77" s="1319"/>
      <c r="CU77" s="1319"/>
      <c r="CV77" s="1319">
        <v>20.5</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625</v>
      </c>
      <c r="BC79" s="1321"/>
      <c r="BD79" s="1321"/>
      <c r="BE79" s="1321"/>
      <c r="BF79" s="1321"/>
      <c r="BG79" s="1321"/>
      <c r="BH79" s="1321"/>
      <c r="BI79" s="1321"/>
      <c r="BJ79" s="1321"/>
      <c r="BK79" s="1321"/>
      <c r="BL79" s="1321"/>
      <c r="BM79" s="1321"/>
      <c r="BN79" s="1321"/>
      <c r="BO79" s="1321"/>
      <c r="BP79" s="1319">
        <v>10.4</v>
      </c>
      <c r="BQ79" s="1319"/>
      <c r="BR79" s="1319"/>
      <c r="BS79" s="1319"/>
      <c r="BT79" s="1319"/>
      <c r="BU79" s="1319"/>
      <c r="BV79" s="1319"/>
      <c r="BW79" s="1319"/>
      <c r="BX79" s="1319">
        <v>9</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7.9</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9GYIcQktRANGNmODlHibAE55yfx6b2r1Q55hvXSorf5uBcet4PzCkSxtIIejCwyIWfpG21DiKvzKeaVokJbFQ==" saltValue="Y13fG6soABoAyuJzN+YK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s1UdRzI5o9aFfoGKUfVE/U04QNuRi79lt6xKTJwRzcTBzsnPB+83JBy+axHmxs9aZQB7hkX94VbhH9JqYQdHw==" saltValue="Q5vA5NGvQfcQFRYPbEqs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W5ICt69/RnYz+E2hi6GodMHNlV9IDYNMfQG0pX76m6zxOBSNSu1qT4W8tMbVrxeghm/f/NQyqeav7XQxf4NEg==" saltValue="8B80O6jhBcN40Gvs9Nfp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97232</v>
      </c>
      <c r="E3" s="161"/>
      <c r="F3" s="162">
        <v>85205</v>
      </c>
      <c r="G3" s="163"/>
      <c r="H3" s="164"/>
    </row>
    <row r="4" spans="1:8" x14ac:dyDescent="0.15">
      <c r="A4" s="165"/>
      <c r="B4" s="166"/>
      <c r="C4" s="167"/>
      <c r="D4" s="168">
        <v>71428</v>
      </c>
      <c r="E4" s="169"/>
      <c r="F4" s="170">
        <v>38847</v>
      </c>
      <c r="G4" s="171"/>
      <c r="H4" s="172"/>
    </row>
    <row r="5" spans="1:8" x14ac:dyDescent="0.15">
      <c r="A5" s="153" t="s">
        <v>559</v>
      </c>
      <c r="B5" s="158"/>
      <c r="C5" s="159"/>
      <c r="D5" s="160">
        <v>70820</v>
      </c>
      <c r="E5" s="161"/>
      <c r="F5" s="162">
        <v>69469</v>
      </c>
      <c r="G5" s="163"/>
      <c r="H5" s="164"/>
    </row>
    <row r="6" spans="1:8" x14ac:dyDescent="0.15">
      <c r="A6" s="165"/>
      <c r="B6" s="166"/>
      <c r="C6" s="167"/>
      <c r="D6" s="168">
        <v>45401</v>
      </c>
      <c r="E6" s="169"/>
      <c r="F6" s="170">
        <v>38215</v>
      </c>
      <c r="G6" s="171"/>
      <c r="H6" s="172"/>
    </row>
    <row r="7" spans="1:8" x14ac:dyDescent="0.15">
      <c r="A7" s="153" t="s">
        <v>560</v>
      </c>
      <c r="B7" s="158"/>
      <c r="C7" s="159"/>
      <c r="D7" s="160">
        <v>51832</v>
      </c>
      <c r="E7" s="161"/>
      <c r="F7" s="162">
        <v>67293</v>
      </c>
      <c r="G7" s="163"/>
      <c r="H7" s="164"/>
    </row>
    <row r="8" spans="1:8" x14ac:dyDescent="0.15">
      <c r="A8" s="165"/>
      <c r="B8" s="166"/>
      <c r="C8" s="167"/>
      <c r="D8" s="168">
        <v>33078</v>
      </c>
      <c r="E8" s="169"/>
      <c r="F8" s="170">
        <v>35076</v>
      </c>
      <c r="G8" s="171"/>
      <c r="H8" s="172"/>
    </row>
    <row r="9" spans="1:8" x14ac:dyDescent="0.15">
      <c r="A9" s="153" t="s">
        <v>561</v>
      </c>
      <c r="B9" s="158"/>
      <c r="C9" s="159"/>
      <c r="D9" s="160">
        <v>36985</v>
      </c>
      <c r="E9" s="161"/>
      <c r="F9" s="162">
        <v>67343</v>
      </c>
      <c r="G9" s="163"/>
      <c r="H9" s="164"/>
    </row>
    <row r="10" spans="1:8" x14ac:dyDescent="0.15">
      <c r="A10" s="165"/>
      <c r="B10" s="166"/>
      <c r="C10" s="167"/>
      <c r="D10" s="168">
        <v>23050</v>
      </c>
      <c r="E10" s="169"/>
      <c r="F10" s="170">
        <v>32865</v>
      </c>
      <c r="G10" s="171"/>
      <c r="H10" s="172"/>
    </row>
    <row r="11" spans="1:8" x14ac:dyDescent="0.15">
      <c r="A11" s="153" t="s">
        <v>562</v>
      </c>
      <c r="B11" s="158"/>
      <c r="C11" s="159"/>
      <c r="D11" s="160">
        <v>109580</v>
      </c>
      <c r="E11" s="161"/>
      <c r="F11" s="162">
        <v>73475</v>
      </c>
      <c r="G11" s="163"/>
      <c r="H11" s="164"/>
    </row>
    <row r="12" spans="1:8" x14ac:dyDescent="0.15">
      <c r="A12" s="165"/>
      <c r="B12" s="166"/>
      <c r="C12" s="173"/>
      <c r="D12" s="168">
        <v>95331</v>
      </c>
      <c r="E12" s="169"/>
      <c r="F12" s="170">
        <v>43072</v>
      </c>
      <c r="G12" s="171"/>
      <c r="H12" s="172"/>
    </row>
    <row r="13" spans="1:8" x14ac:dyDescent="0.15">
      <c r="A13" s="153"/>
      <c r="B13" s="158"/>
      <c r="C13" s="174"/>
      <c r="D13" s="175">
        <v>73290</v>
      </c>
      <c r="E13" s="176"/>
      <c r="F13" s="177">
        <v>72557</v>
      </c>
      <c r="G13" s="178"/>
      <c r="H13" s="164"/>
    </row>
    <row r="14" spans="1:8" x14ac:dyDescent="0.15">
      <c r="A14" s="165"/>
      <c r="B14" s="166"/>
      <c r="C14" s="167"/>
      <c r="D14" s="168">
        <v>53658</v>
      </c>
      <c r="E14" s="169"/>
      <c r="F14" s="170">
        <v>37615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4.57</v>
      </c>
      <c r="C19" s="179">
        <f>ROUND(VALUE(SUBSTITUTE(実質収支比率等に係る経年分析!G$48,"▲","-")),2)</f>
        <v>3.6</v>
      </c>
      <c r="D19" s="179">
        <f>ROUND(VALUE(SUBSTITUTE(実質収支比率等に係る経年分析!H$48,"▲","-")),2)</f>
        <v>3.34</v>
      </c>
      <c r="E19" s="179">
        <f>ROUND(VALUE(SUBSTITUTE(実質収支比率等に係る経年分析!I$48,"▲","-")),2)</f>
        <v>1.42</v>
      </c>
      <c r="F19" s="179">
        <f>ROUND(VALUE(SUBSTITUTE(実質収支比率等に係る経年分析!J$48,"▲","-")),2)</f>
        <v>2.06</v>
      </c>
    </row>
    <row r="20" spans="1:11" x14ac:dyDescent="0.15">
      <c r="A20" s="179" t="s">
        <v>55</v>
      </c>
      <c r="B20" s="179">
        <f>ROUND(VALUE(SUBSTITUTE(実質収支比率等に係る経年分析!F$47,"▲","-")),2)</f>
        <v>17.62</v>
      </c>
      <c r="C20" s="179">
        <f>ROUND(VALUE(SUBSTITUTE(実質収支比率等に係る経年分析!G$47,"▲","-")),2)</f>
        <v>20.149999999999999</v>
      </c>
      <c r="D20" s="179">
        <f>ROUND(VALUE(SUBSTITUTE(実質収支比率等に係る経年分析!H$47,"▲","-")),2)</f>
        <v>21.29</v>
      </c>
      <c r="E20" s="179">
        <f>ROUND(VALUE(SUBSTITUTE(実質収支比率等に係る経年分析!I$47,"▲","-")),2)</f>
        <v>20.39</v>
      </c>
      <c r="F20" s="179">
        <f>ROUND(VALUE(SUBSTITUTE(実質収支比率等に係る経年分析!J$47,"▲","-")),2)</f>
        <v>18.920000000000002</v>
      </c>
    </row>
    <row r="21" spans="1:11" x14ac:dyDescent="0.15">
      <c r="A21" s="179" t="s">
        <v>56</v>
      </c>
      <c r="B21" s="179">
        <f>IF(ISNUMBER(VALUE(SUBSTITUTE(実質収支比率等に係る経年分析!F$49,"▲","-"))),ROUND(VALUE(SUBSTITUTE(実質収支比率等に係る経年分析!F$49,"▲","-")),2),NA())</f>
        <v>1.04</v>
      </c>
      <c r="C21" s="179">
        <f>IF(ISNUMBER(VALUE(SUBSTITUTE(実質収支比率等に係る経年分析!G$49,"▲","-"))),ROUND(VALUE(SUBSTITUTE(実質収支比率等に係る経年分析!G$49,"▲","-")),2),NA())</f>
        <v>2.29</v>
      </c>
      <c r="D21" s="179">
        <f>IF(ISNUMBER(VALUE(SUBSTITUTE(実質収支比率等に係る経年分析!H$49,"▲","-"))),ROUND(VALUE(SUBSTITUTE(実質収支比率等に係る経年分析!H$49,"▲","-")),2),NA())</f>
        <v>0.77</v>
      </c>
      <c r="E21" s="179">
        <f>IF(ISNUMBER(VALUE(SUBSTITUTE(実質収支比率等に係る経年分析!I$49,"▲","-"))),ROUND(VALUE(SUBSTITUTE(実質収支比率等に係る経年分析!I$49,"▲","-")),2),NA())</f>
        <v>-2.97</v>
      </c>
      <c r="F21" s="179">
        <f>IF(ISNUMBER(VALUE(SUBSTITUTE(実質収支比率等に係る経年分析!J$49,"▲","-"))),ROUND(VALUE(SUBSTITUTE(実質収支比率等に係る経年分析!J$49,"▲","-")),2),NA())</f>
        <v>-0.33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0.94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0.76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0.92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育英奨学金貸与事業費特別会計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勝浦地方卸売市場事業費特別会計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介護保険事業費特別会計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0.39</v>
      </c>
    </row>
    <row r="33" spans="1:16" x14ac:dyDescent="0.15">
      <c r="A33" s="180" t="str">
        <f>IF(連結実質赤字比率に係る赤字・黒字の構成分析!C$37="",NA(),連結実質赤字比率に係る赤字・黒字の構成分析!C$37)</f>
        <v>国民健康保険事業費特別会計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2.0499999999999998</v>
      </c>
    </row>
    <row r="35" spans="1:16" x14ac:dyDescent="0.15">
      <c r="A35" s="180" t="str">
        <f>IF(連結実質赤字比率に係る赤字・黒字の構成分析!C$35="",NA(),連結実質赤字比率に係る赤字・黒字の構成分析!C$35)</f>
        <v>町立温泉病院事業会計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8.9499999999999993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4.3899999999999997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11.75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588</v>
      </c>
      <c r="E42" s="181"/>
      <c r="F42" s="181"/>
      <c r="G42" s="181">
        <f>'実質公債費比率（分子）の構造'!L$52</f>
        <v>589</v>
      </c>
      <c r="H42" s="181"/>
      <c r="I42" s="181"/>
      <c r="J42" s="181">
        <f>'実質公債費比率（分子）の構造'!M$52</f>
        <v>596</v>
      </c>
      <c r="K42" s="181"/>
      <c r="L42" s="181"/>
      <c r="M42" s="181">
        <f>'実質公債費比率（分子）の構造'!N$52</f>
        <v>601</v>
      </c>
      <c r="N42" s="181"/>
      <c r="O42" s="181"/>
      <c r="P42" s="181">
        <f>'実質公債費比率（分子）の構造'!O$52</f>
        <v>675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0</v>
      </c>
      <c r="C44" s="181"/>
      <c r="D44" s="181"/>
      <c r="E44" s="181" t="str">
        <f>'実質公債費比率（分子）の構造'!L$50</f>
        <v>-</v>
      </c>
      <c r="F44" s="181"/>
      <c r="G44" s="181"/>
      <c r="H44" s="181">
        <f>'実質公債費比率（分子）の構造'!M$50</f>
        <v>105</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39</v>
      </c>
      <c r="C46" s="181"/>
      <c r="D46" s="181"/>
      <c r="E46" s="181">
        <f>'実質公債費比率（分子）の構造'!L$48</f>
        <v>46</v>
      </c>
      <c r="F46" s="181"/>
      <c r="G46" s="181"/>
      <c r="H46" s="181">
        <f>'実質公債費比率（分子）の構造'!M$48</f>
        <v>48</v>
      </c>
      <c r="I46" s="181"/>
      <c r="J46" s="181"/>
      <c r="K46" s="181">
        <f>'実質公債費比率（分子）の構造'!N$48</f>
        <v>52</v>
      </c>
      <c r="L46" s="181"/>
      <c r="M46" s="181"/>
      <c r="N46" s="181">
        <f>'実質公債費比率（分子）の構造'!O$48</f>
        <v>69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730</v>
      </c>
      <c r="C49" s="181"/>
      <c r="D49" s="181"/>
      <c r="E49" s="181">
        <f>'実質公債費比率（分子）の構造'!L$45</f>
        <v>726</v>
      </c>
      <c r="F49" s="181"/>
      <c r="G49" s="181"/>
      <c r="H49" s="181">
        <f>'実質公債費比率（分子）の構造'!M$45</f>
        <v>733</v>
      </c>
      <c r="I49" s="181"/>
      <c r="J49" s="181"/>
      <c r="K49" s="181">
        <f>'実質公債費比率（分子）の構造'!N$45</f>
        <v>779</v>
      </c>
      <c r="L49" s="181"/>
      <c r="M49" s="181"/>
      <c r="N49" s="181">
        <f>'実質公債費比率（分子）の構造'!O$45</f>
        <v>901</v>
      </c>
      <c r="O49" s="181"/>
      <c r="P49" s="181"/>
    </row>
    <row r="50" spans="1:16" x14ac:dyDescent="0.15">
      <c r="A50" s="181" t="s">
        <v>71</v>
      </c>
      <c r="B50" s="181" t="e">
        <f>NA()</f>
        <v>#N/A</v>
      </c>
      <c r="C50" s="181">
        <f>IF(ISNUMBER('実質公債費比率（分子）の構造'!K$53),'実質公債費比率（分子）の構造'!K$53,NA())</f>
        <v>181</v>
      </c>
      <c r="D50" s="181" t="e">
        <f>NA()</f>
        <v>#N/A</v>
      </c>
      <c r="E50" s="181" t="e">
        <f>NA()</f>
        <v>#N/A</v>
      </c>
      <c r="F50" s="181">
        <f>IF(ISNUMBER('実質公債費比率（分子）の構造'!L$53),'実質公債費比率（分子）の構造'!L$53,NA())</f>
        <v>183</v>
      </c>
      <c r="G50" s="181" t="e">
        <f>NA()</f>
        <v>#N/A</v>
      </c>
      <c r="H50" s="181" t="e">
        <f>NA()</f>
        <v>#N/A</v>
      </c>
      <c r="I50" s="181">
        <f>IF(ISNUMBER('実質公債費比率（分子）の構造'!M$53),'実質公債費比率（分子）の構造'!M$53,NA())</f>
        <v>290</v>
      </c>
      <c r="J50" s="181" t="e">
        <f>NA()</f>
        <v>#N/A</v>
      </c>
      <c r="K50" s="181" t="e">
        <f>NA()</f>
        <v>#N/A</v>
      </c>
      <c r="L50" s="181">
        <f>IF(ISNUMBER('実質公債費比率（分子）の構造'!N$53),'実質公債費比率（分子）の構造'!N$53,NA())</f>
        <v>230</v>
      </c>
      <c r="M50" s="181" t="e">
        <f>NA()</f>
        <v>#N/A</v>
      </c>
      <c r="N50" s="181" t="e">
        <f>NA()</f>
        <v>#N/A</v>
      </c>
      <c r="O50" s="181">
        <f>IF(ISNUMBER('実質公債費比率（分子）の構造'!O$53),'実質公債費比率（分子）の構造'!O$53,NA())</f>
        <v>295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7156</v>
      </c>
      <c r="E56" s="180"/>
      <c r="F56" s="180"/>
      <c r="G56" s="180">
        <f>'将来負担比率（分子）の構造'!J$52</f>
        <v>7661</v>
      </c>
      <c r="H56" s="180"/>
      <c r="I56" s="180"/>
      <c r="J56" s="180">
        <f>'将来負担比率（分子）の構造'!K$52</f>
        <v>8363</v>
      </c>
      <c r="K56" s="180"/>
      <c r="L56" s="180"/>
      <c r="M56" s="180">
        <f>'将来負担比率（分子）の構造'!L$52</f>
        <v>9447</v>
      </c>
      <c r="N56" s="180"/>
      <c r="O56" s="180"/>
      <c r="P56" s="180">
        <f>'将来負担比率（分子）の構造'!M$52</f>
        <v>9646</v>
      </c>
    </row>
    <row r="57" spans="1:16" x14ac:dyDescent="0.15">
      <c r="A57" s="180" t="s">
        <v>42</v>
      </c>
      <c r="B57" s="180"/>
      <c r="C57" s="180"/>
      <c r="D57" s="180">
        <f>'将来負担比率（分子）の構造'!I$51</f>
        <v>22</v>
      </c>
      <c r="E57" s="180"/>
      <c r="F57" s="180"/>
      <c r="G57" s="180">
        <f>'将来負担比率（分子）の構造'!J$51</f>
        <v>12</v>
      </c>
      <c r="H57" s="180"/>
      <c r="I57" s="180"/>
      <c r="J57" s="180">
        <f>'将来負担比率（分子）の構造'!K$51</f>
        <v>6</v>
      </c>
      <c r="K57" s="180"/>
      <c r="L57" s="180"/>
      <c r="M57" s="180">
        <f>'将来負担比率（分子）の構造'!L$51</f>
        <v>3</v>
      </c>
      <c r="N57" s="180"/>
      <c r="O57" s="180"/>
      <c r="P57" s="180">
        <f>'将来負担比率（分子）の構造'!M$51</f>
        <v>1</v>
      </c>
    </row>
    <row r="58" spans="1:16" x14ac:dyDescent="0.15">
      <c r="A58" s="180" t="s">
        <v>41</v>
      </c>
      <c r="B58" s="180"/>
      <c r="C58" s="180"/>
      <c r="D58" s="180">
        <f>'将来負担比率（分子）の構造'!I$50</f>
        <v>2963</v>
      </c>
      <c r="E58" s="180"/>
      <c r="F58" s="180"/>
      <c r="G58" s="180">
        <f>'将来負担比率（分子）の構造'!J$50</f>
        <v>3617</v>
      </c>
      <c r="H58" s="180"/>
      <c r="I58" s="180"/>
      <c r="J58" s="180">
        <f>'将来負担比率（分子）の構造'!K$50</f>
        <v>3891</v>
      </c>
      <c r="K58" s="180"/>
      <c r="L58" s="180"/>
      <c r="M58" s="180">
        <f>'将来負担比率（分子）の構造'!L$50</f>
        <v>4214</v>
      </c>
      <c r="N58" s="180"/>
      <c r="O58" s="180"/>
      <c r="P58" s="180">
        <f>'将来負担比率（分子）の構造'!M$50</f>
        <v>4336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1747</v>
      </c>
      <c r="C62" s="180"/>
      <c r="D62" s="180"/>
      <c r="E62" s="180">
        <f>'将来負担比率（分子）の構造'!J$45</f>
        <v>1685</v>
      </c>
      <c r="F62" s="180"/>
      <c r="G62" s="180"/>
      <c r="H62" s="180">
        <f>'将来負担比率（分子）の構造'!K$45</f>
        <v>1409</v>
      </c>
      <c r="I62" s="180"/>
      <c r="J62" s="180"/>
      <c r="K62" s="180">
        <f>'将来負担比率（分子）の構造'!L$45</f>
        <v>1261</v>
      </c>
      <c r="L62" s="180"/>
      <c r="M62" s="180"/>
      <c r="N62" s="180">
        <f>'将来負担比率（分子）の構造'!M$45</f>
        <v>1160</v>
      </c>
      <c r="O62" s="180"/>
      <c r="P62" s="180"/>
    </row>
    <row r="63" spans="1:16" x14ac:dyDescent="0.15">
      <c r="A63" s="180" t="s">
        <v>34</v>
      </c>
      <c r="B63" s="180">
        <f>'将来負担比率（分子）の構造'!I$44</f>
        <v>210</v>
      </c>
      <c r="C63" s="180"/>
      <c r="D63" s="180"/>
      <c r="E63" s="180">
        <f>'将来負担比率（分子）の構造'!J$44</f>
        <v>210</v>
      </c>
      <c r="F63" s="180"/>
      <c r="G63" s="180"/>
      <c r="H63" s="180">
        <f>'将来負担比率（分子）の構造'!K$44</f>
        <v>210</v>
      </c>
      <c r="I63" s="180"/>
      <c r="J63" s="180"/>
      <c r="K63" s="180">
        <f>'将来負担比率（分子）の構造'!L$44</f>
        <v>210</v>
      </c>
      <c r="L63" s="180"/>
      <c r="M63" s="180"/>
      <c r="N63" s="180">
        <f>'将来負担比率（分子）の構造'!M$44</f>
        <v>208</v>
      </c>
      <c r="O63" s="180"/>
      <c r="P63" s="180"/>
    </row>
    <row r="64" spans="1:16" x14ac:dyDescent="0.15">
      <c r="A64" s="180" t="s">
        <v>33</v>
      </c>
      <c r="B64" s="180">
        <f>'将来負担比率（分子）の構造'!I$43</f>
        <v>564</v>
      </c>
      <c r="C64" s="180"/>
      <c r="D64" s="180"/>
      <c r="E64" s="180">
        <f>'将来負担比率（分子）の構造'!J$43</f>
        <v>532</v>
      </c>
      <c r="F64" s="180"/>
      <c r="G64" s="180"/>
      <c r="H64" s="180">
        <f>'将来負担比率（分子）の構造'!K$43</f>
        <v>1102</v>
      </c>
      <c r="I64" s="180"/>
      <c r="J64" s="180"/>
      <c r="K64" s="180">
        <f>'将来負担比率（分子）の構造'!L$43</f>
        <v>2097</v>
      </c>
      <c r="L64" s="180"/>
      <c r="M64" s="180"/>
      <c r="N64" s="180">
        <f>'将来負担比率（分子）の構造'!M$43</f>
        <v>1999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9538</v>
      </c>
      <c r="C66" s="180"/>
      <c r="D66" s="180"/>
      <c r="E66" s="180">
        <f>'将来負担比率（分子）の構造'!J$41</f>
        <v>10231</v>
      </c>
      <c r="F66" s="180"/>
      <c r="G66" s="180"/>
      <c r="H66" s="180">
        <f>'将来負担比率（分子）の構造'!K$41</f>
        <v>10999</v>
      </c>
      <c r="I66" s="180"/>
      <c r="J66" s="180"/>
      <c r="K66" s="180">
        <f>'将来負担比率（分子）の構造'!L$41</f>
        <v>12222</v>
      </c>
      <c r="L66" s="180"/>
      <c r="M66" s="180"/>
      <c r="N66" s="180">
        <f>'将来負担比率（分子）の構造'!M$41</f>
        <v>12399</v>
      </c>
      <c r="O66" s="180"/>
      <c r="P66" s="180"/>
    </row>
    <row r="67" spans="1:16" x14ac:dyDescent="0.15">
      <c r="A67" s="180" t="s">
        <v>75</v>
      </c>
      <c r="B67" s="180" t="e">
        <f>NA()</f>
        <v>#N/A</v>
      </c>
      <c r="C67" s="180">
        <f>IF(ISNUMBER('将来負担比率（分子）の構造'!I$53), IF('将来負担比率（分子）の構造'!I$53 &lt; 0, 0, '将来負担比率（分子）の構造'!I$53), NA())</f>
        <v>1918</v>
      </c>
      <c r="D67" s="180" t="e">
        <f>NA()</f>
        <v>#N/A</v>
      </c>
      <c r="E67" s="180" t="e">
        <f>NA()</f>
        <v>#N/A</v>
      </c>
      <c r="F67" s="180">
        <f>IF(ISNUMBER('将来負担比率（分子）の構造'!J$53), IF('将来負担比率（分子）の構造'!J$53 &lt; 0, 0, '将来負担比率（分子）の構造'!J$53), NA())</f>
        <v>1369</v>
      </c>
      <c r="G67" s="180" t="e">
        <f>NA()</f>
        <v>#N/A</v>
      </c>
      <c r="H67" s="180" t="e">
        <f>NA()</f>
        <v>#N/A</v>
      </c>
      <c r="I67" s="180">
        <f>IF(ISNUMBER('将来負担比率（分子）の構造'!K$53), IF('将来負担比率（分子）の構造'!K$53 &lt; 0, 0, '将来負担比率（分子）の構造'!K$53), NA())</f>
        <v>1461</v>
      </c>
      <c r="J67" s="180" t="e">
        <f>NA()</f>
        <v>#N/A</v>
      </c>
      <c r="K67" s="180" t="e">
        <f>NA()</f>
        <v>#N/A</v>
      </c>
      <c r="L67" s="180">
        <f>IF(ISNUMBER('将来負担比率（分子）の構造'!L$53), IF('将来負担比率（分子）の構造'!L$53 &lt; 0, 0, '将来負担比率（分子）の構造'!L$53), NA())</f>
        <v>2125</v>
      </c>
      <c r="M67" s="180" t="e">
        <f>NA()</f>
        <v>#N/A</v>
      </c>
      <c r="N67" s="180" t="e">
        <f>NA()</f>
        <v>#N/A</v>
      </c>
      <c r="O67" s="180">
        <f>IF(ISNUMBER('将来負担比率（分子）の構造'!M$53), IF('将来負担比率（分子）の構造'!M$53 &lt; 0, 0, '将来負担比率（分子）の構造'!M$53), NA())</f>
        <v>1783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1026</v>
      </c>
      <c r="C72" s="184">
        <f>基金残高に係る経年分析!G55</f>
        <v>977</v>
      </c>
      <c r="D72" s="184">
        <f>基金残高に係る経年分析!H55</f>
        <v>927</v>
      </c>
    </row>
    <row r="73" spans="1:16" x14ac:dyDescent="0.15">
      <c r="A73" s="183" t="s">
        <v>78</v>
      </c>
      <c r="B73" s="184">
        <f>基金残高に係る経年分析!F56</f>
        <v>1225</v>
      </c>
      <c r="C73" s="184">
        <f>基金残高に係る経年分析!G56</f>
        <v>1226</v>
      </c>
      <c r="D73" s="184">
        <f>基金残高に係る経年分析!H56</f>
        <v>1226</v>
      </c>
    </row>
    <row r="74" spans="1:16" x14ac:dyDescent="0.15">
      <c r="A74" s="183" t="s">
        <v>79</v>
      </c>
      <c r="B74" s="184">
        <f>基金残高に係る経年分析!F57</f>
        <v>1321</v>
      </c>
      <c r="C74" s="184">
        <f>基金残高に係る経年分析!G57</f>
        <v>1640</v>
      </c>
      <c r="D74" s="184">
        <f>基金残高に係る経年分析!H57</f>
        <v>1803</v>
      </c>
    </row>
  </sheetData>
  <sheetProtection algorithmName="SHA-512" hashValue="OamRlUIX8+9x5BVCpb9iW2B1Bgn3hvc9Kw5nhi3akuMX62uZYeVNRS9+Ngd1NVDbnXK/DD2qgTAeZ5Somx+P6w==" saltValue="bvxCEaZfd/GNQ9+525CI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2020-03-13T00:08:11Z</cp:lastPrinted>
  <dcterms:created xsi:type="dcterms:W3CDTF">2020-02-10T05:08:04Z</dcterms:created>
  <dcterms:modified xsi:type="dcterms:W3CDTF">2020-11-16T06:12:45Z</dcterms:modified>
  <cp:category/>
</cp:coreProperties>
</file>