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tabRatio="8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<sst xmlns="http://schemas.openxmlformats.org/spreadsheetml/2006/main" count="1165" uniqueCount="634">
  <si>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</si>
  <si>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</si>
  <si>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</si>
  <si>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</si>
  <si>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</si>
  <si>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</si>
  <si>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</si>
  <si>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</si>
  <si>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</si>
  <si>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</si>
  <si>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</si>
  <si>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</si>
  <si>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</si>
  <si>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</si>
  <si>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</si>
  <si>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</si>
  <si>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</si>
  <si>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</si>
  <si>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</si>
  <si>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</si>
  <si>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</si>
  <si>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</si>
  <si>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</si>
  <si>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</si>
  <si>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</si>
  <si>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</si>
  <si>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</si>
  <si>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</si>
  <si>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</si>
  <si>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</si>
  <si>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</si>
  <si>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</si>
  <si>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</si>
  <si>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</si>
  <si>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</si>
  <si>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</si>
  <si>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</si>
  <si>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</si>
  <si>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</si>
  <si>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</si>
  <si>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</si>
  <si>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</si>
  <si>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</si>
  <si>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</si>
  <si>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</si>
  <si>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</si>
  <si>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</si>
  <si>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</si>
  <si>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</si>
  <si>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</si>
  <si>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</si>
  <si>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</si>
  <si>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</si>
  <si>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</si>
  <si>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</si>
  <si>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</si>
  <si>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</si>
  <si>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</si>
  <si>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</si>
  <si>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</si>
  <si>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</si>
  <si>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</si>
  <si>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</si>
  <si>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</si>
  <si>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</si>
  <si>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</si>
  <si>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</si>
  <si>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</si>
  <si>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</si>
  <si>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</si>
  <si>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</si>
  <si>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</si>
  <si>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</si>
  <si>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</si>
  <si>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</si>
  <si>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</si>
  <si>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</si>
  <si>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</si>
  <si>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</si>
  <si>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</si>
  <si>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</si>
  <si>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</si>
  <si>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</si>
  <si>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</si>
  <si>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</si>
  <si>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</si>
  <si>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</si>
  <si>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</si>
  <si>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</si>
  <si>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</si>
  <si>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</si>
  <si>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</si>
  <si>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</si>
  <si>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</si>
  <si>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</si>
  <si>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</si>
  <si>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上富田町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</si>
  <si>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</si>
  <si>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</si>
  <si>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</si>
  <si>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</si>
  <si>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</si>
  <si>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</si>
  <si>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</si>
  <si>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</si>
  <si>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</si>
  <si>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</si>
  <si>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</si>
  <si>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</si>
  <si>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</si>
  <si>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</si>
  <si>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</si>
  <si>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</si>
  <si>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</si>
  <si>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</si>
  <si>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</si>
  <si>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</si>
  <si>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</si>
  <si>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</si>
  <si>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</si>
  <si>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</si>
  <si>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</si>
  <si>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</si>
  <si>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</si>
  <si>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</si>
  <si>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</si>
  <si>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</si>
  <si>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</si>
  <si>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</si>
  <si>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</si>
  <si>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</si>
  <si>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</si>
  <si>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</si>
  <si>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</si>
  <si>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</si>
  <si>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</si>
  <si>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</si>
  <si>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</si>
  <si>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</si>
  <si>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</si>
  <si>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</si>
  <si>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</si>
  <si>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</si>
  <si>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</si>
  <si>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</si>
  <si>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</si>
  <si>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</si>
  <si>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</si>
  <si>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</si>
  <si>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</si>
  <si>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</si>
  <si>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</si>
  <si>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</si>
  <si>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</si>
  <si>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</si>
  <si>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</si>
  <si>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</si>
  <si>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</si>
  <si>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</si>
  <si>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</si>
  <si>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</si>
  <si>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</si>
  <si>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</si>
  <si>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</si>
  <si>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</si>
  <si>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</si>
  <si>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</si>
  <si>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</si>
  <si>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</si>
  <si>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</si>
  <si>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</si>
  <si>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</si>
  <si>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</si>
  <si>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</si>
  <si>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</si>
  <si>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</si>
  <si>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</si>
  <si>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</si>
  <si>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</si>
  <si>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</si>
  <si>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</si>
  <si>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</si>
  <si>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</si>
  <si>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</si>
  <si>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</si>
  <si>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</si>
  <si>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</si>
  <si>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</si>
  <si>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</si>
  <si>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</si>
  <si>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</si>
  <si>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</si>
  <si>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</si>
  <si>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</si>
  <si>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</si>
  <si>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</si>
  <si>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</si>
  <si>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</si>
  <si>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</si>
  <si>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</si>
  <si>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</si>
  <si>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</si>
  <si>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</si>
  <si>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</si>
  <si>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</si>
  <si>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</si>
  <si>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</si>
  <si>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</si>
  <si>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</si>
  <si>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</si>
  <si>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</si>
  <si>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</si>
  <si>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和歌山県上富田町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</si>
  <si>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</si>
  <si>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</si>
  <si>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</si>
  <si>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</si>
  <si>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</si>
  <si>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</si>
  <si>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</si>
  <si>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</si>
  <si>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</si>
  <si>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</si>
  <si>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</si>
  <si>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</si>
  <si>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</si>
  <si>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</si>
  <si>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</si>
  <si>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</si>
  <si>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</si>
  <si>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</si>
  <si>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</si>
  <si>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</si>
  <si>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</si>
  <si>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</si>
  <si>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</si>
  <si>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</si>
  <si>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</si>
  <si>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</si>
  <si>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</si>
  <si>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</si>
  <si>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</si>
  <si>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</si>
  <si>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</si>
  <si>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</si>
  <si>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</si>
  <si>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</si>
  <si>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</si>
  <si>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</si>
  <si>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</si>
  <si>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</si>
  <si>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</si>
  <si>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</si>
  <si>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</si>
  <si>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</si>
  <si>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</si>
  <si>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</si>
  <si>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</si>
  <si>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</si>
  <si>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</si>
  <si>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</si>
  <si>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</si>
  <si>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</si>
  <si>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</si>
  <si>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</si>
  <si>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</si>
  <si>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</si>
  <si>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</si>
  <si>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</si>
  <si>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</si>
  <si>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</si>
  <si>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</si>
  <si>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</si>
  <si>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</si>
  <si>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</si>
  <si>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</si>
  <si>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</si>
  <si>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</si>
  <si>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</si>
  <si>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</si>
  <si>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</si>
  <si>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</si>
  <si>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</si>
  <si>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</si>
  <si>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</si>
  <si>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</si>
  <si>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</si>
  <si>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</si>
  <si>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</si>
  <si>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</si>
  <si>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</si>
  <si>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</si>
  <si>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</si>
  <si>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</si>
  <si>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</si>
  <si>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</si>
  <si>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</si>
  <si>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</si>
  <si>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</si>
  <si>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</si>
  <si>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</si>
  <si>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</si>
  <si>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</si>
  <si>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</si>
  <si>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</si>
  <si>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</si>
  <si>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</si>
  <si>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</si>
  <si>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</si>
  <si>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</si>
  <si>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</si>
  <si>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</si>
  <si>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</si>
  <si>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</si>
  <si>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</si>
  <si>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</si>
  <si>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</si>
  <si>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</si>
  <si>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</si>
  <si>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</si>
  <si>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</si>
  <si>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</si>
  <si>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</si>
  <si>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</si>
  <si>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</si>
  <si>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</si>
  <si>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</si>
  <si>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</si>
  <si>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</si>
  <si>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</si>
  <si>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</si>
  <si>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</si>
  <si>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</si>
  <si>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</si>
  <si>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</si>
  <si>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</si>
  <si>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</si>
  <si>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</si>
  <si>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</si>
  <si>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</si>
  <si>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</si>
  <si>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</si>
  <si>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</si>
  <si>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</si>
  <si>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</si>
  <si>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</si>
  <si>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</si>
  <si>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</si>
  <si>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</si>
  <si>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</si>
  <si>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</si>
  <si>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</si>
  <si>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</si>
  <si>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</si>
  <si>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</si>
  <si>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</si>
  <si>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</si>
  <si>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</si>
  <si>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</si>
  <si>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</si>
  <si>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</si>
  <si>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和歌山県上富田町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</si>
  <si>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</si>
  <si>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</si>
  <si>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</si>
  <si>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</si>
  <si>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</si>
  <si>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</si>
  <si>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</si>
  <si>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</si>
  <si>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</si>
  <si>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</si>
  <si>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</si>
  <si>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</si>
  <si>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</si>
  <si>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</si>
  <si>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</si>
  <si>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</si>
  <si>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</si>
  <si>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</si>
  <si>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</si>
  <si>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</si>
  <si>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宅地取得資金貸付事業</t>
    <phoneticPr fontId="5"/>
  </si>
  <si>
    <t>住宅新築資金貸付事業</t>
    <phoneticPr fontId="5"/>
  </si>
  <si>
    <t>奨学事業</t>
    <phoneticPr fontId="5"/>
  </si>
  <si>
    <t>-</t>
    <phoneticPr fontId="5"/>
  </si>
  <si>
    <t>診療所事業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</si>
  <si>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</si>
  <si>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</si>
  <si>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</si>
  <si>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</si>
  <si>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</si>
  <si>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</si>
  <si>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</si>
  <si>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</si>
  <si>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</si>
  <si>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</si>
  <si>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</si>
  <si>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</si>
  <si>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</si>
  <si>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</si>
  <si>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t>
    <phoneticPr fontId="5"/>
  </si>
  <si>
    <t>後期高齢者医療</t>
    <phoneticPr fontId="5"/>
  </si>
  <si>
    <t>水道事業</t>
    <phoneticPr fontId="5"/>
  </si>
  <si>
    <t>法適用企業</t>
    <phoneticPr fontId="5"/>
  </si>
  <si>
    <t>公共下水道事業</t>
    <phoneticPr fontId="5"/>
  </si>
  <si>
    <t>法非適用企業</t>
    <phoneticPr fontId="5"/>
  </si>
  <si>
    <t>農業集落排水事業</t>
    <phoneticPr fontId="5"/>
  </si>
  <si>
    <t>-</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</si>
  <si>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</si>
  <si>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</si>
  <si>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</si>
  <si>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</si>
  <si>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</si>
  <si>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</si>
  <si>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</si>
  <si>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</si>
  <si>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</si>
  <si>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</si>
  <si>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</si>
  <si>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</si>
  <si>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</si>
  <si>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</si>
  <si>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</si>
  <si>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</si>
  <si>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</si>
  <si>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</si>
  <si>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</si>
  <si>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</si>
  <si>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</si>
  <si>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</si>
  <si>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</si>
  <si>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</si>
  <si>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</si>
  <si>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</si>
  <si>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</si>
  <si>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</si>
  <si>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</si>
  <si>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</si>
  <si>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</si>
  <si>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</si>
  <si>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</si>
  <si>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</si>
  <si>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</si>
  <si>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</si>
  <si>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</si>
  <si>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</si>
  <si>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</si>
  <si>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</si>
  <si>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</si>
  <si>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</si>
  <si>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</si>
  <si>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</si>
  <si>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</si>
  <si>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</si>
  <si>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</si>
  <si>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</si>
  <si>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</si>
  <si>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</si>
  <si>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</si>
  <si>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</si>
  <si>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</si>
  <si>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</si>
  <si>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</si>
  <si>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</si>
  <si>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</si>
  <si>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</si>
  <si>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t>
    <phoneticPr fontId="5"/>
  </si>
  <si>
    <t>(Ｆ)</t>
    <phoneticPr fontId="5"/>
  </si>
  <si>
    <t>後期高齢者医療</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</si>
  <si>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</si>
  <si>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</si>
  <si>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</si>
  <si>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</si>
  <si>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</si>
  <si>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</si>
  <si>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</si>
  <si>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</si>
  <si>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</si>
  <si>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</si>
  <si>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</si>
  <si>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</si>
  <si>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</si>
  <si>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</si>
  <si>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</si>
  <si>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</si>
  <si>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</si>
  <si>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</si>
  <si>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</si>
  <si>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</si>
  <si>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</si>
  <si>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</si>
  <si>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</si>
  <si>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</si>
  <si>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</si>
  <si>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</si>
  <si>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</si>
  <si>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</si>
  <si>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</si>
  <si>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</si>
  <si>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</si>
  <si>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</si>
  <si>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</si>
  <si>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</si>
  <si>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</si>
  <si>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</si>
  <si>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</si>
  <si>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</si>
  <si>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</si>
  <si>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</si>
  <si>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</si>
  <si>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</si>
  <si>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</si>
  <si>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</si>
  <si>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</si>
  <si>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</si>
  <si>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</si>
  <si>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</si>
  <si>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</si>
  <si>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</si>
  <si>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</si>
  <si>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</si>
  <si>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</si>
  <si>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</si>
  <si>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</si>
  <si>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</si>
  <si>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</si>
  <si>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</si>
  <si>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</si>
  <si>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</si>
  <si>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</si>
  <si>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</si>
  <si>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</si>
  <si>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</si>
  <si>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</si>
  <si>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</si>
  <si>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</si>
  <si>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</si>
  <si>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</si>
  <si>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</si>
  <si>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</si>
  <si>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</si>
  <si>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</si>
  <si>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</si>
  <si>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</si>
  <si>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</si>
  <si>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</si>
  <si>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</si>
  <si>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</si>
  <si>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</si>
  <si>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</si>
  <si>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</si>
  <si>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</si>
  <si>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</si>
  <si>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0.39</t>
  </si>
  <si>
    <t>住宅新築資金貸付事業</t>
  </si>
  <si>
    <t>▲ 1.05</t>
  </si>
  <si>
    <t>▲ 1.00</t>
  </si>
  <si>
    <t>▲ 0.89</t>
  </si>
  <si>
    <t>▲ 0.62</t>
  </si>
  <si>
    <t>▲ 0.52</t>
  </si>
  <si>
    <t>水道事業</t>
  </si>
  <si>
    <t>宅地造成事業</t>
  </si>
  <si>
    <t>一般会計</t>
  </si>
  <si>
    <t>介護保険</t>
  </si>
  <si>
    <t>▲ 0.02</t>
  </si>
  <si>
    <t>国民健康保険事業</t>
  </si>
  <si>
    <t>後期高齢者医療</t>
  </si>
  <si>
    <t>宅地取得資金貸付事業</t>
  </si>
  <si>
    <t>▲ 0.10</t>
  </si>
  <si>
    <t>▲ 0.09</t>
  </si>
  <si>
    <t>▲ 0.05</t>
  </si>
  <si>
    <t>▲ 0.00</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</si>
  <si>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</si>
  <si>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</si>
  <si>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</si>
  <si>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</si>
  <si>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</si>
  <si>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</si>
  <si>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</si>
  <si>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</si>
  <si>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</si>
  <si>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</si>
  <si>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</si>
  <si>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</si>
  <si>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</si>
  <si>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</si>
  <si>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</si>
  <si>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</si>
  <si>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</si>
  <si>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</si>
  <si>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</si>
  <si>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</si>
  <si>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和歌山県市町村総合事務組合</t>
  </si>
  <si>
    <t>紀南地方老人福祉施設組合（普通会計）</t>
  </si>
  <si>
    <t>紀南地方老人福祉施設組合（公営企業会計）</t>
  </si>
  <si>
    <t>富田川治水組合</t>
  </si>
  <si>
    <t>紀南地方児童福祉施設組合</t>
  </si>
  <si>
    <t>田辺周辺広域市町村圏組合</t>
  </si>
  <si>
    <t>上大中清掃施設組合</t>
  </si>
  <si>
    <t>富田川衛生施設組合</t>
  </si>
  <si>
    <t>和歌山地方税回収機構</t>
  </si>
  <si>
    <t>和歌山県後期高齢者医療広域連合（普通会計）</t>
  </si>
  <si>
    <t>和歌山県後期高齢者医療広域連合（特別会計）</t>
  </si>
  <si>
    <t>和歌山県住宅新築資金等貸付金回収管理組合</t>
  </si>
  <si>
    <t>公立紀南病院組合</t>
  </si>
  <si>
    <t>紀南環境広域施設組合</t>
    <rPh sb="0" eb="2">
      <t>キナン</t>
    </rPh>
    <rPh sb="2" eb="4">
      <t>カンキョウ</t>
    </rPh>
    <rPh sb="4" eb="6">
      <t>コウイキ</t>
    </rPh>
    <rPh sb="6" eb="8">
      <t>シセツ</t>
    </rPh>
    <rPh sb="8" eb="10">
      <t>クミアイ</t>
    </rPh>
    <phoneticPr fontId="2"/>
  </si>
  <si>
    <t>-</t>
    <phoneticPr fontId="2"/>
  </si>
  <si>
    <t>-</t>
    <phoneticPr fontId="2"/>
  </si>
  <si>
    <t>-</t>
    <phoneticPr fontId="2"/>
  </si>
  <si>
    <t>-</t>
    <phoneticPr fontId="2"/>
  </si>
  <si>
    <t>-</t>
    <phoneticPr fontId="2"/>
  </si>
  <si>
    <t>-</t>
    <phoneticPr fontId="2"/>
  </si>
  <si>
    <t>-</t>
    <phoneticPr fontId="2"/>
  </si>
  <si>
    <t>小集落改良住宅基金</t>
    <phoneticPr fontId="2"/>
  </si>
  <si>
    <t>定住促進住宅基金</t>
    <phoneticPr fontId="2"/>
  </si>
  <si>
    <t>事業所等立地促進基金</t>
    <phoneticPr fontId="2"/>
  </si>
  <si>
    <t>共同作業場基金</t>
    <phoneticPr fontId="2"/>
  </si>
  <si>
    <t>さわやか上富田・文化と健康づくり基金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</si>
  <si>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</si>
  <si>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</si>
  <si>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</si>
  <si>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将来負担比率や有形固定資産減価償却率は類似団体よりも高い水準にある。今後は公共施設等総合管理計画に基づき、施設の老朽化対策に積極的に取り組んでいく必要がある。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ルイジ</t>
    </rPh>
    <rPh sb="21" eb="23">
      <t>ダンタイ</t>
    </rPh>
    <rPh sb="26" eb="27">
      <t>タカ</t>
    </rPh>
    <rPh sb="28" eb="30">
      <t>スイジュン</t>
    </rPh>
    <rPh sb="34" eb="36">
      <t>コンゴ</t>
    </rPh>
    <rPh sb="37" eb="39">
      <t>コウキョウ</t>
    </rPh>
    <rPh sb="39" eb="41">
      <t>シセツ</t>
    </rPh>
    <rPh sb="41" eb="42">
      <t>トウ</t>
    </rPh>
    <rPh sb="42" eb="44">
      <t>ソウゴウ</t>
    </rPh>
    <rPh sb="44" eb="46">
      <t>カンリ</t>
    </rPh>
    <rPh sb="46" eb="48">
      <t>ケイカク</t>
    </rPh>
    <rPh sb="49" eb="50">
      <t>モト</t>
    </rPh>
    <rPh sb="53" eb="55">
      <t>シセツ</t>
    </rPh>
    <rPh sb="56" eb="59">
      <t>ロウキュウカ</t>
    </rPh>
    <rPh sb="59" eb="61">
      <t>タイサク</t>
    </rPh>
    <rPh sb="62" eb="65">
      <t>セッキョクテキ</t>
    </rPh>
    <rPh sb="66" eb="67">
      <t>ト</t>
    </rPh>
    <rPh sb="68" eb="69">
      <t>ク</t>
    </rPh>
    <rPh sb="73" eb="7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</si>
  <si>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</si>
  <si>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</si>
  <si>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</si>
  <si>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</si>
  <si>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</si>
  <si>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</si>
  <si>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</si>
  <si>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将来負担比率・実質公債費比率は類似団体と比較して高い水準にあり、今後も平成28年度から29年度にかけて実施した学校給食センター建設事業の地方債償還のため、高い水準で推移すると考えられる。
毎年の地方債の発行額を抑え、数値を改善していく必要がある。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</si>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</sst>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5C0D-4E02-B253-3080FA07A4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53579</c:v>
                </c:pt>
                <c:pt idx="1">
                  <c:v>74703</c:v>
                </c:pt>
                <c:pt idx="2">
                  <c:v>40803</c:v>
                </c:pt>
                <c:pt idx="3">
                  <c:v>94723</c:v>
                </c:pt>
                <c:pt idx="4">
                  <c:v>35371</c:v>
                </c:pt>
              </c:numCache>
            </c:numRef>
          </c:val>
          <c:smooth val="0"/>
          <c:extLst>
            <c:ext xmlns:c16="http://schemas.microsoft.com/office/drawing/2014/chart" uri="{C3380CC4-5D6E-409C-BE32-E72D297353CC}">
              <c16:uniqueId val="{00000001-5C0D-4E02-B253-3080FA07A4A0}"/>
            </c:ext>
          </c:extLst>
        </c:ser>
        <c:dLbls>
          <c:showLegendKey val="0"/>
          <c:showVal val="0"/>
          <c:showCatName val="0"/>
          <c:showSerName val="0"/>
          <c:showPercent val="0"/>
          <c:showBubbleSize val="0"/>
        </c:dLbls>
        <c:marker val="1"/>
        <c:smooth val="0"/>
        <c:axId val="168383232"/>
        <c:axId val="168385152"/>
      </c:lineChart>
      <c:catAx>
        <c:axId val="16838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85152"/>
        <c:crosses val="autoZero"/>
        <c:auto val="1"/>
        <c:lblAlgn val="ctr"/>
        <c:lblOffset val="100"/>
        <c:tickLblSkip val="1"/>
        <c:tickMarkSkip val="1"/>
        <c:noMultiLvlLbl val="0"/>
      </c:catAx>
      <c:valAx>
        <c:axId val="1683851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8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1.56</c:v>
                </c:pt>
                <c:pt idx="1">
                  <c:v>1.26</c:v>
                </c:pt>
                <c:pt idx="2">
                  <c:v>1.41</c:v>
                </c:pt>
                <c:pt idx="3">
                  <c:v>1.75</c:v>
                </c:pt>
                <c:pt idx="4">
                  <c:v>1.31</c:v>
                </c:pt>
              </c:numCache>
            </c:numRef>
          </c:val>
          <c:extLst>
            <c:ext xmlns:c16="http://schemas.microsoft.com/office/drawing/2014/chart" uri="{C3380CC4-5D6E-409C-BE32-E72D297353CC}">
              <c16:uniqueId val="{00000000-3A23-434A-AB8F-5490240972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16.239999999999998</c:v>
                </c:pt>
                <c:pt idx="1">
                  <c:v>28.55</c:v>
                </c:pt>
                <c:pt idx="2">
                  <c:v>28.59</c:v>
                </c:pt>
                <c:pt idx="3">
                  <c:v>27.97</c:v>
                </c:pt>
                <c:pt idx="4">
                  <c:v>27.26</c:v>
                </c:pt>
              </c:numCache>
            </c:numRef>
          </c:val>
          <c:extLst>
            <c:ext xmlns:c16="http://schemas.microsoft.com/office/drawing/2014/chart" uri="{C3380CC4-5D6E-409C-BE32-E72D297353CC}">
              <c16:uniqueId val="{00000001-3A23-434A-AB8F-5490240972E4}"/>
            </c:ext>
          </c:extLst>
        </c:ser>
        <c:dLbls>
          <c:showLegendKey val="0"/>
          <c:showVal val="0"/>
          <c:showCatName val="0"/>
          <c:showSerName val="0"/>
          <c:showPercent val="0"/>
          <c:showBubbleSize val="0"/>
        </c:dLbls>
        <c:gapWidth val="250"/>
        <c:overlap val="100"/>
        <c:axId val="45755776"/>
        <c:axId val="4575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c:v>
                </c:pt>
                <c:pt idx="1">
                  <c:v>12.29</c:v>
                </c:pt>
                <c:pt idx="2">
                  <c:v>0.16</c:v>
                </c:pt>
                <c:pt idx="3">
                  <c:v>0.37</c:v>
                </c:pt>
                <c:pt idx="4">
                  <c:v>-0.39</c:v>
                </c:pt>
              </c:numCache>
            </c:numRef>
          </c:val>
          <c:smooth val="0"/>
          <c:extLst>
            <c:ext xmlns:c16="http://schemas.microsoft.com/office/drawing/2014/chart" uri="{C3380CC4-5D6E-409C-BE32-E72D297353CC}">
              <c16:uniqueId val="{00000002-3A23-434A-AB8F-5490240972E4}"/>
            </c:ext>
          </c:extLst>
        </c:ser>
        <c:dLbls>
          <c:showLegendKey val="0"/>
          <c:showVal val="0"/>
          <c:showCatName val="0"/>
          <c:showSerName val="0"/>
          <c:showPercent val="0"/>
          <c:showBubbleSize val="0"/>
        </c:dLbls>
        <c:marker val="1"/>
        <c:smooth val="0"/>
        <c:axId val="45755776"/>
        <c:axId val="45757952"/>
      </c:lineChart>
      <c:catAx>
        <c:axId val="4575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757952"/>
        <c:crosses val="autoZero"/>
        <c:auto val="1"/>
        <c:lblAlgn val="ctr"/>
        <c:lblOffset val="100"/>
        <c:tickLblSkip val="1"/>
        <c:tickMarkSkip val="1"/>
        <c:noMultiLvlLbl val="0"/>
      </c:catAx>
      <c:valAx>
        <c:axId val="4575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5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0.02</c:v>
                </c:pt>
                <c:pt idx="4">
                  <c:v>#N/A</c:v>
                </c:pt>
                <c:pt idx="5">
                  <c:v>0.01</c:v>
                </c:pt>
                <c:pt idx="6">
                  <c:v>#N/A</c:v>
                </c:pt>
                <c:pt idx="7">
                  <c:v>0.02</c:v>
                </c:pt>
                <c:pt idx="8">
                  <c:v>#N/A</c:v>
                </c:pt>
                <c:pt idx="9">
                  <c:v>0</c:v>
                </c:pt>
              </c:numCache>
            </c:numRef>
          </c:val>
          <c:extLst>
            <c:ext xmlns:c16="http://schemas.microsoft.com/office/drawing/2014/chart" uri="{C3380CC4-5D6E-409C-BE32-E72D297353CC}">
              <c16:uniqueId val="{00000000-D824-4ED4-A6AA-A4F376EE8C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24-4ED4-A6AA-A4F376EE8CA1}"/>
            </c:ext>
          </c:extLst>
        </c:ser>
        <c:ser>
          <c:idx val="2"/>
          <c:order val="2"/>
          <c:tx>
            <c:strRef>
              <c:f>データシート!$A$29</c:f>
              <c:strCache>
                <c:ptCount val="1"/>
                <c:pt idx="0">
                  <c:v>宅地取得資金貸付事業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0.1</c:v>
                </c:pt>
                <c:pt idx="1">
                  <c:v>#N/A</c:v>
                </c:pt>
                <c:pt idx="2">
                  <c:v>0.09</c:v>
                </c:pt>
                <c:pt idx="3">
                  <c:v>#N/A</c:v>
                </c:pt>
                <c:pt idx="4">
                  <c:v>0.05</c:v>
                </c:pt>
                <c:pt idx="5">
                  <c:v>#N/A</c:v>
                </c:pt>
                <c:pt idx="6">
                  <c:v>#N/A</c:v>
                </c:pt>
                <c:pt idx="7">
                  <c:v>0</c:v>
                </c:pt>
                <c:pt idx="8">
                  <c:v>#N/A</c:v>
                </c:pt>
                <c:pt idx="9">
                  <c:v>0.01</c:v>
                </c:pt>
              </c:numCache>
            </c:numRef>
          </c:val>
          <c:extLst>
            <c:ext xmlns:c16="http://schemas.microsoft.com/office/drawing/2014/chart" uri="{C3380CC4-5D6E-409C-BE32-E72D297353CC}">
              <c16:uniqueId val="{00000002-D824-4ED4-A6AA-A4F376EE8CA1}"/>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0.05</c:v>
                </c:pt>
                <c:pt idx="4">
                  <c:v>#N/A</c:v>
                </c:pt>
                <c:pt idx="5">
                  <c:v>7.0000000000000007E-2</c:v>
                </c:pt>
                <c:pt idx="6">
                  <c:v>#N/A</c:v>
                </c:pt>
                <c:pt idx="7">
                  <c:v>0.05</c:v>
                </c:pt>
                <c:pt idx="8">
                  <c:v>#N/A</c:v>
                </c:pt>
                <c:pt idx="9">
                  <c:v>0.06</c:v>
                </c:pt>
              </c:numCache>
            </c:numRef>
          </c:val>
          <c:extLst>
            <c:ext xmlns:c16="http://schemas.microsoft.com/office/drawing/2014/chart" uri="{C3380CC4-5D6E-409C-BE32-E72D297353CC}">
              <c16:uniqueId val="{00000003-D824-4ED4-A6AA-A4F376EE8CA1}"/>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2.23</c:v>
                </c:pt>
                <c:pt idx="2">
                  <c:v>#N/A</c:v>
                </c:pt>
                <c:pt idx="3">
                  <c:v>1.34</c:v>
                </c:pt>
                <c:pt idx="4">
                  <c:v>#N/A</c:v>
                </c:pt>
                <c:pt idx="5">
                  <c:v>1.64</c:v>
                </c:pt>
                <c:pt idx="6">
                  <c:v>#N/A</c:v>
                </c:pt>
                <c:pt idx="7">
                  <c:v>1.62</c:v>
                </c:pt>
                <c:pt idx="8">
                  <c:v>#N/A</c:v>
                </c:pt>
                <c:pt idx="9">
                  <c:v>1.1299999999999999</c:v>
                </c:pt>
              </c:numCache>
            </c:numRef>
          </c:val>
          <c:extLst>
            <c:ext xmlns:c16="http://schemas.microsoft.com/office/drawing/2014/chart" uri="{C3380CC4-5D6E-409C-BE32-E72D297353CC}">
              <c16:uniqueId val="{00000004-D824-4ED4-A6AA-A4F376EE8CA1}"/>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0.02</c:v>
                </c:pt>
                <c:pt idx="1">
                  <c:v>#N/A</c:v>
                </c:pt>
                <c:pt idx="2">
                  <c:v>#N/A</c:v>
                </c:pt>
                <c:pt idx="3">
                  <c:v>0.34</c:v>
                </c:pt>
                <c:pt idx="4">
                  <c:v>#N/A</c:v>
                </c:pt>
                <c:pt idx="5">
                  <c:v>1.1499999999999999</c:v>
                </c:pt>
                <c:pt idx="6">
                  <c:v>#N/A</c:v>
                </c:pt>
                <c:pt idx="7">
                  <c:v>0.94</c:v>
                </c:pt>
                <c:pt idx="8">
                  <c:v>#N/A</c:v>
                </c:pt>
                <c:pt idx="9">
                  <c:v>1.28</c:v>
                </c:pt>
              </c:numCache>
            </c:numRef>
          </c:val>
          <c:extLst>
            <c:ext xmlns:c16="http://schemas.microsoft.com/office/drawing/2014/chart" uri="{C3380CC4-5D6E-409C-BE32-E72D297353CC}">
              <c16:uniqueId val="{00000005-D824-4ED4-A6AA-A4F376EE8CA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2.72</c:v>
                </c:pt>
                <c:pt idx="2">
                  <c:v>#N/A</c:v>
                </c:pt>
                <c:pt idx="3">
                  <c:v>2.35</c:v>
                </c:pt>
                <c:pt idx="4">
                  <c:v>#N/A</c:v>
                </c:pt>
                <c:pt idx="5">
                  <c:v>2.37</c:v>
                </c:pt>
                <c:pt idx="6">
                  <c:v>#N/A</c:v>
                </c:pt>
                <c:pt idx="7">
                  <c:v>2.38</c:v>
                </c:pt>
                <c:pt idx="8">
                  <c:v>#N/A</c:v>
                </c:pt>
                <c:pt idx="9">
                  <c:v>1.81</c:v>
                </c:pt>
              </c:numCache>
            </c:numRef>
          </c:val>
          <c:extLst>
            <c:ext xmlns:c16="http://schemas.microsoft.com/office/drawing/2014/chart" uri="{C3380CC4-5D6E-409C-BE32-E72D297353CC}">
              <c16:uniqueId val="{00000006-D824-4ED4-A6AA-A4F376EE8CA1}"/>
            </c:ext>
          </c:extLst>
        </c:ser>
        <c:ser>
          <c:idx val="7"/>
          <c:order val="7"/>
          <c:tx>
            <c:strRef>
              <c:f>データシート!$A$34</c:f>
              <c:strCache>
                <c:ptCount val="1"/>
                <c:pt idx="0">
                  <c:v>宅地造成事業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0.44</c:v>
                </c:pt>
                <c:pt idx="2">
                  <c:v>#N/A</c:v>
                </c:pt>
                <c:pt idx="3">
                  <c:v>2.86</c:v>
                </c:pt>
                <c:pt idx="4">
                  <c:v>#N/A</c:v>
                </c:pt>
                <c:pt idx="5">
                  <c:v>3.68</c:v>
                </c:pt>
                <c:pt idx="6">
                  <c:v>#N/A</c:v>
                </c:pt>
                <c:pt idx="7">
                  <c:v>5.77</c:v>
                </c:pt>
                <c:pt idx="8">
                  <c:v>#N/A</c:v>
                </c:pt>
                <c:pt idx="9">
                  <c:v>4.34</c:v>
                </c:pt>
              </c:numCache>
            </c:numRef>
          </c:val>
          <c:extLst>
            <c:ext xmlns:c16="http://schemas.microsoft.com/office/drawing/2014/chart" uri="{C3380CC4-5D6E-409C-BE32-E72D297353CC}">
              <c16:uniqueId val="{00000007-D824-4ED4-A6AA-A4F376EE8CA1}"/>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14.04</c:v>
                </c:pt>
                <c:pt idx="2">
                  <c:v>#N/A</c:v>
                </c:pt>
                <c:pt idx="3">
                  <c:v>14.09</c:v>
                </c:pt>
                <c:pt idx="4">
                  <c:v>#N/A</c:v>
                </c:pt>
                <c:pt idx="5">
                  <c:v>16.260000000000002</c:v>
                </c:pt>
                <c:pt idx="6">
                  <c:v>#N/A</c:v>
                </c:pt>
                <c:pt idx="7">
                  <c:v>16.34</c:v>
                </c:pt>
                <c:pt idx="8">
                  <c:v>#N/A</c:v>
                </c:pt>
                <c:pt idx="9">
                  <c:v>17.28</c:v>
                </c:pt>
              </c:numCache>
            </c:numRef>
          </c:val>
          <c:extLst>
            <c:ext xmlns:c16="http://schemas.microsoft.com/office/drawing/2014/chart" uri="{C3380CC4-5D6E-409C-BE32-E72D297353CC}">
              <c16:uniqueId val="{00000008-D824-4ED4-A6AA-A4F376EE8CA1}"/>
            </c:ext>
          </c:extLst>
        </c:ser>
        <c:ser>
          <c:idx val="9"/>
          <c:order val="9"/>
          <c:tx>
            <c:strRef>
              <c:f>データシート!$A$36</c:f>
              <c:strCache>
                <c:ptCount val="1"/>
                <c:pt idx="0">
                  <c:v>住宅新築資金貸付事業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1.05</c:v>
                </c:pt>
                <c:pt idx="1">
                  <c:v>#N/A</c:v>
                </c:pt>
                <c:pt idx="2">
                  <c:v>1</c:v>
                </c:pt>
                <c:pt idx="3">
                  <c:v>#N/A</c:v>
                </c:pt>
                <c:pt idx="4">
                  <c:v>0.89</c:v>
                </c:pt>
                <c:pt idx="5">
                  <c:v>#N/A</c:v>
                </c:pt>
                <c:pt idx="6">
                  <c:v>0.62</c:v>
                </c:pt>
                <c:pt idx="7">
                  <c:v>#N/A</c:v>
                </c:pt>
                <c:pt idx="8">
                  <c:v>0.52</c:v>
                </c:pt>
                <c:pt idx="9">
                  <c:v>#N/A</c:v>
                </c:pt>
              </c:numCache>
            </c:numRef>
          </c:val>
          <c:extLst>
            <c:ext xmlns:c16="http://schemas.microsoft.com/office/drawing/2014/chart" uri="{C3380CC4-5D6E-409C-BE32-E72D297353CC}">
              <c16:uniqueId val="{00000009-D824-4ED4-A6AA-A4F376EE8CA1}"/>
            </c:ext>
          </c:extLst>
        </c:ser>
        <c:dLbls>
          <c:showLegendKey val="0"/>
          <c:showVal val="0"/>
          <c:showCatName val="0"/>
          <c:showSerName val="0"/>
          <c:showPercent val="0"/>
          <c:showBubbleSize val="0"/>
        </c:dLbls>
        <c:gapWidth val="150"/>
        <c:overlap val="100"/>
        <c:axId val="175183360"/>
        <c:axId val="175184896"/>
      </c:barChart>
      <c:catAx>
        <c:axId val="17518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184896"/>
        <c:crosses val="autoZero"/>
        <c:auto val="1"/>
        <c:lblAlgn val="ctr"/>
        <c:lblOffset val="100"/>
        <c:tickLblSkip val="1"/>
        <c:tickMarkSkip val="1"/>
        <c:noMultiLvlLbl val="0"/>
      </c:catAx>
      <c:valAx>
        <c:axId val="17518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183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528</c:v>
                </c:pt>
                <c:pt idx="5">
                  <c:v>499</c:v>
                </c:pt>
                <c:pt idx="8">
                  <c:v>496</c:v>
                </c:pt>
                <c:pt idx="11">
                  <c:v>486</c:v>
                </c:pt>
                <c:pt idx="14">
                  <c:v>485</c:v>
                </c:pt>
              </c:numCache>
            </c:numRef>
          </c:val>
          <c:extLst>
            <c:ext xmlns:c16="http://schemas.microsoft.com/office/drawing/2014/chart" uri="{C3380CC4-5D6E-409C-BE32-E72D297353CC}">
              <c16:uniqueId val="{00000000-6589-4D0B-808C-6BD32840A6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89-4D0B-808C-6BD32840A6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89-4D0B-808C-6BD32840A6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65</c:v>
                </c:pt>
                <c:pt idx="6">
                  <c:v>70</c:v>
                </c:pt>
                <c:pt idx="9">
                  <c:v>69</c:v>
                </c:pt>
                <c:pt idx="12">
                  <c:v>72</c:v>
                </c:pt>
              </c:numCache>
            </c:numRef>
          </c:val>
          <c:extLst>
            <c:ext xmlns:c16="http://schemas.microsoft.com/office/drawing/2014/chart" uri="{C3380CC4-5D6E-409C-BE32-E72D297353CC}">
              <c16:uniqueId val="{00000003-6589-4D0B-808C-6BD32840A6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183</c:v>
                </c:pt>
                <c:pt idx="3">
                  <c:v>173</c:v>
                </c:pt>
                <c:pt idx="6">
                  <c:v>164</c:v>
                </c:pt>
                <c:pt idx="9">
                  <c:v>223</c:v>
                </c:pt>
                <c:pt idx="12">
                  <c:v>225</c:v>
                </c:pt>
              </c:numCache>
            </c:numRef>
          </c:val>
          <c:extLst>
            <c:ext xmlns:c16="http://schemas.microsoft.com/office/drawing/2014/chart" uri="{C3380CC4-5D6E-409C-BE32-E72D297353CC}">
              <c16:uniqueId val="{00000004-6589-4D0B-808C-6BD32840A6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89-4D0B-808C-6BD32840A6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89-4D0B-808C-6BD32840A6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674</c:v>
                </c:pt>
                <c:pt idx="3">
                  <c:v>640</c:v>
                </c:pt>
                <c:pt idx="6">
                  <c:v>676</c:v>
                </c:pt>
                <c:pt idx="9">
                  <c:v>687</c:v>
                </c:pt>
                <c:pt idx="12">
                  <c:v>686</c:v>
                </c:pt>
              </c:numCache>
            </c:numRef>
          </c:val>
          <c:extLst>
            <c:ext xmlns:c16="http://schemas.microsoft.com/office/drawing/2014/chart" uri="{C3380CC4-5D6E-409C-BE32-E72D297353CC}">
              <c16:uniqueId val="{00000007-6589-4D0B-808C-6BD32840A6A3}"/>
            </c:ext>
          </c:extLst>
        </c:ser>
        <c:dLbls>
          <c:showLegendKey val="0"/>
          <c:showVal val="0"/>
          <c:showCatName val="0"/>
          <c:showSerName val="0"/>
          <c:showPercent val="0"/>
          <c:showBubbleSize val="0"/>
        </c:dLbls>
        <c:gapWidth val="100"/>
        <c:overlap val="100"/>
        <c:axId val="165934208"/>
        <c:axId val="165936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395</c:v>
                </c:pt>
                <c:pt idx="2">
                  <c:v>#N/A</c:v>
                </c:pt>
                <c:pt idx="3">
                  <c:v>#N/A</c:v>
                </c:pt>
                <c:pt idx="4">
                  <c:v>379</c:v>
                </c:pt>
                <c:pt idx="5">
                  <c:v>#N/A</c:v>
                </c:pt>
                <c:pt idx="6">
                  <c:v>#N/A</c:v>
                </c:pt>
                <c:pt idx="7">
                  <c:v>414</c:v>
                </c:pt>
                <c:pt idx="8">
                  <c:v>#N/A</c:v>
                </c:pt>
                <c:pt idx="9">
                  <c:v>#N/A</c:v>
                </c:pt>
                <c:pt idx="10">
                  <c:v>493</c:v>
                </c:pt>
                <c:pt idx="11">
                  <c:v>#N/A</c:v>
                </c:pt>
                <c:pt idx="12">
                  <c:v>#N/A</c:v>
                </c:pt>
                <c:pt idx="13">
                  <c:v>498</c:v>
                </c:pt>
                <c:pt idx="14">
                  <c:v>#N/A</c:v>
                </c:pt>
              </c:numCache>
            </c:numRef>
          </c:val>
          <c:smooth val="0"/>
          <c:extLst>
            <c:ext xmlns:c16="http://schemas.microsoft.com/office/drawing/2014/chart" uri="{C3380CC4-5D6E-409C-BE32-E72D297353CC}">
              <c16:uniqueId val="{00000008-6589-4D0B-808C-6BD32840A6A3}"/>
            </c:ext>
          </c:extLst>
        </c:ser>
        <c:dLbls>
          <c:showLegendKey val="0"/>
          <c:showVal val="0"/>
          <c:showCatName val="0"/>
          <c:showSerName val="0"/>
          <c:showPercent val="0"/>
          <c:showBubbleSize val="0"/>
        </c:dLbls>
        <c:marker val="1"/>
        <c:smooth val="0"/>
        <c:axId val="165934208"/>
        <c:axId val="165936128"/>
      </c:lineChart>
      <c:catAx>
        <c:axId val="16593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936128"/>
        <c:crosses val="autoZero"/>
        <c:auto val="1"/>
        <c:lblAlgn val="ctr"/>
        <c:lblOffset val="100"/>
        <c:tickLblSkip val="1"/>
        <c:tickMarkSkip val="1"/>
        <c:noMultiLvlLbl val="0"/>
      </c:catAx>
      <c:valAx>
        <c:axId val="16593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3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5607</c:v>
                </c:pt>
                <c:pt idx="5">
                  <c:v>5623</c:v>
                </c:pt>
                <c:pt idx="8">
                  <c:v>5632</c:v>
                </c:pt>
                <c:pt idx="11">
                  <c:v>5513</c:v>
                </c:pt>
                <c:pt idx="14">
                  <c:v>5547</c:v>
                </c:pt>
              </c:numCache>
            </c:numRef>
          </c:val>
          <c:extLst>
            <c:ext xmlns:c16="http://schemas.microsoft.com/office/drawing/2014/chart" uri="{C3380CC4-5D6E-409C-BE32-E72D297353CC}">
              <c16:uniqueId val="{00000000-C289-4368-A051-124C76ADC0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361</c:v>
                </c:pt>
                <c:pt idx="5">
                  <c:v>350</c:v>
                </c:pt>
                <c:pt idx="8">
                  <c:v>296</c:v>
                </c:pt>
                <c:pt idx="11">
                  <c:v>233</c:v>
                </c:pt>
                <c:pt idx="14">
                  <c:v>175</c:v>
                </c:pt>
              </c:numCache>
            </c:numRef>
          </c:val>
          <c:extLst>
            <c:ext xmlns:c16="http://schemas.microsoft.com/office/drawing/2014/chart" uri="{C3380CC4-5D6E-409C-BE32-E72D297353CC}">
              <c16:uniqueId val="{00000001-C289-4368-A051-124C76ADC0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1525</c:v>
                </c:pt>
                <c:pt idx="5">
                  <c:v>2109</c:v>
                </c:pt>
                <c:pt idx="8">
                  <c:v>2201</c:v>
                </c:pt>
                <c:pt idx="11">
                  <c:v>2286</c:v>
                </c:pt>
                <c:pt idx="14">
                  <c:v>2468</c:v>
                </c:pt>
              </c:numCache>
            </c:numRef>
          </c:val>
          <c:extLst>
            <c:ext xmlns:c16="http://schemas.microsoft.com/office/drawing/2014/chart" uri="{C3380CC4-5D6E-409C-BE32-E72D297353CC}">
              <c16:uniqueId val="{00000002-C289-4368-A051-124C76ADC0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89-4368-A051-124C76ADC0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89-4368-A051-124C76ADC0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89-4368-A051-124C76ADC0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968</c:v>
                </c:pt>
                <c:pt idx="3">
                  <c:v>932</c:v>
                </c:pt>
                <c:pt idx="6">
                  <c:v>912</c:v>
                </c:pt>
                <c:pt idx="9">
                  <c:v>859</c:v>
                </c:pt>
                <c:pt idx="12">
                  <c:v>820</c:v>
                </c:pt>
              </c:numCache>
            </c:numRef>
          </c:val>
          <c:extLst>
            <c:ext xmlns:c16="http://schemas.microsoft.com/office/drawing/2014/chart" uri="{C3380CC4-5D6E-409C-BE32-E72D297353CC}">
              <c16:uniqueId val="{00000006-C289-4368-A051-124C76ADC0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778</c:v>
                </c:pt>
                <c:pt idx="3">
                  <c:v>700</c:v>
                </c:pt>
                <c:pt idx="6">
                  <c:v>649</c:v>
                </c:pt>
                <c:pt idx="9">
                  <c:v>646</c:v>
                </c:pt>
                <c:pt idx="12">
                  <c:v>576</c:v>
                </c:pt>
              </c:numCache>
            </c:numRef>
          </c:val>
          <c:extLst>
            <c:ext xmlns:c16="http://schemas.microsoft.com/office/drawing/2014/chart" uri="{C3380CC4-5D6E-409C-BE32-E72D297353CC}">
              <c16:uniqueId val="{00000007-C289-4368-A051-124C76ADC0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2850</c:v>
                </c:pt>
                <c:pt idx="3">
                  <c:v>2746</c:v>
                </c:pt>
                <c:pt idx="6">
                  <c:v>2539</c:v>
                </c:pt>
                <c:pt idx="9">
                  <c:v>2586</c:v>
                </c:pt>
                <c:pt idx="12">
                  <c:v>2674</c:v>
                </c:pt>
              </c:numCache>
            </c:numRef>
          </c:val>
          <c:extLst>
            <c:ext xmlns:c16="http://schemas.microsoft.com/office/drawing/2014/chart" uri="{C3380CC4-5D6E-409C-BE32-E72D297353CC}">
              <c16:uniqueId val="{00000008-C289-4368-A051-124C76ADC0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289-4368-A051-124C76ADC0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6355</c:v>
                </c:pt>
                <c:pt idx="3">
                  <c:v>6488</c:v>
                </c:pt>
                <c:pt idx="6">
                  <c:v>6362</c:v>
                </c:pt>
                <c:pt idx="9">
                  <c:v>6918</c:v>
                </c:pt>
                <c:pt idx="12">
                  <c:v>6787</c:v>
                </c:pt>
              </c:numCache>
            </c:numRef>
          </c:val>
          <c:extLst>
            <c:ext xmlns:c16="http://schemas.microsoft.com/office/drawing/2014/chart" uri="{C3380CC4-5D6E-409C-BE32-E72D297353CC}">
              <c16:uniqueId val="{0000000A-C289-4368-A051-124C76ADC01B}"/>
            </c:ext>
          </c:extLst>
        </c:ser>
        <c:dLbls>
          <c:showLegendKey val="0"/>
          <c:showVal val="0"/>
          <c:showCatName val="0"/>
          <c:showSerName val="0"/>
          <c:showPercent val="0"/>
          <c:showBubbleSize val="0"/>
        </c:dLbls>
        <c:gapWidth val="100"/>
        <c:overlap val="100"/>
        <c:axId val="167697792"/>
        <c:axId val="167699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3458</c:v>
                </c:pt>
                <c:pt idx="2">
                  <c:v>#N/A</c:v>
                </c:pt>
                <c:pt idx="3">
                  <c:v>#N/A</c:v>
                </c:pt>
                <c:pt idx="4">
                  <c:v>2785</c:v>
                </c:pt>
                <c:pt idx="5">
                  <c:v>#N/A</c:v>
                </c:pt>
                <c:pt idx="6">
                  <c:v>#N/A</c:v>
                </c:pt>
                <c:pt idx="7">
                  <c:v>2332</c:v>
                </c:pt>
                <c:pt idx="8">
                  <c:v>#N/A</c:v>
                </c:pt>
                <c:pt idx="9">
                  <c:v>#N/A</c:v>
                </c:pt>
                <c:pt idx="10">
                  <c:v>2977</c:v>
                </c:pt>
                <c:pt idx="11">
                  <c:v>#N/A</c:v>
                </c:pt>
                <c:pt idx="12">
                  <c:v>#N/A</c:v>
                </c:pt>
                <c:pt idx="13">
                  <c:v>2667</c:v>
                </c:pt>
                <c:pt idx="14">
                  <c:v>#N/A</c:v>
                </c:pt>
              </c:numCache>
            </c:numRef>
          </c:val>
          <c:smooth val="0"/>
          <c:extLst>
            <c:ext xmlns:c16="http://schemas.microsoft.com/office/drawing/2014/chart" uri="{C3380CC4-5D6E-409C-BE32-E72D297353CC}">
              <c16:uniqueId val="{0000000B-C289-4368-A051-124C76ADC01B}"/>
            </c:ext>
          </c:extLst>
        </c:ser>
        <c:dLbls>
          <c:showLegendKey val="0"/>
          <c:showVal val="0"/>
          <c:showCatName val="0"/>
          <c:showSerName val="0"/>
          <c:showPercent val="0"/>
          <c:showBubbleSize val="0"/>
        </c:dLbls>
        <c:marker val="1"/>
        <c:smooth val="0"/>
        <c:axId val="167697792"/>
        <c:axId val="167699968"/>
      </c:lineChart>
      <c:catAx>
        <c:axId val="16769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699968"/>
        <c:crosses val="autoZero"/>
        <c:auto val="1"/>
        <c:lblAlgn val="ctr"/>
        <c:lblOffset val="100"/>
        <c:tickLblSkip val="1"/>
        <c:tickMarkSkip val="1"/>
        <c:noMultiLvlLbl val="0"/>
      </c:catAx>
      <c:valAx>
        <c:axId val="16769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69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1051</c:v>
                </c:pt>
                <c:pt idx="1">
                  <c:v>1052</c:v>
                </c:pt>
                <c:pt idx="2">
                  <c:v>1052</c:v>
                </c:pt>
              </c:numCache>
            </c:numRef>
          </c:val>
          <c:extLst>
            <c:ext xmlns:c16="http://schemas.microsoft.com/office/drawing/2014/chart" uri="{C3380CC4-5D6E-409C-BE32-E72D297353CC}">
              <c16:uniqueId val="{00000000-5E04-4696-93C4-C15D767EF5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322</c:v>
                </c:pt>
                <c:pt idx="1">
                  <c:v>372</c:v>
                </c:pt>
                <c:pt idx="2">
                  <c:v>432</c:v>
                </c:pt>
              </c:numCache>
            </c:numRef>
          </c:val>
          <c:extLst>
            <c:ext xmlns:c16="http://schemas.microsoft.com/office/drawing/2014/chart" uri="{C3380CC4-5D6E-409C-BE32-E72D297353CC}">
              <c16:uniqueId val="{00000001-5E04-4696-93C4-C15D767EF5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487</c:v>
                </c:pt>
                <c:pt idx="1">
                  <c:v>472</c:v>
                </c:pt>
                <c:pt idx="2">
                  <c:v>564</c:v>
                </c:pt>
              </c:numCache>
            </c:numRef>
          </c:val>
          <c:extLst>
            <c:ext xmlns:c16="http://schemas.microsoft.com/office/drawing/2014/chart" uri="{C3380CC4-5D6E-409C-BE32-E72D297353CC}">
              <c16:uniqueId val="{00000002-5E04-4696-93C4-C15D767EF521}"/>
            </c:ext>
          </c:extLst>
        </c:ser>
        <c:dLbls>
          <c:showLegendKey val="0"/>
          <c:showVal val="0"/>
          <c:showCatName val="0"/>
          <c:showSerName val="0"/>
          <c:showPercent val="0"/>
          <c:showBubbleSize val="0"/>
        </c:dLbls>
        <c:gapWidth val="120"/>
        <c:overlap val="100"/>
        <c:axId val="175440640"/>
        <c:axId val="175442176"/>
      </c:barChart>
      <c:catAx>
        <c:axId val="17544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5442176"/>
        <c:crosses val="autoZero"/>
        <c:auto val="1"/>
        <c:lblAlgn val="ctr"/>
        <c:lblOffset val="100"/>
        <c:tickLblSkip val="1"/>
        <c:tickMarkSkip val="1"/>
        <c:noMultiLvlLbl val="0"/>
      </c:catAx>
      <c:valAx>
        <c:axId val="175442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544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{009F9DD4-F269-4C00-AE4F-54AE93B54D6B}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989-4D14-81E2-5C7EEFE5F0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{5F0CB6C2-74D5-4172-B738-037EFC720786}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89-4D14-81E2-5C7EEFE5F0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{EF789742-0A25-4EBD-8348-81C6E59FC1C3}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89-4D14-81E2-5C7EEFE5F0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{E0C9E435-1D2B-4E86-B678-48E127F1A08F}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89-4D14-81E2-5C7EEFE5F0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{1DAF5D10-FA82-401F-8535-2C0EE2C2946E}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89-4D14-81E2-5C7EEFE5F05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{6A773136-B6A6-42EA-AC34-09DBD0834129}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989-4D14-81E2-5C7EEFE5F05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{516DE3A1-EBBB-4CD6-8746-0FC4B4E5565C}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989-4D14-81E2-5C7EEFE5F05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{3541FB20-E48D-44E3-B934-BD2EEF952199}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989-4D14-81E2-5C7EEFE5F05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{B0E1E106-7529-4F84-B005-002C9443AF6B}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989-4D14-81E2-5C7EEFE5F0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c:v>
                </c:pt>
                <c:pt idx="24">
                  <c:v>60.6</c:v>
                </c:pt>
                <c:pt idx="32">
                  <c:v>62.3</c:v>
                </c:pt>
              </c:numCache>
            </c:numRef>
          </c:xVal>
          <c:yVal>
            <c:numRef>
              <c:f>公会計指標分析・財政指標組合せ分析表!$BP$51:$DC$51</c:f>
              <c:numCache>
                <c:formatCode>#,##0.0;"▲ "#,##0.0</c:formatCode>
                <c:ptCount val="40"/>
                <c:pt idx="16">
                  <c:v>72.3</c:v>
                </c:pt>
                <c:pt idx="24">
                  <c:v>90</c:v>
                </c:pt>
                <c:pt idx="32">
                  <c:v>78.3</c:v>
                </c:pt>
              </c:numCache>
            </c:numRef>
          </c:yVal>
          <c:smooth val="0"/>
          <c:extLst>
            <c:ext xmlns:c16="http://schemas.microsoft.com/office/drawing/2014/chart" uri="{C3380CC4-5D6E-409C-BE32-E72D297353CC}">
              <c16:uniqueId val="{00000009-C989-4D14-81E2-5C7EEFE5F0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{063243A2-6E81-4E54-BEA5-BBCC9E4C92C7}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989-4D14-81E2-5C7EEFE5F0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{B2C56F56-C1D2-496D-9A6A-2825D31D41EA}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89-4D14-81E2-5C7EEFE5F0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{D3334FA3-0405-4EC9-BABB-3583443817AB}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89-4D14-81E2-5C7EEFE5F0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{7DDA743B-4270-4914-8C50-6E6AF72FE000}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89-4D14-81E2-5C7EEFE5F0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{660D341C-29A3-43D3-9239-BEA01227A9F1}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89-4D14-81E2-5C7EEFE5F05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{FA83441F-E9EF-4EB2-9F20-1F276A7F39D8}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989-4D14-81E2-5C7EEFE5F05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{185AF720-8036-402D-ADA0-F1551813DB33}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989-4D14-81E2-5C7EEFE5F05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{3F3D573A-9E7E-4A4C-A4D9-2391B3EC4A7A}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989-4D14-81E2-5C7EEFE5F05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{5D239B5D-C6E5-4D5B-A459-BA047A1A559B}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989-4D14-81E2-5C7EEFE5F0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989-4D14-81E2-5C7EEFE5F053}"/>
            </c:ext>
          </c:extLst>
        </c:ser>
        <c:dLbls>
          <c:showLegendKey val="0"/>
          <c:showVal val="1"/>
          <c:showCatName val="0"/>
          <c:showSerName val="0"/>
          <c:showPercent val="0"/>
          <c:showBubbleSize val="0"/>
        </c:dLbls>
        <c:axId val="46179840"/>
        <c:axId val="46181760"/>
      </c:scatterChart>
      <c:valAx>
        <c:axId val="46179840"/>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{B4A9C082-D152-4ED7-B64A-1232EA222225}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D5-4DD8-A345-6CA1BA2C85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{6CE27E5F-DA41-4902-B00E-813A6B8EA88E}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D5-4DD8-A345-6CA1BA2C85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{900F5C1D-6D30-44DD-8527-786AEC193027}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D5-4DD8-A345-6CA1BA2C85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{AB2AB45A-092B-4326-A036-9E5DD885BE05}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D5-4DD8-A345-6CA1BA2C85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{17AE97CC-92BB-45CC-A55B-FBD452F2D1B9}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D5-4DD8-A345-6CA1BA2C85E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{65DB9488-59C0-4CDC-B560-2E6E5ABD187F}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D5-4DD8-A345-6CA1BA2C85E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{5A1D654A-B2FD-45D9-8C17-408AC937ED73}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D5-4DD8-A345-6CA1BA2C85E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{236485A5-1E71-4C93-8526-0E3D0F9876D4}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D5-4DD8-A345-6CA1BA2C85E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{3845CE3E-DBBF-49C9-AB2F-5EC9BC45534A}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D5-4DD8-A345-6CA1BA2C85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12.5</c:v>
                </c:pt>
                <c:pt idx="16">
                  <c:v>12.3</c:v>
                </c:pt>
                <c:pt idx="24">
                  <c:v>13.1</c:v>
                </c:pt>
                <c:pt idx="32">
                  <c:v>14.1</c:v>
                </c:pt>
              </c:numCache>
            </c:numRef>
          </c:xVal>
          <c:yVal>
            <c:numRef>
              <c:f>公会計指標分析・財政指標組合せ分析表!$BP$73:$DC$73</c:f>
              <c:numCache>
                <c:formatCode>#,##0.0;"▲ "#,##0.0</c:formatCode>
                <c:ptCount val="40"/>
                <c:pt idx="0">
                  <c:v>110</c:v>
                </c:pt>
                <c:pt idx="8">
                  <c:v>86</c:v>
                </c:pt>
                <c:pt idx="16">
                  <c:v>72.3</c:v>
                </c:pt>
                <c:pt idx="24">
                  <c:v>90</c:v>
                </c:pt>
                <c:pt idx="32">
                  <c:v>78.3</c:v>
                </c:pt>
              </c:numCache>
            </c:numRef>
          </c:yVal>
          <c:smooth val="0"/>
          <c:extLst>
            <c:ext xmlns:c16="http://schemas.microsoft.com/office/drawing/2014/chart" uri="{C3380CC4-5D6E-409C-BE32-E72D297353CC}">
              <c16:uniqueId val="{00000009-81D5-4DD8-A345-6CA1BA2C85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845646785028351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{3B451524-5F90-4B82-A2F2-5F726951CAEB}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D5-4DD8-A345-6CA1BA2C85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{56142357-2BE4-4CB9-AAEA-F05D2116B6C1}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D5-4DD8-A345-6CA1BA2C85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{40BBCD82-930F-4677-852A-856BD6F4DC4D}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D5-4DD8-A345-6CA1BA2C85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{2B94ED0D-1A35-41FF-8A48-242AB8251E76}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D5-4DD8-A345-6CA1BA2C85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{43EBD204-316A-449C-8250-49BF05EF935A}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D5-4DD8-A345-6CA1BA2C85ED}"/>
                </c:ext>
              </c:extLst>
            </c:dLbl>
            <c:dLbl>
              <c:idx val="8"/>
              <c:layout>
                <c:manualLayout>
                  <c:x val="-3.3550336453192886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{108D397C-7611-47A2-92F9-9211AD46D3A1}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D5-4DD8-A345-6CA1BA2C85ED}"/>
                </c:ext>
              </c:extLst>
            </c:dLbl>
            <c:dLbl>
              <c:idx val="16"/>
              <c:layout>
                <c:manualLayout>
                  <c:x val="-4.5160355153971272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{4DBC08E1-9E9F-4664-BF8F-80CDE908A3EE}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D5-4DD8-A345-6CA1BA2C85ED}"/>
                </c:ext>
              </c:extLst>
            </c:dLbl>
            <c:dLbl>
              <c:idx val="24"/>
              <c:layout>
                <c:manualLayout>
                  <c:x val="-1.8235628084249993E-2"/>
                  <c:y val="-7.187700997392300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{442974AE-E7AE-4CFC-953B-9C8C295117B4}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D5-4DD8-A345-6CA1BA2C85ED}"/>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{43D31F24-27E7-4E48-B743-0DD2C2AD59A8}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D5-4DD8-A345-6CA1BA2C85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81D5-4DD8-A345-6CA1BA2C85ED}"/>
            </c:ext>
          </c:extLst>
        </c:ser>
        <c:dLbls>
          <c:showLegendKey val="0"/>
          <c:showVal val="1"/>
          <c:showCatName val="0"/>
          <c:showSerName val="0"/>
          <c:showPercent val="0"/>
          <c:showBubbleSize val="0"/>
        </c:dLbls>
        <c:axId val="84219776"/>
        <c:axId val="84234240"/>
      </c:scatterChart>
      <c:valAx>
        <c:axId val="84219776"/>
        <c:scaling>
          <c:orientation val="minMax"/>
          <c:max val="14.7"/>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15,593
15,548
57.37
6,087,433
5,927,668
50,518
3,857,545
6,786,576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ja-JP" sz="1100" b="0" i="0" baseline="0">
              <a:solidFill>
                <a:schemeClr val="dk1"/>
              </a:solidFill>
              <a:effectLst/>
              <a:latin typeface="+mn-lt"/>
              <a:ea typeface="+mn-ea"/>
              <a:cs typeface="+mn-cs"/>
            </a:rPr>
            <a:t>０．０１ポイントの上昇となっており</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和歌山県平均値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上回っているが、依然として全国平均値よりは下回っている。</a:t>
          </a:r>
          <a:endParaRPr lang="ja-JP" altLang="ja-JP" sz="1400">
            <a:effectLst/>
          </a:endParaRPr>
        </a:p>
        <a:p>
          <a:r>
            <a:rPr kumimoji="1" lang="ja-JP" altLang="ja-JP" sz="1100">
              <a:solidFill>
                <a:schemeClr val="dk1"/>
              </a:solidFill>
              <a:effectLst/>
              <a:latin typeface="+mn-lt"/>
              <a:ea typeface="+mn-ea"/>
              <a:cs typeface="+mn-cs"/>
            </a:rPr>
            <a:t>今後も税収等の歳入において安易に増を見込むことができないため、事業の優先度を見極め、経費削減を徹底することで歳出を抑えつつ、継続して安定した歳入確保を図る取組みを行う。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71362</xdr:rowOff>
    </xdr:from>
    <xdr:to>
      <xdr:col>23</xdr:col>
      <xdr:colOff>133350</xdr:colOff>
      <xdr:row>42</xdr:row>
      <xdr:rowOff>82852</xdr:rowOff>
    </xdr:to>
    <xdr:cxnSp macro="">
      <xdr:nvCxnSpPr>
        <xdr:cNvPr id="70" name="直線コネクタ 69"/>
        <xdr:cNvCxnSpPr/>
      </xdr:nvCxnSpPr>
      <xdr:spPr>
        <a:xfrm flipV="1">
          <a:off x="4114800" y="72722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94343</xdr:rowOff>
    </xdr:to>
    <xdr:cxnSp macro="">
      <xdr:nvCxnSpPr>
        <xdr:cNvPr id="73" name="直線コネクタ 72"/>
        <xdr:cNvCxnSpPr/>
      </xdr:nvCxnSpPr>
      <xdr:spPr>
        <a:xfrm flipV="1">
          <a:off x="3225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105833</xdr:rowOff>
    </xdr:to>
    <xdr:cxnSp macro="">
      <xdr:nvCxnSpPr>
        <xdr:cNvPr id="79" name="直線コネクタ 78"/>
        <xdr:cNvCxnSpPr/>
      </xdr:nvCxnSpPr>
      <xdr:spPr>
        <a:xfrm flipV="1">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7" name="楕円 96"/>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8" name="テキスト ボックス 97"/>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前年度と比較して</a:t>
          </a:r>
          <a:r>
            <a:rPr lang="ja-JP" altLang="en-US" sz="1100" b="0" i="0" baseline="0">
              <a:solidFill>
                <a:schemeClr val="dk1"/>
              </a:solidFill>
              <a:effectLst/>
              <a:latin typeface="+mn-lt"/>
              <a:ea typeface="+mn-ea"/>
              <a:cs typeface="+mn-cs"/>
            </a:rPr>
            <a:t>０．１</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となっており、類似団体の平均値を下回っ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主な要因としては、歳入のうち、経常的なものかつ一般財源である収入（地方消費税交付金及び固定資産税など）が増加したためである。歳出に関しては、前回と大きく変わらないが、今後も引き続き、歳出全体での抑制に加え、経常的に支出している補助金等の抜本的な見直しに向けて取組みを行う。</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63</xdr:row>
      <xdr:rowOff>152908</xdr:rowOff>
    </xdr:to>
    <xdr:cxnSp macro="">
      <xdr:nvCxnSpPr>
        <xdr:cNvPr id="131" name="直線コネクタ 130"/>
        <xdr:cNvCxnSpPr/>
      </xdr:nvCxnSpPr>
      <xdr:spPr>
        <a:xfrm>
          <a:off x="4114800" y="1094943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64</xdr:row>
      <xdr:rowOff>39370</xdr:rowOff>
    </xdr:to>
    <xdr:cxnSp macro="">
      <xdr:nvCxnSpPr>
        <xdr:cNvPr id="134" name="直線コネクタ 133"/>
        <xdr:cNvCxnSpPr/>
      </xdr:nvCxnSpPr>
      <xdr:spPr>
        <a:xfrm flipV="1">
          <a:off x="3225800" y="109494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39370</xdr:rowOff>
    </xdr:to>
    <xdr:cxnSp macro="">
      <xdr:nvCxnSpPr>
        <xdr:cNvPr id="137" name="直線コネクタ 136"/>
        <xdr:cNvCxnSpPr/>
      </xdr:nvCxnSpPr>
      <xdr:spPr>
        <a:xfrm>
          <a:off x="2336800" y="108673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106934</xdr:rowOff>
    </xdr:to>
    <xdr:cxnSp macro="">
      <xdr:nvCxnSpPr>
        <xdr:cNvPr id="140" name="直線コネクタ 139"/>
        <xdr:cNvCxnSpPr/>
      </xdr:nvCxnSpPr>
      <xdr:spPr>
        <a:xfrm flipV="1">
          <a:off x="1447800" y="1086739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50" name="楕円 149"/>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118635</xdr:rowOff>
    </xdr:from>
    <xdr:ext cx="762000" cy="259045"/>
    <xdr:sp macro="" textlink="">
      <xdr:nvSpPr>
        <xdr:cNvPr id="151" name="財政構造の弾力性該当値テキスト"/>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2" name="楕円 151"/>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37609</xdr:rowOff>
    </xdr:from>
    <xdr:ext cx="736600" cy="259045"/>
    <xdr:sp macro="" textlink="">
      <xdr:nvSpPr>
        <xdr:cNvPr id="153" name="テキスト ボックス 152"/>
        <xdr:cNvSpPr txBox="1"/>
      </xdr:nvSpPr>
      <xdr:spPr>
        <a:xfrm>
          <a:off x="3733800" y="1066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4" name="楕円 153"/>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5" name="テキスト ボックス 154"/>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6" name="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7" name="テキスト ボックス 156"/>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8" name="楕円 157"/>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9" name="テキスト ボックス 158"/>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行財政改革による定員管理の適正化や各種手当等の廃止、見直し、及び各歳出削減の継続した取り組みのため、類似団体、全国、県の各平均を大きく下回っている。今後も行政運営の効率化とサービス向上のバランスを測りながら、引き続き改善に向けて取組み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128547</xdr:rowOff>
    </xdr:from>
    <xdr:to>
      <xdr:col>23</xdr:col>
      <xdr:colOff>133350</xdr:colOff>
      <xdr:row>80</xdr:row>
      <xdr:rowOff>131366</xdr:rowOff>
    </xdr:to>
    <xdr:cxnSp macro="">
      <xdr:nvCxnSpPr>
        <xdr:cNvPr id="194" name="直線コネクタ 193"/>
        <xdr:cNvCxnSpPr/>
      </xdr:nvCxnSpPr>
      <xdr:spPr>
        <a:xfrm flipV="1">
          <a:off x="4114800" y="13844547"/>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114306</xdr:rowOff>
    </xdr:from>
    <xdr:to>
      <xdr:col>19</xdr:col>
      <xdr:colOff>133350</xdr:colOff>
      <xdr:row>80</xdr:row>
      <xdr:rowOff>131366</xdr:rowOff>
    </xdr:to>
    <xdr:cxnSp macro="">
      <xdr:nvCxnSpPr>
        <xdr:cNvPr id="197" name="直線コネクタ 196"/>
        <xdr:cNvCxnSpPr/>
      </xdr:nvCxnSpPr>
      <xdr:spPr>
        <a:xfrm>
          <a:off x="3225800" y="13830306"/>
          <a:ext cx="8890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114306</xdr:rowOff>
    </xdr:from>
    <xdr:to>
      <xdr:col>15</xdr:col>
      <xdr:colOff>82550</xdr:colOff>
      <xdr:row>80</xdr:row>
      <xdr:rowOff>126902</xdr:rowOff>
    </xdr:to>
    <xdr:cxnSp macro="">
      <xdr:nvCxnSpPr>
        <xdr:cNvPr id="200" name="直線コネクタ 199"/>
        <xdr:cNvCxnSpPr/>
      </xdr:nvCxnSpPr>
      <xdr:spPr>
        <a:xfrm flipV="1">
          <a:off x="2336800" y="13830306"/>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117008</xdr:rowOff>
    </xdr:from>
    <xdr:to>
      <xdr:col>11</xdr:col>
      <xdr:colOff>31750</xdr:colOff>
      <xdr:row>80</xdr:row>
      <xdr:rowOff>126902</xdr:rowOff>
    </xdr:to>
    <xdr:cxnSp macro="">
      <xdr:nvCxnSpPr>
        <xdr:cNvPr id="203" name="直線コネクタ 202"/>
        <xdr:cNvCxnSpPr/>
      </xdr:nvCxnSpPr>
      <xdr:spPr>
        <a:xfrm>
          <a:off x="1447800" y="13833008"/>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77747</xdr:rowOff>
    </xdr:from>
    <xdr:to>
      <xdr:col>23</xdr:col>
      <xdr:colOff>184150</xdr:colOff>
      <xdr:row>81</xdr:row>
      <xdr:rowOff>7897</xdr:rowOff>
    </xdr:to>
    <xdr:sp macro="" textlink="">
      <xdr:nvSpPr>
        <xdr:cNvPr id="213" name="楕円 212"/>
        <xdr:cNvSpPr/>
      </xdr:nvSpPr>
      <xdr:spPr>
        <a:xfrm>
          <a:off x="4902200" y="137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170474</xdr:rowOff>
    </xdr:from>
    <xdr:ext cx="762000" cy="259045"/>
    <xdr:sp macro="" textlink="">
      <xdr:nvSpPr>
        <xdr:cNvPr id="214" name="人件費・物件費等の状況該当値テキスト"/>
        <xdr:cNvSpPr txBox="1"/>
      </xdr:nvSpPr>
      <xdr:spPr>
        <a:xfrm>
          <a:off x="5041900" y="137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80566</xdr:rowOff>
    </xdr:from>
    <xdr:to>
      <xdr:col>19</xdr:col>
      <xdr:colOff>184150</xdr:colOff>
      <xdr:row>81</xdr:row>
      <xdr:rowOff>10716</xdr:rowOff>
    </xdr:to>
    <xdr:sp macro="" textlink="">
      <xdr:nvSpPr>
        <xdr:cNvPr id="215" name="楕円 214"/>
        <xdr:cNvSpPr/>
      </xdr:nvSpPr>
      <xdr:spPr>
        <a:xfrm>
          <a:off x="4064000" y="137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20893</xdr:rowOff>
    </xdr:from>
    <xdr:ext cx="736600" cy="259045"/>
    <xdr:sp macro="" textlink="">
      <xdr:nvSpPr>
        <xdr:cNvPr id="216" name="テキスト ボックス 215"/>
        <xdr:cNvSpPr txBox="1"/>
      </xdr:nvSpPr>
      <xdr:spPr>
        <a:xfrm>
          <a:off x="3733800" y="13565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63506</xdr:rowOff>
    </xdr:from>
    <xdr:to>
      <xdr:col>15</xdr:col>
      <xdr:colOff>133350</xdr:colOff>
      <xdr:row>80</xdr:row>
      <xdr:rowOff>165106</xdr:rowOff>
    </xdr:to>
    <xdr:sp macro="" textlink="">
      <xdr:nvSpPr>
        <xdr:cNvPr id="217" name="楕円 216"/>
        <xdr:cNvSpPr/>
      </xdr:nvSpPr>
      <xdr:spPr>
        <a:xfrm>
          <a:off x="3175000" y="13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3833</xdr:rowOff>
    </xdr:from>
    <xdr:ext cx="762000" cy="259045"/>
    <xdr:sp macro="" textlink="">
      <xdr:nvSpPr>
        <xdr:cNvPr id="218" name="テキスト ボックス 217"/>
        <xdr:cNvSpPr txBox="1"/>
      </xdr:nvSpPr>
      <xdr:spPr>
        <a:xfrm>
          <a:off x="2844800" y="1354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76102</xdr:rowOff>
    </xdr:from>
    <xdr:to>
      <xdr:col>11</xdr:col>
      <xdr:colOff>82550</xdr:colOff>
      <xdr:row>81</xdr:row>
      <xdr:rowOff>6252</xdr:rowOff>
    </xdr:to>
    <xdr:sp macro="" textlink="">
      <xdr:nvSpPr>
        <xdr:cNvPr id="219" name="楕円 218"/>
        <xdr:cNvSpPr/>
      </xdr:nvSpPr>
      <xdr:spPr>
        <a:xfrm>
          <a:off x="2286000" y="137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16429</xdr:rowOff>
    </xdr:from>
    <xdr:ext cx="762000" cy="259045"/>
    <xdr:sp macro="" textlink="">
      <xdr:nvSpPr>
        <xdr:cNvPr id="220" name="テキスト ボックス 219"/>
        <xdr:cNvSpPr txBox="1"/>
      </xdr:nvSpPr>
      <xdr:spPr>
        <a:xfrm>
          <a:off x="1955800" y="1356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66208</xdr:rowOff>
    </xdr:from>
    <xdr:to>
      <xdr:col>7</xdr:col>
      <xdr:colOff>31750</xdr:colOff>
      <xdr:row>80</xdr:row>
      <xdr:rowOff>167808</xdr:rowOff>
    </xdr:to>
    <xdr:sp macro="" textlink="">
      <xdr:nvSpPr>
        <xdr:cNvPr id="221" name="楕円 220"/>
        <xdr:cNvSpPr/>
      </xdr:nvSpPr>
      <xdr:spPr>
        <a:xfrm>
          <a:off x="1397000" y="137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6535</xdr:rowOff>
    </xdr:from>
    <xdr:ext cx="762000" cy="259045"/>
    <xdr:sp macro="" textlink="">
      <xdr:nvSpPr>
        <xdr:cNvPr id="222" name="テキスト ボックス 221"/>
        <xdr:cNvSpPr txBox="1"/>
      </xdr:nvSpPr>
      <xdr:spPr>
        <a:xfrm>
          <a:off x="1066800" y="1355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前年度と比較して数値は</a:t>
          </a:r>
          <a:r>
            <a:rPr kumimoji="1" lang="ja-JP" altLang="en-US" sz="1100" b="0" i="0" baseline="0">
              <a:solidFill>
                <a:schemeClr val="dk1"/>
              </a:solidFill>
              <a:effectLst/>
              <a:latin typeface="+mn-lt"/>
              <a:ea typeface="+mn-ea"/>
              <a:cs typeface="+mn-cs"/>
            </a:rPr>
            <a:t>減少し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依然として</a:t>
          </a:r>
          <a:r>
            <a:rPr kumimoji="1" lang="ja-JP" altLang="ja-JP" sz="1100" b="0" i="0" baseline="0">
              <a:solidFill>
                <a:schemeClr val="dk1"/>
              </a:solidFill>
              <a:effectLst/>
              <a:latin typeface="+mn-lt"/>
              <a:ea typeface="+mn-ea"/>
              <a:cs typeface="+mn-cs"/>
            </a:rPr>
            <a:t>類似団体の平均値からは下回っ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年度の数値については、前年度数値を引用している。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既に各種手当等の廃止や見直しを実施しているが、更なる効率化を進め、行政サービスの確保を考慮しながら、今後も引き続き抑制に取り組む。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86</xdr:row>
      <xdr:rowOff>9677</xdr:rowOff>
    </xdr:to>
    <xdr:cxnSp macro="">
      <xdr:nvCxnSpPr>
        <xdr:cNvPr id="258" name="直線コネクタ 257"/>
        <xdr:cNvCxnSpPr/>
      </xdr:nvCxnSpPr>
      <xdr:spPr>
        <a:xfrm flipV="1">
          <a:off x="16179800" y="14662452"/>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55638</xdr:rowOff>
    </xdr:to>
    <xdr:cxnSp macro="">
      <xdr:nvCxnSpPr>
        <xdr:cNvPr id="261" name="直線コネクタ 260"/>
        <xdr:cNvCxnSpPr/>
      </xdr:nvCxnSpPr>
      <xdr:spPr>
        <a:xfrm flipV="1">
          <a:off x="15290800" y="147543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55638</xdr:rowOff>
    </xdr:to>
    <xdr:cxnSp macro="">
      <xdr:nvCxnSpPr>
        <xdr:cNvPr id="264" name="直線コネクタ 263"/>
        <xdr:cNvCxnSpPr/>
      </xdr:nvCxnSpPr>
      <xdr:spPr>
        <a:xfrm>
          <a:off x="14401800" y="147428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169636</xdr:rowOff>
    </xdr:to>
    <xdr:cxnSp macro="">
      <xdr:nvCxnSpPr>
        <xdr:cNvPr id="267" name="直線コネクタ 266"/>
        <xdr:cNvCxnSpPr/>
      </xdr:nvCxnSpPr>
      <xdr:spPr>
        <a:xfrm>
          <a:off x="13512800" y="146050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7" name="楕円 276"/>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78" name="給与水準   （国との比較）該当値テキスト"/>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79" name="楕円 278"/>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80" name="テキスト ボックス 279"/>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1" name="楕円 280"/>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82" name="テキスト ボックス 281"/>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3" name="楕円 282"/>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4" name="テキスト ボックス 283"/>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前年度と比較して数値は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し、行財政改革による定員管理の適正化の継続により、類似団体、全国、県の各平均を大きく下回っている。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過度の人員削減は各業務に支障をきたすことも考えられるため、今後も行政運営の効率化とサービス向上のバランスを測りながら、引き続き定員管理の適正化を継続していく。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92964</xdr:rowOff>
    </xdr:from>
    <xdr:to>
      <xdr:col>81</xdr:col>
      <xdr:colOff>44450</xdr:colOff>
      <xdr:row>60</xdr:row>
      <xdr:rowOff>96825</xdr:rowOff>
    </xdr:to>
    <xdr:cxnSp macro="">
      <xdr:nvCxnSpPr>
        <xdr:cNvPr id="318" name="直線コネクタ 317"/>
        <xdr:cNvCxnSpPr/>
      </xdr:nvCxnSpPr>
      <xdr:spPr>
        <a:xfrm>
          <a:off x="16179800" y="10379964"/>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81864</xdr:rowOff>
    </xdr:from>
    <xdr:to>
      <xdr:col>77</xdr:col>
      <xdr:colOff>44450</xdr:colOff>
      <xdr:row>60</xdr:row>
      <xdr:rowOff>92964</xdr:rowOff>
    </xdr:to>
    <xdr:cxnSp macro="">
      <xdr:nvCxnSpPr>
        <xdr:cNvPr id="321" name="直線コネクタ 320"/>
        <xdr:cNvCxnSpPr/>
      </xdr:nvCxnSpPr>
      <xdr:spPr>
        <a:xfrm>
          <a:off x="15290800" y="10368864"/>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81864</xdr:rowOff>
    </xdr:from>
    <xdr:to>
      <xdr:col>72</xdr:col>
      <xdr:colOff>203200</xdr:colOff>
      <xdr:row>60</xdr:row>
      <xdr:rowOff>85725</xdr:rowOff>
    </xdr:to>
    <xdr:cxnSp macro="">
      <xdr:nvCxnSpPr>
        <xdr:cNvPr id="324" name="直線コネクタ 323"/>
        <xdr:cNvCxnSpPr/>
      </xdr:nvCxnSpPr>
      <xdr:spPr>
        <a:xfrm flipV="1">
          <a:off x="14401800" y="1036886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108889</xdr:rowOff>
    </xdr:to>
    <xdr:cxnSp macro="">
      <xdr:nvCxnSpPr>
        <xdr:cNvPr id="327" name="直線コネクタ 326"/>
        <xdr:cNvCxnSpPr/>
      </xdr:nvCxnSpPr>
      <xdr:spPr>
        <a:xfrm flipV="1">
          <a:off x="13512800" y="10372725"/>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46025</xdr:rowOff>
    </xdr:from>
    <xdr:to>
      <xdr:col>81</xdr:col>
      <xdr:colOff>95250</xdr:colOff>
      <xdr:row>60</xdr:row>
      <xdr:rowOff>147625</xdr:rowOff>
    </xdr:to>
    <xdr:sp macro="" textlink="">
      <xdr:nvSpPr>
        <xdr:cNvPr id="337" name="楕円 336"/>
        <xdr:cNvSpPr/>
      </xdr:nvSpPr>
      <xdr:spPr>
        <a:xfrm>
          <a:off x="16967200" y="103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138752</xdr:rowOff>
    </xdr:from>
    <xdr:ext cx="762000" cy="259045"/>
    <xdr:sp macro="" textlink="">
      <xdr:nvSpPr>
        <xdr:cNvPr id="338" name="定員管理の状況該当値テキスト"/>
        <xdr:cNvSpPr txBox="1"/>
      </xdr:nvSpPr>
      <xdr:spPr>
        <a:xfrm>
          <a:off x="17106900" y="102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42164</xdr:rowOff>
    </xdr:from>
    <xdr:to>
      <xdr:col>77</xdr:col>
      <xdr:colOff>95250</xdr:colOff>
      <xdr:row>60</xdr:row>
      <xdr:rowOff>143764</xdr:rowOff>
    </xdr:to>
    <xdr:sp macro="" textlink="">
      <xdr:nvSpPr>
        <xdr:cNvPr id="339" name="楕円 338"/>
        <xdr:cNvSpPr/>
      </xdr:nvSpPr>
      <xdr:spPr>
        <a:xfrm>
          <a:off x="16129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153941</xdr:rowOff>
    </xdr:from>
    <xdr:ext cx="736600" cy="259045"/>
    <xdr:sp macro="" textlink="">
      <xdr:nvSpPr>
        <xdr:cNvPr id="340" name="テキスト ボックス 339"/>
        <xdr:cNvSpPr txBox="1"/>
      </xdr:nvSpPr>
      <xdr:spPr>
        <a:xfrm>
          <a:off x="15798800" y="1009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31064</xdr:rowOff>
    </xdr:from>
    <xdr:to>
      <xdr:col>73</xdr:col>
      <xdr:colOff>44450</xdr:colOff>
      <xdr:row>60</xdr:row>
      <xdr:rowOff>132664</xdr:rowOff>
    </xdr:to>
    <xdr:sp macro="" textlink="">
      <xdr:nvSpPr>
        <xdr:cNvPr id="341" name="楕円 340"/>
        <xdr:cNvSpPr/>
      </xdr:nvSpPr>
      <xdr:spPr>
        <a:xfrm>
          <a:off x="15240000" y="103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142841</xdr:rowOff>
    </xdr:from>
    <xdr:ext cx="762000" cy="259045"/>
    <xdr:sp macro="" textlink="">
      <xdr:nvSpPr>
        <xdr:cNvPr id="342" name="テキスト ボックス 341"/>
        <xdr:cNvSpPr txBox="1"/>
      </xdr:nvSpPr>
      <xdr:spPr>
        <a:xfrm>
          <a:off x="14909800" y="1008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3" name="楕円 342"/>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4" name="テキスト ボックス 343"/>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58089</xdr:rowOff>
    </xdr:from>
    <xdr:to>
      <xdr:col>64</xdr:col>
      <xdr:colOff>152400</xdr:colOff>
      <xdr:row>60</xdr:row>
      <xdr:rowOff>159689</xdr:rowOff>
    </xdr:to>
    <xdr:sp macro="" textlink="">
      <xdr:nvSpPr>
        <xdr:cNvPr id="345" name="楕円 344"/>
        <xdr:cNvSpPr/>
      </xdr:nvSpPr>
      <xdr:spPr>
        <a:xfrm>
          <a:off x="13462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169866</xdr:rowOff>
    </xdr:from>
    <xdr:ext cx="762000" cy="259045"/>
    <xdr:sp macro="" textlink="">
      <xdr:nvSpPr>
        <xdr:cNvPr id="346" name="テキスト ボックス 345"/>
        <xdr:cNvSpPr txBox="1"/>
      </xdr:nvSpPr>
      <xdr:spPr>
        <a:xfrm>
          <a:off x="13131800" y="1011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普通建設事業費等に係る起債の償還に伴い、類似団体、全国市町村の各平均をともに上回っている。公営企業に要する経費の財源とする地方債の償還の財源に充てたと認められる繰入金（公共下水道事業・農業集落排水事業）の増加により、前年度より</a:t>
          </a:r>
          <a:r>
            <a:rPr kumimoji="1" lang="ja-JP" altLang="en-US" sz="1100" b="0" i="0" baseline="0">
              <a:solidFill>
                <a:schemeClr val="dk1"/>
              </a:solidFill>
              <a:effectLst/>
              <a:latin typeface="+mn-lt"/>
              <a:ea typeface="+mn-ea"/>
              <a:cs typeface="+mn-cs"/>
            </a:rPr>
            <a:t>１．０</a:t>
          </a:r>
          <a:r>
            <a:rPr kumimoji="1" lang="ja-JP" altLang="ja-JP" sz="1100" b="0" i="0" baseline="0">
              <a:solidFill>
                <a:schemeClr val="dk1"/>
              </a:solidFill>
              <a:effectLst/>
              <a:latin typeface="+mn-lt"/>
              <a:ea typeface="+mn-ea"/>
              <a:cs typeface="+mn-cs"/>
            </a:rPr>
            <a:t>％上昇となった。今後も起債の対象となる普通建設事業が控えており、実質公債比率について、横ばいもしくは上昇していく見込みであるので、引き続き財政健全化を図ることが優先事項となる。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67673</xdr:rowOff>
    </xdr:to>
    <xdr:cxnSp macro="">
      <xdr:nvCxnSpPr>
        <xdr:cNvPr id="381" name="直線コネクタ 380"/>
        <xdr:cNvCxnSpPr/>
      </xdr:nvCxnSpPr>
      <xdr:spPr>
        <a:xfrm>
          <a:off x="16179800" y="737108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115026</xdr:rowOff>
    </xdr:from>
    <xdr:to>
      <xdr:col>77</xdr:col>
      <xdr:colOff>44450</xdr:colOff>
      <xdr:row>42</xdr:row>
      <xdr:rowOff>170180</xdr:rowOff>
    </xdr:to>
    <xdr:cxnSp macro="">
      <xdr:nvCxnSpPr>
        <xdr:cNvPr id="384" name="直線コネクタ 383"/>
        <xdr:cNvCxnSpPr/>
      </xdr:nvCxnSpPr>
      <xdr:spPr>
        <a:xfrm>
          <a:off x="15290800" y="731592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115026</xdr:rowOff>
    </xdr:from>
    <xdr:to>
      <xdr:col>72</xdr:col>
      <xdr:colOff>203200</xdr:colOff>
      <xdr:row>42</xdr:row>
      <xdr:rowOff>128815</xdr:rowOff>
    </xdr:to>
    <xdr:cxnSp macro="">
      <xdr:nvCxnSpPr>
        <xdr:cNvPr id="387" name="直線コネクタ 386"/>
        <xdr:cNvCxnSpPr/>
      </xdr:nvCxnSpPr>
      <xdr:spPr>
        <a:xfrm flipV="1">
          <a:off x="14401800" y="73159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12519</xdr:rowOff>
    </xdr:to>
    <xdr:cxnSp macro="">
      <xdr:nvCxnSpPr>
        <xdr:cNvPr id="390" name="直線コネクタ 389"/>
        <xdr:cNvCxnSpPr/>
      </xdr:nvCxnSpPr>
      <xdr:spPr>
        <a:xfrm flipV="1">
          <a:off x="13512800" y="732971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16873</xdr:rowOff>
    </xdr:from>
    <xdr:to>
      <xdr:col>81</xdr:col>
      <xdr:colOff>95250</xdr:colOff>
      <xdr:row>43</xdr:row>
      <xdr:rowOff>118473</xdr:rowOff>
    </xdr:to>
    <xdr:sp macro="" textlink="">
      <xdr:nvSpPr>
        <xdr:cNvPr id="400" name="楕円 399"/>
        <xdr:cNvSpPr/>
      </xdr:nvSpPr>
      <xdr:spPr>
        <a:xfrm>
          <a:off x="169672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160400</xdr:rowOff>
    </xdr:from>
    <xdr:ext cx="762000" cy="259045"/>
    <xdr:sp macro="" textlink="">
      <xdr:nvSpPr>
        <xdr:cNvPr id="401" name="公債費負担の状況該当値テキスト"/>
        <xdr:cNvSpPr txBox="1"/>
      </xdr:nvSpPr>
      <xdr:spPr>
        <a:xfrm>
          <a:off x="17106900" y="736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2" name="楕円 401"/>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3" name="テキスト ボックス 402"/>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64226</xdr:rowOff>
    </xdr:from>
    <xdr:to>
      <xdr:col>73</xdr:col>
      <xdr:colOff>44450</xdr:colOff>
      <xdr:row>42</xdr:row>
      <xdr:rowOff>165826</xdr:rowOff>
    </xdr:to>
    <xdr:sp macro="" textlink="">
      <xdr:nvSpPr>
        <xdr:cNvPr id="404" name="楕円 403"/>
        <xdr:cNvSpPr/>
      </xdr:nvSpPr>
      <xdr:spPr>
        <a:xfrm>
          <a:off x="15240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150603</xdr:rowOff>
    </xdr:from>
    <xdr:ext cx="762000" cy="259045"/>
    <xdr:sp macro="" textlink="">
      <xdr:nvSpPr>
        <xdr:cNvPr id="405" name="テキスト ボックス 404"/>
        <xdr:cNvSpPr txBox="1"/>
      </xdr:nvSpPr>
      <xdr:spPr>
        <a:xfrm>
          <a:off x="14909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06" name="楕円 405"/>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07" name="テキスト ボックス 406"/>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133169</xdr:rowOff>
    </xdr:from>
    <xdr:to>
      <xdr:col>64</xdr:col>
      <xdr:colOff>152400</xdr:colOff>
      <xdr:row>43</xdr:row>
      <xdr:rowOff>63319</xdr:rowOff>
    </xdr:to>
    <xdr:sp macro="" textlink="">
      <xdr:nvSpPr>
        <xdr:cNvPr id="408" name="楕円 407"/>
        <xdr:cNvSpPr/>
      </xdr:nvSpPr>
      <xdr:spPr>
        <a:xfrm>
          <a:off x="13462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48096</xdr:rowOff>
    </xdr:from>
    <xdr:ext cx="762000" cy="259045"/>
    <xdr:sp macro="" textlink="">
      <xdr:nvSpPr>
        <xdr:cNvPr id="409" name="テキスト ボックス 408"/>
        <xdr:cNvSpPr txBox="1"/>
      </xdr:nvSpPr>
      <xdr:spPr>
        <a:xfrm>
          <a:off x="13131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公共下水道事業会計と農業集落排水事業会計の地方債残高が標準財政規模と比較して多額のため、類似団体と比較すると高水準で推移している。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前々年度から前年度は</a:t>
          </a:r>
          <a:r>
            <a:rPr kumimoji="1" lang="ja-JP" altLang="en-US" sz="1000" b="0" i="0" baseline="0">
              <a:solidFill>
                <a:schemeClr val="dk1"/>
              </a:solidFill>
              <a:effectLst/>
              <a:latin typeface="+mn-lt"/>
              <a:ea typeface="+mn-ea"/>
              <a:cs typeface="+mn-cs"/>
            </a:rPr>
            <a:t>１７．７</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悪化したが、</a:t>
          </a:r>
          <a:r>
            <a:rPr kumimoji="1" lang="ja-JP" altLang="ja-JP" sz="1000" b="0" i="0" baseline="0">
              <a:solidFill>
                <a:schemeClr val="dk1"/>
              </a:solidFill>
              <a:effectLst/>
              <a:latin typeface="+mn-lt"/>
              <a:ea typeface="+mn-ea"/>
              <a:cs typeface="+mn-cs"/>
            </a:rPr>
            <a:t>一部事務組合の普通建設事業費に係る負担金が抑えられたため、前年度から本年度は</a:t>
          </a:r>
          <a:r>
            <a:rPr kumimoji="1" lang="ja-JP" altLang="en-US" sz="1000" b="0" i="0" baseline="0">
              <a:solidFill>
                <a:schemeClr val="dk1"/>
              </a:solidFill>
              <a:effectLst/>
              <a:latin typeface="+mn-lt"/>
              <a:ea typeface="+mn-ea"/>
              <a:cs typeface="+mn-cs"/>
            </a:rPr>
            <a:t>１１．７％の改善</a:t>
          </a:r>
          <a:r>
            <a:rPr kumimoji="1" lang="ja-JP" altLang="ja-JP" sz="1000" b="0" i="0" baseline="0">
              <a:solidFill>
                <a:schemeClr val="dk1"/>
              </a:solidFill>
              <a:effectLst/>
              <a:latin typeface="+mn-lt"/>
              <a:ea typeface="+mn-ea"/>
              <a:cs typeface="+mn-cs"/>
            </a:rPr>
            <a:t>となっ</a:t>
          </a:r>
          <a:r>
            <a:rPr kumimoji="1" lang="ja-JP" altLang="en-US" sz="1000" b="0" i="0" baseline="0">
              <a:solidFill>
                <a:schemeClr val="dk1"/>
              </a:solidFill>
              <a:effectLst/>
              <a:latin typeface="+mn-lt"/>
              <a:ea typeface="+mn-ea"/>
              <a:cs typeface="+mn-cs"/>
            </a:rPr>
            <a:t>ている。しかし、災害時の避難所の環境整備を目的とした文化会館の空調設備改修事業や公民館の建設事業を優先して実施したこともあり、</a:t>
          </a:r>
          <a:r>
            <a:rPr kumimoji="1" lang="ja-JP" altLang="ja-JP" sz="1000" b="0" i="0" baseline="0">
              <a:solidFill>
                <a:schemeClr val="dk1"/>
              </a:solidFill>
              <a:effectLst/>
              <a:latin typeface="+mn-lt"/>
              <a:ea typeface="+mn-ea"/>
              <a:cs typeface="+mn-cs"/>
            </a:rPr>
            <a:t>依然として各平均を上回る数値となっている。一部事務組合への経常的な負担も引き続き必要となる見込みであり、今後は各種事業の見直しや、財政状況、新規事業についての優先順位を見極めながら財政の健全化の取組みを行う。</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85810</xdr:rowOff>
    </xdr:from>
    <xdr:to>
      <xdr:col>81</xdr:col>
      <xdr:colOff>44450</xdr:colOff>
      <xdr:row>18</xdr:row>
      <xdr:rowOff>8467</xdr:rowOff>
    </xdr:to>
    <xdr:cxnSp macro="">
      <xdr:nvCxnSpPr>
        <xdr:cNvPr id="443" name="直線コネクタ 442"/>
        <xdr:cNvCxnSpPr/>
      </xdr:nvCxnSpPr>
      <xdr:spPr>
        <a:xfrm flipV="1">
          <a:off x="16179800" y="3000460"/>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37550</xdr:rowOff>
    </xdr:from>
    <xdr:to>
      <xdr:col>77</xdr:col>
      <xdr:colOff>44450</xdr:colOff>
      <xdr:row>18</xdr:row>
      <xdr:rowOff>8467</xdr:rowOff>
    </xdr:to>
    <xdr:cxnSp macro="">
      <xdr:nvCxnSpPr>
        <xdr:cNvPr id="446" name="直線コネクタ 445"/>
        <xdr:cNvCxnSpPr/>
      </xdr:nvCxnSpPr>
      <xdr:spPr>
        <a:xfrm>
          <a:off x="15290800" y="2952200"/>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37550</xdr:rowOff>
    </xdr:from>
    <xdr:to>
      <xdr:col>72</xdr:col>
      <xdr:colOff>203200</xdr:colOff>
      <xdr:row>17</xdr:row>
      <xdr:rowOff>147743</xdr:rowOff>
    </xdr:to>
    <xdr:cxnSp macro="">
      <xdr:nvCxnSpPr>
        <xdr:cNvPr id="449" name="直線コネクタ 448"/>
        <xdr:cNvCxnSpPr/>
      </xdr:nvCxnSpPr>
      <xdr:spPr>
        <a:xfrm flipV="1">
          <a:off x="14401800" y="2952200"/>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147743</xdr:rowOff>
    </xdr:from>
    <xdr:to>
      <xdr:col>68</xdr:col>
      <xdr:colOff>152400</xdr:colOff>
      <xdr:row>18</xdr:row>
      <xdr:rowOff>169333</xdr:rowOff>
    </xdr:to>
    <xdr:cxnSp macro="">
      <xdr:nvCxnSpPr>
        <xdr:cNvPr id="452" name="直線コネクタ 451"/>
        <xdr:cNvCxnSpPr/>
      </xdr:nvCxnSpPr>
      <xdr:spPr>
        <a:xfrm flipV="1">
          <a:off x="13512800" y="306239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35010</xdr:rowOff>
    </xdr:from>
    <xdr:to>
      <xdr:col>81</xdr:col>
      <xdr:colOff>95250</xdr:colOff>
      <xdr:row>17</xdr:row>
      <xdr:rowOff>136610</xdr:rowOff>
    </xdr:to>
    <xdr:sp macro="" textlink="">
      <xdr:nvSpPr>
        <xdr:cNvPr id="462" name="楕円 461"/>
        <xdr:cNvSpPr/>
      </xdr:nvSpPr>
      <xdr:spPr>
        <a:xfrm>
          <a:off x="16967200" y="29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7087</xdr:rowOff>
    </xdr:from>
    <xdr:ext cx="762000" cy="259045"/>
    <xdr:sp macro="" textlink="">
      <xdr:nvSpPr>
        <xdr:cNvPr id="463" name="将来負担の状況該当値テキスト"/>
        <xdr:cNvSpPr txBox="1"/>
      </xdr:nvSpPr>
      <xdr:spPr>
        <a:xfrm>
          <a:off x="17106900" y="292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129117</xdr:rowOff>
    </xdr:from>
    <xdr:to>
      <xdr:col>77</xdr:col>
      <xdr:colOff>95250</xdr:colOff>
      <xdr:row>18</xdr:row>
      <xdr:rowOff>59267</xdr:rowOff>
    </xdr:to>
    <xdr:sp macro="" textlink="">
      <xdr:nvSpPr>
        <xdr:cNvPr id="464" name="楕円 463"/>
        <xdr:cNvSpPr/>
      </xdr:nvSpPr>
      <xdr:spPr>
        <a:xfrm>
          <a:off x="16129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44044</xdr:rowOff>
    </xdr:from>
    <xdr:ext cx="736600" cy="259045"/>
    <xdr:sp macro="" textlink="">
      <xdr:nvSpPr>
        <xdr:cNvPr id="465" name="テキスト ボックス 464"/>
        <xdr:cNvSpPr txBox="1"/>
      </xdr:nvSpPr>
      <xdr:spPr>
        <a:xfrm>
          <a:off x="15798800" y="313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158200</xdr:rowOff>
    </xdr:from>
    <xdr:to>
      <xdr:col>73</xdr:col>
      <xdr:colOff>44450</xdr:colOff>
      <xdr:row>17</xdr:row>
      <xdr:rowOff>88350</xdr:rowOff>
    </xdr:to>
    <xdr:sp macro="" textlink="">
      <xdr:nvSpPr>
        <xdr:cNvPr id="466" name="楕円 465"/>
        <xdr:cNvSpPr/>
      </xdr:nvSpPr>
      <xdr:spPr>
        <a:xfrm>
          <a:off x="15240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73127</xdr:rowOff>
    </xdr:from>
    <xdr:ext cx="762000" cy="259045"/>
    <xdr:sp macro="" textlink="">
      <xdr:nvSpPr>
        <xdr:cNvPr id="467" name="テキスト ボックス 466"/>
        <xdr:cNvSpPr txBox="1"/>
      </xdr:nvSpPr>
      <xdr:spPr>
        <a:xfrm>
          <a:off x="14909800" y="29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96943</xdr:rowOff>
    </xdr:from>
    <xdr:to>
      <xdr:col>68</xdr:col>
      <xdr:colOff>203200</xdr:colOff>
      <xdr:row>18</xdr:row>
      <xdr:rowOff>27093</xdr:rowOff>
    </xdr:to>
    <xdr:sp macro="" textlink="">
      <xdr:nvSpPr>
        <xdr:cNvPr id="468" name="楕円 467"/>
        <xdr:cNvSpPr/>
      </xdr:nvSpPr>
      <xdr:spPr>
        <a:xfrm>
          <a:off x="14351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11870</xdr:rowOff>
    </xdr:from>
    <xdr:ext cx="762000" cy="259045"/>
    <xdr:sp macro="" textlink="">
      <xdr:nvSpPr>
        <xdr:cNvPr id="469" name="テキスト ボックス 468"/>
        <xdr:cNvSpPr txBox="1"/>
      </xdr:nvSpPr>
      <xdr:spPr>
        <a:xfrm>
          <a:off x="14020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118533</xdr:rowOff>
    </xdr:from>
    <xdr:to>
      <xdr:col>64</xdr:col>
      <xdr:colOff>152400</xdr:colOff>
      <xdr:row>19</xdr:row>
      <xdr:rowOff>48683</xdr:rowOff>
    </xdr:to>
    <xdr:sp macro="" textlink="">
      <xdr:nvSpPr>
        <xdr:cNvPr id="470" name="楕円 469"/>
        <xdr:cNvSpPr/>
      </xdr:nvSpPr>
      <xdr:spPr>
        <a:xfrm>
          <a:off x="13462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33460</xdr:rowOff>
    </xdr:from>
    <xdr:ext cx="762000" cy="259045"/>
    <xdr:sp macro="" textlink="">
      <xdr:nvSpPr>
        <xdr:cNvPr id="471" name="テキスト ボックス 470"/>
        <xdr:cNvSpPr txBox="1"/>
      </xdr:nvSpPr>
      <xdr:spPr>
        <a:xfrm>
          <a:off x="13131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15,593
15,548
57.37
6,087,433
5,927,668
50,518
3,857,545
6,786,576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前年度と比較して職員数＋</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名で</a:t>
          </a:r>
          <a:r>
            <a:rPr kumimoji="1" lang="ja-JP" altLang="en-US" sz="1100" b="0" i="0" baseline="0">
              <a:solidFill>
                <a:schemeClr val="dk1"/>
              </a:solidFill>
              <a:effectLst/>
              <a:latin typeface="+mn-lt"/>
              <a:ea typeface="+mn-ea"/>
              <a:cs typeface="+mn-cs"/>
            </a:rPr>
            <a:t>０．４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既に各種手当等の廃止や見直しを実施しており、全国平均や県平均と比較して非常に低い割合であることから、今後も行政運営の効率化とサービス向上のバランスを図りながら、引き続き定員管理の適正化等の取組みを継続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74422</xdr:rowOff>
    </xdr:to>
    <xdr:cxnSp macro="">
      <xdr:nvCxnSpPr>
        <xdr:cNvPr id="64" name="直線コネクタ 63"/>
        <xdr:cNvCxnSpPr/>
      </xdr:nvCxnSpPr>
      <xdr:spPr>
        <a:xfrm>
          <a:off x="3987800" y="60568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92710</xdr:rowOff>
    </xdr:to>
    <xdr:cxnSp macro="">
      <xdr:nvCxnSpPr>
        <xdr:cNvPr id="67" name="直線コネクタ 66"/>
        <xdr:cNvCxnSpPr/>
      </xdr:nvCxnSpPr>
      <xdr:spPr>
        <a:xfrm flipV="1">
          <a:off x="3098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124714</xdr:rowOff>
    </xdr:to>
    <xdr:cxnSp macro="">
      <xdr:nvCxnSpPr>
        <xdr:cNvPr id="70" name="直線コネクタ 69"/>
        <xdr:cNvCxnSpPr/>
      </xdr:nvCxnSpPr>
      <xdr:spPr>
        <a:xfrm flipV="1">
          <a:off x="2209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124714</xdr:rowOff>
    </xdr:from>
    <xdr:to>
      <xdr:col>11</xdr:col>
      <xdr:colOff>9525</xdr:colOff>
      <xdr:row>35</xdr:row>
      <xdr:rowOff>161290</xdr:rowOff>
    </xdr:to>
    <xdr:cxnSp macro="">
      <xdr:nvCxnSpPr>
        <xdr:cNvPr id="73" name="直線コネクタ 72"/>
        <xdr:cNvCxnSpPr/>
      </xdr:nvCxnSpPr>
      <xdr:spPr>
        <a:xfrm flipV="1">
          <a:off x="1320800" y="61254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103649</xdr:rowOff>
    </xdr:from>
    <xdr:ext cx="762000" cy="259045"/>
    <xdr:sp macro="" textlink="">
      <xdr:nvSpPr>
        <xdr:cNvPr id="84" name="人件費該当値テキスト"/>
        <xdr:cNvSpPr txBox="1"/>
      </xdr:nvSpPr>
      <xdr:spPr>
        <a:xfrm>
          <a:off x="4914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117111</xdr:rowOff>
    </xdr:from>
    <xdr:ext cx="736600" cy="259045"/>
    <xdr:sp macro="" textlink="">
      <xdr:nvSpPr>
        <xdr:cNvPr id="86" name="テキスト ボックス 85"/>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8" name="テキスト ボックス 87"/>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73914</xdr:rowOff>
    </xdr:from>
    <xdr:to>
      <xdr:col>11</xdr:col>
      <xdr:colOff>60325</xdr:colOff>
      <xdr:row>36</xdr:row>
      <xdr:rowOff>4064</xdr:rowOff>
    </xdr:to>
    <xdr:sp macro="" textlink="">
      <xdr:nvSpPr>
        <xdr:cNvPr id="89" name="楕円 88"/>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14241</xdr:rowOff>
    </xdr:from>
    <xdr:ext cx="762000" cy="259045"/>
    <xdr:sp macro="" textlink="">
      <xdr:nvSpPr>
        <xdr:cNvPr id="90" name="テキスト ボックス 89"/>
        <xdr:cNvSpPr txBox="1"/>
      </xdr:nvSpPr>
      <xdr:spPr>
        <a:xfrm>
          <a:off x="1828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２．４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しており、類似団体の平均値を</a:t>
          </a:r>
          <a:r>
            <a:rPr kumimoji="1" lang="ja-JP" altLang="en-US" sz="1100" b="0" i="0" baseline="0">
              <a:solidFill>
                <a:schemeClr val="dk1"/>
              </a:solidFill>
              <a:effectLst/>
              <a:latin typeface="+mn-lt"/>
              <a:ea typeface="+mn-ea"/>
              <a:cs typeface="+mn-cs"/>
            </a:rPr>
            <a:t>上回った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の要因としては、体育施設指定管理料、</a:t>
          </a:r>
          <a:r>
            <a:rPr kumimoji="1" lang="ja-JP" altLang="en-US" sz="1100" b="0" i="0" baseline="0">
              <a:solidFill>
                <a:schemeClr val="dk1"/>
              </a:solidFill>
              <a:effectLst/>
              <a:latin typeface="+mn-lt"/>
              <a:ea typeface="+mn-ea"/>
              <a:cs typeface="+mn-cs"/>
            </a:rPr>
            <a:t>学校給食費</a:t>
          </a:r>
          <a:r>
            <a:rPr kumimoji="1" lang="ja-JP" altLang="ja-JP" sz="1100" b="0" i="0" baseline="0">
              <a:solidFill>
                <a:schemeClr val="dk1"/>
              </a:solidFill>
              <a:effectLst/>
              <a:latin typeface="+mn-lt"/>
              <a:ea typeface="+mn-ea"/>
              <a:cs typeface="+mn-cs"/>
            </a:rPr>
            <a:t>などの経常的な経費の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るためである。既に行財政改革の一環として、経費の削減や委託事業等の見直しに着手しており、物件費に係る経常収支比率について顕著な減額効果を生むことは容易ではないが、更なる改善に向けての取組み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18</xdr:row>
      <xdr:rowOff>5080</xdr:rowOff>
    </xdr:to>
    <xdr:cxnSp macro="">
      <xdr:nvCxnSpPr>
        <xdr:cNvPr id="125" name="直線コネクタ 124"/>
        <xdr:cNvCxnSpPr/>
      </xdr:nvCxnSpPr>
      <xdr:spPr>
        <a:xfrm>
          <a:off x="15671800" y="29083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123190</xdr:rowOff>
    </xdr:to>
    <xdr:cxnSp macro="">
      <xdr:nvCxnSpPr>
        <xdr:cNvPr id="128" name="直線コネクタ 127"/>
        <xdr:cNvCxnSpPr/>
      </xdr:nvCxnSpPr>
      <xdr:spPr>
        <a:xfrm flipV="1">
          <a:off x="14782800" y="2908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123190</xdr:rowOff>
    </xdr:to>
    <xdr:cxnSp macro="">
      <xdr:nvCxnSpPr>
        <xdr:cNvPr id="131" name="直線コネクタ 130"/>
        <xdr:cNvCxnSpPr/>
      </xdr:nvCxnSpPr>
      <xdr:spPr>
        <a:xfrm>
          <a:off x="13893800" y="292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115570</xdr:rowOff>
    </xdr:to>
    <xdr:cxnSp macro="">
      <xdr:nvCxnSpPr>
        <xdr:cNvPr id="134" name="直線コネクタ 133"/>
        <xdr:cNvCxnSpPr/>
      </xdr:nvCxnSpPr>
      <xdr:spPr>
        <a:xfrm flipV="1">
          <a:off x="13004800" y="292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4" name="楕円 143"/>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5"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7" name="テキスト ボックス 146"/>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48" name="楕円 147"/>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49" name="テキスト ボックス 148"/>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前年度と比較して０．</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％の減少となっている。全国、県の各平均を下回っているものの、類似団体内においては依然として高い水準で推移している。主な要因としては社会福祉費の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が挙げられ、特に</a:t>
          </a:r>
          <a:r>
            <a:rPr kumimoji="1" lang="ja-JP" altLang="en-US" sz="1100" b="0" i="0" baseline="0">
              <a:solidFill>
                <a:schemeClr val="dk1"/>
              </a:solidFill>
              <a:effectLst/>
              <a:latin typeface="+mn-lt"/>
              <a:ea typeface="+mn-ea"/>
              <a:cs typeface="+mn-cs"/>
            </a:rPr>
            <a:t>児童手当費が減少</a:t>
          </a:r>
          <a:r>
            <a:rPr kumimoji="1" lang="ja-JP" altLang="ja-JP" sz="1100" b="0" i="0" baseline="0">
              <a:solidFill>
                <a:schemeClr val="dk1"/>
              </a:solidFill>
              <a:effectLst/>
              <a:latin typeface="+mn-lt"/>
              <a:ea typeface="+mn-ea"/>
              <a:cs typeface="+mn-cs"/>
            </a:rPr>
            <a:t>している事が挙げられる。今後の見通しとしても社会福祉費は</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していくことが予想されることから、予防事業等の取組みを積極的に行い、</a:t>
          </a:r>
          <a:r>
            <a:rPr kumimoji="1" lang="ja-JP" altLang="en-US" sz="1100" b="0" i="0" baseline="0">
              <a:solidFill>
                <a:schemeClr val="dk1"/>
              </a:solidFill>
              <a:effectLst/>
              <a:latin typeface="+mn-lt"/>
              <a:ea typeface="+mn-ea"/>
              <a:cs typeface="+mn-cs"/>
            </a:rPr>
            <a:t>更なる</a:t>
          </a:r>
          <a:r>
            <a:rPr kumimoji="1" lang="ja-JP" altLang="ja-JP" sz="1100" b="0" i="0" baseline="0">
              <a:solidFill>
                <a:schemeClr val="dk1"/>
              </a:solidFill>
              <a:effectLst/>
              <a:latin typeface="+mn-lt"/>
              <a:ea typeface="+mn-ea"/>
              <a:cs typeface="+mn-cs"/>
            </a:rPr>
            <a:t>扶助費の抑制に努める。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6350</xdr:rowOff>
    </xdr:to>
    <xdr:cxnSp macro="">
      <xdr:nvCxnSpPr>
        <xdr:cNvPr id="185" name="直線コネクタ 184"/>
        <xdr:cNvCxnSpPr/>
      </xdr:nvCxnSpPr>
      <xdr:spPr>
        <a:xfrm flipV="1">
          <a:off x="3987800" y="1008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19050</xdr:rowOff>
    </xdr:to>
    <xdr:cxnSp macro="">
      <xdr:nvCxnSpPr>
        <xdr:cNvPr id="188" name="直線コネクタ 187"/>
        <xdr:cNvCxnSpPr/>
      </xdr:nvCxnSpPr>
      <xdr:spPr>
        <a:xfrm flipV="1">
          <a:off x="3098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19050</xdr:rowOff>
    </xdr:to>
    <xdr:cxnSp macro="">
      <xdr:nvCxnSpPr>
        <xdr:cNvPr id="191" name="直線コネクタ 190"/>
        <xdr:cNvCxnSpPr/>
      </xdr:nvCxnSpPr>
      <xdr:spPr>
        <a:xfrm>
          <a:off x="2209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6350</xdr:rowOff>
    </xdr:to>
    <xdr:cxnSp macro="">
      <xdr:nvCxnSpPr>
        <xdr:cNvPr id="194" name="直線コネクタ 193"/>
        <xdr:cNvCxnSpPr/>
      </xdr:nvCxnSpPr>
      <xdr:spPr>
        <a:xfrm flipV="1">
          <a:off x="1320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4" name="楕円 203"/>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05"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6" name="楕円 205"/>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07" name="テキスト ボックス 206"/>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08" name="楕円 207"/>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09" name="テキスト ボックス 208"/>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0" name="楕円 209"/>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1" name="テキスト ボックス 210"/>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2" name="楕円 211"/>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3" name="テキスト ボックス 212"/>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１．０</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いる。投資及び出資金・貸付金については横ばいとなったが、維持補修費、繰出金に係る経常収支比率が増加したことが主な要因である。引き続き、集中改革プラン・中期健全化計画と繰出先となる事業の経営計画とのバランスを見極めながら歳出の抑制に向けての取組み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42091</xdr:rowOff>
    </xdr:from>
    <xdr:to>
      <xdr:col>82</xdr:col>
      <xdr:colOff>107950</xdr:colOff>
      <xdr:row>58</xdr:row>
      <xdr:rowOff>107406</xdr:rowOff>
    </xdr:to>
    <xdr:cxnSp macro="">
      <xdr:nvCxnSpPr>
        <xdr:cNvPr id="247" name="直線コネクタ 246"/>
        <xdr:cNvCxnSpPr/>
      </xdr:nvCxnSpPr>
      <xdr:spPr>
        <a:xfrm flipV="1">
          <a:off x="15671800" y="998619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22497</xdr:rowOff>
    </xdr:from>
    <xdr:to>
      <xdr:col>78</xdr:col>
      <xdr:colOff>69850</xdr:colOff>
      <xdr:row>58</xdr:row>
      <xdr:rowOff>107406</xdr:rowOff>
    </xdr:to>
    <xdr:cxnSp macro="">
      <xdr:nvCxnSpPr>
        <xdr:cNvPr id="250" name="直線コネクタ 249"/>
        <xdr:cNvCxnSpPr/>
      </xdr:nvCxnSpPr>
      <xdr:spPr>
        <a:xfrm>
          <a:off x="14782800" y="996659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xdr:rowOff>
    </xdr:from>
    <xdr:to>
      <xdr:col>73</xdr:col>
      <xdr:colOff>180975</xdr:colOff>
      <xdr:row>58</xdr:row>
      <xdr:rowOff>22497</xdr:rowOff>
    </xdr:to>
    <xdr:cxnSp macro="">
      <xdr:nvCxnSpPr>
        <xdr:cNvPr id="253" name="直線コネクタ 252"/>
        <xdr:cNvCxnSpPr/>
      </xdr:nvCxnSpPr>
      <xdr:spPr>
        <a:xfrm>
          <a:off x="13893800" y="99535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xdr:rowOff>
    </xdr:from>
    <xdr:to>
      <xdr:col>69</xdr:col>
      <xdr:colOff>92075</xdr:colOff>
      <xdr:row>58</xdr:row>
      <xdr:rowOff>29028</xdr:rowOff>
    </xdr:to>
    <xdr:cxnSp macro="">
      <xdr:nvCxnSpPr>
        <xdr:cNvPr id="256" name="直線コネクタ 255"/>
        <xdr:cNvCxnSpPr/>
      </xdr:nvCxnSpPr>
      <xdr:spPr>
        <a:xfrm flipV="1">
          <a:off x="13004800" y="99535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162741</xdr:rowOff>
    </xdr:from>
    <xdr:to>
      <xdr:col>82</xdr:col>
      <xdr:colOff>158750</xdr:colOff>
      <xdr:row>58</xdr:row>
      <xdr:rowOff>92891</xdr:rowOff>
    </xdr:to>
    <xdr:sp macro="" textlink="">
      <xdr:nvSpPr>
        <xdr:cNvPr id="266" name="楕円 265"/>
        <xdr:cNvSpPr/>
      </xdr:nvSpPr>
      <xdr:spPr>
        <a:xfrm>
          <a:off x="164592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134818</xdr:rowOff>
    </xdr:from>
    <xdr:ext cx="762000" cy="259045"/>
    <xdr:sp macro="" textlink="">
      <xdr:nvSpPr>
        <xdr:cNvPr id="267" name="その他該当値テキスト"/>
        <xdr:cNvSpPr txBox="1"/>
      </xdr:nvSpPr>
      <xdr:spPr>
        <a:xfrm>
          <a:off x="16598900" y="990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56606</xdr:rowOff>
    </xdr:from>
    <xdr:to>
      <xdr:col>78</xdr:col>
      <xdr:colOff>120650</xdr:colOff>
      <xdr:row>58</xdr:row>
      <xdr:rowOff>158206</xdr:rowOff>
    </xdr:to>
    <xdr:sp macro="" textlink="">
      <xdr:nvSpPr>
        <xdr:cNvPr id="268" name="楕円 267"/>
        <xdr:cNvSpPr/>
      </xdr:nvSpPr>
      <xdr:spPr>
        <a:xfrm>
          <a:off x="156210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142983</xdr:rowOff>
    </xdr:from>
    <xdr:ext cx="736600" cy="259045"/>
    <xdr:sp macro="" textlink="">
      <xdr:nvSpPr>
        <xdr:cNvPr id="269" name="テキスト ボックス 268"/>
        <xdr:cNvSpPr txBox="1"/>
      </xdr:nvSpPr>
      <xdr:spPr>
        <a:xfrm>
          <a:off x="15290800" y="1008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143147</xdr:rowOff>
    </xdr:from>
    <xdr:to>
      <xdr:col>74</xdr:col>
      <xdr:colOff>31750</xdr:colOff>
      <xdr:row>58</xdr:row>
      <xdr:rowOff>73297</xdr:rowOff>
    </xdr:to>
    <xdr:sp macro="" textlink="">
      <xdr:nvSpPr>
        <xdr:cNvPr id="270" name="楕円 269"/>
        <xdr:cNvSpPr/>
      </xdr:nvSpPr>
      <xdr:spPr>
        <a:xfrm>
          <a:off x="14732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58074</xdr:rowOff>
    </xdr:from>
    <xdr:ext cx="762000" cy="259045"/>
    <xdr:sp macro="" textlink="">
      <xdr:nvSpPr>
        <xdr:cNvPr id="271" name="テキスト ボックス 270"/>
        <xdr:cNvSpPr txBox="1"/>
      </xdr:nvSpPr>
      <xdr:spPr>
        <a:xfrm>
          <a:off x="14401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130084</xdr:rowOff>
    </xdr:from>
    <xdr:to>
      <xdr:col>69</xdr:col>
      <xdr:colOff>142875</xdr:colOff>
      <xdr:row>58</xdr:row>
      <xdr:rowOff>60234</xdr:rowOff>
    </xdr:to>
    <xdr:sp macro="" textlink="">
      <xdr:nvSpPr>
        <xdr:cNvPr id="272" name="楕円 271"/>
        <xdr:cNvSpPr/>
      </xdr:nvSpPr>
      <xdr:spPr>
        <a:xfrm>
          <a:off x="13843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45011</xdr:rowOff>
    </xdr:from>
    <xdr:ext cx="762000" cy="259045"/>
    <xdr:sp macro="" textlink="">
      <xdr:nvSpPr>
        <xdr:cNvPr id="273" name="テキスト ボックス 272"/>
        <xdr:cNvSpPr txBox="1"/>
      </xdr:nvSpPr>
      <xdr:spPr>
        <a:xfrm>
          <a:off x="13512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4" name="楕円 273"/>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5" name="テキスト ボックス 274"/>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０．９％減少しており</a:t>
          </a:r>
          <a:r>
            <a:rPr kumimoji="1" lang="ja-JP" altLang="ja-JP" sz="1100" b="0" i="0" baseline="0">
              <a:solidFill>
                <a:schemeClr val="dk1"/>
              </a:solidFill>
              <a:effectLst/>
              <a:latin typeface="+mn-lt"/>
              <a:ea typeface="+mn-ea"/>
              <a:cs typeface="+mn-cs"/>
            </a:rPr>
            <a:t>、類似団体の平均値を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減少の要因としては、上大中清掃施設組合負担金、消防業務委託料などの経常的な経費の減によるためである。</a:t>
          </a:r>
          <a:r>
            <a:rPr kumimoji="1" lang="ja-JP" altLang="ja-JP" sz="1100" b="0" i="0" baseline="0">
              <a:solidFill>
                <a:schemeClr val="dk1"/>
              </a:solidFill>
              <a:effectLst/>
              <a:latin typeface="+mn-lt"/>
              <a:ea typeface="+mn-ea"/>
              <a:cs typeface="+mn-cs"/>
            </a:rPr>
            <a:t>今後も、補助費等の全体費用を抑制しつつ、財政状況、優先事業等を見極めながら、経常化した補助費等の対象事業を見直すための庁内での聞き取りなど、更なる改善に向けての取組みを行う。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110998</xdr:rowOff>
    </xdr:to>
    <xdr:cxnSp macro="">
      <xdr:nvCxnSpPr>
        <xdr:cNvPr id="305" name="直線コネクタ 304"/>
        <xdr:cNvCxnSpPr/>
      </xdr:nvCxnSpPr>
      <xdr:spPr>
        <a:xfrm flipV="1">
          <a:off x="15671800" y="6413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110998</xdr:rowOff>
    </xdr:to>
    <xdr:cxnSp macro="">
      <xdr:nvCxnSpPr>
        <xdr:cNvPr id="308" name="直線コネクタ 307"/>
        <xdr:cNvCxnSpPr/>
      </xdr:nvCxnSpPr>
      <xdr:spPr>
        <a:xfrm>
          <a:off x="14782800" y="6454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110998</xdr:rowOff>
    </xdr:to>
    <xdr:cxnSp macro="">
      <xdr:nvCxnSpPr>
        <xdr:cNvPr id="311" name="直線コネクタ 310"/>
        <xdr:cNvCxnSpPr/>
      </xdr:nvCxnSpPr>
      <xdr:spPr>
        <a:xfrm>
          <a:off x="13893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106426</xdr:rowOff>
    </xdr:to>
    <xdr:cxnSp macro="">
      <xdr:nvCxnSpPr>
        <xdr:cNvPr id="314" name="直線コネクタ 313"/>
        <xdr:cNvCxnSpPr/>
      </xdr:nvCxnSpPr>
      <xdr:spPr>
        <a:xfrm>
          <a:off x="13004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4" name="楕円 323"/>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25"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6" name="楕円 325"/>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7" name="テキスト ボックス 326"/>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8" name="楕円 327"/>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9" name="テキスト ボックス 328"/>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0" name="楕円 329"/>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1" name="テキスト ボックス 330"/>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2" name="楕円 331"/>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3" name="テキスト ボックス 332"/>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０．５％の減少となっている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これまで進めてきた公営住宅建設事業、優先事業として実施した</a:t>
          </a:r>
          <a:r>
            <a:rPr kumimoji="1" lang="ja-JP" altLang="en-US" sz="1100" b="0" i="0" baseline="0">
              <a:solidFill>
                <a:schemeClr val="dk1"/>
              </a:solidFill>
              <a:effectLst/>
              <a:latin typeface="+mn-lt"/>
              <a:ea typeface="+mn-ea"/>
              <a:cs typeface="+mn-cs"/>
            </a:rPr>
            <a:t>学校</a:t>
          </a:r>
          <a:r>
            <a:rPr kumimoji="1" lang="ja-JP" altLang="ja-JP" sz="1100" b="0" i="0" baseline="0">
              <a:solidFill>
                <a:schemeClr val="dk1"/>
              </a:solidFill>
              <a:effectLst/>
              <a:latin typeface="+mn-lt"/>
              <a:ea typeface="+mn-ea"/>
              <a:cs typeface="+mn-cs"/>
            </a:rPr>
            <a:t>教育施設の耐震化事業</a:t>
          </a:r>
          <a:r>
            <a:rPr kumimoji="1" lang="ja-JP" altLang="en-US" sz="1100" b="0" i="0" baseline="0">
              <a:solidFill>
                <a:schemeClr val="dk1"/>
              </a:solidFill>
              <a:effectLst/>
              <a:latin typeface="+mn-lt"/>
              <a:ea typeface="+mn-ea"/>
              <a:cs typeface="+mn-cs"/>
            </a:rPr>
            <a:t>の償還が終了してきたことが減少の要因となっているが、今後は平成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年度に完成した</a:t>
          </a:r>
          <a:r>
            <a:rPr kumimoji="1" lang="ja-JP" altLang="ja-JP" sz="1100" b="0" i="0" baseline="0">
              <a:solidFill>
                <a:schemeClr val="dk1"/>
              </a:solidFill>
              <a:effectLst/>
              <a:latin typeface="+mn-lt"/>
              <a:ea typeface="+mn-ea"/>
              <a:cs typeface="+mn-cs"/>
            </a:rPr>
            <a:t>学校給食センター建設事業が今後の公債費に影響してくることが見込まれており、引き続き各種事業の見直しや、新規事業についての優先順位を見極めながら財政の健全化を遂行し、更なる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77</xdr:row>
      <xdr:rowOff>170435</xdr:rowOff>
    </xdr:to>
    <xdr:cxnSp macro="">
      <xdr:nvCxnSpPr>
        <xdr:cNvPr id="363" name="直線コネクタ 362"/>
        <xdr:cNvCxnSpPr/>
      </xdr:nvCxnSpPr>
      <xdr:spPr>
        <a:xfrm flipV="1">
          <a:off x="3987800" y="133492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77</xdr:row>
      <xdr:rowOff>170435</xdr:rowOff>
    </xdr:to>
    <xdr:cxnSp macro="">
      <xdr:nvCxnSpPr>
        <xdr:cNvPr id="366" name="直線コネクタ 365"/>
        <xdr:cNvCxnSpPr/>
      </xdr:nvCxnSpPr>
      <xdr:spPr>
        <a:xfrm>
          <a:off x="3098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170435</xdr:rowOff>
    </xdr:to>
    <xdr:cxnSp macro="">
      <xdr:nvCxnSpPr>
        <xdr:cNvPr id="369" name="直線コネクタ 368"/>
        <xdr:cNvCxnSpPr/>
      </xdr:nvCxnSpPr>
      <xdr:spPr>
        <a:xfrm>
          <a:off x="2209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78</xdr:row>
      <xdr:rowOff>3556</xdr:rowOff>
    </xdr:to>
    <xdr:cxnSp macro="">
      <xdr:nvCxnSpPr>
        <xdr:cNvPr id="372" name="直線コネクタ 371"/>
        <xdr:cNvCxnSpPr/>
      </xdr:nvCxnSpPr>
      <xdr:spPr>
        <a:xfrm flipV="1">
          <a:off x="1320800" y="13298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2" name="楕円 381"/>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3"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4" name="楕円 383"/>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5" name="テキスト ボックス 384"/>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6" name="楕円 385"/>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7" name="テキスト ボックス 386"/>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88" name="楕円 387"/>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89" name="テキスト ボックス 38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0" name="楕円 389"/>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1" name="テキスト ボックス 390"/>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に係る経常収支比率が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したことにより、前年度と比較して</a:t>
          </a:r>
          <a:r>
            <a:rPr kumimoji="1" lang="ja-JP" altLang="en-US" sz="1100" b="0" i="0" baseline="0">
              <a:solidFill>
                <a:schemeClr val="dk1"/>
              </a:solidFill>
              <a:effectLst/>
              <a:latin typeface="+mn-lt"/>
              <a:ea typeface="+mn-ea"/>
              <a:cs typeface="+mn-cs"/>
            </a:rPr>
            <a:t>０．６</a:t>
          </a:r>
          <a:r>
            <a:rPr kumimoji="1" lang="ja-JP" altLang="ja-JP" sz="1100" b="0" i="0" baseline="0">
              <a:solidFill>
                <a:schemeClr val="dk1"/>
              </a:solidFill>
              <a:effectLst/>
              <a:latin typeface="+mn-lt"/>
              <a:ea typeface="+mn-ea"/>
              <a:cs typeface="+mn-cs"/>
            </a:rPr>
            <a:t>％の減となった。人件費等の更なる抑制は容易ではない状態であり、今後は増加傾向にある公営企業への繰出金について、下水道事業の実施範囲を見直したり、国民健康保険事業や介護保険事業の保険料の改定などを検討し、経常収支比率の抑制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85852</xdr:rowOff>
    </xdr:to>
    <xdr:cxnSp macro="">
      <xdr:nvCxnSpPr>
        <xdr:cNvPr id="422" name="直線コネクタ 421"/>
        <xdr:cNvCxnSpPr/>
      </xdr:nvCxnSpPr>
      <xdr:spPr>
        <a:xfrm>
          <a:off x="15671800" y="13088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117856</xdr:rowOff>
    </xdr:to>
    <xdr:cxnSp macro="">
      <xdr:nvCxnSpPr>
        <xdr:cNvPr id="425" name="直線コネクタ 424"/>
        <xdr:cNvCxnSpPr/>
      </xdr:nvCxnSpPr>
      <xdr:spPr>
        <a:xfrm flipV="1">
          <a:off x="14782800" y="13088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117856</xdr:rowOff>
    </xdr:to>
    <xdr:cxnSp macro="">
      <xdr:nvCxnSpPr>
        <xdr:cNvPr id="428" name="直線コネクタ 427"/>
        <xdr:cNvCxnSpPr/>
      </xdr:nvCxnSpPr>
      <xdr:spPr>
        <a:xfrm>
          <a:off x="13893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5842</xdr:rowOff>
    </xdr:to>
    <xdr:cxnSp macro="">
      <xdr:nvCxnSpPr>
        <xdr:cNvPr id="431" name="直線コネクタ 430"/>
        <xdr:cNvCxnSpPr/>
      </xdr:nvCxnSpPr>
      <xdr:spPr>
        <a:xfrm flipV="1">
          <a:off x="13004800" y="130840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1" name="楕円 440"/>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2"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3" name="楕円 442"/>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4" name="テキスト ボックス 44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5" name="楕円 444"/>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46" name="テキスト ボックス 445"/>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47" name="楕円 446"/>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89425</xdr:rowOff>
    </xdr:from>
    <xdr:ext cx="762000" cy="259045"/>
    <xdr:sp macro="" textlink="">
      <xdr:nvSpPr>
        <xdr:cNvPr id="448" name="テキスト ボックス 447"/>
        <xdr:cNvSpPr txBox="1"/>
      </xdr:nvSpPr>
      <xdr:spPr>
        <a:xfrm>
          <a:off x="13512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9" name="楕円 448"/>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50" name="テキスト ボックス 449"/>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151754</xdr:rowOff>
    </xdr:from>
    <xdr:ext cx="762000" cy="259045"/>
    <xdr:sp macro="" textlink="">
      <xdr:nvSpPr>
        <xdr:cNvPr id="46" name="人口1人当たり決算額の推移最小値テキスト130"/>
        <xdr:cNvSpPr txBox="1"/>
      </xdr:nvSpPr>
      <xdr:spPr>
        <a:xfrm>
          <a:off x="5740400" y="345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141577</xdr:rowOff>
    </xdr:from>
    <xdr:to>
      <xdr:col>29</xdr:col>
      <xdr:colOff>127000</xdr:colOff>
      <xdr:row>19</xdr:row>
      <xdr:rowOff>159598</xdr:rowOff>
    </xdr:to>
    <xdr:cxnSp macro="">
      <xdr:nvCxnSpPr>
        <xdr:cNvPr id="50" name="直線コネクタ 49"/>
        <xdr:cNvCxnSpPr/>
      </xdr:nvCxnSpPr>
      <xdr:spPr bwMode="auto">
        <a:xfrm flipV="1">
          <a:off x="5003800" y="3446752"/>
          <a:ext cx="6477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151864</xdr:rowOff>
    </xdr:from>
    <xdr:to>
      <xdr:col>26</xdr:col>
      <xdr:colOff>50800</xdr:colOff>
      <xdr:row>19</xdr:row>
      <xdr:rowOff>159598</xdr:rowOff>
    </xdr:to>
    <xdr:cxnSp macro="">
      <xdr:nvCxnSpPr>
        <xdr:cNvPr id="53" name="直線コネクタ 52"/>
        <xdr:cNvCxnSpPr/>
      </xdr:nvCxnSpPr>
      <xdr:spPr bwMode="auto">
        <a:xfrm>
          <a:off x="4305300" y="3457039"/>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151864</xdr:rowOff>
    </xdr:from>
    <xdr:to>
      <xdr:col>22</xdr:col>
      <xdr:colOff>114300</xdr:colOff>
      <xdr:row>20</xdr:row>
      <xdr:rowOff>4371</xdr:rowOff>
    </xdr:to>
    <xdr:cxnSp macro="">
      <xdr:nvCxnSpPr>
        <xdr:cNvPr id="56" name="直線コネクタ 55"/>
        <xdr:cNvCxnSpPr/>
      </xdr:nvCxnSpPr>
      <xdr:spPr bwMode="auto">
        <a:xfrm flipV="1">
          <a:off x="3606800" y="3457039"/>
          <a:ext cx="698500" cy="2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114930</xdr:rowOff>
    </xdr:from>
    <xdr:to>
      <xdr:col>18</xdr:col>
      <xdr:colOff>177800</xdr:colOff>
      <xdr:row>20</xdr:row>
      <xdr:rowOff>4371</xdr:rowOff>
    </xdr:to>
    <xdr:cxnSp macro="">
      <xdr:nvCxnSpPr>
        <xdr:cNvPr id="59" name="直線コネクタ 58"/>
        <xdr:cNvCxnSpPr/>
      </xdr:nvCxnSpPr>
      <xdr:spPr bwMode="auto">
        <a:xfrm>
          <a:off x="2908300" y="3420105"/>
          <a:ext cx="698500" cy="6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90777</xdr:rowOff>
    </xdr:from>
    <xdr:to>
      <xdr:col>29</xdr:col>
      <xdr:colOff>177800</xdr:colOff>
      <xdr:row>20</xdr:row>
      <xdr:rowOff>20927</xdr:rowOff>
    </xdr:to>
    <xdr:sp macro="" textlink="">
      <xdr:nvSpPr>
        <xdr:cNvPr id="69" name="楕円 68"/>
        <xdr:cNvSpPr/>
      </xdr:nvSpPr>
      <xdr:spPr bwMode="auto">
        <a:xfrm>
          <a:off x="5600700" y="3395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170804</xdr:rowOff>
    </xdr:from>
    <xdr:ext cx="762000" cy="259045"/>
    <xdr:sp macro="" textlink="">
      <xdr:nvSpPr>
        <xdr:cNvPr id="70" name="人口1人当たり決算額の推移該当値テキスト130"/>
        <xdr:cNvSpPr txBox="1"/>
      </xdr:nvSpPr>
      <xdr:spPr>
        <a:xfrm>
          <a:off x="5740400" y="330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108798</xdr:rowOff>
    </xdr:from>
    <xdr:to>
      <xdr:col>26</xdr:col>
      <xdr:colOff>101600</xdr:colOff>
      <xdr:row>20</xdr:row>
      <xdr:rowOff>38948</xdr:rowOff>
    </xdr:to>
    <xdr:sp macro="" textlink="">
      <xdr:nvSpPr>
        <xdr:cNvPr id="71" name="楕円 70"/>
        <xdr:cNvSpPr/>
      </xdr:nvSpPr>
      <xdr:spPr bwMode="auto">
        <a:xfrm>
          <a:off x="4953000" y="341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23725</xdr:rowOff>
    </xdr:from>
    <xdr:ext cx="736600" cy="259045"/>
    <xdr:sp macro="" textlink="">
      <xdr:nvSpPr>
        <xdr:cNvPr id="72" name="テキスト ボックス 71"/>
        <xdr:cNvSpPr txBox="1"/>
      </xdr:nvSpPr>
      <xdr:spPr>
        <a:xfrm>
          <a:off x="4622800" y="3500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101064</xdr:rowOff>
    </xdr:from>
    <xdr:to>
      <xdr:col>22</xdr:col>
      <xdr:colOff>165100</xdr:colOff>
      <xdr:row>20</xdr:row>
      <xdr:rowOff>31214</xdr:rowOff>
    </xdr:to>
    <xdr:sp macro="" textlink="">
      <xdr:nvSpPr>
        <xdr:cNvPr id="73" name="楕円 72"/>
        <xdr:cNvSpPr/>
      </xdr:nvSpPr>
      <xdr:spPr bwMode="auto">
        <a:xfrm>
          <a:off x="4254500" y="340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15991</xdr:rowOff>
    </xdr:from>
    <xdr:ext cx="762000" cy="259045"/>
    <xdr:sp macro="" textlink="">
      <xdr:nvSpPr>
        <xdr:cNvPr id="74" name="テキスト ボックス 73"/>
        <xdr:cNvSpPr txBox="1"/>
      </xdr:nvSpPr>
      <xdr:spPr>
        <a:xfrm>
          <a:off x="3924300" y="349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125021</xdr:rowOff>
    </xdr:from>
    <xdr:to>
      <xdr:col>19</xdr:col>
      <xdr:colOff>38100</xdr:colOff>
      <xdr:row>20</xdr:row>
      <xdr:rowOff>55171</xdr:rowOff>
    </xdr:to>
    <xdr:sp macro="" textlink="">
      <xdr:nvSpPr>
        <xdr:cNvPr id="75" name="楕円 74"/>
        <xdr:cNvSpPr/>
      </xdr:nvSpPr>
      <xdr:spPr bwMode="auto">
        <a:xfrm>
          <a:off x="3556000" y="343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39948</xdr:rowOff>
    </xdr:from>
    <xdr:ext cx="762000" cy="259045"/>
    <xdr:sp macro="" textlink="">
      <xdr:nvSpPr>
        <xdr:cNvPr id="76" name="テキスト ボックス 75"/>
        <xdr:cNvSpPr txBox="1"/>
      </xdr:nvSpPr>
      <xdr:spPr>
        <a:xfrm>
          <a:off x="3225800" y="351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64130</xdr:rowOff>
    </xdr:from>
    <xdr:to>
      <xdr:col>15</xdr:col>
      <xdr:colOff>101600</xdr:colOff>
      <xdr:row>19</xdr:row>
      <xdr:rowOff>165730</xdr:rowOff>
    </xdr:to>
    <xdr:sp macro="" textlink="">
      <xdr:nvSpPr>
        <xdr:cNvPr id="77" name="楕円 76"/>
        <xdr:cNvSpPr/>
      </xdr:nvSpPr>
      <xdr:spPr bwMode="auto">
        <a:xfrm>
          <a:off x="2857500" y="336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150507</xdr:rowOff>
    </xdr:from>
    <xdr:ext cx="762000" cy="259045"/>
    <xdr:sp macro="" textlink="">
      <xdr:nvSpPr>
        <xdr:cNvPr id="78" name="テキスト ボックス 77"/>
        <xdr:cNvSpPr txBox="1"/>
      </xdr:nvSpPr>
      <xdr:spPr>
        <a:xfrm>
          <a:off x="2527300" y="345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299269</xdr:rowOff>
    </xdr:from>
    <xdr:to>
      <xdr:col>29</xdr:col>
      <xdr:colOff>127000</xdr:colOff>
      <xdr:row>34</xdr:row>
      <xdr:rowOff>308032</xdr:rowOff>
    </xdr:to>
    <xdr:cxnSp macro="">
      <xdr:nvCxnSpPr>
        <xdr:cNvPr id="111" name="直線コネクタ 110"/>
        <xdr:cNvCxnSpPr/>
      </xdr:nvCxnSpPr>
      <xdr:spPr bwMode="auto">
        <a:xfrm flipV="1">
          <a:off x="5003800" y="6566719"/>
          <a:ext cx="6477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308032</xdr:rowOff>
    </xdr:from>
    <xdr:to>
      <xdr:col>26</xdr:col>
      <xdr:colOff>50800</xdr:colOff>
      <xdr:row>35</xdr:row>
      <xdr:rowOff>58325</xdr:rowOff>
    </xdr:to>
    <xdr:cxnSp macro="">
      <xdr:nvCxnSpPr>
        <xdr:cNvPr id="114" name="直線コネクタ 113"/>
        <xdr:cNvCxnSpPr/>
      </xdr:nvCxnSpPr>
      <xdr:spPr bwMode="auto">
        <a:xfrm flipV="1">
          <a:off x="4305300" y="6575482"/>
          <a:ext cx="698500" cy="9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58325</xdr:rowOff>
    </xdr:from>
    <xdr:to>
      <xdr:col>22</xdr:col>
      <xdr:colOff>114300</xdr:colOff>
      <xdr:row>35</xdr:row>
      <xdr:rowOff>97130</xdr:rowOff>
    </xdr:to>
    <xdr:cxnSp macro="">
      <xdr:nvCxnSpPr>
        <xdr:cNvPr id="117" name="直線コネクタ 116"/>
        <xdr:cNvCxnSpPr/>
      </xdr:nvCxnSpPr>
      <xdr:spPr bwMode="auto">
        <a:xfrm flipV="1">
          <a:off x="3606800" y="6668675"/>
          <a:ext cx="698500" cy="38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79775</xdr:rowOff>
    </xdr:from>
    <xdr:to>
      <xdr:col>18</xdr:col>
      <xdr:colOff>177800</xdr:colOff>
      <xdr:row>35</xdr:row>
      <xdr:rowOff>97130</xdr:rowOff>
    </xdr:to>
    <xdr:cxnSp macro="">
      <xdr:nvCxnSpPr>
        <xdr:cNvPr id="120" name="直線コネクタ 119"/>
        <xdr:cNvCxnSpPr/>
      </xdr:nvCxnSpPr>
      <xdr:spPr bwMode="auto">
        <a:xfrm>
          <a:off x="2908300" y="6690125"/>
          <a:ext cx="6985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248469</xdr:rowOff>
    </xdr:from>
    <xdr:to>
      <xdr:col>29</xdr:col>
      <xdr:colOff>177800</xdr:colOff>
      <xdr:row>35</xdr:row>
      <xdr:rowOff>7169</xdr:rowOff>
    </xdr:to>
    <xdr:sp macro="" textlink="">
      <xdr:nvSpPr>
        <xdr:cNvPr id="130" name="楕円 129"/>
        <xdr:cNvSpPr/>
      </xdr:nvSpPr>
      <xdr:spPr bwMode="auto">
        <a:xfrm>
          <a:off x="5600700" y="651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93546</xdr:rowOff>
    </xdr:from>
    <xdr:ext cx="762000" cy="259045"/>
    <xdr:sp macro="" textlink="">
      <xdr:nvSpPr>
        <xdr:cNvPr id="131" name="人口1人当たり決算額の推移該当値テキスト445"/>
        <xdr:cNvSpPr txBox="1"/>
      </xdr:nvSpPr>
      <xdr:spPr>
        <a:xfrm>
          <a:off x="5740400" y="636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257232</xdr:rowOff>
    </xdr:from>
    <xdr:to>
      <xdr:col>26</xdr:col>
      <xdr:colOff>101600</xdr:colOff>
      <xdr:row>35</xdr:row>
      <xdr:rowOff>15932</xdr:rowOff>
    </xdr:to>
    <xdr:sp macro="" textlink="">
      <xdr:nvSpPr>
        <xdr:cNvPr id="132" name="楕円 131"/>
        <xdr:cNvSpPr/>
      </xdr:nvSpPr>
      <xdr:spPr bwMode="auto">
        <a:xfrm>
          <a:off x="4953000" y="652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26109</xdr:rowOff>
    </xdr:from>
    <xdr:ext cx="736600" cy="259045"/>
    <xdr:sp macro="" textlink="">
      <xdr:nvSpPr>
        <xdr:cNvPr id="133" name="テキスト ボックス 132"/>
        <xdr:cNvSpPr txBox="1"/>
      </xdr:nvSpPr>
      <xdr:spPr>
        <a:xfrm>
          <a:off x="4622800" y="629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7525</xdr:rowOff>
    </xdr:from>
    <xdr:to>
      <xdr:col>22</xdr:col>
      <xdr:colOff>165100</xdr:colOff>
      <xdr:row>35</xdr:row>
      <xdr:rowOff>109125</xdr:rowOff>
    </xdr:to>
    <xdr:sp macro="" textlink="">
      <xdr:nvSpPr>
        <xdr:cNvPr id="134" name="楕円 133"/>
        <xdr:cNvSpPr/>
      </xdr:nvSpPr>
      <xdr:spPr bwMode="auto">
        <a:xfrm>
          <a:off x="4254500" y="661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119302</xdr:rowOff>
    </xdr:from>
    <xdr:ext cx="762000" cy="259045"/>
    <xdr:sp macro="" textlink="">
      <xdr:nvSpPr>
        <xdr:cNvPr id="135" name="テキスト ボックス 134"/>
        <xdr:cNvSpPr txBox="1"/>
      </xdr:nvSpPr>
      <xdr:spPr>
        <a:xfrm>
          <a:off x="3924300" y="63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46330</xdr:rowOff>
    </xdr:from>
    <xdr:to>
      <xdr:col>19</xdr:col>
      <xdr:colOff>38100</xdr:colOff>
      <xdr:row>35</xdr:row>
      <xdr:rowOff>147930</xdr:rowOff>
    </xdr:to>
    <xdr:sp macro="" textlink="">
      <xdr:nvSpPr>
        <xdr:cNvPr id="136" name="楕円 135"/>
        <xdr:cNvSpPr/>
      </xdr:nvSpPr>
      <xdr:spPr bwMode="auto">
        <a:xfrm>
          <a:off x="3556000" y="665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158107</xdr:rowOff>
    </xdr:from>
    <xdr:ext cx="762000" cy="259045"/>
    <xdr:sp macro="" textlink="">
      <xdr:nvSpPr>
        <xdr:cNvPr id="137" name="テキスト ボックス 136"/>
        <xdr:cNvSpPr txBox="1"/>
      </xdr:nvSpPr>
      <xdr:spPr>
        <a:xfrm>
          <a:off x="3225800" y="642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28975</xdr:rowOff>
    </xdr:from>
    <xdr:to>
      <xdr:col>15</xdr:col>
      <xdr:colOff>101600</xdr:colOff>
      <xdr:row>35</xdr:row>
      <xdr:rowOff>130575</xdr:rowOff>
    </xdr:to>
    <xdr:sp macro="" textlink="">
      <xdr:nvSpPr>
        <xdr:cNvPr id="138" name="楕円 137"/>
        <xdr:cNvSpPr/>
      </xdr:nvSpPr>
      <xdr:spPr bwMode="auto">
        <a:xfrm>
          <a:off x="2857500" y="6639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140752</xdr:rowOff>
    </xdr:from>
    <xdr:ext cx="762000" cy="259045"/>
    <xdr:sp macro="" textlink="">
      <xdr:nvSpPr>
        <xdr:cNvPr id="139" name="テキスト ボックス 138"/>
        <xdr:cNvSpPr txBox="1"/>
      </xdr:nvSpPr>
      <xdr:spPr>
        <a:xfrm>
          <a:off x="2527300" y="64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15,593
15,548
57.37
6,087,433
5,927,668
50,518
3,857,545
6,786,576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20713</xdr:rowOff>
    </xdr:from>
    <xdr:to>
      <xdr:col>24</xdr:col>
      <xdr:colOff>63500</xdr:colOff>
      <xdr:row>39</xdr:row>
      <xdr:rowOff>30063</xdr:rowOff>
    </xdr:to>
    <xdr:cxnSp macro="">
      <xdr:nvCxnSpPr>
        <xdr:cNvPr id="61" name="直線コネクタ 60"/>
        <xdr:cNvCxnSpPr/>
      </xdr:nvCxnSpPr>
      <xdr:spPr>
        <a:xfrm flipV="1">
          <a:off x="3797300" y="6707263"/>
          <a:ext cx="8382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21765</xdr:rowOff>
    </xdr:from>
    <xdr:to>
      <xdr:col>19</xdr:col>
      <xdr:colOff>177800</xdr:colOff>
      <xdr:row>39</xdr:row>
      <xdr:rowOff>30063</xdr:rowOff>
    </xdr:to>
    <xdr:cxnSp macro="">
      <xdr:nvCxnSpPr>
        <xdr:cNvPr id="64" name="直線コネクタ 63"/>
        <xdr:cNvCxnSpPr/>
      </xdr:nvCxnSpPr>
      <xdr:spPr>
        <a:xfrm>
          <a:off x="2908300" y="6708315"/>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153904</xdr:rowOff>
    </xdr:from>
    <xdr:to>
      <xdr:col>15</xdr:col>
      <xdr:colOff>50800</xdr:colOff>
      <xdr:row>39</xdr:row>
      <xdr:rowOff>21765</xdr:rowOff>
    </xdr:to>
    <xdr:cxnSp macro="">
      <xdr:nvCxnSpPr>
        <xdr:cNvPr id="67" name="直線コネクタ 66"/>
        <xdr:cNvCxnSpPr/>
      </xdr:nvCxnSpPr>
      <xdr:spPr>
        <a:xfrm>
          <a:off x="2019300" y="6669004"/>
          <a:ext cx="889000" cy="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140782</xdr:rowOff>
    </xdr:from>
    <xdr:to>
      <xdr:col>10</xdr:col>
      <xdr:colOff>114300</xdr:colOff>
      <xdr:row>38</xdr:row>
      <xdr:rowOff>153904</xdr:rowOff>
    </xdr:to>
    <xdr:cxnSp macro="">
      <xdr:nvCxnSpPr>
        <xdr:cNvPr id="70" name="直線コネクタ 69"/>
        <xdr:cNvCxnSpPr/>
      </xdr:nvCxnSpPr>
      <xdr:spPr>
        <a:xfrm>
          <a:off x="1130300" y="6655882"/>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141363</xdr:rowOff>
    </xdr:from>
    <xdr:to>
      <xdr:col>24</xdr:col>
      <xdr:colOff>114300</xdr:colOff>
      <xdr:row>39</xdr:row>
      <xdr:rowOff>71513</xdr:rowOff>
    </xdr:to>
    <xdr:sp macro="" textlink="">
      <xdr:nvSpPr>
        <xdr:cNvPr id="80" name="楕円 79"/>
        <xdr:cNvSpPr/>
      </xdr:nvSpPr>
      <xdr:spPr>
        <a:xfrm>
          <a:off x="45847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56290</xdr:rowOff>
    </xdr:from>
    <xdr:ext cx="534377" cy="259045"/>
    <xdr:sp macro="" textlink="">
      <xdr:nvSpPr>
        <xdr:cNvPr id="81" name="人件費該当値テキスト"/>
        <xdr:cNvSpPr txBox="1"/>
      </xdr:nvSpPr>
      <xdr:spPr>
        <a:xfrm>
          <a:off x="4686300" y="657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150713</xdr:rowOff>
    </xdr:from>
    <xdr:to>
      <xdr:col>20</xdr:col>
      <xdr:colOff>38100</xdr:colOff>
      <xdr:row>39</xdr:row>
      <xdr:rowOff>80863</xdr:rowOff>
    </xdr:to>
    <xdr:sp macro="" textlink="">
      <xdr:nvSpPr>
        <xdr:cNvPr id="82" name="楕円 81"/>
        <xdr:cNvSpPr/>
      </xdr:nvSpPr>
      <xdr:spPr>
        <a:xfrm>
          <a:off x="3746500" y="666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71990</xdr:rowOff>
    </xdr:from>
    <xdr:ext cx="534377" cy="259045"/>
    <xdr:sp macro="" textlink="">
      <xdr:nvSpPr>
        <xdr:cNvPr id="83" name="テキスト ボックス 82"/>
        <xdr:cNvSpPr txBox="1"/>
      </xdr:nvSpPr>
      <xdr:spPr>
        <a:xfrm>
          <a:off x="3530111" y="67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142415</xdr:rowOff>
    </xdr:from>
    <xdr:to>
      <xdr:col>15</xdr:col>
      <xdr:colOff>101600</xdr:colOff>
      <xdr:row>39</xdr:row>
      <xdr:rowOff>72565</xdr:rowOff>
    </xdr:to>
    <xdr:sp macro="" textlink="">
      <xdr:nvSpPr>
        <xdr:cNvPr id="84" name="楕円 83"/>
        <xdr:cNvSpPr/>
      </xdr:nvSpPr>
      <xdr:spPr>
        <a:xfrm>
          <a:off x="2857500" y="66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63692</xdr:rowOff>
    </xdr:from>
    <xdr:ext cx="534377" cy="259045"/>
    <xdr:sp macro="" textlink="">
      <xdr:nvSpPr>
        <xdr:cNvPr id="85" name="テキスト ボックス 84"/>
        <xdr:cNvSpPr txBox="1"/>
      </xdr:nvSpPr>
      <xdr:spPr>
        <a:xfrm>
          <a:off x="2641111" y="675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103104</xdr:rowOff>
    </xdr:from>
    <xdr:to>
      <xdr:col>10</xdr:col>
      <xdr:colOff>165100</xdr:colOff>
      <xdr:row>39</xdr:row>
      <xdr:rowOff>33254</xdr:rowOff>
    </xdr:to>
    <xdr:sp macro="" textlink="">
      <xdr:nvSpPr>
        <xdr:cNvPr id="86" name="楕円 85"/>
        <xdr:cNvSpPr/>
      </xdr:nvSpPr>
      <xdr:spPr>
        <a:xfrm>
          <a:off x="1968500" y="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24381</xdr:rowOff>
    </xdr:from>
    <xdr:ext cx="534377" cy="259045"/>
    <xdr:sp macro="" textlink="">
      <xdr:nvSpPr>
        <xdr:cNvPr id="87" name="テキスト ボックス 86"/>
        <xdr:cNvSpPr txBox="1"/>
      </xdr:nvSpPr>
      <xdr:spPr>
        <a:xfrm>
          <a:off x="1752111" y="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89982</xdr:rowOff>
    </xdr:from>
    <xdr:to>
      <xdr:col>6</xdr:col>
      <xdr:colOff>38100</xdr:colOff>
      <xdr:row>39</xdr:row>
      <xdr:rowOff>20132</xdr:rowOff>
    </xdr:to>
    <xdr:sp macro="" textlink="">
      <xdr:nvSpPr>
        <xdr:cNvPr id="88" name="楕円 87"/>
        <xdr:cNvSpPr/>
      </xdr:nvSpPr>
      <xdr:spPr>
        <a:xfrm>
          <a:off x="1079500" y="66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11259</xdr:rowOff>
    </xdr:from>
    <xdr:ext cx="534377" cy="259045"/>
    <xdr:sp macro="" textlink="">
      <xdr:nvSpPr>
        <xdr:cNvPr id="89" name="テキスト ボックス 88"/>
        <xdr:cNvSpPr txBox="1"/>
      </xdr:nvSpPr>
      <xdr:spPr>
        <a:xfrm>
          <a:off x="863111" y="66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147583</xdr:rowOff>
    </xdr:from>
    <xdr:to>
      <xdr:col>24</xdr:col>
      <xdr:colOff>63500</xdr:colOff>
      <xdr:row>57</xdr:row>
      <xdr:rowOff>155774</xdr:rowOff>
    </xdr:to>
    <xdr:cxnSp macro="">
      <xdr:nvCxnSpPr>
        <xdr:cNvPr id="118" name="直線コネクタ 117"/>
        <xdr:cNvCxnSpPr/>
      </xdr:nvCxnSpPr>
      <xdr:spPr>
        <a:xfrm>
          <a:off x="3797300" y="9920233"/>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147583</xdr:rowOff>
    </xdr:from>
    <xdr:to>
      <xdr:col>19</xdr:col>
      <xdr:colOff>177800</xdr:colOff>
      <xdr:row>57</xdr:row>
      <xdr:rowOff>166827</xdr:rowOff>
    </xdr:to>
    <xdr:cxnSp macro="">
      <xdr:nvCxnSpPr>
        <xdr:cNvPr id="121" name="直線コネクタ 120"/>
        <xdr:cNvCxnSpPr/>
      </xdr:nvCxnSpPr>
      <xdr:spPr>
        <a:xfrm flipV="1">
          <a:off x="2908300" y="9920233"/>
          <a:ext cx="8890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166827</xdr:rowOff>
    </xdr:from>
    <xdr:to>
      <xdr:col>15</xdr:col>
      <xdr:colOff>50800</xdr:colOff>
      <xdr:row>57</xdr:row>
      <xdr:rowOff>171003</xdr:rowOff>
    </xdr:to>
    <xdr:cxnSp macro="">
      <xdr:nvCxnSpPr>
        <xdr:cNvPr id="124" name="直線コネクタ 123"/>
        <xdr:cNvCxnSpPr/>
      </xdr:nvCxnSpPr>
      <xdr:spPr>
        <a:xfrm flipV="1">
          <a:off x="2019300" y="9939477"/>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171003</xdr:rowOff>
    </xdr:from>
    <xdr:to>
      <xdr:col>10</xdr:col>
      <xdr:colOff>114300</xdr:colOff>
      <xdr:row>58</xdr:row>
      <xdr:rowOff>8228</xdr:rowOff>
    </xdr:to>
    <xdr:cxnSp macro="">
      <xdr:nvCxnSpPr>
        <xdr:cNvPr id="127" name="直線コネクタ 126"/>
        <xdr:cNvCxnSpPr/>
      </xdr:nvCxnSpPr>
      <xdr:spPr>
        <a:xfrm flipV="1">
          <a:off x="1130300" y="9943653"/>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104974</xdr:rowOff>
    </xdr:from>
    <xdr:to>
      <xdr:col>24</xdr:col>
      <xdr:colOff>114300</xdr:colOff>
      <xdr:row>58</xdr:row>
      <xdr:rowOff>35124</xdr:rowOff>
    </xdr:to>
    <xdr:sp macro="" textlink="">
      <xdr:nvSpPr>
        <xdr:cNvPr id="137" name="楕円 136"/>
        <xdr:cNvSpPr/>
      </xdr:nvSpPr>
      <xdr:spPr>
        <a:xfrm>
          <a:off x="4584700" y="98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19901</xdr:rowOff>
    </xdr:from>
    <xdr:ext cx="534377" cy="259045"/>
    <xdr:sp macro="" textlink="">
      <xdr:nvSpPr>
        <xdr:cNvPr id="138" name="物件費該当値テキスト"/>
        <xdr:cNvSpPr txBox="1"/>
      </xdr:nvSpPr>
      <xdr:spPr>
        <a:xfrm>
          <a:off x="4686300" y="97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96783</xdr:rowOff>
    </xdr:from>
    <xdr:to>
      <xdr:col>20</xdr:col>
      <xdr:colOff>38100</xdr:colOff>
      <xdr:row>58</xdr:row>
      <xdr:rowOff>26933</xdr:rowOff>
    </xdr:to>
    <xdr:sp macro="" textlink="">
      <xdr:nvSpPr>
        <xdr:cNvPr id="139" name="楕円 138"/>
        <xdr:cNvSpPr/>
      </xdr:nvSpPr>
      <xdr:spPr>
        <a:xfrm>
          <a:off x="3746500" y="986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18060</xdr:rowOff>
    </xdr:from>
    <xdr:ext cx="534377" cy="259045"/>
    <xdr:sp macro="" textlink="">
      <xdr:nvSpPr>
        <xdr:cNvPr id="140" name="テキスト ボックス 139"/>
        <xdr:cNvSpPr txBox="1"/>
      </xdr:nvSpPr>
      <xdr:spPr>
        <a:xfrm>
          <a:off x="3530111" y="99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116027</xdr:rowOff>
    </xdr:from>
    <xdr:to>
      <xdr:col>15</xdr:col>
      <xdr:colOff>101600</xdr:colOff>
      <xdr:row>58</xdr:row>
      <xdr:rowOff>46177</xdr:rowOff>
    </xdr:to>
    <xdr:sp macro="" textlink="">
      <xdr:nvSpPr>
        <xdr:cNvPr id="141" name="楕円 140"/>
        <xdr:cNvSpPr/>
      </xdr:nvSpPr>
      <xdr:spPr>
        <a:xfrm>
          <a:off x="2857500" y="98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37304</xdr:rowOff>
    </xdr:from>
    <xdr:ext cx="534377" cy="259045"/>
    <xdr:sp macro="" textlink="">
      <xdr:nvSpPr>
        <xdr:cNvPr id="142" name="テキスト ボックス 141"/>
        <xdr:cNvSpPr txBox="1"/>
      </xdr:nvSpPr>
      <xdr:spPr>
        <a:xfrm>
          <a:off x="2641111" y="99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120203</xdr:rowOff>
    </xdr:from>
    <xdr:to>
      <xdr:col>10</xdr:col>
      <xdr:colOff>165100</xdr:colOff>
      <xdr:row>58</xdr:row>
      <xdr:rowOff>50353</xdr:rowOff>
    </xdr:to>
    <xdr:sp macro="" textlink="">
      <xdr:nvSpPr>
        <xdr:cNvPr id="143" name="楕円 142"/>
        <xdr:cNvSpPr/>
      </xdr:nvSpPr>
      <xdr:spPr>
        <a:xfrm>
          <a:off x="1968500" y="989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41480</xdr:rowOff>
    </xdr:from>
    <xdr:ext cx="534377" cy="259045"/>
    <xdr:sp macro="" textlink="">
      <xdr:nvSpPr>
        <xdr:cNvPr id="144" name="テキスト ボックス 143"/>
        <xdr:cNvSpPr txBox="1"/>
      </xdr:nvSpPr>
      <xdr:spPr>
        <a:xfrm>
          <a:off x="1752111" y="998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128878</xdr:rowOff>
    </xdr:from>
    <xdr:to>
      <xdr:col>6</xdr:col>
      <xdr:colOff>38100</xdr:colOff>
      <xdr:row>58</xdr:row>
      <xdr:rowOff>59028</xdr:rowOff>
    </xdr:to>
    <xdr:sp macro="" textlink="">
      <xdr:nvSpPr>
        <xdr:cNvPr id="145" name="楕円 144"/>
        <xdr:cNvSpPr/>
      </xdr:nvSpPr>
      <xdr:spPr>
        <a:xfrm>
          <a:off x="1079500" y="99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50155</xdr:rowOff>
    </xdr:from>
    <xdr:ext cx="534377" cy="259045"/>
    <xdr:sp macro="" textlink="">
      <xdr:nvSpPr>
        <xdr:cNvPr id="146" name="テキスト ボックス 145"/>
        <xdr:cNvSpPr txBox="1"/>
      </xdr:nvSpPr>
      <xdr:spPr>
        <a:xfrm>
          <a:off x="863111" y="99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33355</xdr:rowOff>
    </xdr:from>
    <xdr:to>
      <xdr:col>24</xdr:col>
      <xdr:colOff>63500</xdr:colOff>
      <xdr:row>78</xdr:row>
      <xdr:rowOff>68560</xdr:rowOff>
    </xdr:to>
    <xdr:cxnSp macro="">
      <xdr:nvCxnSpPr>
        <xdr:cNvPr id="173" name="直線コネクタ 172"/>
        <xdr:cNvCxnSpPr/>
      </xdr:nvCxnSpPr>
      <xdr:spPr>
        <a:xfrm>
          <a:off x="3797300" y="13406455"/>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33355</xdr:rowOff>
    </xdr:from>
    <xdr:to>
      <xdr:col>19</xdr:col>
      <xdr:colOff>177800</xdr:colOff>
      <xdr:row>78</xdr:row>
      <xdr:rowOff>53381</xdr:rowOff>
    </xdr:to>
    <xdr:cxnSp macro="">
      <xdr:nvCxnSpPr>
        <xdr:cNvPr id="176" name="直線コネクタ 175"/>
        <xdr:cNvCxnSpPr/>
      </xdr:nvCxnSpPr>
      <xdr:spPr>
        <a:xfrm flipV="1">
          <a:off x="2908300" y="13406455"/>
          <a:ext cx="8890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53381</xdr:rowOff>
    </xdr:from>
    <xdr:to>
      <xdr:col>15</xdr:col>
      <xdr:colOff>50800</xdr:colOff>
      <xdr:row>78</xdr:row>
      <xdr:rowOff>55256</xdr:rowOff>
    </xdr:to>
    <xdr:cxnSp macro="">
      <xdr:nvCxnSpPr>
        <xdr:cNvPr id="179" name="直線コネクタ 178"/>
        <xdr:cNvCxnSpPr/>
      </xdr:nvCxnSpPr>
      <xdr:spPr>
        <a:xfrm flipV="1">
          <a:off x="2019300" y="1342648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55256</xdr:rowOff>
    </xdr:from>
    <xdr:to>
      <xdr:col>10</xdr:col>
      <xdr:colOff>114300</xdr:colOff>
      <xdr:row>78</xdr:row>
      <xdr:rowOff>86254</xdr:rowOff>
    </xdr:to>
    <xdr:cxnSp macro="">
      <xdr:nvCxnSpPr>
        <xdr:cNvPr id="182" name="直線コネクタ 181"/>
        <xdr:cNvCxnSpPr/>
      </xdr:nvCxnSpPr>
      <xdr:spPr>
        <a:xfrm flipV="1">
          <a:off x="1130300" y="13428356"/>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17760</xdr:rowOff>
    </xdr:from>
    <xdr:to>
      <xdr:col>24</xdr:col>
      <xdr:colOff>114300</xdr:colOff>
      <xdr:row>78</xdr:row>
      <xdr:rowOff>119360</xdr:rowOff>
    </xdr:to>
    <xdr:sp macro="" textlink="">
      <xdr:nvSpPr>
        <xdr:cNvPr id="192" name="楕円 191"/>
        <xdr:cNvSpPr/>
      </xdr:nvSpPr>
      <xdr:spPr>
        <a:xfrm>
          <a:off x="4584700" y="133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104137</xdr:rowOff>
    </xdr:from>
    <xdr:ext cx="469744" cy="259045"/>
    <xdr:sp macro="" textlink="">
      <xdr:nvSpPr>
        <xdr:cNvPr id="193" name="維持補修費該当値テキスト"/>
        <xdr:cNvSpPr txBox="1"/>
      </xdr:nvSpPr>
      <xdr:spPr>
        <a:xfrm>
          <a:off x="4686300" y="133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154005</xdr:rowOff>
    </xdr:from>
    <xdr:to>
      <xdr:col>20</xdr:col>
      <xdr:colOff>38100</xdr:colOff>
      <xdr:row>78</xdr:row>
      <xdr:rowOff>84155</xdr:rowOff>
    </xdr:to>
    <xdr:sp macro="" textlink="">
      <xdr:nvSpPr>
        <xdr:cNvPr id="194" name="楕円 193"/>
        <xdr:cNvSpPr/>
      </xdr:nvSpPr>
      <xdr:spPr>
        <a:xfrm>
          <a:off x="3746500" y="133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75282</xdr:rowOff>
    </xdr:from>
    <xdr:ext cx="469744" cy="259045"/>
    <xdr:sp macro="" textlink="">
      <xdr:nvSpPr>
        <xdr:cNvPr id="195" name="テキスト ボックス 194"/>
        <xdr:cNvSpPr txBox="1"/>
      </xdr:nvSpPr>
      <xdr:spPr>
        <a:xfrm>
          <a:off x="3562428" y="1344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2581</xdr:rowOff>
    </xdr:from>
    <xdr:to>
      <xdr:col>15</xdr:col>
      <xdr:colOff>101600</xdr:colOff>
      <xdr:row>78</xdr:row>
      <xdr:rowOff>104181</xdr:rowOff>
    </xdr:to>
    <xdr:sp macro="" textlink="">
      <xdr:nvSpPr>
        <xdr:cNvPr id="196" name="楕円 195"/>
        <xdr:cNvSpPr/>
      </xdr:nvSpPr>
      <xdr:spPr>
        <a:xfrm>
          <a:off x="2857500" y="133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95308</xdr:rowOff>
    </xdr:from>
    <xdr:ext cx="469744" cy="259045"/>
    <xdr:sp macro="" textlink="">
      <xdr:nvSpPr>
        <xdr:cNvPr id="197" name="テキスト ボックス 196"/>
        <xdr:cNvSpPr txBox="1"/>
      </xdr:nvSpPr>
      <xdr:spPr>
        <a:xfrm>
          <a:off x="2673428" y="134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4456</xdr:rowOff>
    </xdr:from>
    <xdr:to>
      <xdr:col>10</xdr:col>
      <xdr:colOff>165100</xdr:colOff>
      <xdr:row>78</xdr:row>
      <xdr:rowOff>106056</xdr:rowOff>
    </xdr:to>
    <xdr:sp macro="" textlink="">
      <xdr:nvSpPr>
        <xdr:cNvPr id="198" name="楕円 197"/>
        <xdr:cNvSpPr/>
      </xdr:nvSpPr>
      <xdr:spPr>
        <a:xfrm>
          <a:off x="1968500" y="133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97183</xdr:rowOff>
    </xdr:from>
    <xdr:ext cx="469744" cy="259045"/>
    <xdr:sp macro="" textlink="">
      <xdr:nvSpPr>
        <xdr:cNvPr id="199" name="テキスト ボックス 198"/>
        <xdr:cNvSpPr txBox="1"/>
      </xdr:nvSpPr>
      <xdr:spPr>
        <a:xfrm>
          <a:off x="1784428" y="134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35454</xdr:rowOff>
    </xdr:from>
    <xdr:to>
      <xdr:col>6</xdr:col>
      <xdr:colOff>38100</xdr:colOff>
      <xdr:row>78</xdr:row>
      <xdr:rowOff>137054</xdr:rowOff>
    </xdr:to>
    <xdr:sp macro="" textlink="">
      <xdr:nvSpPr>
        <xdr:cNvPr id="200" name="楕円 199"/>
        <xdr:cNvSpPr/>
      </xdr:nvSpPr>
      <xdr:spPr>
        <a:xfrm>
          <a:off x="1079500" y="134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128181</xdr:rowOff>
    </xdr:from>
    <xdr:ext cx="469744" cy="259045"/>
    <xdr:sp macro="" textlink="">
      <xdr:nvSpPr>
        <xdr:cNvPr id="201" name="テキスト ボックス 200"/>
        <xdr:cNvSpPr txBox="1"/>
      </xdr:nvSpPr>
      <xdr:spPr>
        <a:xfrm>
          <a:off x="895428" y="1350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123000</xdr:rowOff>
    </xdr:from>
    <xdr:to>
      <xdr:col>24</xdr:col>
      <xdr:colOff>63500</xdr:colOff>
      <xdr:row>96</xdr:row>
      <xdr:rowOff>144526</xdr:rowOff>
    </xdr:to>
    <xdr:cxnSp macro="">
      <xdr:nvCxnSpPr>
        <xdr:cNvPr id="231" name="直線コネクタ 230"/>
        <xdr:cNvCxnSpPr/>
      </xdr:nvCxnSpPr>
      <xdr:spPr>
        <a:xfrm>
          <a:off x="3797300" y="16582200"/>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113525</xdr:rowOff>
    </xdr:from>
    <xdr:to>
      <xdr:col>19</xdr:col>
      <xdr:colOff>177800</xdr:colOff>
      <xdr:row>96</xdr:row>
      <xdr:rowOff>123000</xdr:rowOff>
    </xdr:to>
    <xdr:cxnSp macro="">
      <xdr:nvCxnSpPr>
        <xdr:cNvPr id="234" name="直線コネクタ 233"/>
        <xdr:cNvCxnSpPr/>
      </xdr:nvCxnSpPr>
      <xdr:spPr>
        <a:xfrm>
          <a:off x="2908300" y="16572725"/>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113525</xdr:rowOff>
    </xdr:from>
    <xdr:to>
      <xdr:col>15</xdr:col>
      <xdr:colOff>50800</xdr:colOff>
      <xdr:row>96</xdr:row>
      <xdr:rowOff>162864</xdr:rowOff>
    </xdr:to>
    <xdr:cxnSp macro="">
      <xdr:nvCxnSpPr>
        <xdr:cNvPr id="237" name="直線コネクタ 236"/>
        <xdr:cNvCxnSpPr/>
      </xdr:nvCxnSpPr>
      <xdr:spPr>
        <a:xfrm flipV="1">
          <a:off x="2019300" y="16572725"/>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142266</xdr:rowOff>
    </xdr:from>
    <xdr:to>
      <xdr:col>10</xdr:col>
      <xdr:colOff>114300</xdr:colOff>
      <xdr:row>96</xdr:row>
      <xdr:rowOff>162864</xdr:rowOff>
    </xdr:to>
    <xdr:cxnSp macro="">
      <xdr:nvCxnSpPr>
        <xdr:cNvPr id="240" name="直線コネクタ 239"/>
        <xdr:cNvCxnSpPr/>
      </xdr:nvCxnSpPr>
      <xdr:spPr>
        <a:xfrm>
          <a:off x="1130300" y="16601466"/>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93726</xdr:rowOff>
    </xdr:from>
    <xdr:to>
      <xdr:col>24</xdr:col>
      <xdr:colOff>114300</xdr:colOff>
      <xdr:row>97</xdr:row>
      <xdr:rowOff>23876</xdr:rowOff>
    </xdr:to>
    <xdr:sp macro="" textlink="">
      <xdr:nvSpPr>
        <xdr:cNvPr id="250" name="楕円 249"/>
        <xdr:cNvSpPr/>
      </xdr:nvSpPr>
      <xdr:spPr>
        <a:xfrm>
          <a:off x="4584700" y="165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72153</xdr:rowOff>
    </xdr:from>
    <xdr:ext cx="534377" cy="259045"/>
    <xdr:sp macro="" textlink="">
      <xdr:nvSpPr>
        <xdr:cNvPr id="251" name="扶助費該当値テキスト"/>
        <xdr:cNvSpPr txBox="1"/>
      </xdr:nvSpPr>
      <xdr:spPr>
        <a:xfrm>
          <a:off x="4686300" y="165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72200</xdr:rowOff>
    </xdr:from>
    <xdr:to>
      <xdr:col>20</xdr:col>
      <xdr:colOff>38100</xdr:colOff>
      <xdr:row>97</xdr:row>
      <xdr:rowOff>2350</xdr:rowOff>
    </xdr:to>
    <xdr:sp macro="" textlink="">
      <xdr:nvSpPr>
        <xdr:cNvPr id="252" name="楕円 251"/>
        <xdr:cNvSpPr/>
      </xdr:nvSpPr>
      <xdr:spPr>
        <a:xfrm>
          <a:off x="3746500" y="165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164927</xdr:rowOff>
    </xdr:from>
    <xdr:ext cx="534377" cy="259045"/>
    <xdr:sp macro="" textlink="">
      <xdr:nvSpPr>
        <xdr:cNvPr id="253" name="テキスト ボックス 252"/>
        <xdr:cNvSpPr txBox="1"/>
      </xdr:nvSpPr>
      <xdr:spPr>
        <a:xfrm>
          <a:off x="3530111" y="166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62725</xdr:rowOff>
    </xdr:from>
    <xdr:to>
      <xdr:col>15</xdr:col>
      <xdr:colOff>101600</xdr:colOff>
      <xdr:row>96</xdr:row>
      <xdr:rowOff>164325</xdr:rowOff>
    </xdr:to>
    <xdr:sp macro="" textlink="">
      <xdr:nvSpPr>
        <xdr:cNvPr id="254" name="楕円 253"/>
        <xdr:cNvSpPr/>
      </xdr:nvSpPr>
      <xdr:spPr>
        <a:xfrm>
          <a:off x="2857500" y="165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155452</xdr:rowOff>
    </xdr:from>
    <xdr:ext cx="534377" cy="259045"/>
    <xdr:sp macro="" textlink="">
      <xdr:nvSpPr>
        <xdr:cNvPr id="255" name="テキスト ボックス 254"/>
        <xdr:cNvSpPr txBox="1"/>
      </xdr:nvSpPr>
      <xdr:spPr>
        <a:xfrm>
          <a:off x="2641111" y="166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112064</xdr:rowOff>
    </xdr:from>
    <xdr:to>
      <xdr:col>10</xdr:col>
      <xdr:colOff>165100</xdr:colOff>
      <xdr:row>97</xdr:row>
      <xdr:rowOff>42214</xdr:rowOff>
    </xdr:to>
    <xdr:sp macro="" textlink="">
      <xdr:nvSpPr>
        <xdr:cNvPr id="256" name="楕円 255"/>
        <xdr:cNvSpPr/>
      </xdr:nvSpPr>
      <xdr:spPr>
        <a:xfrm>
          <a:off x="1968500" y="165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33341</xdr:rowOff>
    </xdr:from>
    <xdr:ext cx="534377" cy="259045"/>
    <xdr:sp macro="" textlink="">
      <xdr:nvSpPr>
        <xdr:cNvPr id="257" name="テキスト ボックス 256"/>
        <xdr:cNvSpPr txBox="1"/>
      </xdr:nvSpPr>
      <xdr:spPr>
        <a:xfrm>
          <a:off x="1752111" y="1666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91466</xdr:rowOff>
    </xdr:from>
    <xdr:to>
      <xdr:col>6</xdr:col>
      <xdr:colOff>38100</xdr:colOff>
      <xdr:row>97</xdr:row>
      <xdr:rowOff>21616</xdr:rowOff>
    </xdr:to>
    <xdr:sp macro="" textlink="">
      <xdr:nvSpPr>
        <xdr:cNvPr id="258" name="楕円 257"/>
        <xdr:cNvSpPr/>
      </xdr:nvSpPr>
      <xdr:spPr>
        <a:xfrm>
          <a:off x="1079500" y="165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38143</xdr:rowOff>
    </xdr:from>
    <xdr:ext cx="534377" cy="259045"/>
    <xdr:sp macro="" textlink="">
      <xdr:nvSpPr>
        <xdr:cNvPr id="259" name="テキスト ボックス 258"/>
        <xdr:cNvSpPr txBox="1"/>
      </xdr:nvSpPr>
      <xdr:spPr>
        <a:xfrm>
          <a:off x="863111" y="163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75548</xdr:rowOff>
    </xdr:from>
    <xdr:to>
      <xdr:col>55</xdr:col>
      <xdr:colOff>0</xdr:colOff>
      <xdr:row>37</xdr:row>
      <xdr:rowOff>92576</xdr:rowOff>
    </xdr:to>
    <xdr:cxnSp macro="">
      <xdr:nvCxnSpPr>
        <xdr:cNvPr id="290" name="直線コネクタ 289"/>
        <xdr:cNvCxnSpPr/>
      </xdr:nvCxnSpPr>
      <xdr:spPr>
        <a:xfrm>
          <a:off x="9639300" y="6419198"/>
          <a:ext cx="838200" cy="1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75548</xdr:rowOff>
    </xdr:from>
    <xdr:to>
      <xdr:col>50</xdr:col>
      <xdr:colOff>114300</xdr:colOff>
      <xdr:row>37</xdr:row>
      <xdr:rowOff>92948</xdr:rowOff>
    </xdr:to>
    <xdr:cxnSp macro="">
      <xdr:nvCxnSpPr>
        <xdr:cNvPr id="293" name="直線コネクタ 292"/>
        <xdr:cNvCxnSpPr/>
      </xdr:nvCxnSpPr>
      <xdr:spPr>
        <a:xfrm flipV="1">
          <a:off x="8750300" y="6419198"/>
          <a:ext cx="8890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55007</xdr:rowOff>
    </xdr:from>
    <xdr:to>
      <xdr:col>45</xdr:col>
      <xdr:colOff>177800</xdr:colOff>
      <xdr:row>37</xdr:row>
      <xdr:rowOff>92948</xdr:rowOff>
    </xdr:to>
    <xdr:cxnSp macro="">
      <xdr:nvCxnSpPr>
        <xdr:cNvPr id="296" name="直線コネクタ 295"/>
        <xdr:cNvCxnSpPr/>
      </xdr:nvCxnSpPr>
      <xdr:spPr>
        <a:xfrm>
          <a:off x="7861300" y="6398657"/>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55007</xdr:rowOff>
    </xdr:from>
    <xdr:to>
      <xdr:col>41</xdr:col>
      <xdr:colOff>50800</xdr:colOff>
      <xdr:row>37</xdr:row>
      <xdr:rowOff>127845</xdr:rowOff>
    </xdr:to>
    <xdr:cxnSp macro="">
      <xdr:nvCxnSpPr>
        <xdr:cNvPr id="299" name="直線コネクタ 298"/>
        <xdr:cNvCxnSpPr/>
      </xdr:nvCxnSpPr>
      <xdr:spPr>
        <a:xfrm flipV="1">
          <a:off x="6972300" y="6398657"/>
          <a:ext cx="889000" cy="7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41776</xdr:rowOff>
    </xdr:from>
    <xdr:to>
      <xdr:col>55</xdr:col>
      <xdr:colOff>50800</xdr:colOff>
      <xdr:row>37</xdr:row>
      <xdr:rowOff>143376</xdr:rowOff>
    </xdr:to>
    <xdr:sp macro="" textlink="">
      <xdr:nvSpPr>
        <xdr:cNvPr id="309" name="楕円 308"/>
        <xdr:cNvSpPr/>
      </xdr:nvSpPr>
      <xdr:spPr>
        <a:xfrm>
          <a:off x="10426700" y="63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20203</xdr:rowOff>
    </xdr:from>
    <xdr:ext cx="534377" cy="259045"/>
    <xdr:sp macro="" textlink="">
      <xdr:nvSpPr>
        <xdr:cNvPr id="310" name="補助費等該当値テキスト"/>
        <xdr:cNvSpPr txBox="1"/>
      </xdr:nvSpPr>
      <xdr:spPr>
        <a:xfrm>
          <a:off x="10528300" y="63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24748</xdr:rowOff>
    </xdr:from>
    <xdr:to>
      <xdr:col>50</xdr:col>
      <xdr:colOff>165100</xdr:colOff>
      <xdr:row>37</xdr:row>
      <xdr:rowOff>126348</xdr:rowOff>
    </xdr:to>
    <xdr:sp macro="" textlink="">
      <xdr:nvSpPr>
        <xdr:cNvPr id="311" name="楕円 310"/>
        <xdr:cNvSpPr/>
      </xdr:nvSpPr>
      <xdr:spPr>
        <a:xfrm>
          <a:off x="9588500" y="63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117475</xdr:rowOff>
    </xdr:from>
    <xdr:ext cx="534377" cy="259045"/>
    <xdr:sp macro="" textlink="">
      <xdr:nvSpPr>
        <xdr:cNvPr id="312" name="テキスト ボックス 311"/>
        <xdr:cNvSpPr txBox="1"/>
      </xdr:nvSpPr>
      <xdr:spPr>
        <a:xfrm>
          <a:off x="9372111" y="646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42148</xdr:rowOff>
    </xdr:from>
    <xdr:to>
      <xdr:col>46</xdr:col>
      <xdr:colOff>38100</xdr:colOff>
      <xdr:row>37</xdr:row>
      <xdr:rowOff>143748</xdr:rowOff>
    </xdr:to>
    <xdr:sp macro="" textlink="">
      <xdr:nvSpPr>
        <xdr:cNvPr id="313" name="楕円 312"/>
        <xdr:cNvSpPr/>
      </xdr:nvSpPr>
      <xdr:spPr>
        <a:xfrm>
          <a:off x="8699500" y="63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134875</xdr:rowOff>
    </xdr:from>
    <xdr:ext cx="534377" cy="259045"/>
    <xdr:sp macro="" textlink="">
      <xdr:nvSpPr>
        <xdr:cNvPr id="314" name="テキスト ボックス 313"/>
        <xdr:cNvSpPr txBox="1"/>
      </xdr:nvSpPr>
      <xdr:spPr>
        <a:xfrm>
          <a:off x="8483111" y="64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4207</xdr:rowOff>
    </xdr:from>
    <xdr:to>
      <xdr:col>41</xdr:col>
      <xdr:colOff>101600</xdr:colOff>
      <xdr:row>37</xdr:row>
      <xdr:rowOff>105807</xdr:rowOff>
    </xdr:to>
    <xdr:sp macro="" textlink="">
      <xdr:nvSpPr>
        <xdr:cNvPr id="315" name="楕円 314"/>
        <xdr:cNvSpPr/>
      </xdr:nvSpPr>
      <xdr:spPr>
        <a:xfrm>
          <a:off x="7810500" y="6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96934</xdr:rowOff>
    </xdr:from>
    <xdr:ext cx="534377" cy="259045"/>
    <xdr:sp macro="" textlink="">
      <xdr:nvSpPr>
        <xdr:cNvPr id="316" name="テキスト ボックス 315"/>
        <xdr:cNvSpPr txBox="1"/>
      </xdr:nvSpPr>
      <xdr:spPr>
        <a:xfrm>
          <a:off x="7594111" y="644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77045</xdr:rowOff>
    </xdr:from>
    <xdr:to>
      <xdr:col>36</xdr:col>
      <xdr:colOff>165100</xdr:colOff>
      <xdr:row>38</xdr:row>
      <xdr:rowOff>7195</xdr:rowOff>
    </xdr:to>
    <xdr:sp macro="" textlink="">
      <xdr:nvSpPr>
        <xdr:cNvPr id="317" name="楕円 316"/>
        <xdr:cNvSpPr/>
      </xdr:nvSpPr>
      <xdr:spPr>
        <a:xfrm>
          <a:off x="6921500" y="64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169773</xdr:rowOff>
    </xdr:from>
    <xdr:ext cx="534377" cy="259045"/>
    <xdr:sp macro="" textlink="">
      <xdr:nvSpPr>
        <xdr:cNvPr id="318" name="テキスト ボックス 317"/>
        <xdr:cNvSpPr txBox="1"/>
      </xdr:nvSpPr>
      <xdr:spPr>
        <a:xfrm>
          <a:off x="6705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26456</xdr:rowOff>
    </xdr:from>
    <xdr:to>
      <xdr:col>55</xdr:col>
      <xdr:colOff>0</xdr:colOff>
      <xdr:row>58</xdr:row>
      <xdr:rowOff>81136</xdr:rowOff>
    </xdr:to>
    <xdr:cxnSp macro="">
      <xdr:nvCxnSpPr>
        <xdr:cNvPr id="347" name="直線コネクタ 346"/>
        <xdr:cNvCxnSpPr/>
      </xdr:nvCxnSpPr>
      <xdr:spPr>
        <a:xfrm>
          <a:off x="9639300" y="9799106"/>
          <a:ext cx="838200" cy="2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26456</xdr:rowOff>
    </xdr:from>
    <xdr:to>
      <xdr:col>50</xdr:col>
      <xdr:colOff>114300</xdr:colOff>
      <xdr:row>58</xdr:row>
      <xdr:rowOff>60440</xdr:rowOff>
    </xdr:to>
    <xdr:cxnSp macro="">
      <xdr:nvCxnSpPr>
        <xdr:cNvPr id="350" name="直線コネクタ 349"/>
        <xdr:cNvCxnSpPr/>
      </xdr:nvCxnSpPr>
      <xdr:spPr>
        <a:xfrm flipV="1">
          <a:off x="8750300" y="9799106"/>
          <a:ext cx="889000" cy="20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102732</xdr:rowOff>
    </xdr:from>
    <xdr:to>
      <xdr:col>45</xdr:col>
      <xdr:colOff>177800</xdr:colOff>
      <xdr:row>58</xdr:row>
      <xdr:rowOff>60440</xdr:rowOff>
    </xdr:to>
    <xdr:cxnSp macro="">
      <xdr:nvCxnSpPr>
        <xdr:cNvPr id="353" name="直線コネクタ 352"/>
        <xdr:cNvCxnSpPr/>
      </xdr:nvCxnSpPr>
      <xdr:spPr>
        <a:xfrm>
          <a:off x="7861300" y="9875382"/>
          <a:ext cx="8890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102732</xdr:rowOff>
    </xdr:from>
    <xdr:to>
      <xdr:col>41</xdr:col>
      <xdr:colOff>50800</xdr:colOff>
      <xdr:row>58</xdr:row>
      <xdr:rowOff>11764</xdr:rowOff>
    </xdr:to>
    <xdr:cxnSp macro="">
      <xdr:nvCxnSpPr>
        <xdr:cNvPr id="356" name="直線コネクタ 355"/>
        <xdr:cNvCxnSpPr/>
      </xdr:nvCxnSpPr>
      <xdr:spPr>
        <a:xfrm flipV="1">
          <a:off x="6972300" y="9875382"/>
          <a:ext cx="889000" cy="8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30336</xdr:rowOff>
    </xdr:from>
    <xdr:to>
      <xdr:col>55</xdr:col>
      <xdr:colOff>50800</xdr:colOff>
      <xdr:row>58</xdr:row>
      <xdr:rowOff>131936</xdr:rowOff>
    </xdr:to>
    <xdr:sp macro="" textlink="">
      <xdr:nvSpPr>
        <xdr:cNvPr id="366" name="楕円 365"/>
        <xdr:cNvSpPr/>
      </xdr:nvSpPr>
      <xdr:spPr>
        <a:xfrm>
          <a:off x="10426700" y="9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116713</xdr:rowOff>
    </xdr:from>
    <xdr:ext cx="534377" cy="259045"/>
    <xdr:sp macro="" textlink="">
      <xdr:nvSpPr>
        <xdr:cNvPr id="367" name="普通建設事業費該当値テキスト"/>
        <xdr:cNvSpPr txBox="1"/>
      </xdr:nvSpPr>
      <xdr:spPr>
        <a:xfrm>
          <a:off x="10528300" y="98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147106</xdr:rowOff>
    </xdr:from>
    <xdr:to>
      <xdr:col>50</xdr:col>
      <xdr:colOff>165100</xdr:colOff>
      <xdr:row>57</xdr:row>
      <xdr:rowOff>77256</xdr:rowOff>
    </xdr:to>
    <xdr:sp macro="" textlink="">
      <xdr:nvSpPr>
        <xdr:cNvPr id="368" name="楕円 367"/>
        <xdr:cNvSpPr/>
      </xdr:nvSpPr>
      <xdr:spPr>
        <a:xfrm>
          <a:off x="9588500" y="974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93783</xdr:rowOff>
    </xdr:from>
    <xdr:ext cx="534377" cy="259045"/>
    <xdr:sp macro="" textlink="">
      <xdr:nvSpPr>
        <xdr:cNvPr id="369" name="テキスト ボックス 368"/>
        <xdr:cNvSpPr txBox="1"/>
      </xdr:nvSpPr>
      <xdr:spPr>
        <a:xfrm>
          <a:off x="9372111" y="952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9640</xdr:rowOff>
    </xdr:from>
    <xdr:to>
      <xdr:col>46</xdr:col>
      <xdr:colOff>38100</xdr:colOff>
      <xdr:row>58</xdr:row>
      <xdr:rowOff>111240</xdr:rowOff>
    </xdr:to>
    <xdr:sp macro="" textlink="">
      <xdr:nvSpPr>
        <xdr:cNvPr id="370" name="楕円 369"/>
        <xdr:cNvSpPr/>
      </xdr:nvSpPr>
      <xdr:spPr>
        <a:xfrm>
          <a:off x="8699500" y="99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102367</xdr:rowOff>
    </xdr:from>
    <xdr:ext cx="534377" cy="259045"/>
    <xdr:sp macro="" textlink="">
      <xdr:nvSpPr>
        <xdr:cNvPr id="371" name="テキスト ボックス 370"/>
        <xdr:cNvSpPr txBox="1"/>
      </xdr:nvSpPr>
      <xdr:spPr>
        <a:xfrm>
          <a:off x="8483111" y="1004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51932</xdr:rowOff>
    </xdr:from>
    <xdr:to>
      <xdr:col>41</xdr:col>
      <xdr:colOff>101600</xdr:colOff>
      <xdr:row>57</xdr:row>
      <xdr:rowOff>153532</xdr:rowOff>
    </xdr:to>
    <xdr:sp macro="" textlink="">
      <xdr:nvSpPr>
        <xdr:cNvPr id="372" name="楕円 371"/>
        <xdr:cNvSpPr/>
      </xdr:nvSpPr>
      <xdr:spPr>
        <a:xfrm>
          <a:off x="7810500" y="98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144659</xdr:rowOff>
    </xdr:from>
    <xdr:ext cx="534377" cy="259045"/>
    <xdr:sp macro="" textlink="">
      <xdr:nvSpPr>
        <xdr:cNvPr id="373" name="テキスト ボックス 372"/>
        <xdr:cNvSpPr txBox="1"/>
      </xdr:nvSpPr>
      <xdr:spPr>
        <a:xfrm>
          <a:off x="7594111" y="99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132414</xdr:rowOff>
    </xdr:from>
    <xdr:to>
      <xdr:col>36</xdr:col>
      <xdr:colOff>165100</xdr:colOff>
      <xdr:row>58</xdr:row>
      <xdr:rowOff>62564</xdr:rowOff>
    </xdr:to>
    <xdr:sp macro="" textlink="">
      <xdr:nvSpPr>
        <xdr:cNvPr id="374" name="楕円 373"/>
        <xdr:cNvSpPr/>
      </xdr:nvSpPr>
      <xdr:spPr>
        <a:xfrm>
          <a:off x="6921500" y="99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53691</xdr:rowOff>
    </xdr:from>
    <xdr:ext cx="534377" cy="259045"/>
    <xdr:sp macro="" textlink="">
      <xdr:nvSpPr>
        <xdr:cNvPr id="375" name="テキスト ボックス 374"/>
        <xdr:cNvSpPr txBox="1"/>
      </xdr:nvSpPr>
      <xdr:spPr>
        <a:xfrm>
          <a:off x="6705111" y="99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147929</xdr:rowOff>
    </xdr:from>
    <xdr:to>
      <xdr:col>55</xdr:col>
      <xdr:colOff>0</xdr:colOff>
      <xdr:row>78</xdr:row>
      <xdr:rowOff>152208</xdr:rowOff>
    </xdr:to>
    <xdr:cxnSp macro="">
      <xdr:nvCxnSpPr>
        <xdr:cNvPr id="404" name="直線コネクタ 403"/>
        <xdr:cNvCxnSpPr/>
      </xdr:nvCxnSpPr>
      <xdr:spPr>
        <a:xfrm>
          <a:off x="9639300" y="13349579"/>
          <a:ext cx="838200" cy="17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147929</xdr:rowOff>
    </xdr:from>
    <xdr:to>
      <xdr:col>50</xdr:col>
      <xdr:colOff>114300</xdr:colOff>
      <xdr:row>78</xdr:row>
      <xdr:rowOff>139387</xdr:rowOff>
    </xdr:to>
    <xdr:cxnSp macro="">
      <xdr:nvCxnSpPr>
        <xdr:cNvPr id="407" name="直線コネクタ 406"/>
        <xdr:cNvCxnSpPr/>
      </xdr:nvCxnSpPr>
      <xdr:spPr>
        <a:xfrm flipV="1">
          <a:off x="8750300" y="13349579"/>
          <a:ext cx="889000" cy="16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134765</xdr:rowOff>
    </xdr:from>
    <xdr:to>
      <xdr:col>45</xdr:col>
      <xdr:colOff>177800</xdr:colOff>
      <xdr:row>78</xdr:row>
      <xdr:rowOff>139387</xdr:rowOff>
    </xdr:to>
    <xdr:cxnSp macro="">
      <xdr:nvCxnSpPr>
        <xdr:cNvPr id="410" name="直線コネクタ 409"/>
        <xdr:cNvCxnSpPr/>
      </xdr:nvCxnSpPr>
      <xdr:spPr>
        <a:xfrm>
          <a:off x="7861300" y="13336415"/>
          <a:ext cx="889000" cy="1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134765</xdr:rowOff>
    </xdr:from>
    <xdr:to>
      <xdr:col>41</xdr:col>
      <xdr:colOff>50800</xdr:colOff>
      <xdr:row>78</xdr:row>
      <xdr:rowOff>60364</xdr:rowOff>
    </xdr:to>
    <xdr:cxnSp macro="">
      <xdr:nvCxnSpPr>
        <xdr:cNvPr id="413" name="直線コネクタ 412"/>
        <xdr:cNvCxnSpPr/>
      </xdr:nvCxnSpPr>
      <xdr:spPr>
        <a:xfrm flipV="1">
          <a:off x="6972300" y="13336415"/>
          <a:ext cx="889000" cy="9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101408</xdr:rowOff>
    </xdr:from>
    <xdr:to>
      <xdr:col>55</xdr:col>
      <xdr:colOff>50800</xdr:colOff>
      <xdr:row>79</xdr:row>
      <xdr:rowOff>31558</xdr:rowOff>
    </xdr:to>
    <xdr:sp macro="" textlink="">
      <xdr:nvSpPr>
        <xdr:cNvPr id="423" name="楕円 422"/>
        <xdr:cNvSpPr/>
      </xdr:nvSpPr>
      <xdr:spPr>
        <a:xfrm>
          <a:off x="10426700" y="13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43899</xdr:rowOff>
    </xdr:from>
    <xdr:ext cx="534377" cy="259045"/>
    <xdr:sp macro="" textlink="">
      <xdr:nvSpPr>
        <xdr:cNvPr id="424" name="普通建設事業費 （ うち新規整備　）該当値テキスト"/>
        <xdr:cNvSpPr txBox="1"/>
      </xdr:nvSpPr>
      <xdr:spPr>
        <a:xfrm>
          <a:off x="10528300" y="134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97129</xdr:rowOff>
    </xdr:from>
    <xdr:to>
      <xdr:col>50</xdr:col>
      <xdr:colOff>165100</xdr:colOff>
      <xdr:row>78</xdr:row>
      <xdr:rowOff>27279</xdr:rowOff>
    </xdr:to>
    <xdr:sp macro="" textlink="">
      <xdr:nvSpPr>
        <xdr:cNvPr id="425" name="楕円 424"/>
        <xdr:cNvSpPr/>
      </xdr:nvSpPr>
      <xdr:spPr>
        <a:xfrm>
          <a:off x="9588500" y="132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43806</xdr:rowOff>
    </xdr:from>
    <xdr:ext cx="534377" cy="259045"/>
    <xdr:sp macro="" textlink="">
      <xdr:nvSpPr>
        <xdr:cNvPr id="426" name="テキスト ボックス 425"/>
        <xdr:cNvSpPr txBox="1"/>
      </xdr:nvSpPr>
      <xdr:spPr>
        <a:xfrm>
          <a:off x="9372111" y="130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88587</xdr:rowOff>
    </xdr:from>
    <xdr:to>
      <xdr:col>46</xdr:col>
      <xdr:colOff>38100</xdr:colOff>
      <xdr:row>79</xdr:row>
      <xdr:rowOff>18737</xdr:rowOff>
    </xdr:to>
    <xdr:sp macro="" textlink="">
      <xdr:nvSpPr>
        <xdr:cNvPr id="427" name="楕円 426"/>
        <xdr:cNvSpPr/>
      </xdr:nvSpPr>
      <xdr:spPr>
        <a:xfrm>
          <a:off x="8699500" y="134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9864</xdr:rowOff>
    </xdr:from>
    <xdr:ext cx="534377" cy="259045"/>
    <xdr:sp macro="" textlink="">
      <xdr:nvSpPr>
        <xdr:cNvPr id="428" name="テキスト ボックス 427"/>
        <xdr:cNvSpPr txBox="1"/>
      </xdr:nvSpPr>
      <xdr:spPr>
        <a:xfrm>
          <a:off x="8483111" y="13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83965</xdr:rowOff>
    </xdr:from>
    <xdr:to>
      <xdr:col>41</xdr:col>
      <xdr:colOff>101600</xdr:colOff>
      <xdr:row>78</xdr:row>
      <xdr:rowOff>14115</xdr:rowOff>
    </xdr:to>
    <xdr:sp macro="" textlink="">
      <xdr:nvSpPr>
        <xdr:cNvPr id="429" name="楕円 428"/>
        <xdr:cNvSpPr/>
      </xdr:nvSpPr>
      <xdr:spPr>
        <a:xfrm>
          <a:off x="7810500" y="132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30642</xdr:rowOff>
    </xdr:from>
    <xdr:ext cx="534377" cy="259045"/>
    <xdr:sp macro="" textlink="">
      <xdr:nvSpPr>
        <xdr:cNvPr id="430" name="テキスト ボックス 429"/>
        <xdr:cNvSpPr txBox="1"/>
      </xdr:nvSpPr>
      <xdr:spPr>
        <a:xfrm>
          <a:off x="7594111" y="1306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9564</xdr:rowOff>
    </xdr:from>
    <xdr:to>
      <xdr:col>36</xdr:col>
      <xdr:colOff>165100</xdr:colOff>
      <xdr:row>78</xdr:row>
      <xdr:rowOff>111164</xdr:rowOff>
    </xdr:to>
    <xdr:sp macro="" textlink="">
      <xdr:nvSpPr>
        <xdr:cNvPr id="431" name="楕円 430"/>
        <xdr:cNvSpPr/>
      </xdr:nvSpPr>
      <xdr:spPr>
        <a:xfrm>
          <a:off x="6921500" y="133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127691</xdr:rowOff>
    </xdr:from>
    <xdr:ext cx="534377" cy="259045"/>
    <xdr:sp macro="" textlink="">
      <xdr:nvSpPr>
        <xdr:cNvPr id="432" name="テキスト ボックス 431"/>
        <xdr:cNvSpPr txBox="1"/>
      </xdr:nvSpPr>
      <xdr:spPr>
        <a:xfrm>
          <a:off x="6705111" y="131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24981</xdr:rowOff>
    </xdr:from>
    <xdr:to>
      <xdr:col>55</xdr:col>
      <xdr:colOff>0</xdr:colOff>
      <xdr:row>98</xdr:row>
      <xdr:rowOff>85323</xdr:rowOff>
    </xdr:to>
    <xdr:cxnSp macro="">
      <xdr:nvCxnSpPr>
        <xdr:cNvPr id="461" name="直線コネクタ 460"/>
        <xdr:cNvCxnSpPr/>
      </xdr:nvCxnSpPr>
      <xdr:spPr>
        <a:xfrm>
          <a:off x="9639300" y="16827081"/>
          <a:ext cx="838200" cy="6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24981</xdr:rowOff>
    </xdr:from>
    <xdr:to>
      <xdr:col>50</xdr:col>
      <xdr:colOff>114300</xdr:colOff>
      <xdr:row>98</xdr:row>
      <xdr:rowOff>154482</xdr:rowOff>
    </xdr:to>
    <xdr:cxnSp macro="">
      <xdr:nvCxnSpPr>
        <xdr:cNvPr id="464" name="直線コネクタ 463"/>
        <xdr:cNvCxnSpPr/>
      </xdr:nvCxnSpPr>
      <xdr:spPr>
        <a:xfrm flipV="1">
          <a:off x="8750300" y="16827081"/>
          <a:ext cx="889000" cy="1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154482</xdr:rowOff>
    </xdr:from>
    <xdr:to>
      <xdr:col>45</xdr:col>
      <xdr:colOff>177800</xdr:colOff>
      <xdr:row>99</xdr:row>
      <xdr:rowOff>10877</xdr:rowOff>
    </xdr:to>
    <xdr:cxnSp macro="">
      <xdr:nvCxnSpPr>
        <xdr:cNvPr id="467" name="直線コネクタ 466"/>
        <xdr:cNvCxnSpPr/>
      </xdr:nvCxnSpPr>
      <xdr:spPr>
        <a:xfrm flipV="1">
          <a:off x="7861300" y="16956582"/>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10877</xdr:rowOff>
    </xdr:from>
    <xdr:to>
      <xdr:col>41</xdr:col>
      <xdr:colOff>50800</xdr:colOff>
      <xdr:row>99</xdr:row>
      <xdr:rowOff>13726</xdr:rowOff>
    </xdr:to>
    <xdr:cxnSp macro="">
      <xdr:nvCxnSpPr>
        <xdr:cNvPr id="470" name="直線コネクタ 469"/>
        <xdr:cNvCxnSpPr/>
      </xdr:nvCxnSpPr>
      <xdr:spPr>
        <a:xfrm flipV="1">
          <a:off x="6972300" y="16984427"/>
          <a:ext cx="8890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34523</xdr:rowOff>
    </xdr:from>
    <xdr:to>
      <xdr:col>55</xdr:col>
      <xdr:colOff>50800</xdr:colOff>
      <xdr:row>98</xdr:row>
      <xdr:rowOff>136123</xdr:rowOff>
    </xdr:to>
    <xdr:sp macro="" textlink="">
      <xdr:nvSpPr>
        <xdr:cNvPr id="480" name="楕円 479"/>
        <xdr:cNvSpPr/>
      </xdr:nvSpPr>
      <xdr:spPr>
        <a:xfrm>
          <a:off x="10426700" y="168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120900</xdr:rowOff>
    </xdr:from>
    <xdr:ext cx="534377" cy="259045"/>
    <xdr:sp macro="" textlink="">
      <xdr:nvSpPr>
        <xdr:cNvPr id="481" name="普通建設事業費 （ うち更新整備　）該当値テキスト"/>
        <xdr:cNvSpPr txBox="1"/>
      </xdr:nvSpPr>
      <xdr:spPr>
        <a:xfrm>
          <a:off x="10528300" y="167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145631</xdr:rowOff>
    </xdr:from>
    <xdr:to>
      <xdr:col>50</xdr:col>
      <xdr:colOff>165100</xdr:colOff>
      <xdr:row>98</xdr:row>
      <xdr:rowOff>75781</xdr:rowOff>
    </xdr:to>
    <xdr:sp macro="" textlink="">
      <xdr:nvSpPr>
        <xdr:cNvPr id="482" name="楕円 481"/>
        <xdr:cNvSpPr/>
      </xdr:nvSpPr>
      <xdr:spPr>
        <a:xfrm>
          <a:off x="9588500" y="167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66908</xdr:rowOff>
    </xdr:from>
    <xdr:ext cx="534377" cy="259045"/>
    <xdr:sp macro="" textlink="">
      <xdr:nvSpPr>
        <xdr:cNvPr id="483" name="テキスト ボックス 482"/>
        <xdr:cNvSpPr txBox="1"/>
      </xdr:nvSpPr>
      <xdr:spPr>
        <a:xfrm>
          <a:off x="9372111" y="1686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103682</xdr:rowOff>
    </xdr:from>
    <xdr:to>
      <xdr:col>46</xdr:col>
      <xdr:colOff>38100</xdr:colOff>
      <xdr:row>99</xdr:row>
      <xdr:rowOff>33832</xdr:rowOff>
    </xdr:to>
    <xdr:sp macro="" textlink="">
      <xdr:nvSpPr>
        <xdr:cNvPr id="484" name="楕円 483"/>
        <xdr:cNvSpPr/>
      </xdr:nvSpPr>
      <xdr:spPr>
        <a:xfrm>
          <a:off x="8699500" y="169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24959</xdr:rowOff>
    </xdr:from>
    <xdr:ext cx="469744" cy="259045"/>
    <xdr:sp macro="" textlink="">
      <xdr:nvSpPr>
        <xdr:cNvPr id="485" name="テキスト ボックス 484"/>
        <xdr:cNvSpPr txBox="1"/>
      </xdr:nvSpPr>
      <xdr:spPr>
        <a:xfrm>
          <a:off x="8515428" y="1699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131527</xdr:rowOff>
    </xdr:from>
    <xdr:to>
      <xdr:col>41</xdr:col>
      <xdr:colOff>101600</xdr:colOff>
      <xdr:row>99</xdr:row>
      <xdr:rowOff>61677</xdr:rowOff>
    </xdr:to>
    <xdr:sp macro="" textlink="">
      <xdr:nvSpPr>
        <xdr:cNvPr id="486" name="楕円 485"/>
        <xdr:cNvSpPr/>
      </xdr:nvSpPr>
      <xdr:spPr>
        <a:xfrm>
          <a:off x="7810500" y="169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52804</xdr:rowOff>
    </xdr:from>
    <xdr:ext cx="469744" cy="259045"/>
    <xdr:sp macro="" textlink="">
      <xdr:nvSpPr>
        <xdr:cNvPr id="487" name="テキスト ボックス 486"/>
        <xdr:cNvSpPr txBox="1"/>
      </xdr:nvSpPr>
      <xdr:spPr>
        <a:xfrm>
          <a:off x="7626428" y="1702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134376</xdr:rowOff>
    </xdr:from>
    <xdr:to>
      <xdr:col>36</xdr:col>
      <xdr:colOff>165100</xdr:colOff>
      <xdr:row>99</xdr:row>
      <xdr:rowOff>64526</xdr:rowOff>
    </xdr:to>
    <xdr:sp macro="" textlink="">
      <xdr:nvSpPr>
        <xdr:cNvPr id="488" name="楕円 487"/>
        <xdr:cNvSpPr/>
      </xdr:nvSpPr>
      <xdr:spPr>
        <a:xfrm>
          <a:off x="6921500" y="169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55653</xdr:rowOff>
    </xdr:from>
    <xdr:ext cx="469744" cy="259045"/>
    <xdr:sp macro="" textlink="">
      <xdr:nvSpPr>
        <xdr:cNvPr id="489" name="テキスト ボックス 488"/>
        <xdr:cNvSpPr txBox="1"/>
      </xdr:nvSpPr>
      <xdr:spPr>
        <a:xfrm>
          <a:off x="6737428" y="170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7575</xdr:rowOff>
    </xdr:from>
    <xdr:to>
      <xdr:col>85</xdr:col>
      <xdr:colOff>127000</xdr:colOff>
      <xdr:row>38</xdr:row>
      <xdr:rowOff>22428</xdr:rowOff>
    </xdr:to>
    <xdr:cxnSp macro="">
      <xdr:nvCxnSpPr>
        <xdr:cNvPr id="514" name="直線コネクタ 513"/>
        <xdr:cNvCxnSpPr/>
      </xdr:nvCxnSpPr>
      <xdr:spPr>
        <a:xfrm flipV="1">
          <a:off x="15481300" y="6522675"/>
          <a:ext cx="8382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17885</xdr:rowOff>
    </xdr:from>
    <xdr:to>
      <xdr:col>81</xdr:col>
      <xdr:colOff>50800</xdr:colOff>
      <xdr:row>38</xdr:row>
      <xdr:rowOff>22428</xdr:rowOff>
    </xdr:to>
    <xdr:cxnSp macro="">
      <xdr:nvCxnSpPr>
        <xdr:cNvPr id="517" name="直線コネクタ 516"/>
        <xdr:cNvCxnSpPr/>
      </xdr:nvCxnSpPr>
      <xdr:spPr>
        <a:xfrm>
          <a:off x="14592300" y="6532985"/>
          <a:ext cx="889000" cy="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13153</xdr:rowOff>
    </xdr:from>
    <xdr:to>
      <xdr:col>76</xdr:col>
      <xdr:colOff>114300</xdr:colOff>
      <xdr:row>38</xdr:row>
      <xdr:rowOff>17885</xdr:rowOff>
    </xdr:to>
    <xdr:cxnSp macro="">
      <xdr:nvCxnSpPr>
        <xdr:cNvPr id="520" name="直線コネクタ 519"/>
        <xdr:cNvCxnSpPr/>
      </xdr:nvCxnSpPr>
      <xdr:spPr>
        <a:xfrm>
          <a:off x="13703300" y="6528253"/>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10141</xdr:rowOff>
    </xdr:from>
    <xdr:to>
      <xdr:col>71</xdr:col>
      <xdr:colOff>177800</xdr:colOff>
      <xdr:row>38</xdr:row>
      <xdr:rowOff>13153</xdr:rowOff>
    </xdr:to>
    <xdr:cxnSp macro="">
      <xdr:nvCxnSpPr>
        <xdr:cNvPr id="523" name="直線コネクタ 522"/>
        <xdr:cNvCxnSpPr/>
      </xdr:nvCxnSpPr>
      <xdr:spPr>
        <a:xfrm>
          <a:off x="12814300" y="6525241"/>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58017</xdr:rowOff>
    </xdr:from>
    <xdr:ext cx="469744" cy="259045"/>
    <xdr:sp macro="" textlink="">
      <xdr:nvSpPr>
        <xdr:cNvPr id="525" name="テキスト ボックス 524"/>
        <xdr:cNvSpPr txBox="1"/>
      </xdr:nvSpPr>
      <xdr:spPr>
        <a:xfrm>
          <a:off x="13468428" y="65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128225</xdr:rowOff>
    </xdr:from>
    <xdr:to>
      <xdr:col>85</xdr:col>
      <xdr:colOff>177800</xdr:colOff>
      <xdr:row>38</xdr:row>
      <xdr:rowOff>58375</xdr:rowOff>
    </xdr:to>
    <xdr:sp macro="" textlink="">
      <xdr:nvSpPr>
        <xdr:cNvPr id="533" name="楕円 532"/>
        <xdr:cNvSpPr/>
      </xdr:nvSpPr>
      <xdr:spPr>
        <a:xfrm>
          <a:off x="16268700" y="6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143078</xdr:rowOff>
    </xdr:from>
    <xdr:to>
      <xdr:col>81</xdr:col>
      <xdr:colOff>101600</xdr:colOff>
      <xdr:row>38</xdr:row>
      <xdr:rowOff>73228</xdr:rowOff>
    </xdr:to>
    <xdr:sp macro="" textlink="">
      <xdr:nvSpPr>
        <xdr:cNvPr id="535" name="楕円 534"/>
        <xdr:cNvSpPr/>
      </xdr:nvSpPr>
      <xdr:spPr>
        <a:xfrm>
          <a:off x="15430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64355</xdr:rowOff>
    </xdr:from>
    <xdr:ext cx="378565" cy="259045"/>
    <xdr:sp macro="" textlink="">
      <xdr:nvSpPr>
        <xdr:cNvPr id="536" name="テキスト ボックス 535"/>
        <xdr:cNvSpPr txBox="1"/>
      </xdr:nvSpPr>
      <xdr:spPr>
        <a:xfrm>
          <a:off x="15292017" y="6579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138535</xdr:rowOff>
    </xdr:from>
    <xdr:to>
      <xdr:col>76</xdr:col>
      <xdr:colOff>165100</xdr:colOff>
      <xdr:row>38</xdr:row>
      <xdr:rowOff>68685</xdr:rowOff>
    </xdr:to>
    <xdr:sp macro="" textlink="">
      <xdr:nvSpPr>
        <xdr:cNvPr id="537" name="楕円 536"/>
        <xdr:cNvSpPr/>
      </xdr:nvSpPr>
      <xdr:spPr>
        <a:xfrm>
          <a:off x="14541500" y="64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59812</xdr:rowOff>
    </xdr:from>
    <xdr:ext cx="469744" cy="259045"/>
    <xdr:sp macro="" textlink="">
      <xdr:nvSpPr>
        <xdr:cNvPr id="538" name="テキスト ボックス 537"/>
        <xdr:cNvSpPr txBox="1"/>
      </xdr:nvSpPr>
      <xdr:spPr>
        <a:xfrm>
          <a:off x="14357428" y="65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133803</xdr:rowOff>
    </xdr:from>
    <xdr:to>
      <xdr:col>72</xdr:col>
      <xdr:colOff>38100</xdr:colOff>
      <xdr:row>38</xdr:row>
      <xdr:rowOff>63953</xdr:rowOff>
    </xdr:to>
    <xdr:sp macro="" textlink="">
      <xdr:nvSpPr>
        <xdr:cNvPr id="539" name="楕円 538"/>
        <xdr:cNvSpPr/>
      </xdr:nvSpPr>
      <xdr:spPr>
        <a:xfrm>
          <a:off x="13652500" y="64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80480</xdr:rowOff>
    </xdr:from>
    <xdr:ext cx="469744" cy="259045"/>
    <xdr:sp macro="" textlink="">
      <xdr:nvSpPr>
        <xdr:cNvPr id="540" name="テキスト ボックス 539"/>
        <xdr:cNvSpPr txBox="1"/>
      </xdr:nvSpPr>
      <xdr:spPr>
        <a:xfrm>
          <a:off x="13468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130791</xdr:rowOff>
    </xdr:from>
    <xdr:to>
      <xdr:col>67</xdr:col>
      <xdr:colOff>101600</xdr:colOff>
      <xdr:row>38</xdr:row>
      <xdr:rowOff>60940</xdr:rowOff>
    </xdr:to>
    <xdr:sp macro="" textlink="">
      <xdr:nvSpPr>
        <xdr:cNvPr id="541" name="楕円 540"/>
        <xdr:cNvSpPr/>
      </xdr:nvSpPr>
      <xdr:spPr>
        <a:xfrm>
          <a:off x="12763500" y="64744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52068</xdr:rowOff>
    </xdr:from>
    <xdr:ext cx="469744" cy="259045"/>
    <xdr:sp macro="" textlink="">
      <xdr:nvSpPr>
        <xdr:cNvPr id="542" name="テキスト ボックス 541"/>
        <xdr:cNvSpPr txBox="1"/>
      </xdr:nvSpPr>
      <xdr:spPr>
        <a:xfrm>
          <a:off x="12579428" y="656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52237</xdr:rowOff>
    </xdr:from>
    <xdr:to>
      <xdr:col>85</xdr:col>
      <xdr:colOff>127000</xdr:colOff>
      <xdr:row>77</xdr:row>
      <xdr:rowOff>52352</xdr:rowOff>
    </xdr:to>
    <xdr:cxnSp macro="">
      <xdr:nvCxnSpPr>
        <xdr:cNvPr id="620" name="直線コネクタ 619"/>
        <xdr:cNvCxnSpPr/>
      </xdr:nvCxnSpPr>
      <xdr:spPr>
        <a:xfrm flipV="1">
          <a:off x="15481300" y="1325388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52352</xdr:rowOff>
    </xdr:from>
    <xdr:to>
      <xdr:col>81</xdr:col>
      <xdr:colOff>50800</xdr:colOff>
      <xdr:row>77</xdr:row>
      <xdr:rowOff>56063</xdr:rowOff>
    </xdr:to>
    <xdr:cxnSp macro="">
      <xdr:nvCxnSpPr>
        <xdr:cNvPr id="623" name="直線コネクタ 622"/>
        <xdr:cNvCxnSpPr/>
      </xdr:nvCxnSpPr>
      <xdr:spPr>
        <a:xfrm flipV="1">
          <a:off x="14592300" y="13254002"/>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56063</xdr:rowOff>
    </xdr:from>
    <xdr:to>
      <xdr:col>76</xdr:col>
      <xdr:colOff>114300</xdr:colOff>
      <xdr:row>77</xdr:row>
      <xdr:rowOff>73101</xdr:rowOff>
    </xdr:to>
    <xdr:cxnSp macro="">
      <xdr:nvCxnSpPr>
        <xdr:cNvPr id="626" name="直線コネクタ 625"/>
        <xdr:cNvCxnSpPr/>
      </xdr:nvCxnSpPr>
      <xdr:spPr>
        <a:xfrm flipV="1">
          <a:off x="13703300" y="13257713"/>
          <a:ext cx="889000" cy="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55415</xdr:rowOff>
    </xdr:from>
    <xdr:to>
      <xdr:col>71</xdr:col>
      <xdr:colOff>177800</xdr:colOff>
      <xdr:row>77</xdr:row>
      <xdr:rowOff>73101</xdr:rowOff>
    </xdr:to>
    <xdr:cxnSp macro="">
      <xdr:nvCxnSpPr>
        <xdr:cNvPr id="629" name="直線コネクタ 628"/>
        <xdr:cNvCxnSpPr/>
      </xdr:nvCxnSpPr>
      <xdr:spPr>
        <a:xfrm>
          <a:off x="12814300" y="13257065"/>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1437</xdr:rowOff>
    </xdr:from>
    <xdr:to>
      <xdr:col>85</xdr:col>
      <xdr:colOff>177800</xdr:colOff>
      <xdr:row>77</xdr:row>
      <xdr:rowOff>103037</xdr:rowOff>
    </xdr:to>
    <xdr:sp macro="" textlink="">
      <xdr:nvSpPr>
        <xdr:cNvPr id="639" name="楕円 638"/>
        <xdr:cNvSpPr/>
      </xdr:nvSpPr>
      <xdr:spPr>
        <a:xfrm>
          <a:off x="16268700" y="132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151314</xdr:rowOff>
    </xdr:from>
    <xdr:ext cx="534377" cy="259045"/>
    <xdr:sp macro="" textlink="">
      <xdr:nvSpPr>
        <xdr:cNvPr id="640" name="公債費該当値テキスト"/>
        <xdr:cNvSpPr txBox="1"/>
      </xdr:nvSpPr>
      <xdr:spPr>
        <a:xfrm>
          <a:off x="16370300" y="1318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1552</xdr:rowOff>
    </xdr:from>
    <xdr:to>
      <xdr:col>81</xdr:col>
      <xdr:colOff>101600</xdr:colOff>
      <xdr:row>77</xdr:row>
      <xdr:rowOff>103152</xdr:rowOff>
    </xdr:to>
    <xdr:sp macro="" textlink="">
      <xdr:nvSpPr>
        <xdr:cNvPr id="641" name="楕円 640"/>
        <xdr:cNvSpPr/>
      </xdr:nvSpPr>
      <xdr:spPr>
        <a:xfrm>
          <a:off x="15430500" y="132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94279</xdr:rowOff>
    </xdr:from>
    <xdr:ext cx="534377" cy="259045"/>
    <xdr:sp macro="" textlink="">
      <xdr:nvSpPr>
        <xdr:cNvPr id="642" name="テキスト ボックス 641"/>
        <xdr:cNvSpPr txBox="1"/>
      </xdr:nvSpPr>
      <xdr:spPr>
        <a:xfrm>
          <a:off x="15214111" y="132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5263</xdr:rowOff>
    </xdr:from>
    <xdr:to>
      <xdr:col>76</xdr:col>
      <xdr:colOff>165100</xdr:colOff>
      <xdr:row>77</xdr:row>
      <xdr:rowOff>106863</xdr:rowOff>
    </xdr:to>
    <xdr:sp macro="" textlink="">
      <xdr:nvSpPr>
        <xdr:cNvPr id="643" name="楕円 642"/>
        <xdr:cNvSpPr/>
      </xdr:nvSpPr>
      <xdr:spPr>
        <a:xfrm>
          <a:off x="14541500" y="132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97990</xdr:rowOff>
    </xdr:from>
    <xdr:ext cx="534377" cy="259045"/>
    <xdr:sp macro="" textlink="">
      <xdr:nvSpPr>
        <xdr:cNvPr id="644" name="テキスト ボックス 643"/>
        <xdr:cNvSpPr txBox="1"/>
      </xdr:nvSpPr>
      <xdr:spPr>
        <a:xfrm>
          <a:off x="14325111" y="132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22301</xdr:rowOff>
    </xdr:from>
    <xdr:to>
      <xdr:col>72</xdr:col>
      <xdr:colOff>38100</xdr:colOff>
      <xdr:row>77</xdr:row>
      <xdr:rowOff>123901</xdr:rowOff>
    </xdr:to>
    <xdr:sp macro="" textlink="">
      <xdr:nvSpPr>
        <xdr:cNvPr id="645" name="楕円 644"/>
        <xdr:cNvSpPr/>
      </xdr:nvSpPr>
      <xdr:spPr>
        <a:xfrm>
          <a:off x="136525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115028</xdr:rowOff>
    </xdr:from>
    <xdr:ext cx="534377" cy="259045"/>
    <xdr:sp macro="" textlink="">
      <xdr:nvSpPr>
        <xdr:cNvPr id="646" name="テキスト ボックス 645"/>
        <xdr:cNvSpPr txBox="1"/>
      </xdr:nvSpPr>
      <xdr:spPr>
        <a:xfrm>
          <a:off x="13436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4615</xdr:rowOff>
    </xdr:from>
    <xdr:to>
      <xdr:col>67</xdr:col>
      <xdr:colOff>101600</xdr:colOff>
      <xdr:row>77</xdr:row>
      <xdr:rowOff>106215</xdr:rowOff>
    </xdr:to>
    <xdr:sp macro="" textlink="">
      <xdr:nvSpPr>
        <xdr:cNvPr id="647" name="楕円 646"/>
        <xdr:cNvSpPr/>
      </xdr:nvSpPr>
      <xdr:spPr>
        <a:xfrm>
          <a:off x="12763500" y="132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97342</xdr:rowOff>
    </xdr:from>
    <xdr:ext cx="534377" cy="259045"/>
    <xdr:sp macro="" textlink="">
      <xdr:nvSpPr>
        <xdr:cNvPr id="648" name="テキスト ボックス 647"/>
        <xdr:cNvSpPr txBox="1"/>
      </xdr:nvSpPr>
      <xdr:spPr>
        <a:xfrm>
          <a:off x="12547111" y="132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146960</xdr:rowOff>
    </xdr:from>
    <xdr:to>
      <xdr:col>85</xdr:col>
      <xdr:colOff>127000</xdr:colOff>
      <xdr:row>99</xdr:row>
      <xdr:rowOff>15125</xdr:rowOff>
    </xdr:to>
    <xdr:cxnSp macro="">
      <xdr:nvCxnSpPr>
        <xdr:cNvPr id="679" name="直線コネクタ 678"/>
        <xdr:cNvCxnSpPr/>
      </xdr:nvCxnSpPr>
      <xdr:spPr>
        <a:xfrm flipV="1">
          <a:off x="15481300" y="16949060"/>
          <a:ext cx="838200" cy="3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15125</xdr:rowOff>
    </xdr:from>
    <xdr:to>
      <xdr:col>81</xdr:col>
      <xdr:colOff>50800</xdr:colOff>
      <xdr:row>99</xdr:row>
      <xdr:rowOff>47303</xdr:rowOff>
    </xdr:to>
    <xdr:cxnSp macro="">
      <xdr:nvCxnSpPr>
        <xdr:cNvPr id="682" name="直線コネクタ 681"/>
        <xdr:cNvCxnSpPr/>
      </xdr:nvCxnSpPr>
      <xdr:spPr>
        <a:xfrm flipV="1">
          <a:off x="14592300" y="16988675"/>
          <a:ext cx="889000" cy="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45397</xdr:rowOff>
    </xdr:from>
    <xdr:to>
      <xdr:col>76</xdr:col>
      <xdr:colOff>114300</xdr:colOff>
      <xdr:row>99</xdr:row>
      <xdr:rowOff>47303</xdr:rowOff>
    </xdr:to>
    <xdr:cxnSp macro="">
      <xdr:nvCxnSpPr>
        <xdr:cNvPr id="685" name="直線コネクタ 684"/>
        <xdr:cNvCxnSpPr/>
      </xdr:nvCxnSpPr>
      <xdr:spPr>
        <a:xfrm>
          <a:off x="13703300" y="16676047"/>
          <a:ext cx="889000" cy="3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45397</xdr:rowOff>
    </xdr:from>
    <xdr:to>
      <xdr:col>71</xdr:col>
      <xdr:colOff>177800</xdr:colOff>
      <xdr:row>98</xdr:row>
      <xdr:rowOff>51667</xdr:rowOff>
    </xdr:to>
    <xdr:cxnSp macro="">
      <xdr:nvCxnSpPr>
        <xdr:cNvPr id="688" name="直線コネクタ 687"/>
        <xdr:cNvCxnSpPr/>
      </xdr:nvCxnSpPr>
      <xdr:spPr>
        <a:xfrm flipV="1">
          <a:off x="12814300" y="16676047"/>
          <a:ext cx="889000" cy="17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90" name="テキスト ボックス 689"/>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96160</xdr:rowOff>
    </xdr:from>
    <xdr:to>
      <xdr:col>85</xdr:col>
      <xdr:colOff>177800</xdr:colOff>
      <xdr:row>99</xdr:row>
      <xdr:rowOff>26310</xdr:rowOff>
    </xdr:to>
    <xdr:sp macro="" textlink="">
      <xdr:nvSpPr>
        <xdr:cNvPr id="698" name="楕円 697"/>
        <xdr:cNvSpPr/>
      </xdr:nvSpPr>
      <xdr:spPr>
        <a:xfrm>
          <a:off x="16268700" y="168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11087</xdr:rowOff>
    </xdr:from>
    <xdr:ext cx="534377" cy="259045"/>
    <xdr:sp macro="" textlink="">
      <xdr:nvSpPr>
        <xdr:cNvPr id="699" name="積立金該当値テキスト"/>
        <xdr:cNvSpPr txBox="1"/>
      </xdr:nvSpPr>
      <xdr:spPr>
        <a:xfrm>
          <a:off x="16370300" y="1681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135775</xdr:rowOff>
    </xdr:from>
    <xdr:to>
      <xdr:col>81</xdr:col>
      <xdr:colOff>101600</xdr:colOff>
      <xdr:row>99</xdr:row>
      <xdr:rowOff>65925</xdr:rowOff>
    </xdr:to>
    <xdr:sp macro="" textlink="">
      <xdr:nvSpPr>
        <xdr:cNvPr id="700" name="楕円 699"/>
        <xdr:cNvSpPr/>
      </xdr:nvSpPr>
      <xdr:spPr>
        <a:xfrm>
          <a:off x="15430500" y="169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57052</xdr:rowOff>
    </xdr:from>
    <xdr:ext cx="469744" cy="259045"/>
    <xdr:sp macro="" textlink="">
      <xdr:nvSpPr>
        <xdr:cNvPr id="701" name="テキスト ボックス 700"/>
        <xdr:cNvSpPr txBox="1"/>
      </xdr:nvSpPr>
      <xdr:spPr>
        <a:xfrm>
          <a:off x="15246428" y="1703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167953</xdr:rowOff>
    </xdr:from>
    <xdr:to>
      <xdr:col>76</xdr:col>
      <xdr:colOff>165100</xdr:colOff>
      <xdr:row>99</xdr:row>
      <xdr:rowOff>98103</xdr:rowOff>
    </xdr:to>
    <xdr:sp macro="" textlink="">
      <xdr:nvSpPr>
        <xdr:cNvPr id="702" name="楕円 701"/>
        <xdr:cNvSpPr/>
      </xdr:nvSpPr>
      <xdr:spPr>
        <a:xfrm>
          <a:off x="14541500" y="169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89230</xdr:rowOff>
    </xdr:from>
    <xdr:ext cx="469744" cy="259045"/>
    <xdr:sp macro="" textlink="">
      <xdr:nvSpPr>
        <xdr:cNvPr id="703" name="テキスト ボックス 702"/>
        <xdr:cNvSpPr txBox="1"/>
      </xdr:nvSpPr>
      <xdr:spPr>
        <a:xfrm>
          <a:off x="14357428" y="170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166047</xdr:rowOff>
    </xdr:from>
    <xdr:to>
      <xdr:col>72</xdr:col>
      <xdr:colOff>38100</xdr:colOff>
      <xdr:row>97</xdr:row>
      <xdr:rowOff>96197</xdr:rowOff>
    </xdr:to>
    <xdr:sp macro="" textlink="">
      <xdr:nvSpPr>
        <xdr:cNvPr id="704" name="楕円 703"/>
        <xdr:cNvSpPr/>
      </xdr:nvSpPr>
      <xdr:spPr>
        <a:xfrm>
          <a:off x="13652500" y="166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112724</xdr:rowOff>
    </xdr:from>
    <xdr:ext cx="534377" cy="259045"/>
    <xdr:sp macro="" textlink="">
      <xdr:nvSpPr>
        <xdr:cNvPr id="705" name="テキスト ボックス 704"/>
        <xdr:cNvSpPr txBox="1"/>
      </xdr:nvSpPr>
      <xdr:spPr>
        <a:xfrm>
          <a:off x="13436111" y="164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867</xdr:rowOff>
    </xdr:from>
    <xdr:to>
      <xdr:col>67</xdr:col>
      <xdr:colOff>101600</xdr:colOff>
      <xdr:row>98</xdr:row>
      <xdr:rowOff>102467</xdr:rowOff>
    </xdr:to>
    <xdr:sp macro="" textlink="">
      <xdr:nvSpPr>
        <xdr:cNvPr id="706" name="楕円 705"/>
        <xdr:cNvSpPr/>
      </xdr:nvSpPr>
      <xdr:spPr>
        <a:xfrm>
          <a:off x="12763500" y="168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93594</xdr:rowOff>
    </xdr:from>
    <xdr:ext cx="534377" cy="259045"/>
    <xdr:sp macro="" textlink="">
      <xdr:nvSpPr>
        <xdr:cNvPr id="707" name="テキスト ボックス 706"/>
        <xdr:cNvSpPr txBox="1"/>
      </xdr:nvSpPr>
      <xdr:spPr>
        <a:xfrm>
          <a:off x="12547111" y="1689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86632</xdr:rowOff>
    </xdr:from>
    <xdr:to>
      <xdr:col>116</xdr:col>
      <xdr:colOff>63500</xdr:colOff>
      <xdr:row>59</xdr:row>
      <xdr:rowOff>87808</xdr:rowOff>
    </xdr:to>
    <xdr:cxnSp macro="">
      <xdr:nvCxnSpPr>
        <xdr:cNvPr id="795" name="直線コネクタ 794"/>
        <xdr:cNvCxnSpPr/>
      </xdr:nvCxnSpPr>
      <xdr:spPr>
        <a:xfrm>
          <a:off x="21323300" y="10202182"/>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85423</xdr:rowOff>
    </xdr:from>
    <xdr:to>
      <xdr:col>111</xdr:col>
      <xdr:colOff>177800</xdr:colOff>
      <xdr:row>59</xdr:row>
      <xdr:rowOff>86632</xdr:rowOff>
    </xdr:to>
    <xdr:cxnSp macro="">
      <xdr:nvCxnSpPr>
        <xdr:cNvPr id="798" name="直線コネクタ 797"/>
        <xdr:cNvCxnSpPr/>
      </xdr:nvCxnSpPr>
      <xdr:spPr>
        <a:xfrm>
          <a:off x="20434300" y="10200973"/>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84183</xdr:rowOff>
    </xdr:from>
    <xdr:to>
      <xdr:col>107</xdr:col>
      <xdr:colOff>50800</xdr:colOff>
      <xdr:row>59</xdr:row>
      <xdr:rowOff>85423</xdr:rowOff>
    </xdr:to>
    <xdr:cxnSp macro="">
      <xdr:nvCxnSpPr>
        <xdr:cNvPr id="801" name="直線コネクタ 800"/>
        <xdr:cNvCxnSpPr/>
      </xdr:nvCxnSpPr>
      <xdr:spPr>
        <a:xfrm>
          <a:off x="19545300" y="1019973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84183</xdr:rowOff>
    </xdr:from>
    <xdr:to>
      <xdr:col>102</xdr:col>
      <xdr:colOff>114300</xdr:colOff>
      <xdr:row>59</xdr:row>
      <xdr:rowOff>84836</xdr:rowOff>
    </xdr:to>
    <xdr:cxnSp macro="">
      <xdr:nvCxnSpPr>
        <xdr:cNvPr id="804" name="直線コネクタ 803"/>
        <xdr:cNvCxnSpPr/>
      </xdr:nvCxnSpPr>
      <xdr:spPr>
        <a:xfrm flipV="1">
          <a:off x="18656300" y="1019973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37008</xdr:rowOff>
    </xdr:from>
    <xdr:to>
      <xdr:col>116</xdr:col>
      <xdr:colOff>114300</xdr:colOff>
      <xdr:row>59</xdr:row>
      <xdr:rowOff>138608</xdr:rowOff>
    </xdr:to>
    <xdr:sp macro="" textlink="">
      <xdr:nvSpPr>
        <xdr:cNvPr id="814" name="楕円 813"/>
        <xdr:cNvSpPr/>
      </xdr:nvSpPr>
      <xdr:spPr>
        <a:xfrm>
          <a:off x="22110700" y="101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127678</xdr:rowOff>
    </xdr:from>
    <xdr:ext cx="378565" cy="259045"/>
    <xdr:sp macro="" textlink="">
      <xdr:nvSpPr>
        <xdr:cNvPr id="815" name="貸付金該当値テキスト"/>
        <xdr:cNvSpPr txBox="1"/>
      </xdr:nvSpPr>
      <xdr:spPr>
        <a:xfrm>
          <a:off x="22212300"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35832</xdr:rowOff>
    </xdr:from>
    <xdr:to>
      <xdr:col>112</xdr:col>
      <xdr:colOff>38100</xdr:colOff>
      <xdr:row>59</xdr:row>
      <xdr:rowOff>137432</xdr:rowOff>
    </xdr:to>
    <xdr:sp macro="" textlink="">
      <xdr:nvSpPr>
        <xdr:cNvPr id="816" name="楕円 815"/>
        <xdr:cNvSpPr/>
      </xdr:nvSpPr>
      <xdr:spPr>
        <a:xfrm>
          <a:off x="21272500" y="101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128559</xdr:rowOff>
    </xdr:from>
    <xdr:ext cx="378565" cy="259045"/>
    <xdr:sp macro="" textlink="">
      <xdr:nvSpPr>
        <xdr:cNvPr id="817" name="テキスト ボックス 816"/>
        <xdr:cNvSpPr txBox="1"/>
      </xdr:nvSpPr>
      <xdr:spPr>
        <a:xfrm>
          <a:off x="21134017" y="10244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34623</xdr:rowOff>
    </xdr:from>
    <xdr:to>
      <xdr:col>107</xdr:col>
      <xdr:colOff>101600</xdr:colOff>
      <xdr:row>59</xdr:row>
      <xdr:rowOff>136223</xdr:rowOff>
    </xdr:to>
    <xdr:sp macro="" textlink="">
      <xdr:nvSpPr>
        <xdr:cNvPr id="818" name="楕円 817"/>
        <xdr:cNvSpPr/>
      </xdr:nvSpPr>
      <xdr:spPr>
        <a:xfrm>
          <a:off x="20383500" y="101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127350</xdr:rowOff>
    </xdr:from>
    <xdr:ext cx="378565" cy="259045"/>
    <xdr:sp macro="" textlink="">
      <xdr:nvSpPr>
        <xdr:cNvPr id="819" name="テキスト ボックス 818"/>
        <xdr:cNvSpPr txBox="1"/>
      </xdr:nvSpPr>
      <xdr:spPr>
        <a:xfrm>
          <a:off x="20245017" y="10242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33383</xdr:rowOff>
    </xdr:from>
    <xdr:to>
      <xdr:col>102</xdr:col>
      <xdr:colOff>165100</xdr:colOff>
      <xdr:row>59</xdr:row>
      <xdr:rowOff>134983</xdr:rowOff>
    </xdr:to>
    <xdr:sp macro="" textlink="">
      <xdr:nvSpPr>
        <xdr:cNvPr id="820" name="楕円 819"/>
        <xdr:cNvSpPr/>
      </xdr:nvSpPr>
      <xdr:spPr>
        <a:xfrm>
          <a:off x="19494500" y="101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126110</xdr:rowOff>
    </xdr:from>
    <xdr:ext cx="378565" cy="259045"/>
    <xdr:sp macro="" textlink="">
      <xdr:nvSpPr>
        <xdr:cNvPr id="821" name="テキスト ボックス 820"/>
        <xdr:cNvSpPr txBox="1"/>
      </xdr:nvSpPr>
      <xdr:spPr>
        <a:xfrm>
          <a:off x="19356017" y="102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34036</xdr:rowOff>
    </xdr:from>
    <xdr:to>
      <xdr:col>98</xdr:col>
      <xdr:colOff>38100</xdr:colOff>
      <xdr:row>59</xdr:row>
      <xdr:rowOff>135636</xdr:rowOff>
    </xdr:to>
    <xdr:sp macro="" textlink="">
      <xdr:nvSpPr>
        <xdr:cNvPr id="822" name="楕円 821"/>
        <xdr:cNvSpPr/>
      </xdr:nvSpPr>
      <xdr:spPr>
        <a:xfrm>
          <a:off x="18605500" y="101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126763</xdr:rowOff>
    </xdr:from>
    <xdr:ext cx="378565" cy="259045"/>
    <xdr:sp macro="" textlink="">
      <xdr:nvSpPr>
        <xdr:cNvPr id="823" name="テキスト ボックス 822"/>
        <xdr:cNvSpPr txBox="1"/>
      </xdr:nvSpPr>
      <xdr:spPr>
        <a:xfrm>
          <a:off x="18467017" y="10242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134328</xdr:rowOff>
    </xdr:from>
    <xdr:to>
      <xdr:col>116</xdr:col>
      <xdr:colOff>63500</xdr:colOff>
      <xdr:row>76</xdr:row>
      <xdr:rowOff>143700</xdr:rowOff>
    </xdr:to>
    <xdr:cxnSp macro="">
      <xdr:nvCxnSpPr>
        <xdr:cNvPr id="852" name="直線コネクタ 851"/>
        <xdr:cNvCxnSpPr/>
      </xdr:nvCxnSpPr>
      <xdr:spPr>
        <a:xfrm>
          <a:off x="21323300" y="13164528"/>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134328</xdr:rowOff>
    </xdr:from>
    <xdr:to>
      <xdr:col>111</xdr:col>
      <xdr:colOff>177800</xdr:colOff>
      <xdr:row>76</xdr:row>
      <xdr:rowOff>139365</xdr:rowOff>
    </xdr:to>
    <xdr:cxnSp macro="">
      <xdr:nvCxnSpPr>
        <xdr:cNvPr id="855" name="直線コネクタ 854"/>
        <xdr:cNvCxnSpPr/>
      </xdr:nvCxnSpPr>
      <xdr:spPr>
        <a:xfrm flipV="1">
          <a:off x="20434300" y="13164528"/>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129093</xdr:rowOff>
    </xdr:from>
    <xdr:to>
      <xdr:col>107</xdr:col>
      <xdr:colOff>50800</xdr:colOff>
      <xdr:row>76</xdr:row>
      <xdr:rowOff>139365</xdr:rowOff>
    </xdr:to>
    <xdr:cxnSp macro="">
      <xdr:nvCxnSpPr>
        <xdr:cNvPr id="858" name="直線コネクタ 857"/>
        <xdr:cNvCxnSpPr/>
      </xdr:nvCxnSpPr>
      <xdr:spPr>
        <a:xfrm>
          <a:off x="19545300" y="13159293"/>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129093</xdr:rowOff>
    </xdr:from>
    <xdr:to>
      <xdr:col>102</xdr:col>
      <xdr:colOff>114300</xdr:colOff>
      <xdr:row>76</xdr:row>
      <xdr:rowOff>142984</xdr:rowOff>
    </xdr:to>
    <xdr:cxnSp macro="">
      <xdr:nvCxnSpPr>
        <xdr:cNvPr id="861" name="直線コネクタ 860"/>
        <xdr:cNvCxnSpPr/>
      </xdr:nvCxnSpPr>
      <xdr:spPr>
        <a:xfrm flipV="1">
          <a:off x="18656300" y="13159293"/>
          <a:ext cx="889000" cy="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92900</xdr:rowOff>
    </xdr:from>
    <xdr:to>
      <xdr:col>116</xdr:col>
      <xdr:colOff>114300</xdr:colOff>
      <xdr:row>77</xdr:row>
      <xdr:rowOff>23050</xdr:rowOff>
    </xdr:to>
    <xdr:sp macro="" textlink="">
      <xdr:nvSpPr>
        <xdr:cNvPr id="871" name="楕円 870"/>
        <xdr:cNvSpPr/>
      </xdr:nvSpPr>
      <xdr:spPr>
        <a:xfrm>
          <a:off x="22110700" y="131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71327</xdr:rowOff>
    </xdr:from>
    <xdr:ext cx="534377" cy="259045"/>
    <xdr:sp macro="" textlink="">
      <xdr:nvSpPr>
        <xdr:cNvPr id="872" name="繰出金該当値テキスト"/>
        <xdr:cNvSpPr txBox="1"/>
      </xdr:nvSpPr>
      <xdr:spPr>
        <a:xfrm>
          <a:off x="22212300" y="131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83528</xdr:rowOff>
    </xdr:from>
    <xdr:to>
      <xdr:col>112</xdr:col>
      <xdr:colOff>38100</xdr:colOff>
      <xdr:row>77</xdr:row>
      <xdr:rowOff>13678</xdr:rowOff>
    </xdr:to>
    <xdr:sp macro="" textlink="">
      <xdr:nvSpPr>
        <xdr:cNvPr id="873" name="楕円 872"/>
        <xdr:cNvSpPr/>
      </xdr:nvSpPr>
      <xdr:spPr>
        <a:xfrm>
          <a:off x="21272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4805</xdr:rowOff>
    </xdr:from>
    <xdr:ext cx="534377" cy="259045"/>
    <xdr:sp macro="" textlink="">
      <xdr:nvSpPr>
        <xdr:cNvPr id="874" name="テキスト ボックス 873"/>
        <xdr:cNvSpPr txBox="1"/>
      </xdr:nvSpPr>
      <xdr:spPr>
        <a:xfrm>
          <a:off x="21056111" y="132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88565</xdr:rowOff>
    </xdr:from>
    <xdr:to>
      <xdr:col>107</xdr:col>
      <xdr:colOff>101600</xdr:colOff>
      <xdr:row>77</xdr:row>
      <xdr:rowOff>18715</xdr:rowOff>
    </xdr:to>
    <xdr:sp macro="" textlink="">
      <xdr:nvSpPr>
        <xdr:cNvPr id="875" name="楕円 874"/>
        <xdr:cNvSpPr/>
      </xdr:nvSpPr>
      <xdr:spPr>
        <a:xfrm>
          <a:off x="20383500" y="131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9842</xdr:rowOff>
    </xdr:from>
    <xdr:ext cx="534377" cy="259045"/>
    <xdr:sp macro="" textlink="">
      <xdr:nvSpPr>
        <xdr:cNvPr id="876" name="テキスト ボックス 875"/>
        <xdr:cNvSpPr txBox="1"/>
      </xdr:nvSpPr>
      <xdr:spPr>
        <a:xfrm>
          <a:off x="20167111" y="132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78293</xdr:rowOff>
    </xdr:from>
    <xdr:to>
      <xdr:col>102</xdr:col>
      <xdr:colOff>165100</xdr:colOff>
      <xdr:row>77</xdr:row>
      <xdr:rowOff>8443</xdr:rowOff>
    </xdr:to>
    <xdr:sp macro="" textlink="">
      <xdr:nvSpPr>
        <xdr:cNvPr id="877" name="楕円 876"/>
        <xdr:cNvSpPr/>
      </xdr:nvSpPr>
      <xdr:spPr>
        <a:xfrm>
          <a:off x="19494500" y="131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171020</xdr:rowOff>
    </xdr:from>
    <xdr:ext cx="534377" cy="259045"/>
    <xdr:sp macro="" textlink="">
      <xdr:nvSpPr>
        <xdr:cNvPr id="878" name="テキスト ボックス 877"/>
        <xdr:cNvSpPr txBox="1"/>
      </xdr:nvSpPr>
      <xdr:spPr>
        <a:xfrm>
          <a:off x="19278111" y="1320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92184</xdr:rowOff>
    </xdr:from>
    <xdr:to>
      <xdr:col>98</xdr:col>
      <xdr:colOff>38100</xdr:colOff>
      <xdr:row>77</xdr:row>
      <xdr:rowOff>22334</xdr:rowOff>
    </xdr:to>
    <xdr:sp macro="" textlink="">
      <xdr:nvSpPr>
        <xdr:cNvPr id="879" name="楕円 878"/>
        <xdr:cNvSpPr/>
      </xdr:nvSpPr>
      <xdr:spPr>
        <a:xfrm>
          <a:off x="18605500" y="131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13461</xdr:rowOff>
    </xdr:from>
    <xdr:ext cx="534377" cy="259045"/>
    <xdr:sp macro="" textlink="">
      <xdr:nvSpPr>
        <xdr:cNvPr id="880" name="テキスト ボックス 879"/>
        <xdr:cNvSpPr txBox="1"/>
      </xdr:nvSpPr>
      <xdr:spPr>
        <a:xfrm>
          <a:off x="18389111" y="132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３８０，１４９</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人件費は、住民一人当たり</a:t>
          </a:r>
          <a:r>
            <a:rPr kumimoji="1" lang="ja-JP" altLang="en-US" sz="1100" b="0" i="0" baseline="0">
              <a:solidFill>
                <a:schemeClr val="dk1"/>
              </a:solidFill>
              <a:effectLst/>
              <a:latin typeface="+mn-lt"/>
              <a:ea typeface="+mn-ea"/>
              <a:cs typeface="+mn-cs"/>
            </a:rPr>
            <a:t>５３，１１５</a:t>
          </a:r>
          <a:r>
            <a:rPr kumimoji="1" lang="ja-JP" altLang="ja-JP" sz="1100" b="0" i="0" baseline="0">
              <a:solidFill>
                <a:schemeClr val="dk1"/>
              </a:solidFill>
              <a:effectLst/>
              <a:latin typeface="+mn-lt"/>
              <a:ea typeface="+mn-ea"/>
              <a:cs typeface="+mn-cs"/>
            </a:rPr>
            <a:t>円となっており、類似団体と比較して一人あたりのコストが非常に低い水準にある。これは給与が高額な者の退職によるものである。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補助費等は、住民一人当たり</a:t>
          </a:r>
          <a:r>
            <a:rPr kumimoji="1" lang="ja-JP" altLang="en-US" sz="1100" b="0" i="0" baseline="0">
              <a:solidFill>
                <a:schemeClr val="dk1"/>
              </a:solidFill>
              <a:effectLst/>
              <a:latin typeface="+mn-lt"/>
              <a:ea typeface="+mn-ea"/>
              <a:cs typeface="+mn-cs"/>
            </a:rPr>
            <a:t>５３，４６５</a:t>
          </a:r>
          <a:r>
            <a:rPr kumimoji="1" lang="ja-JP" altLang="ja-JP" sz="1100" b="0" i="0" baseline="0">
              <a:solidFill>
                <a:schemeClr val="dk1"/>
              </a:solidFill>
              <a:effectLst/>
              <a:latin typeface="+mn-lt"/>
              <a:ea typeface="+mn-ea"/>
              <a:cs typeface="+mn-cs"/>
            </a:rPr>
            <a:t>円となっており、類似団体と比較して一人あたりのコストが低い状況となっている。</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の主な要因は、消防事務業務委託料や、</a:t>
          </a:r>
          <a:r>
            <a:rPr kumimoji="1" lang="ja-JP" altLang="en-US" sz="1100" b="0" i="0" baseline="0">
              <a:solidFill>
                <a:schemeClr val="dk1"/>
              </a:solidFill>
              <a:effectLst/>
              <a:latin typeface="+mn-lt"/>
              <a:ea typeface="+mn-ea"/>
              <a:cs typeface="+mn-cs"/>
            </a:rPr>
            <a:t>上大中清掃施設組合負担金</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普通建設事業費費は、住民一人当たり</a:t>
          </a:r>
          <a:r>
            <a:rPr kumimoji="1" lang="ja-JP" altLang="en-US" sz="1100" b="0" i="0" baseline="0">
              <a:solidFill>
                <a:schemeClr val="dk1"/>
              </a:solidFill>
              <a:effectLst/>
              <a:latin typeface="+mn-lt"/>
              <a:ea typeface="+mn-ea"/>
              <a:cs typeface="+mn-cs"/>
            </a:rPr>
            <a:t>３５，３７１</a:t>
          </a:r>
          <a:r>
            <a:rPr kumimoji="1" lang="ja-JP" altLang="ja-JP" sz="1100" b="0" i="0" baseline="0">
              <a:solidFill>
                <a:schemeClr val="dk1"/>
              </a:solidFill>
              <a:effectLst/>
              <a:latin typeface="+mn-lt"/>
              <a:ea typeface="+mn-ea"/>
              <a:cs typeface="+mn-cs"/>
            </a:rPr>
            <a:t>円となっており、類似団体と比較して一人あたりのコストが</a:t>
          </a:r>
          <a:r>
            <a:rPr kumimoji="1" lang="ja-JP" altLang="en-US" sz="1100" b="0" i="0" baseline="0">
              <a:solidFill>
                <a:schemeClr val="dk1"/>
              </a:solidFill>
              <a:effectLst/>
              <a:latin typeface="+mn-lt"/>
              <a:ea typeface="+mn-ea"/>
              <a:cs typeface="+mn-cs"/>
            </a:rPr>
            <a:t>低い</a:t>
          </a:r>
          <a:r>
            <a:rPr kumimoji="1" lang="ja-JP" altLang="ja-JP" sz="1100" b="0" i="0" baseline="0">
              <a:solidFill>
                <a:schemeClr val="dk1"/>
              </a:solidFill>
              <a:effectLst/>
              <a:latin typeface="+mn-lt"/>
              <a:ea typeface="+mn-ea"/>
              <a:cs typeface="+mn-cs"/>
            </a:rPr>
            <a:t>状況となっている。これは大型投資的事業（学校給食施設整備事業、庁舎整備事業）</a:t>
          </a:r>
          <a:r>
            <a:rPr kumimoji="1" lang="ja-JP" altLang="en-US" sz="1100" b="0" i="0" baseline="0">
              <a:solidFill>
                <a:schemeClr val="dk1"/>
              </a:solidFill>
              <a:effectLst/>
              <a:latin typeface="+mn-lt"/>
              <a:ea typeface="+mn-ea"/>
              <a:cs typeface="+mn-cs"/>
            </a:rPr>
            <a:t>完了に</a:t>
          </a:r>
          <a:r>
            <a:rPr kumimoji="1" lang="ja-JP" altLang="ja-JP" sz="1100" b="0" i="0" baseline="0">
              <a:solidFill>
                <a:schemeClr val="dk1"/>
              </a:solidFill>
              <a:effectLst/>
              <a:latin typeface="+mn-lt"/>
              <a:ea typeface="+mn-ea"/>
              <a:cs typeface="+mn-cs"/>
            </a:rPr>
            <a:t>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公共施設等総合管理計画に基づき、事業の取捨選択を徹底していくことで、事業費の減少を目指すこととしている。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15,593
15,548
57.37
6,087,433
5,927,668
50,518
3,857,545
6,786,576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151702</xdr:rowOff>
    </xdr:from>
    <xdr:to>
      <xdr:col>24</xdr:col>
      <xdr:colOff>63500</xdr:colOff>
      <xdr:row>37</xdr:row>
      <xdr:rowOff>157988</xdr:rowOff>
    </xdr:to>
    <xdr:cxnSp macro="">
      <xdr:nvCxnSpPr>
        <xdr:cNvPr id="61" name="直線コネクタ 60"/>
        <xdr:cNvCxnSpPr/>
      </xdr:nvCxnSpPr>
      <xdr:spPr>
        <a:xfrm>
          <a:off x="3797300" y="6495352"/>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116268</xdr:rowOff>
    </xdr:from>
    <xdr:to>
      <xdr:col>19</xdr:col>
      <xdr:colOff>177800</xdr:colOff>
      <xdr:row>37</xdr:row>
      <xdr:rowOff>151702</xdr:rowOff>
    </xdr:to>
    <xdr:cxnSp macro="">
      <xdr:nvCxnSpPr>
        <xdr:cNvPr id="64" name="直線コネクタ 63"/>
        <xdr:cNvCxnSpPr/>
      </xdr:nvCxnSpPr>
      <xdr:spPr>
        <a:xfrm>
          <a:off x="2908300" y="6459918"/>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24447</xdr:rowOff>
    </xdr:from>
    <xdr:to>
      <xdr:col>15</xdr:col>
      <xdr:colOff>50800</xdr:colOff>
      <xdr:row>37</xdr:row>
      <xdr:rowOff>116268</xdr:rowOff>
    </xdr:to>
    <xdr:cxnSp macro="">
      <xdr:nvCxnSpPr>
        <xdr:cNvPr id="67" name="直線コネクタ 66"/>
        <xdr:cNvCxnSpPr/>
      </xdr:nvCxnSpPr>
      <xdr:spPr>
        <a:xfrm>
          <a:off x="2019300" y="6368097"/>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24447</xdr:rowOff>
    </xdr:from>
    <xdr:to>
      <xdr:col>10</xdr:col>
      <xdr:colOff>114300</xdr:colOff>
      <xdr:row>37</xdr:row>
      <xdr:rowOff>82931</xdr:rowOff>
    </xdr:to>
    <xdr:cxnSp macro="">
      <xdr:nvCxnSpPr>
        <xdr:cNvPr id="70" name="直線コネクタ 69"/>
        <xdr:cNvCxnSpPr/>
      </xdr:nvCxnSpPr>
      <xdr:spPr>
        <a:xfrm flipV="1">
          <a:off x="1130300" y="6368097"/>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107188</xdr:rowOff>
    </xdr:from>
    <xdr:to>
      <xdr:col>24</xdr:col>
      <xdr:colOff>114300</xdr:colOff>
      <xdr:row>38</xdr:row>
      <xdr:rowOff>37338</xdr:rowOff>
    </xdr:to>
    <xdr:sp macro="" textlink="">
      <xdr:nvSpPr>
        <xdr:cNvPr id="80" name="楕円 79"/>
        <xdr:cNvSpPr/>
      </xdr:nvSpPr>
      <xdr:spPr>
        <a:xfrm>
          <a:off x="45847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22115</xdr:rowOff>
    </xdr:from>
    <xdr:ext cx="469744" cy="259045"/>
    <xdr:sp macro="" textlink="">
      <xdr:nvSpPr>
        <xdr:cNvPr id="81" name="議会費該当値テキスト"/>
        <xdr:cNvSpPr txBox="1"/>
      </xdr:nvSpPr>
      <xdr:spPr>
        <a:xfrm>
          <a:off x="4686300" y="636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100902</xdr:rowOff>
    </xdr:from>
    <xdr:to>
      <xdr:col>20</xdr:col>
      <xdr:colOff>38100</xdr:colOff>
      <xdr:row>38</xdr:row>
      <xdr:rowOff>31052</xdr:rowOff>
    </xdr:to>
    <xdr:sp macro="" textlink="">
      <xdr:nvSpPr>
        <xdr:cNvPr id="82" name="楕円 81"/>
        <xdr:cNvSpPr/>
      </xdr:nvSpPr>
      <xdr:spPr>
        <a:xfrm>
          <a:off x="3746500" y="64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22179</xdr:rowOff>
    </xdr:from>
    <xdr:ext cx="469744" cy="259045"/>
    <xdr:sp macro="" textlink="">
      <xdr:nvSpPr>
        <xdr:cNvPr id="83" name="テキスト ボックス 82"/>
        <xdr:cNvSpPr txBox="1"/>
      </xdr:nvSpPr>
      <xdr:spPr>
        <a:xfrm>
          <a:off x="3562428" y="653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65468</xdr:rowOff>
    </xdr:from>
    <xdr:to>
      <xdr:col>15</xdr:col>
      <xdr:colOff>101600</xdr:colOff>
      <xdr:row>37</xdr:row>
      <xdr:rowOff>167069</xdr:rowOff>
    </xdr:to>
    <xdr:sp macro="" textlink="">
      <xdr:nvSpPr>
        <xdr:cNvPr id="84" name="楕円 83"/>
        <xdr:cNvSpPr/>
      </xdr:nvSpPr>
      <xdr:spPr>
        <a:xfrm>
          <a:off x="2857500" y="64091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158196</xdr:rowOff>
    </xdr:from>
    <xdr:ext cx="469744" cy="259045"/>
    <xdr:sp macro="" textlink="">
      <xdr:nvSpPr>
        <xdr:cNvPr id="85" name="テキスト ボックス 84"/>
        <xdr:cNvSpPr txBox="1"/>
      </xdr:nvSpPr>
      <xdr:spPr>
        <a:xfrm>
          <a:off x="2673428" y="650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145097</xdr:rowOff>
    </xdr:from>
    <xdr:to>
      <xdr:col>10</xdr:col>
      <xdr:colOff>165100</xdr:colOff>
      <xdr:row>37</xdr:row>
      <xdr:rowOff>75247</xdr:rowOff>
    </xdr:to>
    <xdr:sp macro="" textlink="">
      <xdr:nvSpPr>
        <xdr:cNvPr id="86" name="楕円 85"/>
        <xdr:cNvSpPr/>
      </xdr:nvSpPr>
      <xdr:spPr>
        <a:xfrm>
          <a:off x="1968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66374</xdr:rowOff>
    </xdr:from>
    <xdr:ext cx="469744" cy="259045"/>
    <xdr:sp macro="" textlink="">
      <xdr:nvSpPr>
        <xdr:cNvPr id="87" name="テキスト ボックス 86"/>
        <xdr:cNvSpPr txBox="1"/>
      </xdr:nvSpPr>
      <xdr:spPr>
        <a:xfrm>
          <a:off x="1784428" y="64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32131</xdr:rowOff>
    </xdr:from>
    <xdr:to>
      <xdr:col>6</xdr:col>
      <xdr:colOff>38100</xdr:colOff>
      <xdr:row>37</xdr:row>
      <xdr:rowOff>133731</xdr:rowOff>
    </xdr:to>
    <xdr:sp macro="" textlink="">
      <xdr:nvSpPr>
        <xdr:cNvPr id="88" name="楕円 87"/>
        <xdr:cNvSpPr/>
      </xdr:nvSpPr>
      <xdr:spPr>
        <a:xfrm>
          <a:off x="1079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124858</xdr:rowOff>
    </xdr:from>
    <xdr:ext cx="469744" cy="259045"/>
    <xdr:sp macro="" textlink="">
      <xdr:nvSpPr>
        <xdr:cNvPr id="89" name="テキスト ボックス 88"/>
        <xdr:cNvSpPr txBox="1"/>
      </xdr:nvSpPr>
      <xdr:spPr>
        <a:xfrm>
          <a:off x="895428"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142289</xdr:rowOff>
    </xdr:from>
    <xdr:to>
      <xdr:col>24</xdr:col>
      <xdr:colOff>63500</xdr:colOff>
      <xdr:row>59</xdr:row>
      <xdr:rowOff>5240</xdr:rowOff>
    </xdr:to>
    <xdr:cxnSp macro="">
      <xdr:nvCxnSpPr>
        <xdr:cNvPr id="122" name="直線コネクタ 121"/>
        <xdr:cNvCxnSpPr/>
      </xdr:nvCxnSpPr>
      <xdr:spPr>
        <a:xfrm>
          <a:off x="3797300" y="10086389"/>
          <a:ext cx="8382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142289</xdr:rowOff>
    </xdr:from>
    <xdr:to>
      <xdr:col>19</xdr:col>
      <xdr:colOff>177800</xdr:colOff>
      <xdr:row>59</xdr:row>
      <xdr:rowOff>6312</xdr:rowOff>
    </xdr:to>
    <xdr:cxnSp macro="">
      <xdr:nvCxnSpPr>
        <xdr:cNvPr id="125" name="直線コネクタ 124"/>
        <xdr:cNvCxnSpPr/>
      </xdr:nvCxnSpPr>
      <xdr:spPr>
        <a:xfrm flipV="1">
          <a:off x="2908300" y="10086389"/>
          <a:ext cx="889000" cy="3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103144</xdr:rowOff>
    </xdr:from>
    <xdr:to>
      <xdr:col>15</xdr:col>
      <xdr:colOff>50800</xdr:colOff>
      <xdr:row>59</xdr:row>
      <xdr:rowOff>6312</xdr:rowOff>
    </xdr:to>
    <xdr:cxnSp macro="">
      <xdr:nvCxnSpPr>
        <xdr:cNvPr id="128" name="直線コネクタ 127"/>
        <xdr:cNvCxnSpPr/>
      </xdr:nvCxnSpPr>
      <xdr:spPr>
        <a:xfrm>
          <a:off x="2019300" y="10047244"/>
          <a:ext cx="889000" cy="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103144</xdr:rowOff>
    </xdr:from>
    <xdr:to>
      <xdr:col>10</xdr:col>
      <xdr:colOff>114300</xdr:colOff>
      <xdr:row>58</xdr:row>
      <xdr:rowOff>140160</xdr:rowOff>
    </xdr:to>
    <xdr:cxnSp macro="">
      <xdr:nvCxnSpPr>
        <xdr:cNvPr id="131" name="直線コネクタ 130"/>
        <xdr:cNvCxnSpPr/>
      </xdr:nvCxnSpPr>
      <xdr:spPr>
        <a:xfrm flipV="1">
          <a:off x="1130300" y="10047244"/>
          <a:ext cx="889000" cy="3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125890</xdr:rowOff>
    </xdr:from>
    <xdr:to>
      <xdr:col>24</xdr:col>
      <xdr:colOff>114300</xdr:colOff>
      <xdr:row>59</xdr:row>
      <xdr:rowOff>56040</xdr:rowOff>
    </xdr:to>
    <xdr:sp macro="" textlink="">
      <xdr:nvSpPr>
        <xdr:cNvPr id="141" name="楕円 140"/>
        <xdr:cNvSpPr/>
      </xdr:nvSpPr>
      <xdr:spPr>
        <a:xfrm>
          <a:off x="4584700" y="10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40817</xdr:rowOff>
    </xdr:from>
    <xdr:ext cx="534377" cy="259045"/>
    <xdr:sp macro="" textlink="">
      <xdr:nvSpPr>
        <xdr:cNvPr id="142" name="総務費該当値テキスト"/>
        <xdr:cNvSpPr txBox="1"/>
      </xdr:nvSpPr>
      <xdr:spPr>
        <a:xfrm>
          <a:off x="4686300" y="99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91489</xdr:rowOff>
    </xdr:from>
    <xdr:to>
      <xdr:col>20</xdr:col>
      <xdr:colOff>38100</xdr:colOff>
      <xdr:row>59</xdr:row>
      <xdr:rowOff>21639</xdr:rowOff>
    </xdr:to>
    <xdr:sp macro="" textlink="">
      <xdr:nvSpPr>
        <xdr:cNvPr id="143" name="楕円 142"/>
        <xdr:cNvSpPr/>
      </xdr:nvSpPr>
      <xdr:spPr>
        <a:xfrm>
          <a:off x="3746500" y="100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12766</xdr:rowOff>
    </xdr:from>
    <xdr:ext cx="534377" cy="259045"/>
    <xdr:sp macro="" textlink="">
      <xdr:nvSpPr>
        <xdr:cNvPr id="144" name="テキスト ボックス 143"/>
        <xdr:cNvSpPr txBox="1"/>
      </xdr:nvSpPr>
      <xdr:spPr>
        <a:xfrm>
          <a:off x="3530111" y="101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126962</xdr:rowOff>
    </xdr:from>
    <xdr:to>
      <xdr:col>15</xdr:col>
      <xdr:colOff>101600</xdr:colOff>
      <xdr:row>59</xdr:row>
      <xdr:rowOff>57112</xdr:rowOff>
    </xdr:to>
    <xdr:sp macro="" textlink="">
      <xdr:nvSpPr>
        <xdr:cNvPr id="145" name="楕円 144"/>
        <xdr:cNvSpPr/>
      </xdr:nvSpPr>
      <xdr:spPr>
        <a:xfrm>
          <a:off x="2857500" y="100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48239</xdr:rowOff>
    </xdr:from>
    <xdr:ext cx="534377" cy="259045"/>
    <xdr:sp macro="" textlink="">
      <xdr:nvSpPr>
        <xdr:cNvPr id="146" name="テキスト ボックス 145"/>
        <xdr:cNvSpPr txBox="1"/>
      </xdr:nvSpPr>
      <xdr:spPr>
        <a:xfrm>
          <a:off x="2641111" y="101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52344</xdr:rowOff>
    </xdr:from>
    <xdr:to>
      <xdr:col>10</xdr:col>
      <xdr:colOff>165100</xdr:colOff>
      <xdr:row>58</xdr:row>
      <xdr:rowOff>153944</xdr:rowOff>
    </xdr:to>
    <xdr:sp macro="" textlink="">
      <xdr:nvSpPr>
        <xdr:cNvPr id="147" name="楕円 146"/>
        <xdr:cNvSpPr/>
      </xdr:nvSpPr>
      <xdr:spPr>
        <a:xfrm>
          <a:off x="1968500" y="99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145071</xdr:rowOff>
    </xdr:from>
    <xdr:ext cx="534377" cy="259045"/>
    <xdr:sp macro="" textlink="">
      <xdr:nvSpPr>
        <xdr:cNvPr id="148" name="テキスト ボックス 147"/>
        <xdr:cNvSpPr txBox="1"/>
      </xdr:nvSpPr>
      <xdr:spPr>
        <a:xfrm>
          <a:off x="1752111" y="100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89360</xdr:rowOff>
    </xdr:from>
    <xdr:to>
      <xdr:col>6</xdr:col>
      <xdr:colOff>38100</xdr:colOff>
      <xdr:row>59</xdr:row>
      <xdr:rowOff>19510</xdr:rowOff>
    </xdr:to>
    <xdr:sp macro="" textlink="">
      <xdr:nvSpPr>
        <xdr:cNvPr id="149" name="楕円 148"/>
        <xdr:cNvSpPr/>
      </xdr:nvSpPr>
      <xdr:spPr>
        <a:xfrm>
          <a:off x="1079500" y="100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10637</xdr:rowOff>
    </xdr:from>
    <xdr:ext cx="534377" cy="259045"/>
    <xdr:sp macro="" textlink="">
      <xdr:nvSpPr>
        <xdr:cNvPr id="150" name="テキスト ボックス 149"/>
        <xdr:cNvSpPr txBox="1"/>
      </xdr:nvSpPr>
      <xdr:spPr>
        <a:xfrm>
          <a:off x="863111" y="101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25346</xdr:rowOff>
    </xdr:from>
    <xdr:to>
      <xdr:col>24</xdr:col>
      <xdr:colOff>63500</xdr:colOff>
      <xdr:row>77</xdr:row>
      <xdr:rowOff>61272</xdr:rowOff>
    </xdr:to>
    <xdr:cxnSp macro="">
      <xdr:nvCxnSpPr>
        <xdr:cNvPr id="178" name="直線コネクタ 177"/>
        <xdr:cNvCxnSpPr/>
      </xdr:nvCxnSpPr>
      <xdr:spPr>
        <a:xfrm>
          <a:off x="3797300" y="13226996"/>
          <a:ext cx="838200" cy="3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99284</xdr:rowOff>
    </xdr:from>
    <xdr:to>
      <xdr:col>19</xdr:col>
      <xdr:colOff>177800</xdr:colOff>
      <xdr:row>77</xdr:row>
      <xdr:rowOff>25346</xdr:rowOff>
    </xdr:to>
    <xdr:cxnSp macro="">
      <xdr:nvCxnSpPr>
        <xdr:cNvPr id="181" name="直線コネクタ 180"/>
        <xdr:cNvCxnSpPr/>
      </xdr:nvCxnSpPr>
      <xdr:spPr>
        <a:xfrm>
          <a:off x="2908300" y="13129484"/>
          <a:ext cx="889000" cy="9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36162</xdr:rowOff>
    </xdr:from>
    <xdr:to>
      <xdr:col>15</xdr:col>
      <xdr:colOff>50800</xdr:colOff>
      <xdr:row>76</xdr:row>
      <xdr:rowOff>99284</xdr:rowOff>
    </xdr:to>
    <xdr:cxnSp macro="">
      <xdr:nvCxnSpPr>
        <xdr:cNvPr id="184" name="直線コネクタ 183"/>
        <xdr:cNvCxnSpPr/>
      </xdr:nvCxnSpPr>
      <xdr:spPr>
        <a:xfrm>
          <a:off x="2019300" y="13066362"/>
          <a:ext cx="889000" cy="6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36162</xdr:rowOff>
    </xdr:from>
    <xdr:to>
      <xdr:col>10</xdr:col>
      <xdr:colOff>114300</xdr:colOff>
      <xdr:row>76</xdr:row>
      <xdr:rowOff>170524</xdr:rowOff>
    </xdr:to>
    <xdr:cxnSp macro="">
      <xdr:nvCxnSpPr>
        <xdr:cNvPr id="187" name="直線コネクタ 186"/>
        <xdr:cNvCxnSpPr/>
      </xdr:nvCxnSpPr>
      <xdr:spPr>
        <a:xfrm flipV="1">
          <a:off x="1130300" y="13066362"/>
          <a:ext cx="889000" cy="1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10472</xdr:rowOff>
    </xdr:from>
    <xdr:to>
      <xdr:col>24</xdr:col>
      <xdr:colOff>114300</xdr:colOff>
      <xdr:row>77</xdr:row>
      <xdr:rowOff>112072</xdr:rowOff>
    </xdr:to>
    <xdr:sp macro="" textlink="">
      <xdr:nvSpPr>
        <xdr:cNvPr id="197" name="楕円 196"/>
        <xdr:cNvSpPr/>
      </xdr:nvSpPr>
      <xdr:spPr>
        <a:xfrm>
          <a:off x="4584700" y="132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160349</xdr:rowOff>
    </xdr:from>
    <xdr:ext cx="599010" cy="259045"/>
    <xdr:sp macro="" textlink="">
      <xdr:nvSpPr>
        <xdr:cNvPr id="198" name="民生費該当値テキスト"/>
        <xdr:cNvSpPr txBox="1"/>
      </xdr:nvSpPr>
      <xdr:spPr>
        <a:xfrm>
          <a:off x="4686300" y="1319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145996</xdr:rowOff>
    </xdr:from>
    <xdr:to>
      <xdr:col>20</xdr:col>
      <xdr:colOff>38100</xdr:colOff>
      <xdr:row>77</xdr:row>
      <xdr:rowOff>76146</xdr:rowOff>
    </xdr:to>
    <xdr:sp macro="" textlink="">
      <xdr:nvSpPr>
        <xdr:cNvPr id="199" name="楕円 198"/>
        <xdr:cNvSpPr/>
      </xdr:nvSpPr>
      <xdr:spPr>
        <a:xfrm>
          <a:off x="3746500" y="131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67273</xdr:rowOff>
    </xdr:from>
    <xdr:ext cx="599010" cy="259045"/>
    <xdr:sp macro="" textlink="">
      <xdr:nvSpPr>
        <xdr:cNvPr id="200" name="テキスト ボックス 199"/>
        <xdr:cNvSpPr txBox="1"/>
      </xdr:nvSpPr>
      <xdr:spPr>
        <a:xfrm>
          <a:off x="3497795" y="1326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48484</xdr:rowOff>
    </xdr:from>
    <xdr:to>
      <xdr:col>15</xdr:col>
      <xdr:colOff>101600</xdr:colOff>
      <xdr:row>76</xdr:row>
      <xdr:rowOff>150084</xdr:rowOff>
    </xdr:to>
    <xdr:sp macro="" textlink="">
      <xdr:nvSpPr>
        <xdr:cNvPr id="201" name="楕円 200"/>
        <xdr:cNvSpPr/>
      </xdr:nvSpPr>
      <xdr:spPr>
        <a:xfrm>
          <a:off x="2857500" y="130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141211</xdr:rowOff>
    </xdr:from>
    <xdr:ext cx="599010" cy="259045"/>
    <xdr:sp macro="" textlink="">
      <xdr:nvSpPr>
        <xdr:cNvPr id="202" name="テキスト ボックス 201"/>
        <xdr:cNvSpPr txBox="1"/>
      </xdr:nvSpPr>
      <xdr:spPr>
        <a:xfrm>
          <a:off x="2608795" y="131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156812</xdr:rowOff>
    </xdr:from>
    <xdr:to>
      <xdr:col>10</xdr:col>
      <xdr:colOff>165100</xdr:colOff>
      <xdr:row>76</xdr:row>
      <xdr:rowOff>86962</xdr:rowOff>
    </xdr:to>
    <xdr:sp macro="" textlink="">
      <xdr:nvSpPr>
        <xdr:cNvPr id="203" name="楕円 202"/>
        <xdr:cNvSpPr/>
      </xdr:nvSpPr>
      <xdr:spPr>
        <a:xfrm>
          <a:off x="1968500" y="1301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103489</xdr:rowOff>
    </xdr:from>
    <xdr:ext cx="599010" cy="259045"/>
    <xdr:sp macro="" textlink="">
      <xdr:nvSpPr>
        <xdr:cNvPr id="204" name="テキスト ボックス 203"/>
        <xdr:cNvSpPr txBox="1"/>
      </xdr:nvSpPr>
      <xdr:spPr>
        <a:xfrm>
          <a:off x="1719795" y="1279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119724</xdr:rowOff>
    </xdr:from>
    <xdr:to>
      <xdr:col>6</xdr:col>
      <xdr:colOff>38100</xdr:colOff>
      <xdr:row>77</xdr:row>
      <xdr:rowOff>49874</xdr:rowOff>
    </xdr:to>
    <xdr:sp macro="" textlink="">
      <xdr:nvSpPr>
        <xdr:cNvPr id="205" name="楕円 204"/>
        <xdr:cNvSpPr/>
      </xdr:nvSpPr>
      <xdr:spPr>
        <a:xfrm>
          <a:off x="1079500" y="13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41001</xdr:rowOff>
    </xdr:from>
    <xdr:ext cx="599010" cy="259045"/>
    <xdr:sp macro="" textlink="">
      <xdr:nvSpPr>
        <xdr:cNvPr id="206" name="テキスト ボックス 205"/>
        <xdr:cNvSpPr txBox="1"/>
      </xdr:nvSpPr>
      <xdr:spPr>
        <a:xfrm>
          <a:off x="830795" y="1324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70343</xdr:rowOff>
    </xdr:from>
    <xdr:to>
      <xdr:col>24</xdr:col>
      <xdr:colOff>63500</xdr:colOff>
      <xdr:row>97</xdr:row>
      <xdr:rowOff>77651</xdr:rowOff>
    </xdr:to>
    <xdr:cxnSp macro="">
      <xdr:nvCxnSpPr>
        <xdr:cNvPr id="235" name="直線コネクタ 234"/>
        <xdr:cNvCxnSpPr/>
      </xdr:nvCxnSpPr>
      <xdr:spPr>
        <a:xfrm>
          <a:off x="3797300" y="16700993"/>
          <a:ext cx="8382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70343</xdr:rowOff>
    </xdr:from>
    <xdr:to>
      <xdr:col>19</xdr:col>
      <xdr:colOff>177800</xdr:colOff>
      <xdr:row>97</xdr:row>
      <xdr:rowOff>73535</xdr:rowOff>
    </xdr:to>
    <xdr:cxnSp macro="">
      <xdr:nvCxnSpPr>
        <xdr:cNvPr id="238" name="直線コネクタ 237"/>
        <xdr:cNvCxnSpPr/>
      </xdr:nvCxnSpPr>
      <xdr:spPr>
        <a:xfrm flipV="1">
          <a:off x="2908300" y="16700993"/>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63508</xdr:rowOff>
    </xdr:from>
    <xdr:to>
      <xdr:col>15</xdr:col>
      <xdr:colOff>50800</xdr:colOff>
      <xdr:row>97</xdr:row>
      <xdr:rowOff>73535</xdr:rowOff>
    </xdr:to>
    <xdr:cxnSp macro="">
      <xdr:nvCxnSpPr>
        <xdr:cNvPr id="241" name="直線コネクタ 240"/>
        <xdr:cNvCxnSpPr/>
      </xdr:nvCxnSpPr>
      <xdr:spPr>
        <a:xfrm>
          <a:off x="2019300" y="16694158"/>
          <a:ext cx="8890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63508</xdr:rowOff>
    </xdr:from>
    <xdr:to>
      <xdr:col>10</xdr:col>
      <xdr:colOff>114300</xdr:colOff>
      <xdr:row>97</xdr:row>
      <xdr:rowOff>78229</xdr:rowOff>
    </xdr:to>
    <xdr:cxnSp macro="">
      <xdr:nvCxnSpPr>
        <xdr:cNvPr id="244" name="直線コネクタ 243"/>
        <xdr:cNvCxnSpPr/>
      </xdr:nvCxnSpPr>
      <xdr:spPr>
        <a:xfrm flipV="1">
          <a:off x="1130300" y="16694158"/>
          <a:ext cx="8890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26851</xdr:rowOff>
    </xdr:from>
    <xdr:to>
      <xdr:col>24</xdr:col>
      <xdr:colOff>114300</xdr:colOff>
      <xdr:row>97</xdr:row>
      <xdr:rowOff>128451</xdr:rowOff>
    </xdr:to>
    <xdr:sp macro="" textlink="">
      <xdr:nvSpPr>
        <xdr:cNvPr id="254" name="楕円 253"/>
        <xdr:cNvSpPr/>
      </xdr:nvSpPr>
      <xdr:spPr>
        <a:xfrm>
          <a:off x="4584700" y="166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5278</xdr:rowOff>
    </xdr:from>
    <xdr:ext cx="534377" cy="259045"/>
    <xdr:sp macro="" textlink="">
      <xdr:nvSpPr>
        <xdr:cNvPr id="255" name="衛生費該当値テキスト"/>
        <xdr:cNvSpPr txBox="1"/>
      </xdr:nvSpPr>
      <xdr:spPr>
        <a:xfrm>
          <a:off x="4686300" y="1663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19543</xdr:rowOff>
    </xdr:from>
    <xdr:to>
      <xdr:col>20</xdr:col>
      <xdr:colOff>38100</xdr:colOff>
      <xdr:row>97</xdr:row>
      <xdr:rowOff>121143</xdr:rowOff>
    </xdr:to>
    <xdr:sp macro="" textlink="">
      <xdr:nvSpPr>
        <xdr:cNvPr id="256" name="楕円 255"/>
        <xdr:cNvSpPr/>
      </xdr:nvSpPr>
      <xdr:spPr>
        <a:xfrm>
          <a:off x="3746500" y="166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112270</xdr:rowOff>
    </xdr:from>
    <xdr:ext cx="534377" cy="259045"/>
    <xdr:sp macro="" textlink="">
      <xdr:nvSpPr>
        <xdr:cNvPr id="257" name="テキスト ボックス 256"/>
        <xdr:cNvSpPr txBox="1"/>
      </xdr:nvSpPr>
      <xdr:spPr>
        <a:xfrm>
          <a:off x="3530111" y="167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22735</xdr:rowOff>
    </xdr:from>
    <xdr:to>
      <xdr:col>15</xdr:col>
      <xdr:colOff>101600</xdr:colOff>
      <xdr:row>97</xdr:row>
      <xdr:rowOff>124335</xdr:rowOff>
    </xdr:to>
    <xdr:sp macro="" textlink="">
      <xdr:nvSpPr>
        <xdr:cNvPr id="258" name="楕円 257"/>
        <xdr:cNvSpPr/>
      </xdr:nvSpPr>
      <xdr:spPr>
        <a:xfrm>
          <a:off x="2857500" y="166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115462</xdr:rowOff>
    </xdr:from>
    <xdr:ext cx="534377" cy="259045"/>
    <xdr:sp macro="" textlink="">
      <xdr:nvSpPr>
        <xdr:cNvPr id="259" name="テキスト ボックス 258"/>
        <xdr:cNvSpPr txBox="1"/>
      </xdr:nvSpPr>
      <xdr:spPr>
        <a:xfrm>
          <a:off x="2641111" y="167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12708</xdr:rowOff>
    </xdr:from>
    <xdr:to>
      <xdr:col>10</xdr:col>
      <xdr:colOff>165100</xdr:colOff>
      <xdr:row>97</xdr:row>
      <xdr:rowOff>114308</xdr:rowOff>
    </xdr:to>
    <xdr:sp macro="" textlink="">
      <xdr:nvSpPr>
        <xdr:cNvPr id="260" name="楕円 259"/>
        <xdr:cNvSpPr/>
      </xdr:nvSpPr>
      <xdr:spPr>
        <a:xfrm>
          <a:off x="1968500" y="166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105435</xdr:rowOff>
    </xdr:from>
    <xdr:ext cx="534377" cy="259045"/>
    <xdr:sp macro="" textlink="">
      <xdr:nvSpPr>
        <xdr:cNvPr id="261" name="テキスト ボックス 260"/>
        <xdr:cNvSpPr txBox="1"/>
      </xdr:nvSpPr>
      <xdr:spPr>
        <a:xfrm>
          <a:off x="1752111" y="167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27429</xdr:rowOff>
    </xdr:from>
    <xdr:to>
      <xdr:col>6</xdr:col>
      <xdr:colOff>38100</xdr:colOff>
      <xdr:row>97</xdr:row>
      <xdr:rowOff>129029</xdr:rowOff>
    </xdr:to>
    <xdr:sp macro="" textlink="">
      <xdr:nvSpPr>
        <xdr:cNvPr id="262" name="楕円 261"/>
        <xdr:cNvSpPr/>
      </xdr:nvSpPr>
      <xdr:spPr>
        <a:xfrm>
          <a:off x="1079500" y="166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120156</xdr:rowOff>
    </xdr:from>
    <xdr:ext cx="534377" cy="259045"/>
    <xdr:sp macro="" textlink="">
      <xdr:nvSpPr>
        <xdr:cNvPr id="263" name="テキスト ボックス 262"/>
        <xdr:cNvSpPr txBox="1"/>
      </xdr:nvSpPr>
      <xdr:spPr>
        <a:xfrm>
          <a:off x="863111" y="167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138100</xdr:rowOff>
    </xdr:from>
    <xdr:to>
      <xdr:col>55</xdr:col>
      <xdr:colOff>0</xdr:colOff>
      <xdr:row>58</xdr:row>
      <xdr:rowOff>43396</xdr:rowOff>
    </xdr:to>
    <xdr:cxnSp macro="">
      <xdr:nvCxnSpPr>
        <xdr:cNvPr id="347" name="直線コネクタ 346"/>
        <xdr:cNvCxnSpPr/>
      </xdr:nvCxnSpPr>
      <xdr:spPr>
        <a:xfrm>
          <a:off x="9639300" y="9910750"/>
          <a:ext cx="8382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138100</xdr:rowOff>
    </xdr:from>
    <xdr:to>
      <xdr:col>50</xdr:col>
      <xdr:colOff>114300</xdr:colOff>
      <xdr:row>57</xdr:row>
      <xdr:rowOff>170904</xdr:rowOff>
    </xdr:to>
    <xdr:cxnSp macro="">
      <xdr:nvCxnSpPr>
        <xdr:cNvPr id="350" name="直線コネクタ 349"/>
        <xdr:cNvCxnSpPr/>
      </xdr:nvCxnSpPr>
      <xdr:spPr>
        <a:xfrm flipV="1">
          <a:off x="8750300" y="9910750"/>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170904</xdr:rowOff>
    </xdr:from>
    <xdr:to>
      <xdr:col>45</xdr:col>
      <xdr:colOff>177800</xdr:colOff>
      <xdr:row>58</xdr:row>
      <xdr:rowOff>28080</xdr:rowOff>
    </xdr:to>
    <xdr:cxnSp macro="">
      <xdr:nvCxnSpPr>
        <xdr:cNvPr id="353" name="直線コネクタ 352"/>
        <xdr:cNvCxnSpPr/>
      </xdr:nvCxnSpPr>
      <xdr:spPr>
        <a:xfrm flipV="1">
          <a:off x="7861300" y="9943554"/>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23203</xdr:rowOff>
    </xdr:from>
    <xdr:to>
      <xdr:col>41</xdr:col>
      <xdr:colOff>50800</xdr:colOff>
      <xdr:row>58</xdr:row>
      <xdr:rowOff>28080</xdr:rowOff>
    </xdr:to>
    <xdr:cxnSp macro="">
      <xdr:nvCxnSpPr>
        <xdr:cNvPr id="356" name="直線コネクタ 355"/>
        <xdr:cNvCxnSpPr/>
      </xdr:nvCxnSpPr>
      <xdr:spPr>
        <a:xfrm>
          <a:off x="6972300" y="9967303"/>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164046</xdr:rowOff>
    </xdr:from>
    <xdr:to>
      <xdr:col>55</xdr:col>
      <xdr:colOff>50800</xdr:colOff>
      <xdr:row>58</xdr:row>
      <xdr:rowOff>94196</xdr:rowOff>
    </xdr:to>
    <xdr:sp macro="" textlink="">
      <xdr:nvSpPr>
        <xdr:cNvPr id="366" name="楕円 365"/>
        <xdr:cNvSpPr/>
      </xdr:nvSpPr>
      <xdr:spPr>
        <a:xfrm>
          <a:off x="10426700" y="9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142473</xdr:rowOff>
    </xdr:from>
    <xdr:ext cx="534377" cy="259045"/>
    <xdr:sp macro="" textlink="">
      <xdr:nvSpPr>
        <xdr:cNvPr id="367" name="農林水産業費該当値テキスト"/>
        <xdr:cNvSpPr txBox="1"/>
      </xdr:nvSpPr>
      <xdr:spPr>
        <a:xfrm>
          <a:off x="10528300" y="99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87300</xdr:rowOff>
    </xdr:from>
    <xdr:to>
      <xdr:col>50</xdr:col>
      <xdr:colOff>165100</xdr:colOff>
      <xdr:row>58</xdr:row>
      <xdr:rowOff>17450</xdr:rowOff>
    </xdr:to>
    <xdr:sp macro="" textlink="">
      <xdr:nvSpPr>
        <xdr:cNvPr id="368" name="楕円 367"/>
        <xdr:cNvSpPr/>
      </xdr:nvSpPr>
      <xdr:spPr>
        <a:xfrm>
          <a:off x="9588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8577</xdr:rowOff>
    </xdr:from>
    <xdr:ext cx="534377" cy="259045"/>
    <xdr:sp macro="" textlink="">
      <xdr:nvSpPr>
        <xdr:cNvPr id="369" name="テキスト ボックス 368"/>
        <xdr:cNvSpPr txBox="1"/>
      </xdr:nvSpPr>
      <xdr:spPr>
        <a:xfrm>
          <a:off x="9372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120104</xdr:rowOff>
    </xdr:from>
    <xdr:to>
      <xdr:col>46</xdr:col>
      <xdr:colOff>38100</xdr:colOff>
      <xdr:row>58</xdr:row>
      <xdr:rowOff>50254</xdr:rowOff>
    </xdr:to>
    <xdr:sp macro="" textlink="">
      <xdr:nvSpPr>
        <xdr:cNvPr id="370" name="楕円 369"/>
        <xdr:cNvSpPr/>
      </xdr:nvSpPr>
      <xdr:spPr>
        <a:xfrm>
          <a:off x="8699500" y="98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41381</xdr:rowOff>
    </xdr:from>
    <xdr:ext cx="534377" cy="259045"/>
    <xdr:sp macro="" textlink="">
      <xdr:nvSpPr>
        <xdr:cNvPr id="371" name="テキスト ボックス 370"/>
        <xdr:cNvSpPr txBox="1"/>
      </xdr:nvSpPr>
      <xdr:spPr>
        <a:xfrm>
          <a:off x="8483111" y="99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148730</xdr:rowOff>
    </xdr:from>
    <xdr:to>
      <xdr:col>41</xdr:col>
      <xdr:colOff>101600</xdr:colOff>
      <xdr:row>58</xdr:row>
      <xdr:rowOff>78880</xdr:rowOff>
    </xdr:to>
    <xdr:sp macro="" textlink="">
      <xdr:nvSpPr>
        <xdr:cNvPr id="372" name="楕円 371"/>
        <xdr:cNvSpPr/>
      </xdr:nvSpPr>
      <xdr:spPr>
        <a:xfrm>
          <a:off x="7810500" y="99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70007</xdr:rowOff>
    </xdr:from>
    <xdr:ext cx="534377" cy="259045"/>
    <xdr:sp macro="" textlink="">
      <xdr:nvSpPr>
        <xdr:cNvPr id="373" name="テキスト ボックス 372"/>
        <xdr:cNvSpPr txBox="1"/>
      </xdr:nvSpPr>
      <xdr:spPr>
        <a:xfrm>
          <a:off x="7594111" y="100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143853</xdr:rowOff>
    </xdr:from>
    <xdr:to>
      <xdr:col>36</xdr:col>
      <xdr:colOff>165100</xdr:colOff>
      <xdr:row>58</xdr:row>
      <xdr:rowOff>74003</xdr:rowOff>
    </xdr:to>
    <xdr:sp macro="" textlink="">
      <xdr:nvSpPr>
        <xdr:cNvPr id="374" name="楕円 373"/>
        <xdr:cNvSpPr/>
      </xdr:nvSpPr>
      <xdr:spPr>
        <a:xfrm>
          <a:off x="6921500" y="99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65130</xdr:rowOff>
    </xdr:from>
    <xdr:ext cx="534377" cy="259045"/>
    <xdr:sp macro="" textlink="">
      <xdr:nvSpPr>
        <xdr:cNvPr id="375" name="テキスト ボックス 374"/>
        <xdr:cNvSpPr txBox="1"/>
      </xdr:nvSpPr>
      <xdr:spPr>
        <a:xfrm>
          <a:off x="6705111" y="100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45189</xdr:rowOff>
    </xdr:from>
    <xdr:to>
      <xdr:col>55</xdr:col>
      <xdr:colOff>0</xdr:colOff>
      <xdr:row>79</xdr:row>
      <xdr:rowOff>50743</xdr:rowOff>
    </xdr:to>
    <xdr:cxnSp macro="">
      <xdr:nvCxnSpPr>
        <xdr:cNvPr id="406" name="直線コネクタ 405"/>
        <xdr:cNvCxnSpPr/>
      </xdr:nvCxnSpPr>
      <xdr:spPr>
        <a:xfrm flipV="1">
          <a:off x="9639300" y="13589739"/>
          <a:ext cx="8382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50743</xdr:rowOff>
    </xdr:from>
    <xdr:to>
      <xdr:col>50</xdr:col>
      <xdr:colOff>114300</xdr:colOff>
      <xdr:row>79</xdr:row>
      <xdr:rowOff>65388</xdr:rowOff>
    </xdr:to>
    <xdr:cxnSp macro="">
      <xdr:nvCxnSpPr>
        <xdr:cNvPr id="409" name="直線コネクタ 408"/>
        <xdr:cNvCxnSpPr/>
      </xdr:nvCxnSpPr>
      <xdr:spPr>
        <a:xfrm flipV="1">
          <a:off x="8750300" y="13595293"/>
          <a:ext cx="889000" cy="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163083</xdr:rowOff>
    </xdr:from>
    <xdr:to>
      <xdr:col>45</xdr:col>
      <xdr:colOff>177800</xdr:colOff>
      <xdr:row>79</xdr:row>
      <xdr:rowOff>65388</xdr:rowOff>
    </xdr:to>
    <xdr:cxnSp macro="">
      <xdr:nvCxnSpPr>
        <xdr:cNvPr id="412" name="直線コネクタ 411"/>
        <xdr:cNvCxnSpPr/>
      </xdr:nvCxnSpPr>
      <xdr:spPr>
        <a:xfrm>
          <a:off x="7861300" y="13536183"/>
          <a:ext cx="889000" cy="7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163083</xdr:rowOff>
    </xdr:from>
    <xdr:to>
      <xdr:col>41</xdr:col>
      <xdr:colOff>50800</xdr:colOff>
      <xdr:row>79</xdr:row>
      <xdr:rowOff>58677</xdr:rowOff>
    </xdr:to>
    <xdr:cxnSp macro="">
      <xdr:nvCxnSpPr>
        <xdr:cNvPr id="415" name="直線コネクタ 414"/>
        <xdr:cNvCxnSpPr/>
      </xdr:nvCxnSpPr>
      <xdr:spPr>
        <a:xfrm flipV="1">
          <a:off x="6972300" y="13536183"/>
          <a:ext cx="889000" cy="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165839</xdr:rowOff>
    </xdr:from>
    <xdr:to>
      <xdr:col>55</xdr:col>
      <xdr:colOff>50800</xdr:colOff>
      <xdr:row>79</xdr:row>
      <xdr:rowOff>95989</xdr:rowOff>
    </xdr:to>
    <xdr:sp macro="" textlink="">
      <xdr:nvSpPr>
        <xdr:cNvPr id="425" name="楕円 424"/>
        <xdr:cNvSpPr/>
      </xdr:nvSpPr>
      <xdr:spPr>
        <a:xfrm>
          <a:off x="10426700" y="135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80766</xdr:rowOff>
    </xdr:from>
    <xdr:ext cx="469744" cy="259045"/>
    <xdr:sp macro="" textlink="">
      <xdr:nvSpPr>
        <xdr:cNvPr id="426" name="商工費該当値テキスト"/>
        <xdr:cNvSpPr txBox="1"/>
      </xdr:nvSpPr>
      <xdr:spPr>
        <a:xfrm>
          <a:off x="10528300" y="1345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171393</xdr:rowOff>
    </xdr:from>
    <xdr:to>
      <xdr:col>50</xdr:col>
      <xdr:colOff>165100</xdr:colOff>
      <xdr:row>79</xdr:row>
      <xdr:rowOff>101543</xdr:rowOff>
    </xdr:to>
    <xdr:sp macro="" textlink="">
      <xdr:nvSpPr>
        <xdr:cNvPr id="427" name="楕円 426"/>
        <xdr:cNvSpPr/>
      </xdr:nvSpPr>
      <xdr:spPr>
        <a:xfrm>
          <a:off x="9588500" y="135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92670</xdr:rowOff>
    </xdr:from>
    <xdr:ext cx="469744" cy="259045"/>
    <xdr:sp macro="" textlink="">
      <xdr:nvSpPr>
        <xdr:cNvPr id="428" name="テキスト ボックス 427"/>
        <xdr:cNvSpPr txBox="1"/>
      </xdr:nvSpPr>
      <xdr:spPr>
        <a:xfrm>
          <a:off x="9404428" y="1363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14588</xdr:rowOff>
    </xdr:from>
    <xdr:to>
      <xdr:col>46</xdr:col>
      <xdr:colOff>38100</xdr:colOff>
      <xdr:row>79</xdr:row>
      <xdr:rowOff>116188</xdr:rowOff>
    </xdr:to>
    <xdr:sp macro="" textlink="">
      <xdr:nvSpPr>
        <xdr:cNvPr id="429" name="楕円 428"/>
        <xdr:cNvSpPr/>
      </xdr:nvSpPr>
      <xdr:spPr>
        <a:xfrm>
          <a:off x="8699500" y="135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107315</xdr:rowOff>
    </xdr:from>
    <xdr:ext cx="469744" cy="259045"/>
    <xdr:sp macro="" textlink="">
      <xdr:nvSpPr>
        <xdr:cNvPr id="430" name="テキスト ボックス 429"/>
        <xdr:cNvSpPr txBox="1"/>
      </xdr:nvSpPr>
      <xdr:spPr>
        <a:xfrm>
          <a:off x="8515428" y="136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112283</xdr:rowOff>
    </xdr:from>
    <xdr:to>
      <xdr:col>41</xdr:col>
      <xdr:colOff>101600</xdr:colOff>
      <xdr:row>79</xdr:row>
      <xdr:rowOff>42433</xdr:rowOff>
    </xdr:to>
    <xdr:sp macro="" textlink="">
      <xdr:nvSpPr>
        <xdr:cNvPr id="431" name="楕円 430"/>
        <xdr:cNvSpPr/>
      </xdr:nvSpPr>
      <xdr:spPr>
        <a:xfrm>
          <a:off x="7810500" y="134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33560</xdr:rowOff>
    </xdr:from>
    <xdr:ext cx="469744" cy="259045"/>
    <xdr:sp macro="" textlink="">
      <xdr:nvSpPr>
        <xdr:cNvPr id="432" name="テキスト ボックス 431"/>
        <xdr:cNvSpPr txBox="1"/>
      </xdr:nvSpPr>
      <xdr:spPr>
        <a:xfrm>
          <a:off x="7626428" y="135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7877</xdr:rowOff>
    </xdr:from>
    <xdr:to>
      <xdr:col>36</xdr:col>
      <xdr:colOff>165100</xdr:colOff>
      <xdr:row>79</xdr:row>
      <xdr:rowOff>109477</xdr:rowOff>
    </xdr:to>
    <xdr:sp macro="" textlink="">
      <xdr:nvSpPr>
        <xdr:cNvPr id="433" name="楕円 432"/>
        <xdr:cNvSpPr/>
      </xdr:nvSpPr>
      <xdr:spPr>
        <a:xfrm>
          <a:off x="6921500" y="135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100604</xdr:rowOff>
    </xdr:from>
    <xdr:ext cx="469744" cy="259045"/>
    <xdr:sp macro="" textlink="">
      <xdr:nvSpPr>
        <xdr:cNvPr id="434" name="テキスト ボックス 433"/>
        <xdr:cNvSpPr txBox="1"/>
      </xdr:nvSpPr>
      <xdr:spPr>
        <a:xfrm>
          <a:off x="6737428" y="1364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54713</xdr:rowOff>
    </xdr:from>
    <xdr:to>
      <xdr:col>55</xdr:col>
      <xdr:colOff>0</xdr:colOff>
      <xdr:row>97</xdr:row>
      <xdr:rowOff>69303</xdr:rowOff>
    </xdr:to>
    <xdr:cxnSp macro="">
      <xdr:nvCxnSpPr>
        <xdr:cNvPr id="459" name="直線コネクタ 458"/>
        <xdr:cNvCxnSpPr/>
      </xdr:nvCxnSpPr>
      <xdr:spPr>
        <a:xfrm>
          <a:off x="9639300" y="16685363"/>
          <a:ext cx="838200" cy="1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54713</xdr:rowOff>
    </xdr:from>
    <xdr:to>
      <xdr:col>50</xdr:col>
      <xdr:colOff>114300</xdr:colOff>
      <xdr:row>97</xdr:row>
      <xdr:rowOff>67342</xdr:rowOff>
    </xdr:to>
    <xdr:cxnSp macro="">
      <xdr:nvCxnSpPr>
        <xdr:cNvPr id="462" name="直線コネクタ 461"/>
        <xdr:cNvCxnSpPr/>
      </xdr:nvCxnSpPr>
      <xdr:spPr>
        <a:xfrm flipV="1">
          <a:off x="8750300" y="16685363"/>
          <a:ext cx="8890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19250</xdr:rowOff>
    </xdr:from>
    <xdr:to>
      <xdr:col>45</xdr:col>
      <xdr:colOff>177800</xdr:colOff>
      <xdr:row>97</xdr:row>
      <xdr:rowOff>67342</xdr:rowOff>
    </xdr:to>
    <xdr:cxnSp macro="">
      <xdr:nvCxnSpPr>
        <xdr:cNvPr id="465" name="直線コネクタ 464"/>
        <xdr:cNvCxnSpPr/>
      </xdr:nvCxnSpPr>
      <xdr:spPr>
        <a:xfrm>
          <a:off x="7861300" y="16478450"/>
          <a:ext cx="889000" cy="21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19250</xdr:rowOff>
    </xdr:from>
    <xdr:to>
      <xdr:col>41</xdr:col>
      <xdr:colOff>50800</xdr:colOff>
      <xdr:row>96</xdr:row>
      <xdr:rowOff>98695</xdr:rowOff>
    </xdr:to>
    <xdr:cxnSp macro="">
      <xdr:nvCxnSpPr>
        <xdr:cNvPr id="468" name="直線コネクタ 467"/>
        <xdr:cNvCxnSpPr/>
      </xdr:nvCxnSpPr>
      <xdr:spPr>
        <a:xfrm flipV="1">
          <a:off x="6972300" y="16478450"/>
          <a:ext cx="889000" cy="7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18503</xdr:rowOff>
    </xdr:from>
    <xdr:to>
      <xdr:col>55</xdr:col>
      <xdr:colOff>50800</xdr:colOff>
      <xdr:row>97</xdr:row>
      <xdr:rowOff>120103</xdr:rowOff>
    </xdr:to>
    <xdr:sp macro="" textlink="">
      <xdr:nvSpPr>
        <xdr:cNvPr id="478" name="楕円 477"/>
        <xdr:cNvSpPr/>
      </xdr:nvSpPr>
      <xdr:spPr>
        <a:xfrm>
          <a:off x="10426700" y="1664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104880</xdr:rowOff>
    </xdr:from>
    <xdr:ext cx="534377" cy="259045"/>
    <xdr:sp macro="" textlink="">
      <xdr:nvSpPr>
        <xdr:cNvPr id="479" name="土木費該当値テキスト"/>
        <xdr:cNvSpPr txBox="1"/>
      </xdr:nvSpPr>
      <xdr:spPr>
        <a:xfrm>
          <a:off x="10528300" y="165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3913</xdr:rowOff>
    </xdr:from>
    <xdr:to>
      <xdr:col>50</xdr:col>
      <xdr:colOff>165100</xdr:colOff>
      <xdr:row>97</xdr:row>
      <xdr:rowOff>105513</xdr:rowOff>
    </xdr:to>
    <xdr:sp macro="" textlink="">
      <xdr:nvSpPr>
        <xdr:cNvPr id="480" name="楕円 479"/>
        <xdr:cNvSpPr/>
      </xdr:nvSpPr>
      <xdr:spPr>
        <a:xfrm>
          <a:off x="9588500" y="166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96640</xdr:rowOff>
    </xdr:from>
    <xdr:ext cx="534377" cy="259045"/>
    <xdr:sp macro="" textlink="">
      <xdr:nvSpPr>
        <xdr:cNvPr id="481" name="テキスト ボックス 480"/>
        <xdr:cNvSpPr txBox="1"/>
      </xdr:nvSpPr>
      <xdr:spPr>
        <a:xfrm>
          <a:off x="9372111" y="167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16542</xdr:rowOff>
    </xdr:from>
    <xdr:to>
      <xdr:col>46</xdr:col>
      <xdr:colOff>38100</xdr:colOff>
      <xdr:row>97</xdr:row>
      <xdr:rowOff>118142</xdr:rowOff>
    </xdr:to>
    <xdr:sp macro="" textlink="">
      <xdr:nvSpPr>
        <xdr:cNvPr id="482" name="楕円 481"/>
        <xdr:cNvSpPr/>
      </xdr:nvSpPr>
      <xdr:spPr>
        <a:xfrm>
          <a:off x="8699500" y="1664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109269</xdr:rowOff>
    </xdr:from>
    <xdr:ext cx="534377" cy="259045"/>
    <xdr:sp macro="" textlink="">
      <xdr:nvSpPr>
        <xdr:cNvPr id="483" name="テキスト ボックス 482"/>
        <xdr:cNvSpPr txBox="1"/>
      </xdr:nvSpPr>
      <xdr:spPr>
        <a:xfrm>
          <a:off x="8483111" y="167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139900</xdr:rowOff>
    </xdr:from>
    <xdr:to>
      <xdr:col>41</xdr:col>
      <xdr:colOff>101600</xdr:colOff>
      <xdr:row>96</xdr:row>
      <xdr:rowOff>70050</xdr:rowOff>
    </xdr:to>
    <xdr:sp macro="" textlink="">
      <xdr:nvSpPr>
        <xdr:cNvPr id="484" name="楕円 483"/>
        <xdr:cNvSpPr/>
      </xdr:nvSpPr>
      <xdr:spPr>
        <a:xfrm>
          <a:off x="7810500" y="164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86577</xdr:rowOff>
    </xdr:from>
    <xdr:ext cx="534377" cy="259045"/>
    <xdr:sp macro="" textlink="">
      <xdr:nvSpPr>
        <xdr:cNvPr id="485" name="テキスト ボックス 484"/>
        <xdr:cNvSpPr txBox="1"/>
      </xdr:nvSpPr>
      <xdr:spPr>
        <a:xfrm>
          <a:off x="7594111" y="162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47895</xdr:rowOff>
    </xdr:from>
    <xdr:to>
      <xdr:col>36</xdr:col>
      <xdr:colOff>165100</xdr:colOff>
      <xdr:row>96</xdr:row>
      <xdr:rowOff>149495</xdr:rowOff>
    </xdr:to>
    <xdr:sp macro="" textlink="">
      <xdr:nvSpPr>
        <xdr:cNvPr id="486" name="楕円 485"/>
        <xdr:cNvSpPr/>
      </xdr:nvSpPr>
      <xdr:spPr>
        <a:xfrm>
          <a:off x="6921500" y="165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140622</xdr:rowOff>
    </xdr:from>
    <xdr:ext cx="534377" cy="259045"/>
    <xdr:sp macro="" textlink="">
      <xdr:nvSpPr>
        <xdr:cNvPr id="487" name="テキスト ボックス 486"/>
        <xdr:cNvSpPr txBox="1"/>
      </xdr:nvSpPr>
      <xdr:spPr>
        <a:xfrm>
          <a:off x="6705111" y="165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150036</xdr:rowOff>
    </xdr:from>
    <xdr:to>
      <xdr:col>85</xdr:col>
      <xdr:colOff>127000</xdr:colOff>
      <xdr:row>38</xdr:row>
      <xdr:rowOff>24584</xdr:rowOff>
    </xdr:to>
    <xdr:cxnSp macro="">
      <xdr:nvCxnSpPr>
        <xdr:cNvPr id="518" name="直線コネクタ 517"/>
        <xdr:cNvCxnSpPr/>
      </xdr:nvCxnSpPr>
      <xdr:spPr>
        <a:xfrm>
          <a:off x="15481300" y="6493686"/>
          <a:ext cx="8382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150036</xdr:rowOff>
    </xdr:from>
    <xdr:to>
      <xdr:col>81</xdr:col>
      <xdr:colOff>50800</xdr:colOff>
      <xdr:row>38</xdr:row>
      <xdr:rowOff>34920</xdr:rowOff>
    </xdr:to>
    <xdr:cxnSp macro="">
      <xdr:nvCxnSpPr>
        <xdr:cNvPr id="521" name="直線コネクタ 520"/>
        <xdr:cNvCxnSpPr/>
      </xdr:nvCxnSpPr>
      <xdr:spPr>
        <a:xfrm flipV="1">
          <a:off x="14592300" y="6493686"/>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101328</xdr:rowOff>
    </xdr:from>
    <xdr:to>
      <xdr:col>76</xdr:col>
      <xdr:colOff>114300</xdr:colOff>
      <xdr:row>38</xdr:row>
      <xdr:rowOff>34920</xdr:rowOff>
    </xdr:to>
    <xdr:cxnSp macro="">
      <xdr:nvCxnSpPr>
        <xdr:cNvPr id="524" name="直線コネクタ 523"/>
        <xdr:cNvCxnSpPr/>
      </xdr:nvCxnSpPr>
      <xdr:spPr>
        <a:xfrm>
          <a:off x="13703300" y="6444978"/>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82272</xdr:rowOff>
    </xdr:from>
    <xdr:to>
      <xdr:col>71</xdr:col>
      <xdr:colOff>177800</xdr:colOff>
      <xdr:row>37</xdr:row>
      <xdr:rowOff>101328</xdr:rowOff>
    </xdr:to>
    <xdr:cxnSp macro="">
      <xdr:nvCxnSpPr>
        <xdr:cNvPr id="527" name="直線コネクタ 526"/>
        <xdr:cNvCxnSpPr/>
      </xdr:nvCxnSpPr>
      <xdr:spPr>
        <a:xfrm>
          <a:off x="12814300" y="6425922"/>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145233</xdr:rowOff>
    </xdr:from>
    <xdr:to>
      <xdr:col>85</xdr:col>
      <xdr:colOff>177800</xdr:colOff>
      <xdr:row>38</xdr:row>
      <xdr:rowOff>75383</xdr:rowOff>
    </xdr:to>
    <xdr:sp macro="" textlink="">
      <xdr:nvSpPr>
        <xdr:cNvPr id="537" name="楕円 536"/>
        <xdr:cNvSpPr/>
      </xdr:nvSpPr>
      <xdr:spPr>
        <a:xfrm>
          <a:off x="16268700" y="64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60160</xdr:rowOff>
    </xdr:from>
    <xdr:ext cx="534377" cy="259045"/>
    <xdr:sp macro="" textlink="">
      <xdr:nvSpPr>
        <xdr:cNvPr id="538" name="消防費該当値テキスト"/>
        <xdr:cNvSpPr txBox="1"/>
      </xdr:nvSpPr>
      <xdr:spPr>
        <a:xfrm>
          <a:off x="16370300" y="640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99236</xdr:rowOff>
    </xdr:from>
    <xdr:to>
      <xdr:col>81</xdr:col>
      <xdr:colOff>101600</xdr:colOff>
      <xdr:row>38</xdr:row>
      <xdr:rowOff>29386</xdr:rowOff>
    </xdr:to>
    <xdr:sp macro="" textlink="">
      <xdr:nvSpPr>
        <xdr:cNvPr id="539" name="楕円 538"/>
        <xdr:cNvSpPr/>
      </xdr:nvSpPr>
      <xdr:spPr>
        <a:xfrm>
          <a:off x="15430500" y="64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20513</xdr:rowOff>
    </xdr:from>
    <xdr:ext cx="534377" cy="259045"/>
    <xdr:sp macro="" textlink="">
      <xdr:nvSpPr>
        <xdr:cNvPr id="540" name="テキスト ボックス 539"/>
        <xdr:cNvSpPr txBox="1"/>
      </xdr:nvSpPr>
      <xdr:spPr>
        <a:xfrm>
          <a:off x="15214111" y="65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155570</xdr:rowOff>
    </xdr:from>
    <xdr:to>
      <xdr:col>76</xdr:col>
      <xdr:colOff>165100</xdr:colOff>
      <xdr:row>38</xdr:row>
      <xdr:rowOff>85720</xdr:rowOff>
    </xdr:to>
    <xdr:sp macro="" textlink="">
      <xdr:nvSpPr>
        <xdr:cNvPr id="541" name="楕円 540"/>
        <xdr:cNvSpPr/>
      </xdr:nvSpPr>
      <xdr:spPr>
        <a:xfrm>
          <a:off x="14541500" y="64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76847</xdr:rowOff>
    </xdr:from>
    <xdr:ext cx="534377" cy="259045"/>
    <xdr:sp macro="" textlink="">
      <xdr:nvSpPr>
        <xdr:cNvPr id="542" name="テキスト ボックス 541"/>
        <xdr:cNvSpPr txBox="1"/>
      </xdr:nvSpPr>
      <xdr:spPr>
        <a:xfrm>
          <a:off x="14325111" y="659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50528</xdr:rowOff>
    </xdr:from>
    <xdr:to>
      <xdr:col>72</xdr:col>
      <xdr:colOff>38100</xdr:colOff>
      <xdr:row>37</xdr:row>
      <xdr:rowOff>152128</xdr:rowOff>
    </xdr:to>
    <xdr:sp macro="" textlink="">
      <xdr:nvSpPr>
        <xdr:cNvPr id="543" name="楕円 542"/>
        <xdr:cNvSpPr/>
      </xdr:nvSpPr>
      <xdr:spPr>
        <a:xfrm>
          <a:off x="13652500" y="63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143255</xdr:rowOff>
    </xdr:from>
    <xdr:ext cx="534377" cy="259045"/>
    <xdr:sp macro="" textlink="">
      <xdr:nvSpPr>
        <xdr:cNvPr id="544" name="テキスト ボックス 543"/>
        <xdr:cNvSpPr txBox="1"/>
      </xdr:nvSpPr>
      <xdr:spPr>
        <a:xfrm>
          <a:off x="13436111" y="64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31472</xdr:rowOff>
    </xdr:from>
    <xdr:to>
      <xdr:col>67</xdr:col>
      <xdr:colOff>101600</xdr:colOff>
      <xdr:row>37</xdr:row>
      <xdr:rowOff>133072</xdr:rowOff>
    </xdr:to>
    <xdr:sp macro="" textlink="">
      <xdr:nvSpPr>
        <xdr:cNvPr id="545" name="楕円 544"/>
        <xdr:cNvSpPr/>
      </xdr:nvSpPr>
      <xdr:spPr>
        <a:xfrm>
          <a:off x="12763500" y="6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124199</xdr:rowOff>
    </xdr:from>
    <xdr:ext cx="534377" cy="259045"/>
    <xdr:sp macro="" textlink="">
      <xdr:nvSpPr>
        <xdr:cNvPr id="546" name="テキスト ボックス 545"/>
        <xdr:cNvSpPr txBox="1"/>
      </xdr:nvSpPr>
      <xdr:spPr>
        <a:xfrm>
          <a:off x="12547111" y="64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54986</xdr:rowOff>
    </xdr:from>
    <xdr:to>
      <xdr:col>85</xdr:col>
      <xdr:colOff>127000</xdr:colOff>
      <xdr:row>57</xdr:row>
      <xdr:rowOff>43304</xdr:rowOff>
    </xdr:to>
    <xdr:cxnSp macro="">
      <xdr:nvCxnSpPr>
        <xdr:cNvPr id="573" name="直線コネクタ 572"/>
        <xdr:cNvCxnSpPr/>
      </xdr:nvCxnSpPr>
      <xdr:spPr>
        <a:xfrm>
          <a:off x="15481300" y="9656186"/>
          <a:ext cx="838200" cy="15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54986</xdr:rowOff>
    </xdr:from>
    <xdr:to>
      <xdr:col>81</xdr:col>
      <xdr:colOff>50800</xdr:colOff>
      <xdr:row>57</xdr:row>
      <xdr:rowOff>124466</xdr:rowOff>
    </xdr:to>
    <xdr:cxnSp macro="">
      <xdr:nvCxnSpPr>
        <xdr:cNvPr id="576" name="直線コネクタ 575"/>
        <xdr:cNvCxnSpPr/>
      </xdr:nvCxnSpPr>
      <xdr:spPr>
        <a:xfrm flipV="1">
          <a:off x="14592300" y="9656186"/>
          <a:ext cx="889000" cy="2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124466</xdr:rowOff>
    </xdr:from>
    <xdr:to>
      <xdr:col>76</xdr:col>
      <xdr:colOff>114300</xdr:colOff>
      <xdr:row>57</xdr:row>
      <xdr:rowOff>165696</xdr:rowOff>
    </xdr:to>
    <xdr:cxnSp macro="">
      <xdr:nvCxnSpPr>
        <xdr:cNvPr id="579" name="直線コネクタ 578"/>
        <xdr:cNvCxnSpPr/>
      </xdr:nvCxnSpPr>
      <xdr:spPr>
        <a:xfrm flipV="1">
          <a:off x="13703300" y="9897116"/>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165696</xdr:rowOff>
    </xdr:from>
    <xdr:to>
      <xdr:col>71</xdr:col>
      <xdr:colOff>177800</xdr:colOff>
      <xdr:row>58</xdr:row>
      <xdr:rowOff>11218</xdr:rowOff>
    </xdr:to>
    <xdr:cxnSp macro="">
      <xdr:nvCxnSpPr>
        <xdr:cNvPr id="582" name="直線コネクタ 581"/>
        <xdr:cNvCxnSpPr/>
      </xdr:nvCxnSpPr>
      <xdr:spPr>
        <a:xfrm flipV="1">
          <a:off x="12814300" y="9938346"/>
          <a:ext cx="8890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163954</xdr:rowOff>
    </xdr:from>
    <xdr:to>
      <xdr:col>85</xdr:col>
      <xdr:colOff>177800</xdr:colOff>
      <xdr:row>57</xdr:row>
      <xdr:rowOff>94104</xdr:rowOff>
    </xdr:to>
    <xdr:sp macro="" textlink="">
      <xdr:nvSpPr>
        <xdr:cNvPr id="592" name="楕円 591"/>
        <xdr:cNvSpPr/>
      </xdr:nvSpPr>
      <xdr:spPr>
        <a:xfrm>
          <a:off x="16268700" y="97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142381</xdr:rowOff>
    </xdr:from>
    <xdr:ext cx="534377" cy="259045"/>
    <xdr:sp macro="" textlink="">
      <xdr:nvSpPr>
        <xdr:cNvPr id="593" name="教育費該当値テキスト"/>
        <xdr:cNvSpPr txBox="1"/>
      </xdr:nvSpPr>
      <xdr:spPr>
        <a:xfrm>
          <a:off x="16370300" y="97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4186</xdr:rowOff>
    </xdr:from>
    <xdr:to>
      <xdr:col>81</xdr:col>
      <xdr:colOff>101600</xdr:colOff>
      <xdr:row>56</xdr:row>
      <xdr:rowOff>105786</xdr:rowOff>
    </xdr:to>
    <xdr:sp macro="" textlink="">
      <xdr:nvSpPr>
        <xdr:cNvPr id="594" name="楕円 593"/>
        <xdr:cNvSpPr/>
      </xdr:nvSpPr>
      <xdr:spPr>
        <a:xfrm>
          <a:off x="15430500" y="96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122313</xdr:rowOff>
    </xdr:from>
    <xdr:ext cx="534377" cy="259045"/>
    <xdr:sp macro="" textlink="">
      <xdr:nvSpPr>
        <xdr:cNvPr id="595" name="テキスト ボックス 594"/>
        <xdr:cNvSpPr txBox="1"/>
      </xdr:nvSpPr>
      <xdr:spPr>
        <a:xfrm>
          <a:off x="15214111" y="938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73666</xdr:rowOff>
    </xdr:from>
    <xdr:to>
      <xdr:col>76</xdr:col>
      <xdr:colOff>165100</xdr:colOff>
      <xdr:row>58</xdr:row>
      <xdr:rowOff>3816</xdr:rowOff>
    </xdr:to>
    <xdr:sp macro="" textlink="">
      <xdr:nvSpPr>
        <xdr:cNvPr id="596" name="楕円 595"/>
        <xdr:cNvSpPr/>
      </xdr:nvSpPr>
      <xdr:spPr>
        <a:xfrm>
          <a:off x="14541500" y="98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166393</xdr:rowOff>
    </xdr:from>
    <xdr:ext cx="534377" cy="259045"/>
    <xdr:sp macro="" textlink="">
      <xdr:nvSpPr>
        <xdr:cNvPr id="597" name="テキスト ボックス 596"/>
        <xdr:cNvSpPr txBox="1"/>
      </xdr:nvSpPr>
      <xdr:spPr>
        <a:xfrm>
          <a:off x="14325111" y="993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114896</xdr:rowOff>
    </xdr:from>
    <xdr:to>
      <xdr:col>72</xdr:col>
      <xdr:colOff>38100</xdr:colOff>
      <xdr:row>58</xdr:row>
      <xdr:rowOff>45046</xdr:rowOff>
    </xdr:to>
    <xdr:sp macro="" textlink="">
      <xdr:nvSpPr>
        <xdr:cNvPr id="598" name="楕円 597"/>
        <xdr:cNvSpPr/>
      </xdr:nvSpPr>
      <xdr:spPr>
        <a:xfrm>
          <a:off x="13652500" y="98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36173</xdr:rowOff>
    </xdr:from>
    <xdr:ext cx="534377" cy="259045"/>
    <xdr:sp macro="" textlink="">
      <xdr:nvSpPr>
        <xdr:cNvPr id="599" name="テキスト ボックス 598"/>
        <xdr:cNvSpPr txBox="1"/>
      </xdr:nvSpPr>
      <xdr:spPr>
        <a:xfrm>
          <a:off x="13436111" y="99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131868</xdr:rowOff>
    </xdr:from>
    <xdr:to>
      <xdr:col>67</xdr:col>
      <xdr:colOff>101600</xdr:colOff>
      <xdr:row>58</xdr:row>
      <xdr:rowOff>62018</xdr:rowOff>
    </xdr:to>
    <xdr:sp macro="" textlink="">
      <xdr:nvSpPr>
        <xdr:cNvPr id="600" name="楕円 599"/>
        <xdr:cNvSpPr/>
      </xdr:nvSpPr>
      <xdr:spPr>
        <a:xfrm>
          <a:off x="12763500" y="99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53145</xdr:rowOff>
    </xdr:from>
    <xdr:ext cx="534377" cy="259045"/>
    <xdr:sp macro="" textlink="">
      <xdr:nvSpPr>
        <xdr:cNvPr id="601" name="テキスト ボックス 600"/>
        <xdr:cNvSpPr txBox="1"/>
      </xdr:nvSpPr>
      <xdr:spPr>
        <a:xfrm>
          <a:off x="12547111" y="99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7575</xdr:rowOff>
    </xdr:from>
    <xdr:to>
      <xdr:col>85</xdr:col>
      <xdr:colOff>127000</xdr:colOff>
      <xdr:row>78</xdr:row>
      <xdr:rowOff>22428</xdr:rowOff>
    </xdr:to>
    <xdr:cxnSp macro="">
      <xdr:nvCxnSpPr>
        <xdr:cNvPr id="626" name="直線コネクタ 625"/>
        <xdr:cNvCxnSpPr/>
      </xdr:nvCxnSpPr>
      <xdr:spPr>
        <a:xfrm flipV="1">
          <a:off x="15481300" y="13380675"/>
          <a:ext cx="8382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17884</xdr:rowOff>
    </xdr:from>
    <xdr:to>
      <xdr:col>81</xdr:col>
      <xdr:colOff>50800</xdr:colOff>
      <xdr:row>78</xdr:row>
      <xdr:rowOff>22428</xdr:rowOff>
    </xdr:to>
    <xdr:cxnSp macro="">
      <xdr:nvCxnSpPr>
        <xdr:cNvPr id="629" name="直線コネクタ 628"/>
        <xdr:cNvCxnSpPr/>
      </xdr:nvCxnSpPr>
      <xdr:spPr>
        <a:xfrm>
          <a:off x="14592300" y="13390984"/>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13153</xdr:rowOff>
    </xdr:from>
    <xdr:to>
      <xdr:col>76</xdr:col>
      <xdr:colOff>114300</xdr:colOff>
      <xdr:row>78</xdr:row>
      <xdr:rowOff>17884</xdr:rowOff>
    </xdr:to>
    <xdr:cxnSp macro="">
      <xdr:nvCxnSpPr>
        <xdr:cNvPr id="632" name="直線コネクタ 631"/>
        <xdr:cNvCxnSpPr/>
      </xdr:nvCxnSpPr>
      <xdr:spPr>
        <a:xfrm>
          <a:off x="13703300" y="13386253"/>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10140</xdr:rowOff>
    </xdr:from>
    <xdr:to>
      <xdr:col>71</xdr:col>
      <xdr:colOff>177800</xdr:colOff>
      <xdr:row>78</xdr:row>
      <xdr:rowOff>13153</xdr:rowOff>
    </xdr:to>
    <xdr:cxnSp macro="">
      <xdr:nvCxnSpPr>
        <xdr:cNvPr id="635" name="直線コネクタ 634"/>
        <xdr:cNvCxnSpPr/>
      </xdr:nvCxnSpPr>
      <xdr:spPr>
        <a:xfrm>
          <a:off x="12814300" y="13383240"/>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58017</xdr:rowOff>
    </xdr:from>
    <xdr:ext cx="469744" cy="259045"/>
    <xdr:sp macro="" textlink="">
      <xdr:nvSpPr>
        <xdr:cNvPr id="637" name="テキスト ボックス 636"/>
        <xdr:cNvSpPr txBox="1"/>
      </xdr:nvSpPr>
      <xdr:spPr>
        <a:xfrm>
          <a:off x="13468428" y="134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128225</xdr:rowOff>
    </xdr:from>
    <xdr:to>
      <xdr:col>85</xdr:col>
      <xdr:colOff>177800</xdr:colOff>
      <xdr:row>78</xdr:row>
      <xdr:rowOff>58375</xdr:rowOff>
    </xdr:to>
    <xdr:sp macro="" textlink="">
      <xdr:nvSpPr>
        <xdr:cNvPr id="645" name="楕円 644"/>
        <xdr:cNvSpPr/>
      </xdr:nvSpPr>
      <xdr:spPr>
        <a:xfrm>
          <a:off x="16268700" y="133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6" name="災害復旧費該当値テキスト"/>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143078</xdr:rowOff>
    </xdr:from>
    <xdr:to>
      <xdr:col>81</xdr:col>
      <xdr:colOff>101600</xdr:colOff>
      <xdr:row>78</xdr:row>
      <xdr:rowOff>73228</xdr:rowOff>
    </xdr:to>
    <xdr:sp macro="" textlink="">
      <xdr:nvSpPr>
        <xdr:cNvPr id="647" name="楕円 646"/>
        <xdr:cNvSpPr/>
      </xdr:nvSpPr>
      <xdr:spPr>
        <a:xfrm>
          <a:off x="15430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64355</xdr:rowOff>
    </xdr:from>
    <xdr:ext cx="378565" cy="259045"/>
    <xdr:sp macro="" textlink="">
      <xdr:nvSpPr>
        <xdr:cNvPr id="648" name="テキスト ボックス 647"/>
        <xdr:cNvSpPr txBox="1"/>
      </xdr:nvSpPr>
      <xdr:spPr>
        <a:xfrm>
          <a:off x="15292017" y="13437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138534</xdr:rowOff>
    </xdr:from>
    <xdr:to>
      <xdr:col>76</xdr:col>
      <xdr:colOff>165100</xdr:colOff>
      <xdr:row>78</xdr:row>
      <xdr:rowOff>68684</xdr:rowOff>
    </xdr:to>
    <xdr:sp macro="" textlink="">
      <xdr:nvSpPr>
        <xdr:cNvPr id="649" name="楕円 648"/>
        <xdr:cNvSpPr/>
      </xdr:nvSpPr>
      <xdr:spPr>
        <a:xfrm>
          <a:off x="14541500" y="133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59811</xdr:rowOff>
    </xdr:from>
    <xdr:ext cx="469744" cy="259045"/>
    <xdr:sp macro="" textlink="">
      <xdr:nvSpPr>
        <xdr:cNvPr id="650" name="テキスト ボックス 649"/>
        <xdr:cNvSpPr txBox="1"/>
      </xdr:nvSpPr>
      <xdr:spPr>
        <a:xfrm>
          <a:off x="14357428" y="134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133803</xdr:rowOff>
    </xdr:from>
    <xdr:to>
      <xdr:col>72</xdr:col>
      <xdr:colOff>38100</xdr:colOff>
      <xdr:row>78</xdr:row>
      <xdr:rowOff>63953</xdr:rowOff>
    </xdr:to>
    <xdr:sp macro="" textlink="">
      <xdr:nvSpPr>
        <xdr:cNvPr id="651" name="楕円 650"/>
        <xdr:cNvSpPr/>
      </xdr:nvSpPr>
      <xdr:spPr>
        <a:xfrm>
          <a:off x="13652500" y="133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80480</xdr:rowOff>
    </xdr:from>
    <xdr:ext cx="469744" cy="259045"/>
    <xdr:sp macro="" textlink="">
      <xdr:nvSpPr>
        <xdr:cNvPr id="652" name="テキスト ボックス 651"/>
        <xdr:cNvSpPr txBox="1"/>
      </xdr:nvSpPr>
      <xdr:spPr>
        <a:xfrm>
          <a:off x="13468428" y="1311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130790</xdr:rowOff>
    </xdr:from>
    <xdr:to>
      <xdr:col>67</xdr:col>
      <xdr:colOff>101600</xdr:colOff>
      <xdr:row>78</xdr:row>
      <xdr:rowOff>60940</xdr:rowOff>
    </xdr:to>
    <xdr:sp macro="" textlink="">
      <xdr:nvSpPr>
        <xdr:cNvPr id="653" name="楕円 652"/>
        <xdr:cNvSpPr/>
      </xdr:nvSpPr>
      <xdr:spPr>
        <a:xfrm>
          <a:off x="12763500" y="133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52067</xdr:rowOff>
    </xdr:from>
    <xdr:ext cx="469744" cy="259045"/>
    <xdr:sp macro="" textlink="">
      <xdr:nvSpPr>
        <xdr:cNvPr id="654" name="テキスト ボックス 653"/>
        <xdr:cNvSpPr txBox="1"/>
      </xdr:nvSpPr>
      <xdr:spPr>
        <a:xfrm>
          <a:off x="12579428" y="134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52237</xdr:rowOff>
    </xdr:from>
    <xdr:to>
      <xdr:col>85</xdr:col>
      <xdr:colOff>127000</xdr:colOff>
      <xdr:row>97</xdr:row>
      <xdr:rowOff>52352</xdr:rowOff>
    </xdr:to>
    <xdr:cxnSp macro="">
      <xdr:nvCxnSpPr>
        <xdr:cNvPr id="683" name="直線コネクタ 682"/>
        <xdr:cNvCxnSpPr/>
      </xdr:nvCxnSpPr>
      <xdr:spPr>
        <a:xfrm flipV="1">
          <a:off x="15481300" y="1668288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52352</xdr:rowOff>
    </xdr:from>
    <xdr:to>
      <xdr:col>81</xdr:col>
      <xdr:colOff>50800</xdr:colOff>
      <xdr:row>97</xdr:row>
      <xdr:rowOff>56063</xdr:rowOff>
    </xdr:to>
    <xdr:cxnSp macro="">
      <xdr:nvCxnSpPr>
        <xdr:cNvPr id="686" name="直線コネクタ 685"/>
        <xdr:cNvCxnSpPr/>
      </xdr:nvCxnSpPr>
      <xdr:spPr>
        <a:xfrm flipV="1">
          <a:off x="14592300" y="16683002"/>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56063</xdr:rowOff>
    </xdr:from>
    <xdr:to>
      <xdr:col>76</xdr:col>
      <xdr:colOff>114300</xdr:colOff>
      <xdr:row>97</xdr:row>
      <xdr:rowOff>73101</xdr:rowOff>
    </xdr:to>
    <xdr:cxnSp macro="">
      <xdr:nvCxnSpPr>
        <xdr:cNvPr id="689" name="直線コネクタ 688"/>
        <xdr:cNvCxnSpPr/>
      </xdr:nvCxnSpPr>
      <xdr:spPr>
        <a:xfrm flipV="1">
          <a:off x="13703300" y="16686713"/>
          <a:ext cx="889000" cy="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55415</xdr:rowOff>
    </xdr:from>
    <xdr:to>
      <xdr:col>71</xdr:col>
      <xdr:colOff>177800</xdr:colOff>
      <xdr:row>97</xdr:row>
      <xdr:rowOff>73101</xdr:rowOff>
    </xdr:to>
    <xdr:cxnSp macro="">
      <xdr:nvCxnSpPr>
        <xdr:cNvPr id="692" name="直線コネクタ 691"/>
        <xdr:cNvCxnSpPr/>
      </xdr:nvCxnSpPr>
      <xdr:spPr>
        <a:xfrm>
          <a:off x="12814300" y="16686065"/>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xdr:rowOff>
    </xdr:from>
    <xdr:to>
      <xdr:col>85</xdr:col>
      <xdr:colOff>177800</xdr:colOff>
      <xdr:row>97</xdr:row>
      <xdr:rowOff>103037</xdr:rowOff>
    </xdr:to>
    <xdr:sp macro="" textlink="">
      <xdr:nvSpPr>
        <xdr:cNvPr id="702" name="楕円 701"/>
        <xdr:cNvSpPr/>
      </xdr:nvSpPr>
      <xdr:spPr>
        <a:xfrm>
          <a:off x="16268700" y="166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151314</xdr:rowOff>
    </xdr:from>
    <xdr:ext cx="534377" cy="259045"/>
    <xdr:sp macro="" textlink="">
      <xdr:nvSpPr>
        <xdr:cNvPr id="703" name="公債費該当値テキスト"/>
        <xdr:cNvSpPr txBox="1"/>
      </xdr:nvSpPr>
      <xdr:spPr>
        <a:xfrm>
          <a:off x="16370300" y="166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1552</xdr:rowOff>
    </xdr:from>
    <xdr:to>
      <xdr:col>81</xdr:col>
      <xdr:colOff>101600</xdr:colOff>
      <xdr:row>97</xdr:row>
      <xdr:rowOff>103152</xdr:rowOff>
    </xdr:to>
    <xdr:sp macro="" textlink="">
      <xdr:nvSpPr>
        <xdr:cNvPr id="704" name="楕円 703"/>
        <xdr:cNvSpPr/>
      </xdr:nvSpPr>
      <xdr:spPr>
        <a:xfrm>
          <a:off x="15430500" y="166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94279</xdr:rowOff>
    </xdr:from>
    <xdr:ext cx="534377" cy="259045"/>
    <xdr:sp macro="" textlink="">
      <xdr:nvSpPr>
        <xdr:cNvPr id="705" name="テキスト ボックス 704"/>
        <xdr:cNvSpPr txBox="1"/>
      </xdr:nvSpPr>
      <xdr:spPr>
        <a:xfrm>
          <a:off x="15214111" y="167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5263</xdr:rowOff>
    </xdr:from>
    <xdr:to>
      <xdr:col>76</xdr:col>
      <xdr:colOff>165100</xdr:colOff>
      <xdr:row>97</xdr:row>
      <xdr:rowOff>106863</xdr:rowOff>
    </xdr:to>
    <xdr:sp macro="" textlink="">
      <xdr:nvSpPr>
        <xdr:cNvPr id="706" name="楕円 705"/>
        <xdr:cNvSpPr/>
      </xdr:nvSpPr>
      <xdr:spPr>
        <a:xfrm>
          <a:off x="14541500" y="166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97990</xdr:rowOff>
    </xdr:from>
    <xdr:ext cx="534377" cy="259045"/>
    <xdr:sp macro="" textlink="">
      <xdr:nvSpPr>
        <xdr:cNvPr id="707" name="テキスト ボックス 706"/>
        <xdr:cNvSpPr txBox="1"/>
      </xdr:nvSpPr>
      <xdr:spPr>
        <a:xfrm>
          <a:off x="14325111" y="167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22301</xdr:rowOff>
    </xdr:from>
    <xdr:to>
      <xdr:col>72</xdr:col>
      <xdr:colOff>38100</xdr:colOff>
      <xdr:row>97</xdr:row>
      <xdr:rowOff>123901</xdr:rowOff>
    </xdr:to>
    <xdr:sp macro="" textlink="">
      <xdr:nvSpPr>
        <xdr:cNvPr id="708" name="楕円 707"/>
        <xdr:cNvSpPr/>
      </xdr:nvSpPr>
      <xdr:spPr>
        <a:xfrm>
          <a:off x="13652500" y="166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115028</xdr:rowOff>
    </xdr:from>
    <xdr:ext cx="534377" cy="259045"/>
    <xdr:sp macro="" textlink="">
      <xdr:nvSpPr>
        <xdr:cNvPr id="709" name="テキスト ボックス 708"/>
        <xdr:cNvSpPr txBox="1"/>
      </xdr:nvSpPr>
      <xdr:spPr>
        <a:xfrm>
          <a:off x="13436111" y="167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4615</xdr:rowOff>
    </xdr:from>
    <xdr:to>
      <xdr:col>67</xdr:col>
      <xdr:colOff>101600</xdr:colOff>
      <xdr:row>97</xdr:row>
      <xdr:rowOff>106215</xdr:rowOff>
    </xdr:to>
    <xdr:sp macro="" textlink="">
      <xdr:nvSpPr>
        <xdr:cNvPr id="710" name="楕円 709"/>
        <xdr:cNvSpPr/>
      </xdr:nvSpPr>
      <xdr:spPr>
        <a:xfrm>
          <a:off x="12763500" y="166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97342</xdr:rowOff>
    </xdr:from>
    <xdr:ext cx="534377" cy="259045"/>
    <xdr:sp macro="" textlink="">
      <xdr:nvSpPr>
        <xdr:cNvPr id="711" name="テキスト ボックス 710"/>
        <xdr:cNvSpPr txBox="1"/>
      </xdr:nvSpPr>
      <xdr:spPr>
        <a:xfrm>
          <a:off x="12547111" y="167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a:t>
          </a:r>
          <a:r>
            <a:rPr kumimoji="1" lang="ja-JP" altLang="en-US" sz="1100" b="0" i="0" baseline="0">
              <a:solidFill>
                <a:schemeClr val="dk1"/>
              </a:solidFill>
              <a:effectLst/>
              <a:latin typeface="+mn-lt"/>
              <a:ea typeface="+mn-ea"/>
              <a:cs typeface="+mn-cs"/>
            </a:rPr>
            <a:t>４７，０５５</a:t>
          </a:r>
          <a:r>
            <a:rPr kumimoji="1" lang="ja-JP" altLang="ja-JP" sz="1100" b="0" i="0" baseline="0">
              <a:solidFill>
                <a:schemeClr val="dk1"/>
              </a:solidFill>
              <a:effectLst/>
              <a:latin typeface="+mn-lt"/>
              <a:ea typeface="+mn-ea"/>
              <a:cs typeface="+mn-cs"/>
            </a:rPr>
            <a:t>円となっている。平成</a:t>
          </a:r>
          <a:r>
            <a:rPr kumimoji="1" lang="ja-JP" altLang="en-US" sz="1100" b="0" i="0" baseline="0">
              <a:solidFill>
                <a:schemeClr val="dk1"/>
              </a:solidFill>
              <a:effectLst/>
              <a:latin typeface="+mn-lt"/>
              <a:ea typeface="+mn-ea"/>
              <a:cs typeface="+mn-cs"/>
            </a:rPr>
            <a:t>２９</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２０．４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減少し</a:t>
          </a:r>
          <a:r>
            <a:rPr kumimoji="1" lang="ja-JP" altLang="ja-JP" sz="1100" b="0" i="0" baseline="0">
              <a:solidFill>
                <a:schemeClr val="dk1"/>
              </a:solidFill>
              <a:effectLst/>
              <a:latin typeface="+mn-lt"/>
              <a:ea typeface="+mn-ea"/>
              <a:cs typeface="+mn-cs"/>
            </a:rPr>
            <a:t>、類似団体平均と比べて低い水準にある。</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の主な要因は、庁舎整備工事（空調設備・自動ドア・トイレの改修及び電灯のＬＥＤ化等）等の</a:t>
          </a:r>
          <a:r>
            <a:rPr kumimoji="1" lang="ja-JP" altLang="en-US" sz="1100" b="0" i="0" baseline="0">
              <a:solidFill>
                <a:schemeClr val="dk1"/>
              </a:solidFill>
              <a:effectLst/>
              <a:latin typeface="+mn-lt"/>
              <a:ea typeface="+mn-ea"/>
              <a:cs typeface="+mn-cs"/>
            </a:rPr>
            <a:t>完了</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農林水産業費は、住民一人当たり</a:t>
          </a:r>
          <a:r>
            <a:rPr kumimoji="1" lang="ja-JP" altLang="en-US" sz="1100" b="0" i="0" baseline="0">
              <a:solidFill>
                <a:schemeClr val="dk1"/>
              </a:solidFill>
              <a:effectLst/>
              <a:latin typeface="+mn-lt"/>
              <a:ea typeface="+mn-ea"/>
              <a:cs typeface="+mn-cs"/>
            </a:rPr>
            <a:t>１３，５８３</a:t>
          </a:r>
          <a:r>
            <a:rPr kumimoji="1" lang="ja-JP" altLang="ja-JP" sz="1100" b="0" i="0" baseline="0">
              <a:solidFill>
                <a:schemeClr val="dk1"/>
              </a:solidFill>
              <a:effectLst/>
              <a:latin typeface="+mn-lt"/>
              <a:ea typeface="+mn-ea"/>
              <a:cs typeface="+mn-cs"/>
            </a:rPr>
            <a:t>円となっている。平成２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３０．８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し、類似団体平均と比べて低い水準にある。</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水源かん養林購入費</a:t>
          </a:r>
          <a:r>
            <a:rPr kumimoji="1" lang="ja-JP" altLang="ja-JP" sz="1100" b="0" i="0" baseline="0">
              <a:solidFill>
                <a:schemeClr val="dk1"/>
              </a:solidFill>
              <a:effectLst/>
              <a:latin typeface="+mn-lt"/>
              <a:ea typeface="+mn-ea"/>
              <a:cs typeface="+mn-cs"/>
            </a:rPr>
            <a:t>等の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商工費は、住民一人当たり</a:t>
          </a:r>
          <a:r>
            <a:rPr kumimoji="1" lang="ja-JP" altLang="en-US" sz="1100" b="0" i="0" baseline="0">
              <a:solidFill>
                <a:schemeClr val="dk1"/>
              </a:solidFill>
              <a:effectLst/>
              <a:latin typeface="+mn-lt"/>
              <a:ea typeface="+mn-ea"/>
              <a:cs typeface="+mn-cs"/>
            </a:rPr>
            <a:t>３，２８８</a:t>
          </a:r>
          <a:r>
            <a:rPr kumimoji="1" lang="ja-JP" altLang="ja-JP" sz="1100" b="0" i="0" baseline="0">
              <a:solidFill>
                <a:schemeClr val="dk1"/>
              </a:solidFill>
              <a:effectLst/>
              <a:latin typeface="+mn-lt"/>
              <a:ea typeface="+mn-ea"/>
              <a:cs typeface="+mn-cs"/>
            </a:rPr>
            <a:t>円となっている。平成２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１１．５</a:t>
          </a:r>
          <a:r>
            <a:rPr kumimoji="1" lang="ja-JP" altLang="ja-JP" sz="1100" b="0" i="0" baseline="0">
              <a:solidFill>
                <a:schemeClr val="dk1"/>
              </a:solidFill>
              <a:effectLst/>
              <a:latin typeface="+mn-lt"/>
              <a:ea typeface="+mn-ea"/>
              <a:cs typeface="+mn-cs"/>
            </a:rPr>
            <a:t>％増加しているが、類似団体平均と比べて低い水準にある。増加の主な要因は、</a:t>
          </a:r>
          <a:r>
            <a:rPr kumimoji="1" lang="ja-JP" altLang="en-US" sz="1100" b="0" i="0" baseline="0">
              <a:solidFill>
                <a:schemeClr val="dk1"/>
              </a:solidFill>
              <a:effectLst/>
              <a:latin typeface="+mn-lt"/>
              <a:ea typeface="+mn-ea"/>
              <a:cs typeface="+mn-cs"/>
            </a:rPr>
            <a:t>事業所等立地促進基金積立金等</a:t>
          </a:r>
          <a:r>
            <a:rPr kumimoji="1" lang="ja-JP" altLang="ja-JP" sz="1100" b="0" i="0" baseline="0">
              <a:solidFill>
                <a:schemeClr val="dk1"/>
              </a:solidFill>
              <a:effectLst/>
              <a:latin typeface="+mn-lt"/>
              <a:ea typeface="+mn-ea"/>
              <a:cs typeface="+mn-cs"/>
            </a:rPr>
            <a:t>の増によるもの</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消防費は、住民一人当たり</a:t>
          </a:r>
          <a:r>
            <a:rPr kumimoji="1" lang="ja-JP" altLang="en-US" sz="1100" b="0" i="0" baseline="0">
              <a:solidFill>
                <a:schemeClr val="dk1"/>
              </a:solidFill>
              <a:effectLst/>
              <a:latin typeface="+mn-lt"/>
              <a:ea typeface="+mn-ea"/>
              <a:cs typeface="+mn-cs"/>
            </a:rPr>
            <a:t>１５，０５０</a:t>
          </a:r>
          <a:r>
            <a:rPr kumimoji="1" lang="ja-JP" altLang="ja-JP" sz="1100" b="0" i="0" baseline="0">
              <a:solidFill>
                <a:schemeClr val="dk1"/>
              </a:solidFill>
              <a:effectLst/>
              <a:latin typeface="+mn-lt"/>
              <a:ea typeface="+mn-ea"/>
              <a:cs typeface="+mn-cs"/>
            </a:rPr>
            <a:t>円となっている。平成２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１５．８減少</a:t>
          </a:r>
          <a:r>
            <a:rPr kumimoji="1" lang="ja-JP" altLang="ja-JP" sz="1100" b="0" i="0" baseline="0">
              <a:solidFill>
                <a:schemeClr val="dk1"/>
              </a:solidFill>
              <a:effectLst/>
              <a:latin typeface="+mn-lt"/>
              <a:ea typeface="+mn-ea"/>
              <a:cs typeface="+mn-cs"/>
            </a:rPr>
            <a:t>しているが、類似団体平均と比べて低い水準にある。</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の主な要因は、第３分団屯所建設工事</a:t>
          </a:r>
          <a:r>
            <a:rPr kumimoji="1" lang="ja-JP" altLang="en-US" sz="1100" b="0" i="0" baseline="0">
              <a:solidFill>
                <a:schemeClr val="dk1"/>
              </a:solidFill>
              <a:effectLst/>
              <a:latin typeface="+mn-lt"/>
              <a:ea typeface="+mn-ea"/>
              <a:cs typeface="+mn-cs"/>
            </a:rPr>
            <a:t>の完了等</a:t>
          </a:r>
          <a:r>
            <a:rPr kumimoji="1" lang="ja-JP" altLang="ja-JP" sz="1100" b="0" i="0" baseline="0">
              <a:solidFill>
                <a:schemeClr val="dk1"/>
              </a:solidFill>
              <a:effectLst/>
              <a:latin typeface="+mn-lt"/>
              <a:ea typeface="+mn-ea"/>
              <a:cs typeface="+mn-cs"/>
            </a:rPr>
            <a:t>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教育費は、住民一人当たり</a:t>
          </a:r>
          <a:r>
            <a:rPr kumimoji="1" lang="ja-JP" altLang="en-US" sz="1100" b="0" i="0" baseline="0">
              <a:solidFill>
                <a:schemeClr val="dk1"/>
              </a:solidFill>
              <a:effectLst/>
              <a:latin typeface="+mn-lt"/>
              <a:ea typeface="+mn-ea"/>
              <a:cs typeface="+mn-cs"/>
            </a:rPr>
            <a:t>５８，５８４</a:t>
          </a:r>
          <a:r>
            <a:rPr kumimoji="1" lang="ja-JP" altLang="ja-JP" sz="1100" b="0" i="0" baseline="0">
              <a:solidFill>
                <a:schemeClr val="dk1"/>
              </a:solidFill>
              <a:effectLst/>
              <a:latin typeface="+mn-lt"/>
              <a:ea typeface="+mn-ea"/>
              <a:cs typeface="+mn-cs"/>
            </a:rPr>
            <a:t>円となっている。平成２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３７．４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し、類似団体平均と比べて</a:t>
          </a:r>
          <a:r>
            <a:rPr kumimoji="1" lang="ja-JP" altLang="en-US" sz="1100" b="0" i="0" baseline="0">
              <a:solidFill>
                <a:schemeClr val="dk1"/>
              </a:solidFill>
              <a:effectLst/>
              <a:latin typeface="+mn-lt"/>
              <a:ea typeface="+mn-ea"/>
              <a:cs typeface="+mn-cs"/>
            </a:rPr>
            <a:t>低い</a:t>
          </a:r>
          <a:r>
            <a:rPr kumimoji="1" lang="ja-JP" altLang="ja-JP" sz="1100" b="0" i="0" baseline="0">
              <a:solidFill>
                <a:schemeClr val="dk1"/>
              </a:solidFill>
              <a:effectLst/>
              <a:latin typeface="+mn-lt"/>
              <a:ea typeface="+mn-ea"/>
              <a:cs typeface="+mn-cs"/>
            </a:rPr>
            <a:t>水準にある。</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の主な要因は、平成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年度の２年間で行った学校給食センター建設工事</a:t>
          </a:r>
          <a:r>
            <a:rPr kumimoji="1" lang="ja-JP" altLang="en-US" sz="1100" b="0" i="0" baseline="0">
              <a:solidFill>
                <a:schemeClr val="dk1"/>
              </a:solidFill>
              <a:effectLst/>
              <a:latin typeface="+mn-lt"/>
              <a:ea typeface="+mn-ea"/>
              <a:cs typeface="+mn-cs"/>
            </a:rPr>
            <a:t>の完了等</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平成２６年度・平成２７年度で近畿自動車道紀勢線の建設に係る大内谷残土処分料の収入を積み立てたことで基金残高は増加した。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年度の実質単年度収支においては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０．</a:t>
          </a:r>
          <a:r>
            <a:rPr kumimoji="1" lang="ja-JP" altLang="en-US" sz="1100" b="0" i="0" baseline="0">
              <a:solidFill>
                <a:schemeClr val="dk1"/>
              </a:solidFill>
              <a:effectLst/>
              <a:latin typeface="+mn-lt"/>
              <a:ea typeface="+mn-ea"/>
              <a:cs typeface="+mn-cs"/>
            </a:rPr>
            <a:t>３９</a:t>
          </a:r>
          <a:r>
            <a:rPr kumimoji="1" lang="ja-JP" altLang="ja-JP" sz="1100" b="0" i="0" baseline="0">
              <a:solidFill>
                <a:schemeClr val="dk1"/>
              </a:solidFill>
              <a:effectLst/>
              <a:latin typeface="+mn-lt"/>
              <a:ea typeface="+mn-ea"/>
              <a:cs typeface="+mn-cs"/>
            </a:rPr>
            <a:t>％となり、</a:t>
          </a:r>
          <a:r>
            <a:rPr kumimoji="1" lang="ja-JP" altLang="en-US" sz="1100" b="0" i="0" baseline="0">
              <a:solidFill>
                <a:schemeClr val="dk1"/>
              </a:solidFill>
              <a:effectLst/>
              <a:latin typeface="+mn-lt"/>
              <a:ea typeface="+mn-ea"/>
              <a:cs typeface="+mn-cs"/>
            </a:rPr>
            <a:t>例年の歳入歳出差引額（形式収支額）から特定目的基金へ積み立てたことが影響し、</a:t>
          </a:r>
          <a:r>
            <a:rPr kumimoji="1" lang="ja-JP" altLang="ja-JP" sz="1100" b="0" i="0" baseline="0">
              <a:solidFill>
                <a:schemeClr val="dk1"/>
              </a:solidFill>
              <a:effectLst/>
              <a:latin typeface="+mn-lt"/>
              <a:ea typeface="+mn-ea"/>
              <a:cs typeface="+mn-cs"/>
            </a:rPr>
            <a:t>実質収支において</a:t>
          </a:r>
          <a:r>
            <a:rPr kumimoji="1" lang="ja-JP" altLang="en-US" sz="1100" b="0" i="0" baseline="0">
              <a:solidFill>
                <a:schemeClr val="dk1"/>
              </a:solidFill>
              <a:effectLst/>
              <a:latin typeface="+mn-lt"/>
              <a:ea typeface="+mn-ea"/>
              <a:cs typeface="+mn-cs"/>
            </a:rPr>
            <a:t>も０．４４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今後も各事業において一定の歳出が見込まれる中、歳出の抑制と歳入の確保に努めることで実質収支額や基金取り崩し額の改善に向けての取組みを行う。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年度においては、前年度と比較して赤字額はほぼ横ばい、黒字額は１．</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している。主な要因としては、宅地造成事業において企業用地の売却</a:t>
          </a:r>
          <a:r>
            <a:rPr kumimoji="1" lang="ja-JP" altLang="en-US" sz="1100" b="0" i="0" baseline="0">
              <a:solidFill>
                <a:schemeClr val="dk1"/>
              </a:solidFill>
              <a:effectLst/>
              <a:latin typeface="+mn-lt"/>
              <a:ea typeface="+mn-ea"/>
              <a:cs typeface="+mn-cs"/>
            </a:rPr>
            <a:t>収入の減少に</a:t>
          </a:r>
          <a:r>
            <a:rPr kumimoji="1" lang="ja-JP" altLang="ja-JP" sz="1100" b="0" i="0" baseline="0">
              <a:solidFill>
                <a:schemeClr val="dk1"/>
              </a:solidFill>
              <a:effectLst/>
              <a:latin typeface="+mn-lt"/>
              <a:ea typeface="+mn-ea"/>
              <a:cs typeface="+mn-cs"/>
            </a:rPr>
            <a:t>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住宅新築・宅地取得資金貸付事業については貸付金の回収を進め、他の事業会計においても、各種事業の見直しや効率化を行い、新規事業についての優先順位を見極めることで、各事業での健全化を図りつつ、宅地造成事業における売却可能資産の販売促進や、公共下水道事業におけるつなぎ込み率の向上など、全ての事業においてより一層の改善に向けた取組み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等においては、大型投資事業の適切な取捨選択の結果、平成２７年度まで減少傾向にはあったが、平成２６～２７年度実施の産業振興施設整備事業の元利償還金に係る起債の償還等が要因で増加傾向にある。</a:t>
          </a:r>
          <a:r>
            <a:rPr kumimoji="1" lang="ja-JP" altLang="en-US" sz="1100" b="0" i="0" baseline="0">
              <a:solidFill>
                <a:schemeClr val="dk1"/>
              </a:solidFill>
              <a:effectLst/>
              <a:latin typeface="+mn-lt"/>
              <a:ea typeface="+mn-ea"/>
              <a:cs typeface="+mn-cs"/>
            </a:rPr>
            <a:t>平成３０年度の数値に関しては平成２９年度の数値と比べてほぼ横ばいとなっている</a:t>
          </a:r>
          <a:r>
            <a:rPr kumimoji="0" lang="ja-JP" altLang="en-US" sz="1400" b="0" i="0" baseline="0">
              <a:solidFill>
                <a:schemeClr val="dk1"/>
              </a:solidFill>
              <a:effectLst/>
              <a:latin typeface="+mn-lt"/>
              <a:ea typeface="+mn-ea"/>
              <a:cs typeface="+mn-cs"/>
            </a:rPr>
            <a:t>。</a:t>
          </a:r>
          <a:endParaRPr kumimoji="0" lang="en-US" altLang="ja-JP" sz="14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公債費負担適正化計画に沿って財政の健全化を図った結果、平成２４年度において実質公債費比率が地方債許可団体の基準となる１８％を下回っているが、今後も上回ることがないよう取組みを行う。</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１９年度以降、将来負担額は減少傾向にある。主な要因としては、組合等負担等見込額について、紀南病院の設備機器の５年償却が平成２１年度で終了したことが挙げられる。また、公債費負担適正化計画等に沿っての継続した財政の健全化により、実質公債費比率を考慮しながら起債の借入を行ったことも要因の一つ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年度は地方債の現在高が平成</a:t>
          </a:r>
          <a:r>
            <a:rPr kumimoji="1" lang="ja-JP" altLang="en-US" sz="1100" b="0" i="0" baseline="0">
              <a:solidFill>
                <a:schemeClr val="dk1"/>
              </a:solidFill>
              <a:effectLst/>
              <a:latin typeface="+mn-lt"/>
              <a:ea typeface="+mn-ea"/>
              <a:cs typeface="+mn-cs"/>
            </a:rPr>
            <a:t>２９</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１．９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の主な要因は、学校給食センター建設工事</a:t>
          </a:r>
          <a:r>
            <a:rPr kumimoji="1" lang="ja-JP" altLang="en-US" sz="1100" b="0" i="0" baseline="0">
              <a:solidFill>
                <a:schemeClr val="dk1"/>
              </a:solidFill>
              <a:effectLst/>
              <a:latin typeface="+mn-lt"/>
              <a:ea typeface="+mn-ea"/>
              <a:cs typeface="+mn-cs"/>
            </a:rPr>
            <a:t>による発行額が減少したためであ</a:t>
          </a:r>
          <a:r>
            <a:rPr kumimoji="1" lang="ja-JP" altLang="ja-JP" sz="11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町有施設の耐震化や防災・減災を図るためにハード・ソフトの両面で事業を実施していく必要があり、引き続き各種事業の見直しや効率化、新規事業についての優先順位を見極めながら財政の健全化を図り、また、財源の確保にも努めることで、将来負担比率の分子を継続して抑制していけるように取組み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和歌山県上富田町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2000">
            <a:effectLst/>
          </a:endParaRPr>
        </a:p>
        <a:p>
          <a:r>
            <a:rPr kumimoji="1" lang="ja-JP" altLang="ja-JP" sz="1600">
              <a:solidFill>
                <a:schemeClr val="dk1"/>
              </a:solidFill>
              <a:effectLst/>
              <a:latin typeface="+mn-lt"/>
              <a:ea typeface="+mn-ea"/>
              <a:cs typeface="+mn-cs"/>
            </a:rPr>
            <a:t>　減債基金に</a:t>
          </a:r>
          <a:r>
            <a:rPr kumimoji="1" lang="en-US" altLang="ja-JP" sz="1600">
              <a:solidFill>
                <a:schemeClr val="dk1"/>
              </a:solidFill>
              <a:effectLst/>
              <a:latin typeface="+mn-lt"/>
              <a:ea typeface="+mn-ea"/>
              <a:cs typeface="+mn-cs"/>
            </a:rPr>
            <a:t>60</a:t>
          </a:r>
          <a:r>
            <a:rPr kumimoji="1" lang="ja-JP" altLang="ja-JP" sz="1600">
              <a:solidFill>
                <a:schemeClr val="dk1"/>
              </a:solidFill>
              <a:effectLst/>
              <a:latin typeface="+mn-lt"/>
              <a:ea typeface="+mn-ea"/>
              <a:cs typeface="+mn-cs"/>
            </a:rPr>
            <a:t>百万円、特定目的基金のさわやか上富田文化と健康基金に</a:t>
          </a:r>
          <a:r>
            <a:rPr kumimoji="1" lang="en-US" altLang="ja-JP" sz="1600">
              <a:solidFill>
                <a:schemeClr val="dk1"/>
              </a:solidFill>
              <a:effectLst/>
              <a:latin typeface="+mn-lt"/>
              <a:ea typeface="+mn-ea"/>
              <a:cs typeface="+mn-cs"/>
            </a:rPr>
            <a:t>50</a:t>
          </a:r>
          <a:r>
            <a:rPr kumimoji="1" lang="ja-JP" altLang="en-US" sz="1600">
              <a:solidFill>
                <a:schemeClr val="dk1"/>
              </a:solidFill>
              <a:effectLst/>
              <a:latin typeface="+mn-lt"/>
              <a:ea typeface="+mn-ea"/>
              <a:cs typeface="+mn-cs"/>
            </a:rPr>
            <a:t>百万円、事業所等立地促進基金に</a:t>
          </a:r>
          <a:r>
            <a:rPr kumimoji="1" lang="en-US" altLang="ja-JP" sz="1600">
              <a:solidFill>
                <a:schemeClr val="dk1"/>
              </a:solidFill>
              <a:effectLst/>
              <a:latin typeface="+mn-lt"/>
              <a:ea typeface="+mn-ea"/>
              <a:cs typeface="+mn-cs"/>
            </a:rPr>
            <a:t>20</a:t>
          </a:r>
          <a:r>
            <a:rPr kumimoji="1" lang="ja-JP" altLang="en-US" sz="1600">
              <a:solidFill>
                <a:schemeClr val="dk1"/>
              </a:solidFill>
              <a:effectLst/>
              <a:latin typeface="+mn-lt"/>
              <a:ea typeface="+mn-ea"/>
              <a:cs typeface="+mn-cs"/>
            </a:rPr>
            <a:t>百万円を積み立て、</a:t>
          </a:r>
          <a:r>
            <a:rPr kumimoji="1" lang="ja-JP" altLang="ja-JP" sz="1600">
              <a:solidFill>
                <a:schemeClr val="dk1"/>
              </a:solidFill>
              <a:effectLst/>
              <a:latin typeface="+mn-lt"/>
              <a:ea typeface="+mn-ea"/>
              <a:cs typeface="+mn-cs"/>
            </a:rPr>
            <a:t>その他の基金においても増減があったため、基金全体としては</a:t>
          </a:r>
          <a:r>
            <a:rPr kumimoji="1" lang="en-US" altLang="ja-JP" sz="1600">
              <a:solidFill>
                <a:schemeClr val="dk1"/>
              </a:solidFill>
              <a:effectLst/>
              <a:latin typeface="+mn-lt"/>
              <a:ea typeface="+mn-ea"/>
              <a:cs typeface="+mn-cs"/>
            </a:rPr>
            <a:t>152</a:t>
          </a:r>
          <a:r>
            <a:rPr kumimoji="1" lang="ja-JP" altLang="ja-JP" sz="1600">
              <a:solidFill>
                <a:schemeClr val="dk1"/>
              </a:solidFill>
              <a:effectLst/>
              <a:latin typeface="+mn-lt"/>
              <a:ea typeface="+mn-ea"/>
              <a:cs typeface="+mn-cs"/>
            </a:rPr>
            <a:t>百万円の増加となった。</a:t>
          </a:r>
          <a:endParaRPr kumimoji="1" lang="en-US" altLang="ja-JP" sz="1600">
            <a:solidFill>
              <a:schemeClr val="dk1"/>
            </a:solidFill>
            <a:effectLst/>
            <a:latin typeface="+mn-lt"/>
            <a:ea typeface="+mn-ea"/>
            <a:cs typeface="+mn-cs"/>
          </a:endParaRPr>
        </a:p>
        <a:p>
          <a:endParaRPr lang="ja-JP" altLang="ja-JP" sz="2000">
            <a:effectLst/>
          </a:endParaRPr>
        </a:p>
        <a:p>
          <a:r>
            <a:rPr kumimoji="1" lang="ja-JP" altLang="ja-JP" sz="1600">
              <a:solidFill>
                <a:schemeClr val="dk1"/>
              </a:solidFill>
              <a:effectLst/>
              <a:latin typeface="+mn-lt"/>
              <a:ea typeface="+mn-ea"/>
              <a:cs typeface="+mn-cs"/>
            </a:rPr>
            <a:t>（今後の方針）</a:t>
          </a:r>
          <a:endParaRPr lang="ja-JP" altLang="ja-JP" sz="2000">
            <a:effectLst/>
          </a:endParaRPr>
        </a:p>
        <a:p>
          <a:r>
            <a:rPr lang="ja-JP" altLang="ja-JP" sz="1600" b="0" i="0" baseline="0">
              <a:solidFill>
                <a:schemeClr val="dk1"/>
              </a:solidFill>
              <a:effectLst/>
              <a:latin typeface="+mn-lt"/>
              <a:ea typeface="+mn-ea"/>
              <a:cs typeface="+mn-cs"/>
            </a:rPr>
            <a:t>　基金の使途の明確化を図るために、財政調整基金を取り崩して個々の特定目的基金に積み立てていくことを予定している。</a:t>
          </a:r>
          <a:endParaRPr lang="ja-JP" altLang="ja-JP" sz="20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100">
            <a:effectLst/>
          </a:endParaRPr>
        </a:p>
        <a:p>
          <a:r>
            <a:rPr kumimoji="1" lang="ja-JP" altLang="ja-JP" sz="1100">
              <a:solidFill>
                <a:schemeClr val="dk1"/>
              </a:solidFill>
              <a:effectLst/>
              <a:latin typeface="+mn-lt"/>
              <a:ea typeface="+mn-ea"/>
              <a:cs typeface="+mn-cs"/>
            </a:rPr>
            <a:t>　小集落改良住宅基金：小集落改良住宅の払い下げのため、住宅使用料を積み立てている。</a:t>
          </a:r>
          <a:endParaRPr lang="ja-JP" altLang="ja-JP" sz="1100">
            <a:effectLst/>
          </a:endParaRPr>
        </a:p>
        <a:p>
          <a:r>
            <a:rPr kumimoji="1" lang="ja-JP" altLang="ja-JP" sz="1100">
              <a:solidFill>
                <a:schemeClr val="dk1"/>
              </a:solidFill>
              <a:effectLst/>
              <a:latin typeface="+mn-lt"/>
              <a:ea typeface="+mn-ea"/>
              <a:cs typeface="+mn-cs"/>
            </a:rPr>
            <a:t>　定住促進住宅基金：定住促進住宅の修繕・建替のため、住宅使用料を積み立てている。</a:t>
          </a:r>
          <a:endParaRPr lang="ja-JP" altLang="ja-JP" sz="1100">
            <a:effectLst/>
          </a:endParaRPr>
        </a:p>
        <a:p>
          <a:r>
            <a:rPr kumimoji="1" lang="ja-JP" altLang="ja-JP" sz="1100">
              <a:solidFill>
                <a:schemeClr val="dk1"/>
              </a:solidFill>
              <a:effectLst/>
              <a:latin typeface="+mn-lt"/>
              <a:ea typeface="+mn-ea"/>
              <a:cs typeface="+mn-cs"/>
            </a:rPr>
            <a:t>　事業所等立地促進基金：企業誘致における助成のために積み立てている。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さわやか上富田</a:t>
          </a:r>
          <a:r>
            <a:rPr kumimoji="1" lang="ja-JP" altLang="en-US" sz="1100">
              <a:solidFill>
                <a:schemeClr val="dk1"/>
              </a:solidFill>
              <a:effectLst/>
              <a:latin typeface="+mn-lt"/>
              <a:ea typeface="+mn-ea"/>
              <a:cs typeface="+mn-cs"/>
            </a:rPr>
            <a:t>・文化と健康づくり</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住民の文化振興と健康増進の事業実施のために積み立てている。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共同作業場基金：共同作業場の修繕のため、使用料を積み立てている。</a:t>
          </a:r>
          <a:endParaRPr lang="ja-JP" altLang="ja-JP" sz="1100">
            <a:effectLst/>
          </a:endParaRPr>
        </a:p>
        <a:p>
          <a:r>
            <a:rPr kumimoji="1" lang="ja-JP" altLang="ja-JP" sz="1100">
              <a:solidFill>
                <a:schemeClr val="dk1"/>
              </a:solidFill>
              <a:effectLst/>
              <a:latin typeface="+mn-lt"/>
              <a:ea typeface="+mn-ea"/>
              <a:cs typeface="+mn-cs"/>
            </a:rPr>
            <a:t>（増減理由）</a:t>
          </a:r>
          <a:endParaRPr lang="ja-JP" altLang="ja-JP" sz="1100">
            <a:effectLst/>
          </a:endParaRPr>
        </a:p>
        <a:p>
          <a:r>
            <a:rPr kumimoji="1" lang="ja-JP" altLang="ja-JP" sz="1100">
              <a:solidFill>
                <a:schemeClr val="dk1"/>
              </a:solidFill>
              <a:effectLst/>
              <a:latin typeface="+mn-lt"/>
              <a:ea typeface="+mn-ea"/>
              <a:cs typeface="+mn-cs"/>
            </a:rPr>
            <a:t>　小集落改良住宅基金：</a:t>
          </a:r>
          <a:r>
            <a:rPr kumimoji="1" lang="ja-JP" altLang="en-US" sz="1100">
              <a:solidFill>
                <a:schemeClr val="dk1"/>
              </a:solidFill>
              <a:effectLst/>
              <a:latin typeface="+mn-lt"/>
              <a:ea typeface="+mn-ea"/>
              <a:cs typeface="+mn-cs"/>
            </a:rPr>
            <a:t>住宅使用料分を積み立て、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百万円の増加となった。</a:t>
          </a:r>
          <a:endParaRPr lang="ja-JP" altLang="ja-JP" sz="1100">
            <a:effectLst/>
          </a:endParaRPr>
        </a:p>
        <a:p>
          <a:r>
            <a:rPr kumimoji="1" lang="ja-JP" altLang="ja-JP" sz="1100">
              <a:solidFill>
                <a:schemeClr val="dk1"/>
              </a:solidFill>
              <a:effectLst/>
              <a:latin typeface="+mn-lt"/>
              <a:ea typeface="+mn-ea"/>
              <a:cs typeface="+mn-cs"/>
            </a:rPr>
            <a:t>　定住促進住宅基金：住宅使用料分を積み立て、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百万円の増加となった。</a:t>
          </a:r>
          <a:endParaRPr lang="ja-JP" altLang="ja-JP" sz="1100">
            <a:effectLst/>
          </a:endParaRPr>
        </a:p>
        <a:p>
          <a:r>
            <a:rPr kumimoji="1" lang="ja-JP" altLang="ja-JP" sz="1100">
              <a:solidFill>
                <a:schemeClr val="dk1"/>
              </a:solidFill>
              <a:effectLst/>
              <a:latin typeface="+mn-lt"/>
              <a:ea typeface="+mn-ea"/>
              <a:cs typeface="+mn-cs"/>
            </a:rPr>
            <a:t>　事業所等立地促進基金：</a:t>
          </a:r>
          <a:r>
            <a:rPr kumimoji="1" lang="ja-JP" altLang="en-US" sz="1100">
              <a:solidFill>
                <a:schemeClr val="dk1"/>
              </a:solidFill>
              <a:effectLst/>
              <a:latin typeface="+mn-lt"/>
              <a:ea typeface="+mn-ea"/>
              <a:cs typeface="+mn-cs"/>
            </a:rPr>
            <a:t>今後の企業誘致に向けて</a:t>
          </a:r>
          <a:r>
            <a:rPr kumimoji="1" lang="ja-JP" altLang="ja-JP" sz="1100">
              <a:solidFill>
                <a:schemeClr val="dk1"/>
              </a:solidFill>
              <a:effectLst/>
              <a:latin typeface="+mn-lt"/>
              <a:ea typeface="+mn-ea"/>
              <a:cs typeface="+mn-cs"/>
            </a:rPr>
            <a:t>積み立て、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さわやか上富田・文化と健康づくり基金：</a:t>
          </a:r>
          <a:r>
            <a:rPr kumimoji="1" lang="ja-JP" altLang="en-US" sz="1100">
              <a:solidFill>
                <a:schemeClr val="dk1"/>
              </a:solidFill>
              <a:effectLst/>
              <a:latin typeface="+mn-lt"/>
              <a:ea typeface="+mn-ea"/>
              <a:cs typeface="+mn-cs"/>
            </a:rPr>
            <a:t>今後の事業実施に向けて</a:t>
          </a:r>
          <a:r>
            <a:rPr kumimoji="1" lang="ja-JP" altLang="ja-JP" sz="1100">
              <a:solidFill>
                <a:schemeClr val="dk1"/>
              </a:solidFill>
              <a:effectLst/>
              <a:latin typeface="+mn-lt"/>
              <a:ea typeface="+mn-ea"/>
              <a:cs typeface="+mn-cs"/>
            </a:rPr>
            <a:t>積み立て、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百万円の増加となった。</a:t>
          </a:r>
          <a:endParaRPr lang="ja-JP" altLang="ja-JP" sz="1100">
            <a:effectLst/>
          </a:endParaRPr>
        </a:p>
        <a:p>
          <a:r>
            <a:rPr kumimoji="1" lang="ja-JP" altLang="ja-JP" sz="1100">
              <a:solidFill>
                <a:schemeClr val="dk1"/>
              </a:solidFill>
              <a:effectLst/>
              <a:latin typeface="+mn-lt"/>
              <a:ea typeface="+mn-ea"/>
              <a:cs typeface="+mn-cs"/>
            </a:rPr>
            <a:t>　共同作業場基金：使用料分を積み立て、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百万円の増加となった。　　</a:t>
          </a:r>
          <a:endParaRPr lang="ja-JP" altLang="ja-JP" sz="1100">
            <a:effectLst/>
          </a:endParaRPr>
        </a:p>
        <a:p>
          <a:r>
            <a:rPr kumimoji="1" lang="ja-JP" altLang="ja-JP" sz="1100">
              <a:solidFill>
                <a:schemeClr val="dk1"/>
              </a:solidFill>
              <a:effectLst/>
              <a:latin typeface="+mn-lt"/>
              <a:ea typeface="+mn-ea"/>
              <a:cs typeface="+mn-cs"/>
            </a:rPr>
            <a:t>（今後の方針）</a:t>
          </a:r>
          <a:endParaRPr lang="ja-JP" altLang="ja-JP" sz="11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小集落改良住宅基金：住宅使用料を積み立てていくが、今後の住宅使用者との協議においては、全額を取り崩す必要がある。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定住促進住宅基金：住宅使用料を積み立てていくが、定住促進住宅の建替の際には、全額を取り崩すこととなる。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事業所等立地促進基金：企業誘致の際には取り崩した資金を助成する必要があり、今後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積立額を増加させておく必要がある。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さわやか上富田・文化と健康づくり基金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事業実施に向けて</a:t>
          </a:r>
          <a:r>
            <a:rPr kumimoji="1" lang="ja-JP" altLang="ja-JP" sz="1100" b="0" i="0" baseline="0">
              <a:solidFill>
                <a:schemeClr val="dk1"/>
              </a:solidFill>
              <a:effectLst/>
              <a:latin typeface="+mn-lt"/>
              <a:ea typeface="+mn-ea"/>
              <a:cs typeface="+mn-cs"/>
            </a:rPr>
            <a:t>取り崩して使用する必要があり、</a:t>
          </a:r>
          <a:r>
            <a:rPr kumimoji="1" lang="ja-JP" altLang="en-US" sz="1100" b="0" i="0" baseline="0">
              <a:solidFill>
                <a:schemeClr val="dk1"/>
              </a:solidFill>
              <a:effectLst/>
              <a:latin typeface="+mn-lt"/>
              <a:ea typeface="+mn-ea"/>
              <a:cs typeface="+mn-cs"/>
            </a:rPr>
            <a:t>今後は減少</a:t>
          </a:r>
          <a:r>
            <a:rPr kumimoji="1" lang="ja-JP" altLang="ja-JP" sz="1100" b="0" i="0" baseline="0">
              <a:solidFill>
                <a:schemeClr val="dk1"/>
              </a:solidFill>
              <a:effectLst/>
              <a:latin typeface="+mn-lt"/>
              <a:ea typeface="+mn-ea"/>
              <a:cs typeface="+mn-cs"/>
            </a:rPr>
            <a:t>する見込みである。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共同作業場基金：使用料を積み立てていくが、共同作業場の老朽化により修繕が必要となっており、基金を取り崩す必要がある。</a:t>
          </a:r>
          <a:endParaRPr lang="ja-JP" altLang="ja-JP" sz="11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2000">
            <a:effectLst/>
          </a:endParaRPr>
        </a:p>
        <a:p>
          <a:r>
            <a:rPr kumimoji="1" lang="ja-JP" altLang="ja-JP" sz="1600">
              <a:solidFill>
                <a:schemeClr val="dk1"/>
              </a:solidFill>
              <a:effectLst/>
              <a:latin typeface="+mn-lt"/>
              <a:ea typeface="+mn-ea"/>
              <a:cs typeface="+mn-cs"/>
            </a:rPr>
            <a:t>　取崩しは無く、積み立ても利息分のみとなり、百万円</a:t>
          </a:r>
          <a:r>
            <a:rPr kumimoji="1" lang="ja-JP" altLang="en-US" sz="1600">
              <a:solidFill>
                <a:schemeClr val="dk1"/>
              </a:solidFill>
              <a:effectLst/>
              <a:latin typeface="+mn-lt"/>
              <a:ea typeface="+mn-ea"/>
              <a:cs typeface="+mn-cs"/>
            </a:rPr>
            <a:t>以下の増加となった。</a:t>
          </a:r>
          <a:endParaRPr kumimoji="1" lang="en-US" altLang="ja-JP" sz="1600">
            <a:solidFill>
              <a:schemeClr val="dk1"/>
            </a:solidFill>
            <a:effectLst/>
            <a:latin typeface="+mn-lt"/>
            <a:ea typeface="+mn-ea"/>
            <a:cs typeface="+mn-cs"/>
          </a:endParaRPr>
        </a:p>
        <a:p>
          <a:endParaRPr lang="ja-JP" altLang="ja-JP" sz="2000">
            <a:effectLst/>
          </a:endParaRPr>
        </a:p>
        <a:p>
          <a:r>
            <a:rPr kumimoji="1" lang="ja-JP" altLang="ja-JP" sz="1600">
              <a:solidFill>
                <a:schemeClr val="dk1"/>
              </a:solidFill>
              <a:effectLst/>
              <a:latin typeface="+mn-lt"/>
              <a:ea typeface="+mn-ea"/>
              <a:cs typeface="+mn-cs"/>
            </a:rPr>
            <a:t>（今後の方針）</a:t>
          </a:r>
          <a:endParaRPr lang="ja-JP" altLang="ja-JP" sz="2000">
            <a:effectLst/>
          </a:endParaRPr>
        </a:p>
        <a:p>
          <a:r>
            <a:rPr kumimoji="1" lang="ja-JP" altLang="ja-JP" sz="1600">
              <a:solidFill>
                <a:schemeClr val="dk1"/>
              </a:solidFill>
              <a:effectLst/>
              <a:latin typeface="+mn-lt"/>
              <a:ea typeface="+mn-ea"/>
              <a:cs typeface="+mn-cs"/>
            </a:rPr>
            <a:t>　平成</a:t>
          </a:r>
          <a:r>
            <a:rPr kumimoji="1" lang="en-US" altLang="ja-JP" sz="1600">
              <a:solidFill>
                <a:schemeClr val="dk1"/>
              </a:solidFill>
              <a:effectLst/>
              <a:latin typeface="+mn-lt"/>
              <a:ea typeface="+mn-ea"/>
              <a:cs typeface="+mn-cs"/>
            </a:rPr>
            <a:t>30</a:t>
          </a:r>
          <a:r>
            <a:rPr kumimoji="1" lang="ja-JP" altLang="ja-JP" sz="1600">
              <a:solidFill>
                <a:schemeClr val="dk1"/>
              </a:solidFill>
              <a:effectLst/>
              <a:latin typeface="+mn-lt"/>
              <a:ea typeface="+mn-ea"/>
              <a:cs typeface="+mn-cs"/>
            </a:rPr>
            <a:t>年度から学校給食を開始し、</a:t>
          </a:r>
          <a:r>
            <a:rPr kumimoji="1" lang="ja-JP" altLang="en-US" sz="1600">
              <a:solidFill>
                <a:schemeClr val="dk1"/>
              </a:solidFill>
              <a:effectLst/>
              <a:latin typeface="+mn-lt"/>
              <a:ea typeface="+mn-ea"/>
              <a:cs typeface="+mn-cs"/>
            </a:rPr>
            <a:t>令和元</a:t>
          </a:r>
          <a:r>
            <a:rPr kumimoji="1" lang="ja-JP" altLang="ja-JP" sz="1600">
              <a:solidFill>
                <a:schemeClr val="dk1"/>
              </a:solidFill>
              <a:effectLst/>
              <a:latin typeface="+mn-lt"/>
              <a:ea typeface="+mn-ea"/>
              <a:cs typeface="+mn-cs"/>
            </a:rPr>
            <a:t>年度からは子ども医療費の対象年齢を拡充</a:t>
          </a:r>
          <a:r>
            <a:rPr kumimoji="1" lang="ja-JP" altLang="en-US" sz="1600">
              <a:solidFill>
                <a:schemeClr val="dk1"/>
              </a:solidFill>
              <a:effectLst/>
              <a:latin typeface="+mn-lt"/>
              <a:ea typeface="+mn-ea"/>
              <a:cs typeface="+mn-cs"/>
            </a:rPr>
            <a:t>している</a:t>
          </a:r>
          <a:r>
            <a:rPr kumimoji="1" lang="ja-JP" altLang="ja-JP" sz="1600">
              <a:solidFill>
                <a:schemeClr val="dk1"/>
              </a:solidFill>
              <a:effectLst/>
              <a:latin typeface="+mn-lt"/>
              <a:ea typeface="+mn-ea"/>
              <a:cs typeface="+mn-cs"/>
            </a:rPr>
            <a:t>ため、毎年</a:t>
          </a:r>
          <a:r>
            <a:rPr kumimoji="1" lang="en-US" altLang="ja-JP" sz="1600">
              <a:solidFill>
                <a:schemeClr val="dk1"/>
              </a:solidFill>
              <a:effectLst/>
              <a:latin typeface="+mn-lt"/>
              <a:ea typeface="+mn-ea"/>
              <a:cs typeface="+mn-cs"/>
            </a:rPr>
            <a:t>100</a:t>
          </a:r>
          <a:r>
            <a:rPr kumimoji="1" lang="ja-JP" altLang="ja-JP" sz="1600">
              <a:solidFill>
                <a:schemeClr val="dk1"/>
              </a:solidFill>
              <a:effectLst/>
              <a:latin typeface="+mn-lt"/>
              <a:ea typeface="+mn-ea"/>
              <a:cs typeface="+mn-cs"/>
            </a:rPr>
            <a:t>百万円</a:t>
          </a:r>
          <a:r>
            <a:rPr kumimoji="1" lang="ja-JP" altLang="en-US" sz="1600">
              <a:solidFill>
                <a:schemeClr val="dk1"/>
              </a:solidFill>
              <a:effectLst/>
              <a:latin typeface="+mn-lt"/>
              <a:ea typeface="+mn-ea"/>
              <a:cs typeface="+mn-cs"/>
            </a:rPr>
            <a:t>程度</a:t>
          </a:r>
          <a:r>
            <a:rPr kumimoji="1" lang="ja-JP" altLang="ja-JP" sz="1600">
              <a:solidFill>
                <a:schemeClr val="dk1"/>
              </a:solidFill>
              <a:effectLst/>
              <a:latin typeface="+mn-lt"/>
              <a:ea typeface="+mn-ea"/>
              <a:cs typeface="+mn-cs"/>
            </a:rPr>
            <a:t>の財源不足を見込んでいることから、基金の取崩しが必要となる。</a:t>
          </a:r>
          <a:endParaRPr lang="ja-JP" altLang="ja-JP" sz="20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2000">
            <a:effectLst/>
          </a:endParaRPr>
        </a:p>
        <a:p>
          <a:r>
            <a:rPr kumimoji="1" lang="en-US"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29</a:t>
          </a:r>
          <a:r>
            <a:rPr kumimoji="1" lang="ja-JP" altLang="ja-JP" sz="1600">
              <a:solidFill>
                <a:schemeClr val="dk1"/>
              </a:solidFill>
              <a:effectLst/>
              <a:latin typeface="+mn-lt"/>
              <a:ea typeface="+mn-ea"/>
              <a:cs typeface="+mn-cs"/>
            </a:rPr>
            <a:t>年度に建設した学校給食センターの地方債借り入れが</a:t>
          </a:r>
          <a:r>
            <a:rPr kumimoji="1" lang="en-US" altLang="ja-JP" sz="1600">
              <a:solidFill>
                <a:schemeClr val="dk1"/>
              </a:solidFill>
              <a:effectLst/>
              <a:latin typeface="+mn-lt"/>
              <a:ea typeface="+mn-ea"/>
              <a:cs typeface="+mn-cs"/>
            </a:rPr>
            <a:t>823</a:t>
          </a:r>
          <a:r>
            <a:rPr kumimoji="1" lang="ja-JP" altLang="ja-JP" sz="1600">
              <a:solidFill>
                <a:schemeClr val="dk1"/>
              </a:solidFill>
              <a:effectLst/>
              <a:latin typeface="+mn-lt"/>
              <a:ea typeface="+mn-ea"/>
              <a:cs typeface="+mn-cs"/>
            </a:rPr>
            <a:t>百万円となり、今後の償還に備えるため、</a:t>
          </a:r>
          <a:r>
            <a:rPr kumimoji="1" lang="en-US" altLang="ja-JP" sz="1600">
              <a:solidFill>
                <a:schemeClr val="dk1"/>
              </a:solidFill>
              <a:effectLst/>
              <a:latin typeface="+mn-lt"/>
              <a:ea typeface="+mn-ea"/>
              <a:cs typeface="+mn-cs"/>
            </a:rPr>
            <a:t>60</a:t>
          </a:r>
          <a:r>
            <a:rPr kumimoji="1" lang="ja-JP" altLang="ja-JP" sz="1600">
              <a:solidFill>
                <a:schemeClr val="dk1"/>
              </a:solidFill>
              <a:effectLst/>
              <a:latin typeface="+mn-lt"/>
              <a:ea typeface="+mn-ea"/>
              <a:cs typeface="+mn-cs"/>
            </a:rPr>
            <a:t>百万円を積み立てた。毎年約</a:t>
          </a:r>
          <a:r>
            <a:rPr kumimoji="1" lang="en-US" altLang="ja-JP" sz="1600">
              <a:solidFill>
                <a:schemeClr val="dk1"/>
              </a:solidFill>
              <a:effectLst/>
              <a:latin typeface="+mn-lt"/>
              <a:ea typeface="+mn-ea"/>
              <a:cs typeface="+mn-cs"/>
            </a:rPr>
            <a:t>80</a:t>
          </a:r>
          <a:r>
            <a:rPr kumimoji="1" lang="ja-JP" altLang="ja-JP" sz="1600">
              <a:solidFill>
                <a:schemeClr val="dk1"/>
              </a:solidFill>
              <a:effectLst/>
              <a:latin typeface="+mn-lt"/>
              <a:ea typeface="+mn-ea"/>
              <a:cs typeface="+mn-cs"/>
            </a:rPr>
            <a:t>百万円の運営経費も必要となるため、地方債償還に加えて多額の経費が必要となる。</a:t>
          </a:r>
          <a:endParaRPr kumimoji="1" lang="en-US" altLang="ja-JP" sz="1600">
            <a:solidFill>
              <a:schemeClr val="dk1"/>
            </a:solidFill>
            <a:effectLst/>
            <a:latin typeface="+mn-lt"/>
            <a:ea typeface="+mn-ea"/>
            <a:cs typeface="+mn-cs"/>
          </a:endParaRPr>
        </a:p>
        <a:p>
          <a:endParaRPr lang="ja-JP" altLang="ja-JP" sz="2000">
            <a:effectLst/>
          </a:endParaRPr>
        </a:p>
        <a:p>
          <a:r>
            <a:rPr kumimoji="1" lang="ja-JP" altLang="ja-JP" sz="1600">
              <a:solidFill>
                <a:schemeClr val="dk1"/>
              </a:solidFill>
              <a:effectLst/>
              <a:latin typeface="+mn-lt"/>
              <a:ea typeface="+mn-ea"/>
              <a:cs typeface="+mn-cs"/>
            </a:rPr>
            <a:t>（今後の方針）</a:t>
          </a:r>
          <a:endParaRPr lang="ja-JP" altLang="ja-JP" sz="2000">
            <a:effectLst/>
          </a:endParaRPr>
        </a:p>
        <a:p>
          <a:pPr eaLnBrk="1" fontAlgn="auto" latinLnBrk="0" hangingPunct="1"/>
          <a:r>
            <a:rPr kumimoji="1" lang="ja-JP" altLang="ja-JP" sz="1600">
              <a:solidFill>
                <a:schemeClr val="dk1"/>
              </a:solidFill>
              <a:effectLst/>
              <a:latin typeface="+mn-lt"/>
              <a:ea typeface="+mn-ea"/>
              <a:cs typeface="+mn-cs"/>
            </a:rPr>
            <a:t>　他市町村と比較して、標準財政規模における基金残高比率が少ないため、毎年の決算状況を勘案しながら積み立てていくことが必要となる。</a:t>
          </a:r>
          <a:endParaRPr lang="ja-JP" altLang="ja-JP" sz="20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15,593
15,548
57.37
6,087,433
5,927,668
50,518
3,857,545
6,786,576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年度に公共施設等総合管理計画を策定し、公共施設の適正管理に努めている。類似団体と比較して施設の老朽化が進んでおり、今後は施設の集約化・複合化や除却を進める必要がある。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79" name="楕円 78"/>
        <xdr:cNvSpPr/>
      </xdr:nvSpPr>
      <xdr:spPr>
        <a:xfrm>
          <a:off x="47117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80" name="有形固定資産減価償却率該当値テキスト"/>
        <xdr:cNvSpPr txBox="1"/>
      </xdr:nvSpPr>
      <xdr:spPr>
        <a:xfrm>
          <a:off x="4813300"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1" name="楕円 80"/>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34713</xdr:rowOff>
    </xdr:from>
    <xdr:to>
      <xdr:col>23</xdr:col>
      <xdr:colOff>85725</xdr:colOff>
      <xdr:row>30</xdr:row>
      <xdr:rowOff>95885</xdr:rowOff>
    </xdr:to>
    <xdr:cxnSp macro="">
      <xdr:nvCxnSpPr>
        <xdr:cNvPr id="82" name="直線コネクタ 81"/>
        <xdr:cNvCxnSpPr/>
      </xdr:nvCxnSpPr>
      <xdr:spPr>
        <a:xfrm flipV="1">
          <a:off x="4051300" y="5949738"/>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楕円 82"/>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117475</xdr:rowOff>
    </xdr:to>
    <xdr:cxnSp macro="">
      <xdr:nvCxnSpPr>
        <xdr:cNvPr id="84" name="直線コネクタ 83"/>
        <xdr:cNvCxnSpPr/>
      </xdr:nvCxnSpPr>
      <xdr:spPr>
        <a:xfrm flipV="1">
          <a:off x="3289300" y="601091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5"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6" name="n_2ave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7" name="n_3aveValue有形固定資産減価償却率"/>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88" name="n_1mainValue有形固定資産減価償却率"/>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89" name="n_2main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年度にかけて実施された朝来小学校整備事業、平成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年度にかけて実施された保育所の統合事業、平成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年度にかけて実施された防災行政無線デジタル化事業、の債務残高が大きく、類似団体と比較して高い水準にある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年度にかけて実施した学校給食センター建設事業の債務があり、高い水準で推移すると考えられる。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地方債の発行を抑え、実質公債費比率を勘案しながら事業を進めていく必要がある。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8" name="直線コネクタ 117"/>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1"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2" name="直線コネクタ 121"/>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3" name="債務償還比率平均値テキスト"/>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4" name="フローチャート: 判断 123"/>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5" name="フローチャート: 判断 124"/>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63796</xdr:rowOff>
    </xdr:from>
    <xdr:to>
      <xdr:col>76</xdr:col>
      <xdr:colOff>73025</xdr:colOff>
      <xdr:row>30</xdr:row>
      <xdr:rowOff>165396</xdr:rowOff>
    </xdr:to>
    <xdr:sp macro="" textlink="">
      <xdr:nvSpPr>
        <xdr:cNvPr id="131" name="楕円 130"/>
        <xdr:cNvSpPr/>
      </xdr:nvSpPr>
      <xdr:spPr>
        <a:xfrm>
          <a:off x="14744700" y="59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86673</xdr:rowOff>
    </xdr:from>
    <xdr:ext cx="469744" cy="259045"/>
    <xdr:sp macro="" textlink="">
      <xdr:nvSpPr>
        <xdr:cNvPr id="132" name="債務償還比率該当値テキスト"/>
        <xdr:cNvSpPr txBox="1"/>
      </xdr:nvSpPr>
      <xdr:spPr>
        <a:xfrm>
          <a:off x="14846300" y="58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29972</xdr:rowOff>
    </xdr:from>
    <xdr:to>
      <xdr:col>72</xdr:col>
      <xdr:colOff>123825</xdr:colOff>
      <xdr:row>30</xdr:row>
      <xdr:rowOff>131572</xdr:rowOff>
    </xdr:to>
    <xdr:sp macro="" textlink="">
      <xdr:nvSpPr>
        <xdr:cNvPr id="133" name="楕円 132"/>
        <xdr:cNvSpPr/>
      </xdr:nvSpPr>
      <xdr:spPr>
        <a:xfrm>
          <a:off x="140335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80772</xdr:rowOff>
    </xdr:from>
    <xdr:to>
      <xdr:col>76</xdr:col>
      <xdr:colOff>22225</xdr:colOff>
      <xdr:row>30</xdr:row>
      <xdr:rowOff>114596</xdr:rowOff>
    </xdr:to>
    <xdr:cxnSp macro="">
      <xdr:nvCxnSpPr>
        <xdr:cNvPr id="134" name="直線コネクタ 133"/>
        <xdr:cNvCxnSpPr/>
      </xdr:nvCxnSpPr>
      <xdr:spPr>
        <a:xfrm>
          <a:off x="14084300" y="5995797"/>
          <a:ext cx="7112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5"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148099</xdr:rowOff>
    </xdr:from>
    <xdr:ext cx="469744" cy="259045"/>
    <xdr:sp macro="" textlink="">
      <xdr:nvSpPr>
        <xdr:cNvPr id="136" name="n_1mainValue債務償還比率"/>
        <xdr:cNvSpPr txBox="1"/>
      </xdr:nvSpPr>
      <xdr:spPr>
        <a:xfrm>
          <a:off x="13836727" y="572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15,593
15,548
57.37
6,087,433
5,927,668
50,518
3,857,545
6,786,576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2" name="【道路】&#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3" name="楕円 72"/>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0</xdr:rowOff>
    </xdr:to>
    <xdr:cxnSp macro="">
      <xdr:nvCxnSpPr>
        <xdr:cNvPr id="74" name="直線コネクタ 73"/>
        <xdr:cNvCxnSpPr/>
      </xdr:nvCxnSpPr>
      <xdr:spPr>
        <a:xfrm flipV="1">
          <a:off x="3797300" y="647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5" name="楕円 74"/>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34290</xdr:rowOff>
    </xdr:to>
    <xdr:cxnSp macro="">
      <xdr:nvCxnSpPr>
        <xdr:cNvPr id="76" name="直線コネクタ 75"/>
        <xdr:cNvCxnSpPr/>
      </xdr:nvCxnSpPr>
      <xdr:spPr>
        <a:xfrm flipV="1">
          <a:off x="2908300" y="6515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7"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78" name="n_2ave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41927</xdr:rowOff>
    </xdr:from>
    <xdr:ext cx="405111" cy="259045"/>
    <xdr:sp macro="" textlink="">
      <xdr:nvSpPr>
        <xdr:cNvPr id="80" name="n_1main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1" name="n_2main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08" name="【道路】&#10;一人当たり延長平均値テキスト"/>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107421</xdr:rowOff>
    </xdr:from>
    <xdr:to>
      <xdr:col>55</xdr:col>
      <xdr:colOff>50800</xdr:colOff>
      <xdr:row>40</xdr:row>
      <xdr:rowOff>37571</xdr:rowOff>
    </xdr:to>
    <xdr:sp macro="" textlink="">
      <xdr:nvSpPr>
        <xdr:cNvPr id="118" name="楕円 117"/>
        <xdr:cNvSpPr/>
      </xdr:nvSpPr>
      <xdr:spPr>
        <a:xfrm>
          <a:off x="10426700" y="67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85848</xdr:rowOff>
    </xdr:from>
    <xdr:ext cx="534377" cy="259045"/>
    <xdr:sp macro="" textlink="">
      <xdr:nvSpPr>
        <xdr:cNvPr id="119" name="【道路】&#10;一人当たり延長該当値テキスト"/>
        <xdr:cNvSpPr txBox="1"/>
      </xdr:nvSpPr>
      <xdr:spPr>
        <a:xfrm>
          <a:off x="10515600" y="677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108153</xdr:rowOff>
    </xdr:from>
    <xdr:to>
      <xdr:col>50</xdr:col>
      <xdr:colOff>165100</xdr:colOff>
      <xdr:row>40</xdr:row>
      <xdr:rowOff>38303</xdr:rowOff>
    </xdr:to>
    <xdr:sp macro="" textlink="">
      <xdr:nvSpPr>
        <xdr:cNvPr id="120" name="楕円 119"/>
        <xdr:cNvSpPr/>
      </xdr:nvSpPr>
      <xdr:spPr>
        <a:xfrm>
          <a:off x="9588500" y="67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158221</xdr:rowOff>
    </xdr:from>
    <xdr:to>
      <xdr:col>55</xdr:col>
      <xdr:colOff>0</xdr:colOff>
      <xdr:row>39</xdr:row>
      <xdr:rowOff>158953</xdr:rowOff>
    </xdr:to>
    <xdr:cxnSp macro="">
      <xdr:nvCxnSpPr>
        <xdr:cNvPr id="121" name="直線コネクタ 120"/>
        <xdr:cNvCxnSpPr/>
      </xdr:nvCxnSpPr>
      <xdr:spPr>
        <a:xfrm flipV="1">
          <a:off x="9639300" y="6844771"/>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106782</xdr:rowOff>
    </xdr:from>
    <xdr:to>
      <xdr:col>46</xdr:col>
      <xdr:colOff>38100</xdr:colOff>
      <xdr:row>40</xdr:row>
      <xdr:rowOff>36932</xdr:rowOff>
    </xdr:to>
    <xdr:sp macro="" textlink="">
      <xdr:nvSpPr>
        <xdr:cNvPr id="122" name="楕円 121"/>
        <xdr:cNvSpPr/>
      </xdr:nvSpPr>
      <xdr:spPr>
        <a:xfrm>
          <a:off x="8699500" y="67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157582</xdr:rowOff>
    </xdr:from>
    <xdr:to>
      <xdr:col>50</xdr:col>
      <xdr:colOff>114300</xdr:colOff>
      <xdr:row>39</xdr:row>
      <xdr:rowOff>158953</xdr:rowOff>
    </xdr:to>
    <xdr:cxnSp macro="">
      <xdr:nvCxnSpPr>
        <xdr:cNvPr id="123" name="直線コネクタ 122"/>
        <xdr:cNvCxnSpPr/>
      </xdr:nvCxnSpPr>
      <xdr:spPr>
        <a:xfrm>
          <a:off x="8750300" y="684413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4" name="n_1aveValue【道路】&#10;一人当たり延長"/>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25" name="n_2aveValue【道路】&#10;一人当たり延長"/>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6" name="n_3aveValue【道路】&#10;一人当たり延長"/>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29430</xdr:rowOff>
    </xdr:from>
    <xdr:ext cx="534377" cy="259045"/>
    <xdr:sp macro="" textlink="">
      <xdr:nvSpPr>
        <xdr:cNvPr id="127" name="n_1mainValue【道路】&#10;一人当たり延長"/>
        <xdr:cNvSpPr txBox="1"/>
      </xdr:nvSpPr>
      <xdr:spPr>
        <a:xfrm>
          <a:off x="9359411" y="68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28059</xdr:rowOff>
    </xdr:from>
    <xdr:ext cx="534377" cy="259045"/>
    <xdr:sp macro="" textlink="">
      <xdr:nvSpPr>
        <xdr:cNvPr id="128" name="n_2mainValue【道路】&#10;一人当たり延長"/>
        <xdr:cNvSpPr txBox="1"/>
      </xdr:nvSpPr>
      <xdr:spPr>
        <a:xfrm>
          <a:off x="8483111" y="68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58"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2" name="フローチャート: 判断 161"/>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68" name="楕円 167"/>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69" name="【橋りょう・トンネル】&#10;有形固定資産減価償却率該当値テキスト"/>
        <xdr:cNvSpPr txBox="1"/>
      </xdr:nvSpPr>
      <xdr:spPr>
        <a:xfrm>
          <a:off x="4673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57785</xdr:rowOff>
    </xdr:from>
    <xdr:to>
      <xdr:col>20</xdr:col>
      <xdr:colOff>38100</xdr:colOff>
      <xdr:row>60</xdr:row>
      <xdr:rowOff>159385</xdr:rowOff>
    </xdr:to>
    <xdr:sp macro="" textlink="">
      <xdr:nvSpPr>
        <xdr:cNvPr id="170" name="楕円 169"/>
        <xdr:cNvSpPr/>
      </xdr:nvSpPr>
      <xdr:spPr>
        <a:xfrm>
          <a:off x="3746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108585</xdr:rowOff>
    </xdr:to>
    <xdr:cxnSp macro="">
      <xdr:nvCxnSpPr>
        <xdr:cNvPr id="171" name="直線コネクタ 170"/>
        <xdr:cNvCxnSpPr/>
      </xdr:nvCxnSpPr>
      <xdr:spPr>
        <a:xfrm flipV="1">
          <a:off x="3797300" y="103612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72" name="楕円 171"/>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140970</xdr:rowOff>
    </xdr:to>
    <xdr:cxnSp macro="">
      <xdr:nvCxnSpPr>
        <xdr:cNvPr id="173" name="直線コネクタ 172"/>
        <xdr:cNvCxnSpPr/>
      </xdr:nvCxnSpPr>
      <xdr:spPr>
        <a:xfrm flipV="1">
          <a:off x="2908300" y="10395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4"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5"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76" name="n_3aveValue【橋りょう・トンネル】&#10;有形固定資産減価償却率"/>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150512</xdr:rowOff>
    </xdr:from>
    <xdr:ext cx="405111" cy="259045"/>
    <xdr:sp macro="" textlink="">
      <xdr:nvSpPr>
        <xdr:cNvPr id="177" name="n_1mainValue【橋りょう・トンネル】&#10;有形固定資産減価償却率"/>
        <xdr:cNvSpPr txBox="1"/>
      </xdr:nvSpPr>
      <xdr:spPr>
        <a:xfrm>
          <a:off x="3582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36847</xdr:rowOff>
    </xdr:from>
    <xdr:ext cx="405111" cy="259045"/>
    <xdr:sp macro="" textlink="">
      <xdr:nvSpPr>
        <xdr:cNvPr id="178" name="n_2mainValue【橋りょう・トンネル】&#10;有形固定資産減価償却率"/>
        <xdr:cNvSpPr txBox="1"/>
      </xdr:nvSpPr>
      <xdr:spPr>
        <a:xfrm>
          <a:off x="2705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07" name="【橋りょう・トンネル】&#10;一人当たり有形固定資産（償却資産）額平均値テキスト"/>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11" name="フローチャート: 判断 210"/>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14363</xdr:rowOff>
    </xdr:from>
    <xdr:to>
      <xdr:col>55</xdr:col>
      <xdr:colOff>50800</xdr:colOff>
      <xdr:row>62</xdr:row>
      <xdr:rowOff>115963</xdr:rowOff>
    </xdr:to>
    <xdr:sp macro="" textlink="">
      <xdr:nvSpPr>
        <xdr:cNvPr id="217" name="楕円 216"/>
        <xdr:cNvSpPr/>
      </xdr:nvSpPr>
      <xdr:spPr>
        <a:xfrm>
          <a:off x="10426700" y="106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164240</xdr:rowOff>
    </xdr:from>
    <xdr:ext cx="599010" cy="259045"/>
    <xdr:sp macro="" textlink="">
      <xdr:nvSpPr>
        <xdr:cNvPr id="218" name="【橋りょう・トンネル】&#10;一人当たり有形固定資産（償却資産）額該当値テキスト"/>
        <xdr:cNvSpPr txBox="1"/>
      </xdr:nvSpPr>
      <xdr:spPr>
        <a:xfrm>
          <a:off x="10515600" y="1062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15156</xdr:rowOff>
    </xdr:from>
    <xdr:to>
      <xdr:col>50</xdr:col>
      <xdr:colOff>165100</xdr:colOff>
      <xdr:row>62</xdr:row>
      <xdr:rowOff>116756</xdr:rowOff>
    </xdr:to>
    <xdr:sp macro="" textlink="">
      <xdr:nvSpPr>
        <xdr:cNvPr id="219" name="楕円 218"/>
        <xdr:cNvSpPr/>
      </xdr:nvSpPr>
      <xdr:spPr>
        <a:xfrm>
          <a:off x="9588500" y="1064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65163</xdr:rowOff>
    </xdr:from>
    <xdr:to>
      <xdr:col>55</xdr:col>
      <xdr:colOff>0</xdr:colOff>
      <xdr:row>62</xdr:row>
      <xdr:rowOff>65956</xdr:rowOff>
    </xdr:to>
    <xdr:cxnSp macro="">
      <xdr:nvCxnSpPr>
        <xdr:cNvPr id="220" name="直線コネクタ 219"/>
        <xdr:cNvCxnSpPr/>
      </xdr:nvCxnSpPr>
      <xdr:spPr>
        <a:xfrm flipV="1">
          <a:off x="9639300" y="10695063"/>
          <a:ext cx="8382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14230</xdr:rowOff>
    </xdr:from>
    <xdr:to>
      <xdr:col>46</xdr:col>
      <xdr:colOff>38100</xdr:colOff>
      <xdr:row>62</xdr:row>
      <xdr:rowOff>115830</xdr:rowOff>
    </xdr:to>
    <xdr:sp macro="" textlink="">
      <xdr:nvSpPr>
        <xdr:cNvPr id="221" name="楕円 220"/>
        <xdr:cNvSpPr/>
      </xdr:nvSpPr>
      <xdr:spPr>
        <a:xfrm>
          <a:off x="8699500" y="106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65030</xdr:rowOff>
    </xdr:from>
    <xdr:to>
      <xdr:col>50</xdr:col>
      <xdr:colOff>114300</xdr:colOff>
      <xdr:row>62</xdr:row>
      <xdr:rowOff>65956</xdr:rowOff>
    </xdr:to>
    <xdr:cxnSp macro="">
      <xdr:nvCxnSpPr>
        <xdr:cNvPr id="222" name="直線コネクタ 221"/>
        <xdr:cNvCxnSpPr/>
      </xdr:nvCxnSpPr>
      <xdr:spPr>
        <a:xfrm>
          <a:off x="8750300" y="10694930"/>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23" name="n_1aveValue【橋りょう・トンネル】&#10;一人当たり有形固定資産（償却資産）額"/>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24" name="n_2aveValue【橋りょう・トンネル】&#10;一人当たり有形固定資産（償却資産）額"/>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25" name="n_3aveValue【橋りょう・トンネル】&#10;一人当たり有形固定資産（償却資産）額"/>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133283</xdr:rowOff>
    </xdr:from>
    <xdr:ext cx="599010" cy="259045"/>
    <xdr:sp macro="" textlink="">
      <xdr:nvSpPr>
        <xdr:cNvPr id="226" name="n_1mainValue【橋りょう・トンネル】&#10;一人当たり有形固定資産（償却資産）額"/>
        <xdr:cNvSpPr txBox="1"/>
      </xdr:nvSpPr>
      <xdr:spPr>
        <a:xfrm>
          <a:off x="9327095" y="1042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132357</xdr:rowOff>
    </xdr:from>
    <xdr:ext cx="599010" cy="259045"/>
    <xdr:sp macro="" textlink="">
      <xdr:nvSpPr>
        <xdr:cNvPr id="227" name="n_2mainValue【橋りょう・トンネル】&#10;一人当たり有形固定資産（償却資産）額"/>
        <xdr:cNvSpPr txBox="1"/>
      </xdr:nvSpPr>
      <xdr:spPr>
        <a:xfrm>
          <a:off x="8450795" y="1041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57" name="【公営住宅】&#10;有形固定資産減価償却率平均値テキスト"/>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61" name="フローチャート: 判断 260"/>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267" name="楕円 266"/>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156227</xdr:rowOff>
    </xdr:from>
    <xdr:ext cx="405111" cy="259045"/>
    <xdr:sp macro="" textlink="">
      <xdr:nvSpPr>
        <xdr:cNvPr id="268" name="【公営住宅】&#10;有形固定資産減価償却率該当値テキスト"/>
        <xdr:cNvSpPr txBox="1"/>
      </xdr:nvSpPr>
      <xdr:spPr>
        <a:xfrm>
          <a:off x="4673600"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69214</xdr:rowOff>
    </xdr:from>
    <xdr:to>
      <xdr:col>20</xdr:col>
      <xdr:colOff>38100</xdr:colOff>
      <xdr:row>82</xdr:row>
      <xdr:rowOff>170814</xdr:rowOff>
    </xdr:to>
    <xdr:sp macro="" textlink="">
      <xdr:nvSpPr>
        <xdr:cNvPr id="269" name="楕円 268"/>
        <xdr:cNvSpPr/>
      </xdr:nvSpPr>
      <xdr:spPr>
        <a:xfrm>
          <a:off x="3746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120014</xdr:rowOff>
    </xdr:to>
    <xdr:cxnSp macro="">
      <xdr:nvCxnSpPr>
        <xdr:cNvPr id="270" name="直線コネクタ 269"/>
        <xdr:cNvCxnSpPr/>
      </xdr:nvCxnSpPr>
      <xdr:spPr>
        <a:xfrm flipV="1">
          <a:off x="3797300" y="141160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271" name="楕円 270"/>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120014</xdr:rowOff>
    </xdr:from>
    <xdr:to>
      <xdr:col>19</xdr:col>
      <xdr:colOff>177800</xdr:colOff>
      <xdr:row>83</xdr:row>
      <xdr:rowOff>38100</xdr:rowOff>
    </xdr:to>
    <xdr:cxnSp macro="">
      <xdr:nvCxnSpPr>
        <xdr:cNvPr id="272" name="直線コネクタ 271"/>
        <xdr:cNvCxnSpPr/>
      </xdr:nvCxnSpPr>
      <xdr:spPr>
        <a:xfrm flipV="1">
          <a:off x="2908300" y="1417891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73" name="n_1ave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74"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75" name="n_3aveValue【公営住宅】&#10;有形固定資産減価償却率"/>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161941</xdr:rowOff>
    </xdr:from>
    <xdr:ext cx="405111" cy="259045"/>
    <xdr:sp macro="" textlink="">
      <xdr:nvSpPr>
        <xdr:cNvPr id="276" name="n_1main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277" name="n_2mainValue【公営住宅】&#10;有形固定資産減価償却率"/>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06" name="【公営住宅】&#10;一人当たり面積平均値テキスト"/>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10" name="フローチャート: 判断 309"/>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16" name="楕円 315"/>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317" name="【公営住宅】&#10;一人当たり面積該当値テキスト"/>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18" name="楕円 317"/>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319" name="直線コネクタ 318"/>
        <xdr:cNvCxnSpPr/>
      </xdr:nvCxnSpPr>
      <xdr:spPr>
        <a:xfrm>
          <a:off x="9639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37212</xdr:rowOff>
    </xdr:from>
    <xdr:to>
      <xdr:col>46</xdr:col>
      <xdr:colOff>38100</xdr:colOff>
      <xdr:row>84</xdr:row>
      <xdr:rowOff>138812</xdr:rowOff>
    </xdr:to>
    <xdr:sp macro="" textlink="">
      <xdr:nvSpPr>
        <xdr:cNvPr id="320" name="楕円 319"/>
        <xdr:cNvSpPr/>
      </xdr:nvSpPr>
      <xdr:spPr>
        <a:xfrm>
          <a:off x="8699500" y="144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88012</xdr:rowOff>
    </xdr:from>
    <xdr:to>
      <xdr:col>50</xdr:col>
      <xdr:colOff>114300</xdr:colOff>
      <xdr:row>85</xdr:row>
      <xdr:rowOff>168402</xdr:rowOff>
    </xdr:to>
    <xdr:cxnSp macro="">
      <xdr:nvCxnSpPr>
        <xdr:cNvPr id="321" name="直線コネクタ 320"/>
        <xdr:cNvCxnSpPr/>
      </xdr:nvCxnSpPr>
      <xdr:spPr>
        <a:xfrm>
          <a:off x="8750300" y="14489812"/>
          <a:ext cx="889000" cy="2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22"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23"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24" name="n_3aveValue【公営住宅】&#10;一人当たり面積"/>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25" name="n_1mainValue【公営住宅】&#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129939</xdr:rowOff>
    </xdr:from>
    <xdr:ext cx="469744" cy="259045"/>
    <xdr:sp macro="" textlink="">
      <xdr:nvSpPr>
        <xdr:cNvPr id="326" name="n_2mainValue【公営住宅】&#10;一人当たり面積"/>
        <xdr:cNvSpPr txBox="1"/>
      </xdr:nvSpPr>
      <xdr:spPr>
        <a:xfrm>
          <a:off x="8515427" y="145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67" name="直線コネクタ 366"/>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68"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69" name="直線コネクタ 368"/>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1" name="直線コネクタ 37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372" name="【認定こども園・幼稚園・保育所】&#10;有形固定資産減価償却率平均値テキスト"/>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73" name="フローチャート: 判断 37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74" name="フローチャート: 判断 373"/>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75" name="フローチャート: 判断 374"/>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76" name="フローチャート: 判断 375"/>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382" name="楕円 381"/>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131462</xdr:rowOff>
    </xdr:from>
    <xdr:ext cx="405111" cy="259045"/>
    <xdr:sp macro="" textlink="">
      <xdr:nvSpPr>
        <xdr:cNvPr id="383" name="【認定こども園・幼稚園・保育所】&#10;有形固定資産減価償却率該当値テキスト"/>
        <xdr:cNvSpPr txBox="1"/>
      </xdr:nvSpPr>
      <xdr:spPr>
        <a:xfrm>
          <a:off x="16357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384" name="楕円 383"/>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93345</xdr:rowOff>
    </xdr:to>
    <xdr:cxnSp macro="">
      <xdr:nvCxnSpPr>
        <xdr:cNvPr id="385" name="直線コネクタ 384"/>
        <xdr:cNvCxnSpPr/>
      </xdr:nvCxnSpPr>
      <xdr:spPr>
        <a:xfrm flipV="1">
          <a:off x="15481300" y="671893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386" name="楕円 385"/>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93345</xdr:rowOff>
    </xdr:from>
    <xdr:to>
      <xdr:col>81</xdr:col>
      <xdr:colOff>50800</xdr:colOff>
      <xdr:row>39</xdr:row>
      <xdr:rowOff>156210</xdr:rowOff>
    </xdr:to>
    <xdr:cxnSp macro="">
      <xdr:nvCxnSpPr>
        <xdr:cNvPr id="387" name="直線コネクタ 386"/>
        <xdr:cNvCxnSpPr/>
      </xdr:nvCxnSpPr>
      <xdr:spPr>
        <a:xfrm flipV="1">
          <a:off x="14592300" y="67798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388"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89" name="n_2aveValue【認定こども園・幼稚園・保育所】&#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390" name="n_3aveValue【認定こども園・幼稚園・保育所】&#10;有形固定資産減価償却率"/>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391" name="n_1mainValue【認定こども園・幼稚園・保育所】&#10;有形固定資産減価償却率"/>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392"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4" name="テキスト ボックス 40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6" name="テキスト ボックス 40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8" name="テキスト ボックス 40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0" name="テキスト ボックス 40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2" name="テキスト ボックス 41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4" name="テキスト ボックス 41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18" name="直線コネクタ 417"/>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19"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20" name="直線コネクタ 419"/>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21"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22" name="直線コネクタ 421"/>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423" name="【認定こども園・幼稚園・保育所】&#10;一人当たり面積平均値テキスト"/>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24" name="フローチャート: 判断 423"/>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25" name="フローチャート: 判断 424"/>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26" name="フローチャート: 判断 425"/>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27" name="フローチャート: 判断 426"/>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28666</xdr:rowOff>
    </xdr:from>
    <xdr:to>
      <xdr:col>116</xdr:col>
      <xdr:colOff>114300</xdr:colOff>
      <xdr:row>38</xdr:row>
      <xdr:rowOff>130266</xdr:rowOff>
    </xdr:to>
    <xdr:sp macro="" textlink="">
      <xdr:nvSpPr>
        <xdr:cNvPr id="433" name="楕円 432"/>
        <xdr:cNvSpPr/>
      </xdr:nvSpPr>
      <xdr:spPr>
        <a:xfrm>
          <a:off x="22110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7093</xdr:rowOff>
    </xdr:from>
    <xdr:ext cx="469744" cy="259045"/>
    <xdr:sp macro="" textlink="">
      <xdr:nvSpPr>
        <xdr:cNvPr id="434" name="【認定こども園・幼稚園・保育所】&#10;一人当たり面積該当値テキスト"/>
        <xdr:cNvSpPr txBox="1"/>
      </xdr:nvSpPr>
      <xdr:spPr>
        <a:xfrm>
          <a:off x="22199600"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31931</xdr:rowOff>
    </xdr:from>
    <xdr:to>
      <xdr:col>112</xdr:col>
      <xdr:colOff>38100</xdr:colOff>
      <xdr:row>38</xdr:row>
      <xdr:rowOff>133531</xdr:rowOff>
    </xdr:to>
    <xdr:sp macro="" textlink="">
      <xdr:nvSpPr>
        <xdr:cNvPr id="435" name="楕円 434"/>
        <xdr:cNvSpPr/>
      </xdr:nvSpPr>
      <xdr:spPr>
        <a:xfrm>
          <a:off x="2127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79466</xdr:rowOff>
    </xdr:from>
    <xdr:to>
      <xdr:col>116</xdr:col>
      <xdr:colOff>63500</xdr:colOff>
      <xdr:row>38</xdr:row>
      <xdr:rowOff>82731</xdr:rowOff>
    </xdr:to>
    <xdr:cxnSp macro="">
      <xdr:nvCxnSpPr>
        <xdr:cNvPr id="436" name="直線コネクタ 435"/>
        <xdr:cNvCxnSpPr/>
      </xdr:nvCxnSpPr>
      <xdr:spPr>
        <a:xfrm flipV="1">
          <a:off x="21323300" y="65945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28666</xdr:rowOff>
    </xdr:from>
    <xdr:to>
      <xdr:col>107</xdr:col>
      <xdr:colOff>101600</xdr:colOff>
      <xdr:row>38</xdr:row>
      <xdr:rowOff>130266</xdr:rowOff>
    </xdr:to>
    <xdr:sp macro="" textlink="">
      <xdr:nvSpPr>
        <xdr:cNvPr id="437" name="楕円 436"/>
        <xdr:cNvSpPr/>
      </xdr:nvSpPr>
      <xdr:spPr>
        <a:xfrm>
          <a:off x="20383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79466</xdr:rowOff>
    </xdr:from>
    <xdr:to>
      <xdr:col>111</xdr:col>
      <xdr:colOff>177800</xdr:colOff>
      <xdr:row>38</xdr:row>
      <xdr:rowOff>82731</xdr:rowOff>
    </xdr:to>
    <xdr:cxnSp macro="">
      <xdr:nvCxnSpPr>
        <xdr:cNvPr id="438" name="直線コネクタ 437"/>
        <xdr:cNvCxnSpPr/>
      </xdr:nvCxnSpPr>
      <xdr:spPr>
        <a:xfrm>
          <a:off x="20434300" y="65945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439" name="n_1ave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40"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41" name="n_3aveValue【認定こども園・幼稚園・保育所】&#10;一人当たり面積"/>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124658</xdr:rowOff>
    </xdr:from>
    <xdr:ext cx="469744" cy="259045"/>
    <xdr:sp macro="" textlink="">
      <xdr:nvSpPr>
        <xdr:cNvPr id="442" name="n_1mainValue【認定こども園・幼稚園・保育所】&#10;一人当たり面積"/>
        <xdr:cNvSpPr txBox="1"/>
      </xdr:nvSpPr>
      <xdr:spPr>
        <a:xfrm>
          <a:off x="210757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121393</xdr:rowOff>
    </xdr:from>
    <xdr:ext cx="469744" cy="259045"/>
    <xdr:sp macro="" textlink="">
      <xdr:nvSpPr>
        <xdr:cNvPr id="443" name="n_2mainValue【認定こども園・幼稚園・保育所】&#10;一人当たり面積"/>
        <xdr:cNvSpPr txBox="1"/>
      </xdr:nvSpPr>
      <xdr:spPr>
        <a:xfrm>
          <a:off x="20199427" y="663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69" name="直線コネクタ 468"/>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70"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71" name="直線コネクタ 470"/>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72"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73" name="直線コネクタ 472"/>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74"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75" name="フローチャート: 判断 474"/>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76" name="フローチャート: 判断 475"/>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77" name="フローチャート: 判断 476"/>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478" name="フローチャート: 判断 477"/>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84" name="楕円 483"/>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485" name="【学校施設】&#10;有形固定資産減価償却率該当値テキスト"/>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140244</xdr:rowOff>
    </xdr:from>
    <xdr:to>
      <xdr:col>81</xdr:col>
      <xdr:colOff>101600</xdr:colOff>
      <xdr:row>59</xdr:row>
      <xdr:rowOff>70394</xdr:rowOff>
    </xdr:to>
    <xdr:sp macro="" textlink="">
      <xdr:nvSpPr>
        <xdr:cNvPr id="486" name="楕円 485"/>
        <xdr:cNvSpPr/>
      </xdr:nvSpPr>
      <xdr:spPr>
        <a:xfrm>
          <a:off x="15430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19594</xdr:rowOff>
    </xdr:to>
    <xdr:cxnSp macro="">
      <xdr:nvCxnSpPr>
        <xdr:cNvPr id="487" name="直線コネクタ 486"/>
        <xdr:cNvCxnSpPr/>
      </xdr:nvCxnSpPr>
      <xdr:spPr>
        <a:xfrm flipV="1">
          <a:off x="15481300" y="101041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163104</xdr:rowOff>
    </xdr:from>
    <xdr:to>
      <xdr:col>76</xdr:col>
      <xdr:colOff>165100</xdr:colOff>
      <xdr:row>59</xdr:row>
      <xdr:rowOff>93254</xdr:rowOff>
    </xdr:to>
    <xdr:sp macro="" textlink="">
      <xdr:nvSpPr>
        <xdr:cNvPr id="488" name="楕円 487"/>
        <xdr:cNvSpPr/>
      </xdr:nvSpPr>
      <xdr:spPr>
        <a:xfrm>
          <a:off x="14541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19594</xdr:rowOff>
    </xdr:from>
    <xdr:to>
      <xdr:col>81</xdr:col>
      <xdr:colOff>50800</xdr:colOff>
      <xdr:row>59</xdr:row>
      <xdr:rowOff>42454</xdr:rowOff>
    </xdr:to>
    <xdr:cxnSp macro="">
      <xdr:nvCxnSpPr>
        <xdr:cNvPr id="489" name="直線コネクタ 488"/>
        <xdr:cNvCxnSpPr/>
      </xdr:nvCxnSpPr>
      <xdr:spPr>
        <a:xfrm flipV="1">
          <a:off x="14592300" y="10135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90"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91"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492" name="n_3aveValue【学校施設】&#10;有形固定資産減価償却率"/>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61521</xdr:rowOff>
    </xdr:from>
    <xdr:ext cx="405111" cy="259045"/>
    <xdr:sp macro="" textlink="">
      <xdr:nvSpPr>
        <xdr:cNvPr id="493" name="n_1mainValue【学校施設】&#10;有形固定資産減価償却率"/>
        <xdr:cNvSpPr txBox="1"/>
      </xdr:nvSpPr>
      <xdr:spPr>
        <a:xfrm>
          <a:off x="15266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84381</xdr:rowOff>
    </xdr:from>
    <xdr:ext cx="405111" cy="259045"/>
    <xdr:sp macro="" textlink="">
      <xdr:nvSpPr>
        <xdr:cNvPr id="494" name="n_2mainValue【学校施設】&#10;有形固定資産減価償却率"/>
        <xdr:cNvSpPr txBox="1"/>
      </xdr:nvSpPr>
      <xdr:spPr>
        <a:xfrm>
          <a:off x="143897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19" name="直線コネクタ 518"/>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20"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21" name="直線コネクタ 520"/>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22"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23" name="直線コネクタ 522"/>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524"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25" name="フローチャート: 判断 524"/>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26" name="フローチャート: 判断 525"/>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27" name="フローチャート: 判断 526"/>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28" name="フローチャート: 判断 527"/>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133223</xdr:rowOff>
    </xdr:from>
    <xdr:to>
      <xdr:col>116</xdr:col>
      <xdr:colOff>114300</xdr:colOff>
      <xdr:row>63</xdr:row>
      <xdr:rowOff>63373</xdr:rowOff>
    </xdr:to>
    <xdr:sp macro="" textlink="">
      <xdr:nvSpPr>
        <xdr:cNvPr id="534" name="楕円 533"/>
        <xdr:cNvSpPr/>
      </xdr:nvSpPr>
      <xdr:spPr>
        <a:xfrm>
          <a:off x="221107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111650</xdr:rowOff>
    </xdr:from>
    <xdr:ext cx="469744" cy="259045"/>
    <xdr:sp macro="" textlink="">
      <xdr:nvSpPr>
        <xdr:cNvPr id="535" name="【学校施設】&#10;一人当たり面積該当値テキスト"/>
        <xdr:cNvSpPr txBox="1"/>
      </xdr:nvSpPr>
      <xdr:spPr>
        <a:xfrm>
          <a:off x="22199600" y="1074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134366</xdr:rowOff>
    </xdr:from>
    <xdr:to>
      <xdr:col>112</xdr:col>
      <xdr:colOff>38100</xdr:colOff>
      <xdr:row>63</xdr:row>
      <xdr:rowOff>64516</xdr:rowOff>
    </xdr:to>
    <xdr:sp macro="" textlink="">
      <xdr:nvSpPr>
        <xdr:cNvPr id="536" name="楕円 535"/>
        <xdr:cNvSpPr/>
      </xdr:nvSpPr>
      <xdr:spPr>
        <a:xfrm>
          <a:off x="21272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xdr:rowOff>
    </xdr:from>
    <xdr:to>
      <xdr:col>116</xdr:col>
      <xdr:colOff>63500</xdr:colOff>
      <xdr:row>63</xdr:row>
      <xdr:rowOff>13716</xdr:rowOff>
    </xdr:to>
    <xdr:cxnSp macro="">
      <xdr:nvCxnSpPr>
        <xdr:cNvPr id="537" name="直線コネクタ 536"/>
        <xdr:cNvCxnSpPr/>
      </xdr:nvCxnSpPr>
      <xdr:spPr>
        <a:xfrm flipV="1">
          <a:off x="21323300" y="1081392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155321</xdr:rowOff>
    </xdr:from>
    <xdr:to>
      <xdr:col>107</xdr:col>
      <xdr:colOff>101600</xdr:colOff>
      <xdr:row>61</xdr:row>
      <xdr:rowOff>85471</xdr:rowOff>
    </xdr:to>
    <xdr:sp macro="" textlink="">
      <xdr:nvSpPr>
        <xdr:cNvPr id="538" name="楕円 537"/>
        <xdr:cNvSpPr/>
      </xdr:nvSpPr>
      <xdr:spPr>
        <a:xfrm>
          <a:off x="20383500" y="104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34671</xdr:rowOff>
    </xdr:from>
    <xdr:to>
      <xdr:col>111</xdr:col>
      <xdr:colOff>177800</xdr:colOff>
      <xdr:row>63</xdr:row>
      <xdr:rowOff>13716</xdr:rowOff>
    </xdr:to>
    <xdr:cxnSp macro="">
      <xdr:nvCxnSpPr>
        <xdr:cNvPr id="539" name="直線コネクタ 538"/>
        <xdr:cNvCxnSpPr/>
      </xdr:nvCxnSpPr>
      <xdr:spPr>
        <a:xfrm>
          <a:off x="20434300" y="10493121"/>
          <a:ext cx="8890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40"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541" name="n_2aveValue【学校施設】&#10;一人当たり面積"/>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42" name="n_3aveValue【学校施設】&#10;一人当たり面積"/>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55643</xdr:rowOff>
    </xdr:from>
    <xdr:ext cx="469744" cy="259045"/>
    <xdr:sp macro="" textlink="">
      <xdr:nvSpPr>
        <xdr:cNvPr id="543" name="n_1mainValue【学校施設】&#10;一人当たり面積"/>
        <xdr:cNvSpPr txBox="1"/>
      </xdr:nvSpPr>
      <xdr:spPr>
        <a:xfrm>
          <a:off x="210757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101998</xdr:rowOff>
    </xdr:from>
    <xdr:ext cx="469744" cy="259045"/>
    <xdr:sp macro="" textlink="">
      <xdr:nvSpPr>
        <xdr:cNvPr id="544" name="n_2mainValue【学校施設】&#10;一人当たり面積"/>
        <xdr:cNvSpPr txBox="1"/>
      </xdr:nvSpPr>
      <xdr:spPr>
        <a:xfrm>
          <a:off x="20199427" y="1021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6" name="テキスト ボックス 5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6" name="テキスト ボックス 5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570" name="直線コネクタ 569"/>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571" name="【児童館】&#10;有形固定資産減価償却率最小値テキスト"/>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572" name="直線コネクタ 571"/>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4" name="直線コネクタ 57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575" name="【児童館】&#10;有形固定資産減価償却率平均値テキスト"/>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576" name="フローチャート: 判断 575"/>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577" name="フローチャート: 判断 576"/>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78" name="フローチャート: 判断 57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579" name="フローチャート: 判断 578"/>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170180</xdr:rowOff>
    </xdr:from>
    <xdr:to>
      <xdr:col>85</xdr:col>
      <xdr:colOff>177800</xdr:colOff>
      <xdr:row>80</xdr:row>
      <xdr:rowOff>100330</xdr:rowOff>
    </xdr:to>
    <xdr:sp macro="" textlink="">
      <xdr:nvSpPr>
        <xdr:cNvPr id="585" name="楕円 584"/>
        <xdr:cNvSpPr/>
      </xdr:nvSpPr>
      <xdr:spPr>
        <a:xfrm>
          <a:off x="16268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21607</xdr:rowOff>
    </xdr:from>
    <xdr:ext cx="405111" cy="259045"/>
    <xdr:sp macro="" textlink="">
      <xdr:nvSpPr>
        <xdr:cNvPr id="586" name="【児童館】&#10;有形固定資産減価償却率該当値テキスト"/>
        <xdr:cNvSpPr txBox="1"/>
      </xdr:nvSpPr>
      <xdr:spPr>
        <a:xfrm>
          <a:off x="1635760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31387</xdr:rowOff>
    </xdr:from>
    <xdr:to>
      <xdr:col>81</xdr:col>
      <xdr:colOff>101600</xdr:colOff>
      <xdr:row>80</xdr:row>
      <xdr:rowOff>132987</xdr:rowOff>
    </xdr:to>
    <xdr:sp macro="" textlink="">
      <xdr:nvSpPr>
        <xdr:cNvPr id="587" name="楕円 586"/>
        <xdr:cNvSpPr/>
      </xdr:nvSpPr>
      <xdr:spPr>
        <a:xfrm>
          <a:off x="15430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49530</xdr:rowOff>
    </xdr:from>
    <xdr:to>
      <xdr:col>85</xdr:col>
      <xdr:colOff>127000</xdr:colOff>
      <xdr:row>80</xdr:row>
      <xdr:rowOff>82187</xdr:rowOff>
    </xdr:to>
    <xdr:cxnSp macro="">
      <xdr:nvCxnSpPr>
        <xdr:cNvPr id="588" name="直線コネクタ 587"/>
        <xdr:cNvCxnSpPr/>
      </xdr:nvCxnSpPr>
      <xdr:spPr>
        <a:xfrm flipV="1">
          <a:off x="15481300" y="137655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65677</xdr:rowOff>
    </xdr:from>
    <xdr:to>
      <xdr:col>76</xdr:col>
      <xdr:colOff>165100</xdr:colOff>
      <xdr:row>80</xdr:row>
      <xdr:rowOff>167277</xdr:rowOff>
    </xdr:to>
    <xdr:sp macro="" textlink="">
      <xdr:nvSpPr>
        <xdr:cNvPr id="589" name="楕円 588"/>
        <xdr:cNvSpPr/>
      </xdr:nvSpPr>
      <xdr:spPr>
        <a:xfrm>
          <a:off x="14541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82187</xdr:rowOff>
    </xdr:from>
    <xdr:to>
      <xdr:col>81</xdr:col>
      <xdr:colOff>50800</xdr:colOff>
      <xdr:row>80</xdr:row>
      <xdr:rowOff>116477</xdr:rowOff>
    </xdr:to>
    <xdr:cxnSp macro="">
      <xdr:nvCxnSpPr>
        <xdr:cNvPr id="590" name="直線コネクタ 589"/>
        <xdr:cNvCxnSpPr/>
      </xdr:nvCxnSpPr>
      <xdr:spPr>
        <a:xfrm flipV="1">
          <a:off x="14592300" y="137981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591" name="n_1aveValue【児童館】&#10;有形固定資産減価償却率"/>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592"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593" name="n_3aveValue【児童館】&#10;有形固定資産減価償却率"/>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149514</xdr:rowOff>
    </xdr:from>
    <xdr:ext cx="405111" cy="259045"/>
    <xdr:sp macro="" textlink="">
      <xdr:nvSpPr>
        <xdr:cNvPr id="594" name="n_1mainValue【児童館】&#10;有形固定資産減価償却率"/>
        <xdr:cNvSpPr txBox="1"/>
      </xdr:nvSpPr>
      <xdr:spPr>
        <a:xfrm>
          <a:off x="152660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12354</xdr:rowOff>
    </xdr:from>
    <xdr:ext cx="405111" cy="259045"/>
    <xdr:sp macro="" textlink="">
      <xdr:nvSpPr>
        <xdr:cNvPr id="595" name="n_2mainValue【児童館】&#10;有形固定資産減価償却率"/>
        <xdr:cNvSpPr txBox="1"/>
      </xdr:nvSpPr>
      <xdr:spPr>
        <a:xfrm>
          <a:off x="14389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6" name="テキスト ボックス 60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07" name="直線コネクタ 60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8" name="テキスト ボックス 60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9" name="直線コネクタ 60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0" name="テキスト ボックス 60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1" name="直線コネクタ 61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2" name="テキスト ボックス 61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3" name="直線コネクタ 61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4" name="テキスト ボックス 61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5" name="直線コネクタ 61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6" name="テキスト ボックス 61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7" name="直線コネクタ 61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8" name="テキスト ボックス 61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622" name="直線コネクタ 621"/>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623" name="【児童館】&#10;一人当たり面積最小値テキスト"/>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624" name="直線コネクタ 623"/>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25"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26" name="直線コネクタ 625"/>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27"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28" name="フローチャート: 判断 627"/>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629" name="フローチャート: 判断 628"/>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30" name="フローチャート: 判断 629"/>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31" name="フローチャート: 判断 630"/>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37" name="楕円 636"/>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88191</xdr:rowOff>
    </xdr:from>
    <xdr:ext cx="469744" cy="259045"/>
    <xdr:sp macro="" textlink="">
      <xdr:nvSpPr>
        <xdr:cNvPr id="638" name="【児童館】&#10;一人当たり面積該当値テキスト"/>
        <xdr:cNvSpPr txBox="1"/>
      </xdr:nvSpPr>
      <xdr:spPr>
        <a:xfrm>
          <a:off x="22199600"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639" name="楕円 638"/>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84</xdr:row>
      <xdr:rowOff>5443</xdr:rowOff>
    </xdr:to>
    <xdr:cxnSp macro="">
      <xdr:nvCxnSpPr>
        <xdr:cNvPr id="640" name="直線コネクタ 639"/>
        <xdr:cNvCxnSpPr/>
      </xdr:nvCxnSpPr>
      <xdr:spPr>
        <a:xfrm flipV="1">
          <a:off x="21323300" y="143909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641" name="楕円 640"/>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160564</xdr:rowOff>
    </xdr:from>
    <xdr:to>
      <xdr:col>111</xdr:col>
      <xdr:colOff>177800</xdr:colOff>
      <xdr:row>84</xdr:row>
      <xdr:rowOff>5443</xdr:rowOff>
    </xdr:to>
    <xdr:cxnSp macro="">
      <xdr:nvCxnSpPr>
        <xdr:cNvPr id="642" name="直線コネクタ 641"/>
        <xdr:cNvCxnSpPr/>
      </xdr:nvCxnSpPr>
      <xdr:spPr>
        <a:xfrm>
          <a:off x="20434300" y="143909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643" name="n_1ave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44"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45"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72770</xdr:rowOff>
    </xdr:from>
    <xdr:ext cx="469744" cy="259045"/>
    <xdr:sp macro="" textlink="">
      <xdr:nvSpPr>
        <xdr:cNvPr id="646" name="n_1mainValue【児童館】&#10;一人当たり面積"/>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647" name="n_2main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73" name="直線コネクタ 672"/>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74"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75" name="直線コネクタ 674"/>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7" name="直線コネクタ 67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78"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9" name="フローチャート: 判断 678"/>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0" name="フローチャート: 判断 679"/>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81" name="フローチャート: 判断 680"/>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82" name="フローチャート: 判断 681"/>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688" name="楕円 687"/>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689" name="【公民館】&#10;有形固定資産減価償却率該当値テキスト"/>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165826</xdr:rowOff>
    </xdr:from>
    <xdr:to>
      <xdr:col>81</xdr:col>
      <xdr:colOff>101600</xdr:colOff>
      <xdr:row>102</xdr:row>
      <xdr:rowOff>95976</xdr:rowOff>
    </xdr:to>
    <xdr:sp macro="" textlink="">
      <xdr:nvSpPr>
        <xdr:cNvPr id="690" name="楕円 689"/>
        <xdr:cNvSpPr/>
      </xdr:nvSpPr>
      <xdr:spPr>
        <a:xfrm>
          <a:off x="15430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45176</xdr:rowOff>
    </xdr:from>
    <xdr:to>
      <xdr:col>85</xdr:col>
      <xdr:colOff>127000</xdr:colOff>
      <xdr:row>102</xdr:row>
      <xdr:rowOff>110489</xdr:rowOff>
    </xdr:to>
    <xdr:cxnSp macro="">
      <xdr:nvCxnSpPr>
        <xdr:cNvPr id="691" name="直線コネクタ 690"/>
        <xdr:cNvCxnSpPr/>
      </xdr:nvCxnSpPr>
      <xdr:spPr>
        <a:xfrm>
          <a:off x="15481300" y="17533076"/>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xdr:rowOff>
    </xdr:from>
    <xdr:to>
      <xdr:col>76</xdr:col>
      <xdr:colOff>165100</xdr:colOff>
      <xdr:row>102</xdr:row>
      <xdr:rowOff>110671</xdr:rowOff>
    </xdr:to>
    <xdr:sp macro="" textlink="">
      <xdr:nvSpPr>
        <xdr:cNvPr id="692" name="楕円 691"/>
        <xdr:cNvSpPr/>
      </xdr:nvSpPr>
      <xdr:spPr>
        <a:xfrm>
          <a:off x="14541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45176</xdr:rowOff>
    </xdr:from>
    <xdr:to>
      <xdr:col>81</xdr:col>
      <xdr:colOff>50800</xdr:colOff>
      <xdr:row>102</xdr:row>
      <xdr:rowOff>59871</xdr:rowOff>
    </xdr:to>
    <xdr:cxnSp macro="">
      <xdr:nvCxnSpPr>
        <xdr:cNvPr id="693" name="直線コネクタ 692"/>
        <xdr:cNvCxnSpPr/>
      </xdr:nvCxnSpPr>
      <xdr:spPr>
        <a:xfrm flipV="1">
          <a:off x="14592300" y="1753307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4"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95"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96" name="n_3aveValue【公民館】&#10;有形固定資産減価償却率"/>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112503</xdr:rowOff>
    </xdr:from>
    <xdr:ext cx="405111" cy="259045"/>
    <xdr:sp macro="" textlink="">
      <xdr:nvSpPr>
        <xdr:cNvPr id="697" name="n_1mainValue【公民館】&#10;有形固定資産減価償却率"/>
        <xdr:cNvSpPr txBox="1"/>
      </xdr:nvSpPr>
      <xdr:spPr>
        <a:xfrm>
          <a:off x="152660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127198</xdr:rowOff>
    </xdr:from>
    <xdr:ext cx="405111" cy="259045"/>
    <xdr:sp macro="" textlink="">
      <xdr:nvSpPr>
        <xdr:cNvPr id="698" name="n_2mainValue【公民館】&#10;有形固定資産減価償却率"/>
        <xdr:cNvSpPr txBox="1"/>
      </xdr:nvSpPr>
      <xdr:spPr>
        <a:xfrm>
          <a:off x="14389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22" name="直線コネクタ 721"/>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4" name="直線コネクタ 72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25"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26" name="直線コネクタ 725"/>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727" name="【公民館】&#10;一人当たり面積平均値テキスト"/>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28" name="フローチャート: 判断 727"/>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29" name="フローチャート: 判断 728"/>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30" name="フローチャート: 判断 729"/>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31" name="フローチャート: 判断 730"/>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110489</xdr:rowOff>
    </xdr:from>
    <xdr:to>
      <xdr:col>116</xdr:col>
      <xdr:colOff>114300</xdr:colOff>
      <xdr:row>108</xdr:row>
      <xdr:rowOff>40639</xdr:rowOff>
    </xdr:to>
    <xdr:sp macro="" textlink="">
      <xdr:nvSpPr>
        <xdr:cNvPr id="737" name="楕円 736"/>
        <xdr:cNvSpPr/>
      </xdr:nvSpPr>
      <xdr:spPr>
        <a:xfrm>
          <a:off x="221107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738" name="【公民館】&#10;一人当たり面積該当値テキスト"/>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111761</xdr:rowOff>
    </xdr:from>
    <xdr:to>
      <xdr:col>112</xdr:col>
      <xdr:colOff>38100</xdr:colOff>
      <xdr:row>108</xdr:row>
      <xdr:rowOff>41911</xdr:rowOff>
    </xdr:to>
    <xdr:sp macro="" textlink="">
      <xdr:nvSpPr>
        <xdr:cNvPr id="739" name="楕円 738"/>
        <xdr:cNvSpPr/>
      </xdr:nvSpPr>
      <xdr:spPr>
        <a:xfrm>
          <a:off x="21272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161289</xdr:rowOff>
    </xdr:from>
    <xdr:to>
      <xdr:col>116</xdr:col>
      <xdr:colOff>63500</xdr:colOff>
      <xdr:row>107</xdr:row>
      <xdr:rowOff>162561</xdr:rowOff>
    </xdr:to>
    <xdr:cxnSp macro="">
      <xdr:nvCxnSpPr>
        <xdr:cNvPr id="740" name="直線コネクタ 739"/>
        <xdr:cNvCxnSpPr/>
      </xdr:nvCxnSpPr>
      <xdr:spPr>
        <a:xfrm flipV="1">
          <a:off x="21323300" y="185064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110489</xdr:rowOff>
    </xdr:from>
    <xdr:to>
      <xdr:col>107</xdr:col>
      <xdr:colOff>101600</xdr:colOff>
      <xdr:row>108</xdr:row>
      <xdr:rowOff>40639</xdr:rowOff>
    </xdr:to>
    <xdr:sp macro="" textlink="">
      <xdr:nvSpPr>
        <xdr:cNvPr id="741" name="楕円 740"/>
        <xdr:cNvSpPr/>
      </xdr:nvSpPr>
      <xdr:spPr>
        <a:xfrm>
          <a:off x="203835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161289</xdr:rowOff>
    </xdr:from>
    <xdr:to>
      <xdr:col>111</xdr:col>
      <xdr:colOff>177800</xdr:colOff>
      <xdr:row>107</xdr:row>
      <xdr:rowOff>162561</xdr:rowOff>
    </xdr:to>
    <xdr:cxnSp macro="">
      <xdr:nvCxnSpPr>
        <xdr:cNvPr id="742" name="直線コネクタ 741"/>
        <xdr:cNvCxnSpPr/>
      </xdr:nvCxnSpPr>
      <xdr:spPr>
        <a:xfrm>
          <a:off x="20434300" y="18506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743"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744"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45" name="n_3aveValue【公民館】&#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33038</xdr:rowOff>
    </xdr:from>
    <xdr:ext cx="469744" cy="259045"/>
    <xdr:sp macro="" textlink="">
      <xdr:nvSpPr>
        <xdr:cNvPr id="746" name="n_1mainValue【公民館】&#10;一人当たり面積"/>
        <xdr:cNvSpPr txBox="1"/>
      </xdr:nvSpPr>
      <xdr:spPr>
        <a:xfrm>
          <a:off x="210757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31766</xdr:rowOff>
    </xdr:from>
    <xdr:ext cx="469744" cy="259045"/>
    <xdr:sp macro="" textlink="">
      <xdr:nvSpPr>
        <xdr:cNvPr id="747" name="n_2mainValue【公民館】&#10;一人当たり面積"/>
        <xdr:cNvSpPr txBox="1"/>
      </xdr:nvSpPr>
      <xdr:spPr>
        <a:xfrm>
          <a:off x="20199427"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類似団体と比較して特に有形固定資産減価償却率が高くなっている施設は公民館であり、特に低くなっている施設は保育所・公営住宅である。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公民館については、老朽化している建物が多く、</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令和元年度では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岩田公民館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建替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が完成したが、今後も順次、建替や耐震化を進める必要がある。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保育所については町内５箇所の保育所を２箇所に統合し、公営住宅については過去から順次建替・統合を進めてきたことから、有形固定資産減価償却率は低い水準にある。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今後は公共施設の住民一人当たり面積について考慮し、維持管理費用の減少について検討していく必要がある。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15,593
15,548
57.37
6,087,433
5,927,668
50,518
3,857,545
6,786,576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2" name="楕円 71"/>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3" name="【図書館】&#10;有形固定資産減価償却率該当値テキスト"/>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28666</xdr:rowOff>
    </xdr:from>
    <xdr:to>
      <xdr:col>20</xdr:col>
      <xdr:colOff>38100</xdr:colOff>
      <xdr:row>36</xdr:row>
      <xdr:rowOff>130266</xdr:rowOff>
    </xdr:to>
    <xdr:sp macro="" textlink="">
      <xdr:nvSpPr>
        <xdr:cNvPr id="74" name="楕円 73"/>
        <xdr:cNvSpPr/>
      </xdr:nvSpPr>
      <xdr:spPr>
        <a:xfrm>
          <a:off x="3746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79466</xdr:rowOff>
    </xdr:to>
    <xdr:cxnSp macro="">
      <xdr:nvCxnSpPr>
        <xdr:cNvPr id="75" name="直線コネクタ 74"/>
        <xdr:cNvCxnSpPr/>
      </xdr:nvCxnSpPr>
      <xdr:spPr>
        <a:xfrm flipV="1">
          <a:off x="3797300" y="62157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64589</xdr:rowOff>
    </xdr:from>
    <xdr:to>
      <xdr:col>15</xdr:col>
      <xdr:colOff>101600</xdr:colOff>
      <xdr:row>36</xdr:row>
      <xdr:rowOff>166189</xdr:rowOff>
    </xdr:to>
    <xdr:sp macro="" textlink="">
      <xdr:nvSpPr>
        <xdr:cNvPr id="76" name="楕円 75"/>
        <xdr:cNvSpPr/>
      </xdr:nvSpPr>
      <xdr:spPr>
        <a:xfrm>
          <a:off x="2857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79466</xdr:rowOff>
    </xdr:from>
    <xdr:to>
      <xdr:col>19</xdr:col>
      <xdr:colOff>177800</xdr:colOff>
      <xdr:row>36</xdr:row>
      <xdr:rowOff>115389</xdr:rowOff>
    </xdr:to>
    <xdr:cxnSp macro="">
      <xdr:nvCxnSpPr>
        <xdr:cNvPr id="77" name="直線コネクタ 76"/>
        <xdr:cNvCxnSpPr/>
      </xdr:nvCxnSpPr>
      <xdr:spPr>
        <a:xfrm flipV="1">
          <a:off x="2908300" y="62516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78" name="n_1aveValue【図書館】&#10;有形固定資産減価償却率"/>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79" name="n_2ave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0" name="n_3aveValue【図書館】&#10;有形固定資産減価償却率"/>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146793</xdr:rowOff>
    </xdr:from>
    <xdr:ext cx="405111" cy="259045"/>
    <xdr:sp macro="" textlink="">
      <xdr:nvSpPr>
        <xdr:cNvPr id="81" name="n_1mainValue【図書館】&#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11266</xdr:rowOff>
    </xdr:from>
    <xdr:ext cx="405111" cy="259045"/>
    <xdr:sp macro="" textlink="">
      <xdr:nvSpPr>
        <xdr:cNvPr id="82" name="n_2mainValue【図書館】&#10;有形固定資産減価償却率"/>
        <xdr:cNvSpPr txBox="1"/>
      </xdr:nvSpPr>
      <xdr:spPr>
        <a:xfrm>
          <a:off x="2705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6" name="直線コネクタ 105"/>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7"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8" name="直線コネクタ 107"/>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09" name="【図書館】&#10;一人当たり面積最大値テキスト"/>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0" name="直線コネクタ 109"/>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1"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2" name="フローチャート: 判断 111"/>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3" name="フローチャート: 判断 112"/>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4" name="フローチャート: 判断 113"/>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5" name="フローチャート: 判断 114"/>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109220</xdr:rowOff>
    </xdr:from>
    <xdr:to>
      <xdr:col>55</xdr:col>
      <xdr:colOff>50800</xdr:colOff>
      <xdr:row>42</xdr:row>
      <xdr:rowOff>39370</xdr:rowOff>
    </xdr:to>
    <xdr:sp macro="" textlink="">
      <xdr:nvSpPr>
        <xdr:cNvPr id="121" name="楕円 120"/>
        <xdr:cNvSpPr/>
      </xdr:nvSpPr>
      <xdr:spPr>
        <a:xfrm>
          <a:off x="10426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24147</xdr:rowOff>
    </xdr:from>
    <xdr:ext cx="469744" cy="259045"/>
    <xdr:sp macro="" textlink="">
      <xdr:nvSpPr>
        <xdr:cNvPr id="122" name="【図書館】&#10;一人当たり面積該当値テキスト"/>
        <xdr:cNvSpPr txBox="1"/>
      </xdr:nvSpPr>
      <xdr:spPr>
        <a:xfrm>
          <a:off x="10515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109220</xdr:rowOff>
    </xdr:from>
    <xdr:to>
      <xdr:col>50</xdr:col>
      <xdr:colOff>165100</xdr:colOff>
      <xdr:row>42</xdr:row>
      <xdr:rowOff>39370</xdr:rowOff>
    </xdr:to>
    <xdr:sp macro="" textlink="">
      <xdr:nvSpPr>
        <xdr:cNvPr id="123" name="楕円 122"/>
        <xdr:cNvSpPr/>
      </xdr:nvSpPr>
      <xdr:spPr>
        <a:xfrm>
          <a:off x="9588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160020</xdr:rowOff>
    </xdr:from>
    <xdr:to>
      <xdr:col>55</xdr:col>
      <xdr:colOff>0</xdr:colOff>
      <xdr:row>41</xdr:row>
      <xdr:rowOff>160020</xdr:rowOff>
    </xdr:to>
    <xdr:cxnSp macro="">
      <xdr:nvCxnSpPr>
        <xdr:cNvPr id="124" name="直線コネクタ 123"/>
        <xdr:cNvCxnSpPr/>
      </xdr:nvCxnSpPr>
      <xdr:spPr>
        <a:xfrm>
          <a:off x="9639300" y="718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109220</xdr:rowOff>
    </xdr:from>
    <xdr:to>
      <xdr:col>46</xdr:col>
      <xdr:colOff>38100</xdr:colOff>
      <xdr:row>42</xdr:row>
      <xdr:rowOff>39370</xdr:rowOff>
    </xdr:to>
    <xdr:sp macro="" textlink="">
      <xdr:nvSpPr>
        <xdr:cNvPr id="125" name="楕円 124"/>
        <xdr:cNvSpPr/>
      </xdr:nvSpPr>
      <xdr:spPr>
        <a:xfrm>
          <a:off x="8699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160020</xdr:rowOff>
    </xdr:from>
    <xdr:to>
      <xdr:col>50</xdr:col>
      <xdr:colOff>114300</xdr:colOff>
      <xdr:row>41</xdr:row>
      <xdr:rowOff>160020</xdr:rowOff>
    </xdr:to>
    <xdr:cxnSp macro="">
      <xdr:nvCxnSpPr>
        <xdr:cNvPr id="126" name="直線コネクタ 125"/>
        <xdr:cNvCxnSpPr/>
      </xdr:nvCxnSpPr>
      <xdr:spPr>
        <a:xfrm>
          <a:off x="8750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27"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28" name="n_2aveValue【図書館】&#10;一人当たり面積"/>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29"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30497</xdr:rowOff>
    </xdr:from>
    <xdr:ext cx="469744" cy="259045"/>
    <xdr:sp macro="" textlink="">
      <xdr:nvSpPr>
        <xdr:cNvPr id="130" name="n_1mainValue【図書館】&#10;一人当たり面積"/>
        <xdr:cNvSpPr txBox="1"/>
      </xdr:nvSpPr>
      <xdr:spPr>
        <a:xfrm>
          <a:off x="9391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30497</xdr:rowOff>
    </xdr:from>
    <xdr:ext cx="469744" cy="259045"/>
    <xdr:sp macro="" textlink="">
      <xdr:nvSpPr>
        <xdr:cNvPr id="131" name="n_2mainValue【図書館】&#10;一人当たり面積"/>
        <xdr:cNvSpPr txBox="1"/>
      </xdr:nvSpPr>
      <xdr:spPr>
        <a:xfrm>
          <a:off x="8515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56" name="直線コネクタ 155"/>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57"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58" name="直線コネクタ 157"/>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1"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2" name="フローチャート: 判断 161"/>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3" name="フローチャート: 判断 162"/>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4" name="フローチャート: 判断 16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5" name="フローチャート: 判断 164"/>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71" name="楕円 170"/>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172"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73" name="楕円 172"/>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174" name="直線コネクタ 173"/>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75" name="楕円 174"/>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176" name="直線コネクタ 175"/>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77"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78"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7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162577</xdr:rowOff>
    </xdr:from>
    <xdr:ext cx="469744" cy="259045"/>
    <xdr:sp macro="" textlink="">
      <xdr:nvSpPr>
        <xdr:cNvPr id="180"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181"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07" name="直線コネクタ 206"/>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08"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09" name="直線コネクタ 208"/>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0"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11" name="直線コネクタ 210"/>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212" name="【体育館・プール】&#10;一人当たり面積平均値テキスト"/>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13" name="フローチャート: 判断 212"/>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14" name="フローチャート: 判断 213"/>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15" name="フローチャート: 判断 214"/>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16" name="フローチャート: 判断 215"/>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9616</xdr:rowOff>
    </xdr:from>
    <xdr:to>
      <xdr:col>55</xdr:col>
      <xdr:colOff>50800</xdr:colOff>
      <xdr:row>64</xdr:row>
      <xdr:rowOff>111216</xdr:rowOff>
    </xdr:to>
    <xdr:sp macro="" textlink="">
      <xdr:nvSpPr>
        <xdr:cNvPr id="222" name="楕円 221"/>
        <xdr:cNvSpPr/>
      </xdr:nvSpPr>
      <xdr:spPr>
        <a:xfrm>
          <a:off x="104267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95993</xdr:rowOff>
    </xdr:from>
    <xdr:ext cx="469744" cy="259045"/>
    <xdr:sp macro="" textlink="">
      <xdr:nvSpPr>
        <xdr:cNvPr id="223" name="【体育館・プール】&#10;一人当たり面積該当値テキスト"/>
        <xdr:cNvSpPr txBox="1"/>
      </xdr:nvSpPr>
      <xdr:spPr>
        <a:xfrm>
          <a:off x="10515600" y="1089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9616</xdr:rowOff>
    </xdr:from>
    <xdr:to>
      <xdr:col>50</xdr:col>
      <xdr:colOff>165100</xdr:colOff>
      <xdr:row>64</xdr:row>
      <xdr:rowOff>111216</xdr:rowOff>
    </xdr:to>
    <xdr:sp macro="" textlink="">
      <xdr:nvSpPr>
        <xdr:cNvPr id="224" name="楕円 223"/>
        <xdr:cNvSpPr/>
      </xdr:nvSpPr>
      <xdr:spPr>
        <a:xfrm>
          <a:off x="95885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60416</xdr:rowOff>
    </xdr:from>
    <xdr:to>
      <xdr:col>55</xdr:col>
      <xdr:colOff>0</xdr:colOff>
      <xdr:row>64</xdr:row>
      <xdr:rowOff>60416</xdr:rowOff>
    </xdr:to>
    <xdr:cxnSp macro="">
      <xdr:nvCxnSpPr>
        <xdr:cNvPr id="225" name="直線コネクタ 224"/>
        <xdr:cNvCxnSpPr/>
      </xdr:nvCxnSpPr>
      <xdr:spPr>
        <a:xfrm>
          <a:off x="9639300" y="11033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9616</xdr:rowOff>
    </xdr:from>
    <xdr:to>
      <xdr:col>46</xdr:col>
      <xdr:colOff>38100</xdr:colOff>
      <xdr:row>64</xdr:row>
      <xdr:rowOff>111216</xdr:rowOff>
    </xdr:to>
    <xdr:sp macro="" textlink="">
      <xdr:nvSpPr>
        <xdr:cNvPr id="226" name="楕円 225"/>
        <xdr:cNvSpPr/>
      </xdr:nvSpPr>
      <xdr:spPr>
        <a:xfrm>
          <a:off x="86995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60416</xdr:rowOff>
    </xdr:from>
    <xdr:to>
      <xdr:col>50</xdr:col>
      <xdr:colOff>114300</xdr:colOff>
      <xdr:row>64</xdr:row>
      <xdr:rowOff>60416</xdr:rowOff>
    </xdr:to>
    <xdr:cxnSp macro="">
      <xdr:nvCxnSpPr>
        <xdr:cNvPr id="227" name="直線コネクタ 226"/>
        <xdr:cNvCxnSpPr/>
      </xdr:nvCxnSpPr>
      <xdr:spPr>
        <a:xfrm>
          <a:off x="8750300" y="11033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127743</xdr:rowOff>
    </xdr:from>
    <xdr:ext cx="469744" cy="259045"/>
    <xdr:sp macro="" textlink="">
      <xdr:nvSpPr>
        <xdr:cNvPr id="228" name="n_1aveValue【体育館・プール】&#10;一人当たり面積"/>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29"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30" name="n_3aveValue【体育館・プール】&#10;一人当たり面積"/>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102343</xdr:rowOff>
    </xdr:from>
    <xdr:ext cx="469744" cy="259045"/>
    <xdr:sp macro="" textlink="">
      <xdr:nvSpPr>
        <xdr:cNvPr id="231" name="n_1mainValue【体育館・プール】&#10;一人当たり面積"/>
        <xdr:cNvSpPr txBox="1"/>
      </xdr:nvSpPr>
      <xdr:spPr>
        <a:xfrm>
          <a:off x="9391727" y="110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102343</xdr:rowOff>
    </xdr:from>
    <xdr:ext cx="469744" cy="259045"/>
    <xdr:sp macro="" textlink="">
      <xdr:nvSpPr>
        <xdr:cNvPr id="232" name="n_2mainValue【体育館・プール】&#10;一人当たり面積"/>
        <xdr:cNvSpPr txBox="1"/>
      </xdr:nvSpPr>
      <xdr:spPr>
        <a:xfrm>
          <a:off x="8515427" y="110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3" name="直線コネクタ 24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4" name="テキスト ボックス 24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5" name="直線コネクタ 24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6" name="テキスト ボックス 24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7" name="直線コネクタ 24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8" name="テキスト ボックス 24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9" name="直線コネクタ 24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0" name="テキスト ボックス 24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1" name="直線コネクタ 25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2" name="テキスト ボックス 25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3" name="直線コネクタ 25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4" name="テキスト ボックス 25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58" name="直線コネクタ 257"/>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59"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60" name="直線コネクタ 259"/>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61"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62" name="直線コネクタ 261"/>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263" name="【福祉施設】&#10;有形固定資産減価償却率平均値テキスト"/>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64" name="フローチャート: 判断 263"/>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65" name="フローチャート: 判断 264"/>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66" name="フローチャート: 判断 265"/>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3629</xdr:rowOff>
    </xdr:from>
    <xdr:to>
      <xdr:col>10</xdr:col>
      <xdr:colOff>165100</xdr:colOff>
      <xdr:row>81</xdr:row>
      <xdr:rowOff>105229</xdr:rowOff>
    </xdr:to>
    <xdr:sp macro="" textlink="">
      <xdr:nvSpPr>
        <xdr:cNvPr id="267" name="フローチャート: 判断 266"/>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62412</xdr:rowOff>
    </xdr:from>
    <xdr:to>
      <xdr:col>24</xdr:col>
      <xdr:colOff>114300</xdr:colOff>
      <xdr:row>79</xdr:row>
      <xdr:rowOff>164012</xdr:rowOff>
    </xdr:to>
    <xdr:sp macro="" textlink="">
      <xdr:nvSpPr>
        <xdr:cNvPr id="273" name="楕円 272"/>
        <xdr:cNvSpPr/>
      </xdr:nvSpPr>
      <xdr:spPr>
        <a:xfrm>
          <a:off x="45847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85289</xdr:rowOff>
    </xdr:from>
    <xdr:ext cx="405111" cy="259045"/>
    <xdr:sp macro="" textlink="">
      <xdr:nvSpPr>
        <xdr:cNvPr id="274" name="【福祉施設】&#10;有形固定資産減価償却率該当値テキスト"/>
        <xdr:cNvSpPr txBox="1"/>
      </xdr:nvSpPr>
      <xdr:spPr>
        <a:xfrm>
          <a:off x="4673600" y="1345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95069</xdr:rowOff>
    </xdr:from>
    <xdr:to>
      <xdr:col>20</xdr:col>
      <xdr:colOff>38100</xdr:colOff>
      <xdr:row>80</xdr:row>
      <xdr:rowOff>25219</xdr:rowOff>
    </xdr:to>
    <xdr:sp macro="" textlink="">
      <xdr:nvSpPr>
        <xdr:cNvPr id="275" name="楕円 274"/>
        <xdr:cNvSpPr/>
      </xdr:nvSpPr>
      <xdr:spPr>
        <a:xfrm>
          <a:off x="37465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113212</xdr:rowOff>
    </xdr:from>
    <xdr:to>
      <xdr:col>24</xdr:col>
      <xdr:colOff>63500</xdr:colOff>
      <xdr:row>79</xdr:row>
      <xdr:rowOff>145869</xdr:rowOff>
    </xdr:to>
    <xdr:cxnSp macro="">
      <xdr:nvCxnSpPr>
        <xdr:cNvPr id="276" name="直線コネクタ 275"/>
        <xdr:cNvCxnSpPr/>
      </xdr:nvCxnSpPr>
      <xdr:spPr>
        <a:xfrm flipV="1">
          <a:off x="3797300" y="136577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126093</xdr:rowOff>
    </xdr:from>
    <xdr:to>
      <xdr:col>15</xdr:col>
      <xdr:colOff>101600</xdr:colOff>
      <xdr:row>80</xdr:row>
      <xdr:rowOff>56243</xdr:rowOff>
    </xdr:to>
    <xdr:sp macro="" textlink="">
      <xdr:nvSpPr>
        <xdr:cNvPr id="277" name="楕円 276"/>
        <xdr:cNvSpPr/>
      </xdr:nvSpPr>
      <xdr:spPr>
        <a:xfrm>
          <a:off x="2857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145869</xdr:rowOff>
    </xdr:from>
    <xdr:to>
      <xdr:col>19</xdr:col>
      <xdr:colOff>177800</xdr:colOff>
      <xdr:row>80</xdr:row>
      <xdr:rowOff>5443</xdr:rowOff>
    </xdr:to>
    <xdr:cxnSp macro="">
      <xdr:nvCxnSpPr>
        <xdr:cNvPr id="278" name="直線コネクタ 277"/>
        <xdr:cNvCxnSpPr/>
      </xdr:nvCxnSpPr>
      <xdr:spPr>
        <a:xfrm flipV="1">
          <a:off x="2908300" y="136904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164935</xdr:rowOff>
    </xdr:from>
    <xdr:ext cx="405111" cy="259045"/>
    <xdr:sp macro="" textlink="">
      <xdr:nvSpPr>
        <xdr:cNvPr id="279" name="n_1aveValue【福祉施設】&#10;有形固定資産減価償却率"/>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138809</xdr:rowOff>
    </xdr:from>
    <xdr:ext cx="405111" cy="259045"/>
    <xdr:sp macro="" textlink="">
      <xdr:nvSpPr>
        <xdr:cNvPr id="280" name="n_2aveValue【福祉施設】&#10;有形固定資産減価償却率"/>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121756</xdr:rowOff>
    </xdr:from>
    <xdr:ext cx="405111" cy="259045"/>
    <xdr:sp macro="" textlink="">
      <xdr:nvSpPr>
        <xdr:cNvPr id="281" name="n_3aveValue【福祉施設】&#10;有形固定資産減価償却率"/>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41746</xdr:rowOff>
    </xdr:from>
    <xdr:ext cx="405111" cy="259045"/>
    <xdr:sp macro="" textlink="">
      <xdr:nvSpPr>
        <xdr:cNvPr id="282" name="n_1mainValue【福祉施設】&#10;有形固定資産減価償却率"/>
        <xdr:cNvSpPr txBox="1"/>
      </xdr:nvSpPr>
      <xdr:spPr>
        <a:xfrm>
          <a:off x="358204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72770</xdr:rowOff>
    </xdr:from>
    <xdr:ext cx="405111" cy="259045"/>
    <xdr:sp macro="" textlink="">
      <xdr:nvSpPr>
        <xdr:cNvPr id="283" name="n_2mainValue【福祉施設】&#10;有形固定資産減価償却率"/>
        <xdr:cNvSpPr txBox="1"/>
      </xdr:nvSpPr>
      <xdr:spPr>
        <a:xfrm>
          <a:off x="2705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4" name="直線コネクタ 29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5" name="テキスト ボックス 29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6" name="直線コネクタ 29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7" name="テキスト ボックス 29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0" name="直線コネクタ 29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1" name="テキスト ボックス 30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2" name="直線コネクタ 30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3" name="テキスト ボックス 30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07" name="直線コネクタ 306"/>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08"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09" name="直線コネクタ 308"/>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10"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11" name="直線コネクタ 310"/>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312" name="【福祉施設】&#10;一人当たり面積平均値テキスト"/>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13" name="フローチャート: 判断 312"/>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14" name="フローチャート: 判断 313"/>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15" name="フローチャート: 判断 314"/>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53975</xdr:rowOff>
    </xdr:from>
    <xdr:to>
      <xdr:col>41</xdr:col>
      <xdr:colOff>101600</xdr:colOff>
      <xdr:row>84</xdr:row>
      <xdr:rowOff>155575</xdr:rowOff>
    </xdr:to>
    <xdr:sp macro="" textlink="">
      <xdr:nvSpPr>
        <xdr:cNvPr id="316" name="フローチャート: 判断 315"/>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103505</xdr:rowOff>
    </xdr:from>
    <xdr:to>
      <xdr:col>55</xdr:col>
      <xdr:colOff>50800</xdr:colOff>
      <xdr:row>86</xdr:row>
      <xdr:rowOff>33655</xdr:rowOff>
    </xdr:to>
    <xdr:sp macro="" textlink="">
      <xdr:nvSpPr>
        <xdr:cNvPr id="322" name="楕円 321"/>
        <xdr:cNvSpPr/>
      </xdr:nvSpPr>
      <xdr:spPr>
        <a:xfrm>
          <a:off x="10426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18432</xdr:rowOff>
    </xdr:from>
    <xdr:ext cx="469744" cy="259045"/>
    <xdr:sp macro="" textlink="">
      <xdr:nvSpPr>
        <xdr:cNvPr id="323" name="【福祉施設】&#10;一人当たり面積該当値テキスト"/>
        <xdr:cNvSpPr txBox="1"/>
      </xdr:nvSpPr>
      <xdr:spPr>
        <a:xfrm>
          <a:off x="10515600" y="1459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105411</xdr:rowOff>
    </xdr:from>
    <xdr:to>
      <xdr:col>50</xdr:col>
      <xdr:colOff>165100</xdr:colOff>
      <xdr:row>86</xdr:row>
      <xdr:rowOff>35561</xdr:rowOff>
    </xdr:to>
    <xdr:sp macro="" textlink="">
      <xdr:nvSpPr>
        <xdr:cNvPr id="324" name="楕円 323"/>
        <xdr:cNvSpPr/>
      </xdr:nvSpPr>
      <xdr:spPr>
        <a:xfrm>
          <a:off x="9588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154305</xdr:rowOff>
    </xdr:from>
    <xdr:to>
      <xdr:col>55</xdr:col>
      <xdr:colOff>0</xdr:colOff>
      <xdr:row>85</xdr:row>
      <xdr:rowOff>156211</xdr:rowOff>
    </xdr:to>
    <xdr:cxnSp macro="">
      <xdr:nvCxnSpPr>
        <xdr:cNvPr id="325" name="直線コネクタ 324"/>
        <xdr:cNvCxnSpPr/>
      </xdr:nvCxnSpPr>
      <xdr:spPr>
        <a:xfrm flipV="1">
          <a:off x="9639300" y="147275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103505</xdr:rowOff>
    </xdr:from>
    <xdr:to>
      <xdr:col>46</xdr:col>
      <xdr:colOff>38100</xdr:colOff>
      <xdr:row>86</xdr:row>
      <xdr:rowOff>33655</xdr:rowOff>
    </xdr:to>
    <xdr:sp macro="" textlink="">
      <xdr:nvSpPr>
        <xdr:cNvPr id="326" name="楕円 325"/>
        <xdr:cNvSpPr/>
      </xdr:nvSpPr>
      <xdr:spPr>
        <a:xfrm>
          <a:off x="8699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154305</xdr:rowOff>
    </xdr:from>
    <xdr:to>
      <xdr:col>50</xdr:col>
      <xdr:colOff>114300</xdr:colOff>
      <xdr:row>85</xdr:row>
      <xdr:rowOff>156211</xdr:rowOff>
    </xdr:to>
    <xdr:cxnSp macro="">
      <xdr:nvCxnSpPr>
        <xdr:cNvPr id="327" name="直線コネクタ 326"/>
        <xdr:cNvCxnSpPr/>
      </xdr:nvCxnSpPr>
      <xdr:spPr>
        <a:xfrm>
          <a:off x="8750300" y="147275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13988</xdr:rowOff>
    </xdr:from>
    <xdr:ext cx="469744" cy="259045"/>
    <xdr:sp macro="" textlink="">
      <xdr:nvSpPr>
        <xdr:cNvPr id="328" name="n_1ave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29"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652</xdr:rowOff>
    </xdr:from>
    <xdr:ext cx="469744" cy="259045"/>
    <xdr:sp macro="" textlink="">
      <xdr:nvSpPr>
        <xdr:cNvPr id="330" name="n_3aveValue【福祉施設】&#10;一人当たり面積"/>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26688</xdr:rowOff>
    </xdr:from>
    <xdr:ext cx="469744" cy="259045"/>
    <xdr:sp macro="" textlink="">
      <xdr:nvSpPr>
        <xdr:cNvPr id="331" name="n_1mainValue【福祉施設】&#10;一人当たり面積"/>
        <xdr:cNvSpPr txBox="1"/>
      </xdr:nvSpPr>
      <xdr:spPr>
        <a:xfrm>
          <a:off x="9391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24782</xdr:rowOff>
    </xdr:from>
    <xdr:ext cx="469744" cy="259045"/>
    <xdr:sp macro="" textlink="">
      <xdr:nvSpPr>
        <xdr:cNvPr id="332" name="n_2mainValue【福祉施設】&#10;一人当たり面積"/>
        <xdr:cNvSpPr txBox="1"/>
      </xdr:nvSpPr>
      <xdr:spPr>
        <a:xfrm>
          <a:off x="85154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357" name="直線コネクタ 356"/>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358" name="【市民会館】&#10;有形固定資産減価償却率最小値テキスト"/>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359" name="直線コネクタ 358"/>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60"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61" name="直線コネクタ 360"/>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92091</xdr:rowOff>
    </xdr:from>
    <xdr:ext cx="405111" cy="259045"/>
    <xdr:sp macro="" textlink="">
      <xdr:nvSpPr>
        <xdr:cNvPr id="362" name="【市民会館】&#10;有形固定資産減価償却率平均値テキスト"/>
        <xdr:cNvSpPr txBox="1"/>
      </xdr:nvSpPr>
      <xdr:spPr>
        <a:xfrm>
          <a:off x="4673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63" name="フローチャート: 判断 362"/>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64" name="フローチャート: 判断 363"/>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365" name="フローチャート: 判断 364"/>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66" name="フローチャート: 判断 365"/>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107314</xdr:rowOff>
    </xdr:from>
    <xdr:to>
      <xdr:col>24</xdr:col>
      <xdr:colOff>114300</xdr:colOff>
      <xdr:row>106</xdr:row>
      <xdr:rowOff>37464</xdr:rowOff>
    </xdr:to>
    <xdr:sp macro="" textlink="">
      <xdr:nvSpPr>
        <xdr:cNvPr id="372" name="楕円 371"/>
        <xdr:cNvSpPr/>
      </xdr:nvSpPr>
      <xdr:spPr>
        <a:xfrm>
          <a:off x="4584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85741</xdr:rowOff>
    </xdr:from>
    <xdr:ext cx="405111" cy="259045"/>
    <xdr:sp macro="" textlink="">
      <xdr:nvSpPr>
        <xdr:cNvPr id="373" name="【市民会館】&#10;有形固定資産減価償却率該当値テキスト"/>
        <xdr:cNvSpPr txBox="1"/>
      </xdr:nvSpPr>
      <xdr:spPr>
        <a:xfrm>
          <a:off x="4673600"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145414</xdr:rowOff>
    </xdr:from>
    <xdr:to>
      <xdr:col>20</xdr:col>
      <xdr:colOff>38100</xdr:colOff>
      <xdr:row>106</xdr:row>
      <xdr:rowOff>75564</xdr:rowOff>
    </xdr:to>
    <xdr:sp macro="" textlink="">
      <xdr:nvSpPr>
        <xdr:cNvPr id="374" name="楕円 373"/>
        <xdr:cNvSpPr/>
      </xdr:nvSpPr>
      <xdr:spPr>
        <a:xfrm>
          <a:off x="3746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158114</xdr:rowOff>
    </xdr:from>
    <xdr:to>
      <xdr:col>24</xdr:col>
      <xdr:colOff>63500</xdr:colOff>
      <xdr:row>106</xdr:row>
      <xdr:rowOff>24764</xdr:rowOff>
    </xdr:to>
    <xdr:cxnSp macro="">
      <xdr:nvCxnSpPr>
        <xdr:cNvPr id="375" name="直線コネクタ 374"/>
        <xdr:cNvCxnSpPr/>
      </xdr:nvCxnSpPr>
      <xdr:spPr>
        <a:xfrm flipV="1">
          <a:off x="3797300" y="181603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12064</xdr:rowOff>
    </xdr:from>
    <xdr:to>
      <xdr:col>15</xdr:col>
      <xdr:colOff>101600</xdr:colOff>
      <xdr:row>106</xdr:row>
      <xdr:rowOff>113664</xdr:rowOff>
    </xdr:to>
    <xdr:sp macro="" textlink="">
      <xdr:nvSpPr>
        <xdr:cNvPr id="376" name="楕円 375"/>
        <xdr:cNvSpPr/>
      </xdr:nvSpPr>
      <xdr:spPr>
        <a:xfrm>
          <a:off x="2857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24764</xdr:rowOff>
    </xdr:from>
    <xdr:to>
      <xdr:col>19</xdr:col>
      <xdr:colOff>177800</xdr:colOff>
      <xdr:row>106</xdr:row>
      <xdr:rowOff>62864</xdr:rowOff>
    </xdr:to>
    <xdr:cxnSp macro="">
      <xdr:nvCxnSpPr>
        <xdr:cNvPr id="377" name="直線コネクタ 376"/>
        <xdr:cNvCxnSpPr/>
      </xdr:nvCxnSpPr>
      <xdr:spPr>
        <a:xfrm flipV="1">
          <a:off x="2908300" y="18198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76852</xdr:rowOff>
    </xdr:from>
    <xdr:ext cx="405111" cy="259045"/>
    <xdr:sp macro="" textlink="">
      <xdr:nvSpPr>
        <xdr:cNvPr id="378" name="n_1aveValue【市民会館】&#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88282</xdr:rowOff>
    </xdr:from>
    <xdr:ext cx="405111" cy="259045"/>
    <xdr:sp macro="" textlink="">
      <xdr:nvSpPr>
        <xdr:cNvPr id="379" name="n_2aveValue【市民会館】&#10;有形固定資産減価償却率"/>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6366</xdr:rowOff>
    </xdr:from>
    <xdr:ext cx="405111" cy="259045"/>
    <xdr:sp macro="" textlink="">
      <xdr:nvSpPr>
        <xdr:cNvPr id="380" name="n_3aveValue【市民会館】&#10;有形固定資産減価償却率"/>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66691</xdr:rowOff>
    </xdr:from>
    <xdr:ext cx="405111" cy="259045"/>
    <xdr:sp macro="" textlink="">
      <xdr:nvSpPr>
        <xdr:cNvPr id="381" name="n_1mainValue【市民会館】&#10;有形固定資産減価償却率"/>
        <xdr:cNvSpPr txBox="1"/>
      </xdr:nvSpPr>
      <xdr:spPr>
        <a:xfrm>
          <a:off x="35820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104791</xdr:rowOff>
    </xdr:from>
    <xdr:ext cx="405111" cy="259045"/>
    <xdr:sp macro="" textlink="">
      <xdr:nvSpPr>
        <xdr:cNvPr id="382" name="n_2mainValue【市民会館】&#10;有形固定資産減価償却率"/>
        <xdr:cNvSpPr txBox="1"/>
      </xdr:nvSpPr>
      <xdr:spPr>
        <a:xfrm>
          <a:off x="2705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3" name="直線コネクタ 3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4" name="テキスト ボックス 3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5" name="直線コネクタ 3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6" name="テキスト ボックス 3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7" name="直線コネクタ 3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8" name="テキスト ボックス 3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9" name="直線コネクタ 3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0" name="テキスト ボックス 3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1" name="直線コネクタ 4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2" name="テキスト ボックス 4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4" name="テキスト ボックス 4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406" name="直線コネクタ 405"/>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407" name="【市民会館】&#10;一人当たり面積最小値テキスト"/>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408" name="直線コネクタ 407"/>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09"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10" name="直線コネクタ 409"/>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23513</xdr:rowOff>
    </xdr:from>
    <xdr:ext cx="469744" cy="259045"/>
    <xdr:sp macro="" textlink="">
      <xdr:nvSpPr>
        <xdr:cNvPr id="411" name="【市民会館】&#10;一人当たり面積平均値テキスト"/>
        <xdr:cNvSpPr txBox="1"/>
      </xdr:nvSpPr>
      <xdr:spPr>
        <a:xfrm>
          <a:off x="10515600" y="1802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12" name="フローチャート: 判断 411"/>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413" name="フローチャート: 判断 412"/>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14" name="フローチャート: 判断 413"/>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415" name="フローチャート: 判断 414"/>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6" name="テキスト ボックス 4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31114</xdr:rowOff>
    </xdr:from>
    <xdr:to>
      <xdr:col>55</xdr:col>
      <xdr:colOff>50800</xdr:colOff>
      <xdr:row>106</xdr:row>
      <xdr:rowOff>132714</xdr:rowOff>
    </xdr:to>
    <xdr:sp macro="" textlink="">
      <xdr:nvSpPr>
        <xdr:cNvPr id="421" name="楕円 420"/>
        <xdr:cNvSpPr/>
      </xdr:nvSpPr>
      <xdr:spPr>
        <a:xfrm>
          <a:off x="10426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9541</xdr:rowOff>
    </xdr:from>
    <xdr:ext cx="469744" cy="259045"/>
    <xdr:sp macro="" textlink="">
      <xdr:nvSpPr>
        <xdr:cNvPr id="422" name="【市民会館】&#10;一人当たり面積該当値テキスト"/>
        <xdr:cNvSpPr txBox="1"/>
      </xdr:nvSpPr>
      <xdr:spPr>
        <a:xfrm>
          <a:off x="10515600"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31114</xdr:rowOff>
    </xdr:from>
    <xdr:to>
      <xdr:col>50</xdr:col>
      <xdr:colOff>165100</xdr:colOff>
      <xdr:row>106</xdr:row>
      <xdr:rowOff>132714</xdr:rowOff>
    </xdr:to>
    <xdr:sp macro="" textlink="">
      <xdr:nvSpPr>
        <xdr:cNvPr id="423" name="楕円 422"/>
        <xdr:cNvSpPr/>
      </xdr:nvSpPr>
      <xdr:spPr>
        <a:xfrm>
          <a:off x="9588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81914</xdr:rowOff>
    </xdr:from>
    <xdr:to>
      <xdr:col>55</xdr:col>
      <xdr:colOff>0</xdr:colOff>
      <xdr:row>106</xdr:row>
      <xdr:rowOff>81914</xdr:rowOff>
    </xdr:to>
    <xdr:cxnSp macro="">
      <xdr:nvCxnSpPr>
        <xdr:cNvPr id="424" name="直線コネクタ 423"/>
        <xdr:cNvCxnSpPr/>
      </xdr:nvCxnSpPr>
      <xdr:spPr>
        <a:xfrm>
          <a:off x="9639300" y="18255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29211</xdr:rowOff>
    </xdr:from>
    <xdr:to>
      <xdr:col>46</xdr:col>
      <xdr:colOff>38100</xdr:colOff>
      <xdr:row>106</xdr:row>
      <xdr:rowOff>130811</xdr:rowOff>
    </xdr:to>
    <xdr:sp macro="" textlink="">
      <xdr:nvSpPr>
        <xdr:cNvPr id="425" name="楕円 424"/>
        <xdr:cNvSpPr/>
      </xdr:nvSpPr>
      <xdr:spPr>
        <a:xfrm>
          <a:off x="8699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80011</xdr:rowOff>
    </xdr:from>
    <xdr:to>
      <xdr:col>50</xdr:col>
      <xdr:colOff>114300</xdr:colOff>
      <xdr:row>106</xdr:row>
      <xdr:rowOff>81914</xdr:rowOff>
    </xdr:to>
    <xdr:cxnSp macro="">
      <xdr:nvCxnSpPr>
        <xdr:cNvPr id="426" name="直線コネクタ 425"/>
        <xdr:cNvCxnSpPr/>
      </xdr:nvCxnSpPr>
      <xdr:spPr>
        <a:xfrm>
          <a:off x="8750300" y="182537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23513</xdr:rowOff>
    </xdr:from>
    <xdr:ext cx="469744" cy="259045"/>
    <xdr:sp macro="" textlink="">
      <xdr:nvSpPr>
        <xdr:cNvPr id="427" name="n_1aveValue【市民会館】&#10;一人当たり面積"/>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428" name="n_2aveValue【市民会館】&#10;一人当たり面積"/>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107332</xdr:rowOff>
    </xdr:from>
    <xdr:ext cx="469744" cy="259045"/>
    <xdr:sp macro="" textlink="">
      <xdr:nvSpPr>
        <xdr:cNvPr id="429" name="n_3aveValue【市民会館】&#10;一人当たり面積"/>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123841</xdr:rowOff>
    </xdr:from>
    <xdr:ext cx="469744" cy="259045"/>
    <xdr:sp macro="" textlink="">
      <xdr:nvSpPr>
        <xdr:cNvPr id="430" name="n_1mainValue【市民会館】&#10;一人当たり面積"/>
        <xdr:cNvSpPr txBox="1"/>
      </xdr:nvSpPr>
      <xdr:spPr>
        <a:xfrm>
          <a:off x="9391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121938</xdr:rowOff>
    </xdr:from>
    <xdr:ext cx="469744" cy="259045"/>
    <xdr:sp macro="" textlink="">
      <xdr:nvSpPr>
        <xdr:cNvPr id="431" name="n_2mainValue【市民会館】&#10;一人当たり面積"/>
        <xdr:cNvSpPr txBox="1"/>
      </xdr:nvSpPr>
      <xdr:spPr>
        <a:xfrm>
          <a:off x="8515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2" name="正方形/長方形 4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3" name="正方形/長方形 4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4" name="正方形/長方形 4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5" name="正方形/長方形 4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6" name="正方形/長方形 4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7" name="正方形/長方形 4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8" name="正方形/長方形 4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0" name="テキスト ボックス 4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1" name="直線コネクタ 4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2" name="直線コネクタ 4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3" name="テキスト ボックス 4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4" name="直線コネクタ 4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5" name="テキスト ボックス 4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6" name="直線コネクタ 4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7" name="テキスト ボックス 4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8" name="直線コネクタ 4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9" name="テキスト ボックス 4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0" name="直線コネクタ 4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1" name="テキスト ボックス 4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2" name="直線コネクタ 4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3" name="テキスト ボックス 4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5" name="テキスト ボックス 4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457" name="直線コネクタ 456"/>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458"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459" name="直線コネクタ 458"/>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1" name="直線コネクタ 4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462" name="【一般廃棄物処理施設】&#10;有形固定資産減価償却率平均値テキスト"/>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463" name="フローチャート: 判断 462"/>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64" name="フローチャート: 判断 463"/>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65" name="フローチャート: 判断 464"/>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466" name="フローチャート: 判断 465"/>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46627</xdr:rowOff>
    </xdr:from>
    <xdr:to>
      <xdr:col>85</xdr:col>
      <xdr:colOff>177800</xdr:colOff>
      <xdr:row>36</xdr:row>
      <xdr:rowOff>148227</xdr:rowOff>
    </xdr:to>
    <xdr:sp macro="" textlink="">
      <xdr:nvSpPr>
        <xdr:cNvPr id="472" name="楕円 471"/>
        <xdr:cNvSpPr/>
      </xdr:nvSpPr>
      <xdr:spPr>
        <a:xfrm>
          <a:off x="16268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25054</xdr:rowOff>
    </xdr:from>
    <xdr:ext cx="405111" cy="259045"/>
    <xdr:sp macro="" textlink="">
      <xdr:nvSpPr>
        <xdr:cNvPr id="473" name="【一般廃棄物処理施設】&#10;有形固定資産減価償却率該当値テキスト"/>
        <xdr:cNvSpPr txBox="1"/>
      </xdr:nvSpPr>
      <xdr:spPr>
        <a:xfrm>
          <a:off x="16357600" y="619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100511</xdr:rowOff>
    </xdr:from>
    <xdr:to>
      <xdr:col>81</xdr:col>
      <xdr:colOff>101600</xdr:colOff>
      <xdr:row>37</xdr:row>
      <xdr:rowOff>30661</xdr:rowOff>
    </xdr:to>
    <xdr:sp macro="" textlink="">
      <xdr:nvSpPr>
        <xdr:cNvPr id="474" name="楕円 473"/>
        <xdr:cNvSpPr/>
      </xdr:nvSpPr>
      <xdr:spPr>
        <a:xfrm>
          <a:off x="15430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97427</xdr:rowOff>
    </xdr:from>
    <xdr:to>
      <xdr:col>85</xdr:col>
      <xdr:colOff>127000</xdr:colOff>
      <xdr:row>36</xdr:row>
      <xdr:rowOff>151311</xdr:rowOff>
    </xdr:to>
    <xdr:cxnSp macro="">
      <xdr:nvCxnSpPr>
        <xdr:cNvPr id="475" name="直線コネクタ 474"/>
        <xdr:cNvCxnSpPr/>
      </xdr:nvCxnSpPr>
      <xdr:spPr>
        <a:xfrm flipV="1">
          <a:off x="15481300" y="626962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154396</xdr:rowOff>
    </xdr:from>
    <xdr:to>
      <xdr:col>76</xdr:col>
      <xdr:colOff>165100</xdr:colOff>
      <xdr:row>37</xdr:row>
      <xdr:rowOff>84546</xdr:rowOff>
    </xdr:to>
    <xdr:sp macro="" textlink="">
      <xdr:nvSpPr>
        <xdr:cNvPr id="476" name="楕円 475"/>
        <xdr:cNvSpPr/>
      </xdr:nvSpPr>
      <xdr:spPr>
        <a:xfrm>
          <a:off x="14541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151311</xdr:rowOff>
    </xdr:from>
    <xdr:to>
      <xdr:col>81</xdr:col>
      <xdr:colOff>50800</xdr:colOff>
      <xdr:row>37</xdr:row>
      <xdr:rowOff>33746</xdr:rowOff>
    </xdr:to>
    <xdr:cxnSp macro="">
      <xdr:nvCxnSpPr>
        <xdr:cNvPr id="477" name="直線コネクタ 476"/>
        <xdr:cNvCxnSpPr/>
      </xdr:nvCxnSpPr>
      <xdr:spPr>
        <a:xfrm flipV="1">
          <a:off x="14592300" y="632351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478" name="n_1ave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79" name="n_2ave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480" name="n_3aveValue【一般廃棄物処理施設】&#10;有形固定資産減価償却率"/>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21788</xdr:rowOff>
    </xdr:from>
    <xdr:ext cx="405111" cy="259045"/>
    <xdr:sp macro="" textlink="">
      <xdr:nvSpPr>
        <xdr:cNvPr id="481" name="n_1mainValue【一般廃棄物処理施設】&#10;有形固定資産減価償却率"/>
        <xdr:cNvSpPr txBox="1"/>
      </xdr:nvSpPr>
      <xdr:spPr>
        <a:xfrm>
          <a:off x="152660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75673</xdr:rowOff>
    </xdr:from>
    <xdr:ext cx="405111" cy="259045"/>
    <xdr:sp macro="" textlink="">
      <xdr:nvSpPr>
        <xdr:cNvPr id="482" name="n_2mainValue【一般廃棄物処理施設】&#10;有形固定資産減価償却率"/>
        <xdr:cNvSpPr txBox="1"/>
      </xdr:nvSpPr>
      <xdr:spPr>
        <a:xfrm>
          <a:off x="14389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3" name="直線コネクタ 4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4" name="テキスト ボックス 49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5" name="直線コネクタ 4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6" name="テキスト ボックス 49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7" name="直線コネクタ 4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8" name="テキスト ボックス 49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9" name="直線コネクタ 4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0" name="テキスト ボックス 49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2" name="テキスト ボックス 5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504" name="直線コネクタ 503"/>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505"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506" name="直線コネクタ 505"/>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507"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508" name="直線コネクタ 507"/>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509" name="【一般廃棄物処理施設】&#10;一人当たり有形固定資産（償却資産）額平均値テキスト"/>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510" name="フローチャート: 判断 509"/>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511" name="フローチャート: 判断 510"/>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512" name="フローチャート: 判断 511"/>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513" name="フローチャート: 判断 512"/>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76591</xdr:rowOff>
    </xdr:from>
    <xdr:to>
      <xdr:col>116</xdr:col>
      <xdr:colOff>114300</xdr:colOff>
      <xdr:row>42</xdr:row>
      <xdr:rowOff>6741</xdr:rowOff>
    </xdr:to>
    <xdr:sp macro="" textlink="">
      <xdr:nvSpPr>
        <xdr:cNvPr id="519" name="楕円 518"/>
        <xdr:cNvSpPr/>
      </xdr:nvSpPr>
      <xdr:spPr>
        <a:xfrm>
          <a:off x="22110700" y="71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162968</xdr:rowOff>
    </xdr:from>
    <xdr:ext cx="469744" cy="259045"/>
    <xdr:sp macro="" textlink="">
      <xdr:nvSpPr>
        <xdr:cNvPr id="520" name="【一般廃棄物処理施設】&#10;一人当たり有形固定資産（償却資産）額該当値テキスト"/>
        <xdr:cNvSpPr txBox="1"/>
      </xdr:nvSpPr>
      <xdr:spPr>
        <a:xfrm>
          <a:off x="22199600" y="702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76604</xdr:rowOff>
    </xdr:from>
    <xdr:to>
      <xdr:col>112</xdr:col>
      <xdr:colOff>38100</xdr:colOff>
      <xdr:row>42</xdr:row>
      <xdr:rowOff>6754</xdr:rowOff>
    </xdr:to>
    <xdr:sp macro="" textlink="">
      <xdr:nvSpPr>
        <xdr:cNvPr id="521" name="楕円 520"/>
        <xdr:cNvSpPr/>
      </xdr:nvSpPr>
      <xdr:spPr>
        <a:xfrm>
          <a:off x="21272500" y="71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127391</xdr:rowOff>
    </xdr:from>
    <xdr:to>
      <xdr:col>116</xdr:col>
      <xdr:colOff>63500</xdr:colOff>
      <xdr:row>41</xdr:row>
      <xdr:rowOff>127404</xdr:rowOff>
    </xdr:to>
    <xdr:cxnSp macro="">
      <xdr:nvCxnSpPr>
        <xdr:cNvPr id="522" name="直線コネクタ 521"/>
        <xdr:cNvCxnSpPr/>
      </xdr:nvCxnSpPr>
      <xdr:spPr>
        <a:xfrm flipV="1">
          <a:off x="21323300" y="7156841"/>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76579</xdr:rowOff>
    </xdr:from>
    <xdr:to>
      <xdr:col>107</xdr:col>
      <xdr:colOff>101600</xdr:colOff>
      <xdr:row>42</xdr:row>
      <xdr:rowOff>6729</xdr:rowOff>
    </xdr:to>
    <xdr:sp macro="" textlink="">
      <xdr:nvSpPr>
        <xdr:cNvPr id="523" name="楕円 522"/>
        <xdr:cNvSpPr/>
      </xdr:nvSpPr>
      <xdr:spPr>
        <a:xfrm>
          <a:off x="20383500" y="71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127379</xdr:rowOff>
    </xdr:from>
    <xdr:to>
      <xdr:col>111</xdr:col>
      <xdr:colOff>177800</xdr:colOff>
      <xdr:row>41</xdr:row>
      <xdr:rowOff>127404</xdr:rowOff>
    </xdr:to>
    <xdr:cxnSp macro="">
      <xdr:nvCxnSpPr>
        <xdr:cNvPr id="524" name="直線コネクタ 523"/>
        <xdr:cNvCxnSpPr/>
      </xdr:nvCxnSpPr>
      <xdr:spPr>
        <a:xfrm>
          <a:off x="20434300" y="7156829"/>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525" name="n_1aveValue【一般廃棄物処理施設】&#10;一人当たり有形固定資産（償却資産）額"/>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526" name="n_2aveValue【一般廃棄物処理施設】&#10;一人当たり有形固定資産（償却資産）額"/>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527" name="n_3aveValue【一般廃棄物処理施設】&#10;一人当たり有形固定資産（償却資産）額"/>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169331</xdr:rowOff>
    </xdr:from>
    <xdr:ext cx="469744" cy="259045"/>
    <xdr:sp macro="" textlink="">
      <xdr:nvSpPr>
        <xdr:cNvPr id="528" name="n_1mainValue【一般廃棄物処理施設】&#10;一人当たり有形固定資産（償却資産）額"/>
        <xdr:cNvSpPr txBox="1"/>
      </xdr:nvSpPr>
      <xdr:spPr>
        <a:xfrm>
          <a:off x="21075728" y="7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169306</xdr:rowOff>
    </xdr:from>
    <xdr:ext cx="469744" cy="259045"/>
    <xdr:sp macro="" textlink="">
      <xdr:nvSpPr>
        <xdr:cNvPr id="529" name="n_2mainValue【一般廃棄物処理施設】&#10;一人当たり有形固定資産（償却資産）額"/>
        <xdr:cNvSpPr txBox="1"/>
      </xdr:nvSpPr>
      <xdr:spPr>
        <a:xfrm>
          <a:off x="20199428" y="719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1" name="正方形/長方形 5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2" name="正方形/長方形 5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3" name="正方形/長方形 5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4" name="正方形/長方形 5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5" name="正方形/長方形 5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6" name="正方形/長方形 5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0" name="テキスト ボックス 5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1" name="直線コネクタ 5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2" name="テキスト ボックス 5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3" name="直線コネクタ 5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4" name="テキスト ボックス 5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5" name="直線コネクタ 5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6" name="テキスト ボックス 5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7" name="直線コネクタ 5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8" name="テキスト ボックス 5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9" name="直線コネクタ 5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0" name="テキスト ボックス 5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554" name="直線コネクタ 553"/>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55"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56" name="直線コネクタ 55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557"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558" name="直線コネクタ 557"/>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107332</xdr:rowOff>
    </xdr:from>
    <xdr:ext cx="405111" cy="259045"/>
    <xdr:sp macro="" textlink="">
      <xdr:nvSpPr>
        <xdr:cNvPr id="559" name="【保健センター・保健所】&#10;有形固定資産減価償却率平均値テキスト"/>
        <xdr:cNvSpPr txBox="1"/>
      </xdr:nvSpPr>
      <xdr:spPr>
        <a:xfrm>
          <a:off x="163576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60" name="フローチャート: 判断 559"/>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61" name="フローチャート: 判断 560"/>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62" name="フローチャート: 判断 561"/>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63" name="フローチャート: 判断 562"/>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69" name="楕円 568"/>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70" name="【保健センター・保健所】&#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38735</xdr:rowOff>
    </xdr:from>
    <xdr:to>
      <xdr:col>81</xdr:col>
      <xdr:colOff>101600</xdr:colOff>
      <xdr:row>61</xdr:row>
      <xdr:rowOff>140335</xdr:rowOff>
    </xdr:to>
    <xdr:sp macro="" textlink="">
      <xdr:nvSpPr>
        <xdr:cNvPr id="571" name="楕円 570"/>
        <xdr:cNvSpPr/>
      </xdr:nvSpPr>
      <xdr:spPr>
        <a:xfrm>
          <a:off x="15430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89535</xdr:rowOff>
    </xdr:to>
    <xdr:cxnSp macro="">
      <xdr:nvCxnSpPr>
        <xdr:cNvPr id="572" name="直線コネクタ 571"/>
        <xdr:cNvCxnSpPr/>
      </xdr:nvCxnSpPr>
      <xdr:spPr>
        <a:xfrm flipV="1">
          <a:off x="15481300" y="105041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macro="" textlink="">
      <xdr:nvSpPr>
        <xdr:cNvPr id="573" name="楕円 572"/>
        <xdr:cNvSpPr/>
      </xdr:nvSpPr>
      <xdr:spPr>
        <a:xfrm>
          <a:off x="1454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89535</xdr:rowOff>
    </xdr:from>
    <xdr:to>
      <xdr:col>81</xdr:col>
      <xdr:colOff>50800</xdr:colOff>
      <xdr:row>61</xdr:row>
      <xdr:rowOff>121920</xdr:rowOff>
    </xdr:to>
    <xdr:cxnSp macro="">
      <xdr:nvCxnSpPr>
        <xdr:cNvPr id="574" name="直線コネクタ 573"/>
        <xdr:cNvCxnSpPr/>
      </xdr:nvCxnSpPr>
      <xdr:spPr>
        <a:xfrm flipV="1">
          <a:off x="14592300" y="105479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92092</xdr:rowOff>
    </xdr:from>
    <xdr:ext cx="405111" cy="259045"/>
    <xdr:sp macro="" textlink="">
      <xdr:nvSpPr>
        <xdr:cNvPr id="575" name="n_1aveValue【保健センター・保健所】&#10;有形固定資産減価償却率"/>
        <xdr:cNvSpPr txBox="1"/>
      </xdr:nvSpPr>
      <xdr:spPr>
        <a:xfrm>
          <a:off x="15266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82567</xdr:rowOff>
    </xdr:from>
    <xdr:ext cx="405111" cy="259045"/>
    <xdr:sp macro="" textlink="">
      <xdr:nvSpPr>
        <xdr:cNvPr id="576" name="n_2aveValue【保健センター・保健所】&#10;有形固定資産減価償却率"/>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577"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131462</xdr:rowOff>
    </xdr:from>
    <xdr:ext cx="405111" cy="259045"/>
    <xdr:sp macro="" textlink="">
      <xdr:nvSpPr>
        <xdr:cNvPr id="578" name="n_1mainValue【保健センター・保健所】&#10;有形固定資産減価償却率"/>
        <xdr:cNvSpPr txBox="1"/>
      </xdr:nvSpPr>
      <xdr:spPr>
        <a:xfrm>
          <a:off x="15266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579" name="n_2main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0" name="直線コネクタ 5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1" name="テキスト ボックス 5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2" name="直線コネクタ 5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3" name="テキスト ボックス 5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4" name="直線コネクタ 5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5" name="テキスト ボックス 59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6" name="直線コネクタ 5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7" name="テキスト ボックス 59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8" name="直線コネクタ 5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9" name="テキスト ボックス 59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603" name="直線コネクタ 602"/>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604"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605" name="直線コネクタ 604"/>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606"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607" name="直線コネクタ 606"/>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608" name="【保健センター・保健所】&#10;一人当たり面積平均値テキスト"/>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609" name="フローチャート: 判断 608"/>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610" name="フローチャート: 判断 609"/>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611" name="フローチャート: 判断 610"/>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612" name="フローチャート: 判断 611"/>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618" name="楕円 617"/>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96537</xdr:rowOff>
    </xdr:from>
    <xdr:ext cx="469744" cy="259045"/>
    <xdr:sp macro="" textlink="">
      <xdr:nvSpPr>
        <xdr:cNvPr id="619" name="【保健センター・保健所】&#10;一人当たり面積該当値テキスト"/>
        <xdr:cNvSpPr txBox="1"/>
      </xdr:nvSpPr>
      <xdr:spPr>
        <a:xfrm>
          <a:off x="2219960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620" name="楕円 619"/>
        <xdr:cNvSpPr/>
      </xdr:nvSpPr>
      <xdr:spPr>
        <a:xfrm>
          <a:off x="2127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60960</xdr:rowOff>
    </xdr:to>
    <xdr:cxnSp macro="">
      <xdr:nvCxnSpPr>
        <xdr:cNvPr id="621" name="直線コネクタ 620"/>
        <xdr:cNvCxnSpPr/>
      </xdr:nvCxnSpPr>
      <xdr:spPr>
        <a:xfrm>
          <a:off x="21323300" y="1086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xdr:rowOff>
    </xdr:from>
    <xdr:to>
      <xdr:col>107</xdr:col>
      <xdr:colOff>101600</xdr:colOff>
      <xdr:row>63</xdr:row>
      <xdr:rowOff>111760</xdr:rowOff>
    </xdr:to>
    <xdr:sp macro="" textlink="">
      <xdr:nvSpPr>
        <xdr:cNvPr id="622" name="楕円 621"/>
        <xdr:cNvSpPr/>
      </xdr:nvSpPr>
      <xdr:spPr>
        <a:xfrm>
          <a:off x="20383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60960</xdr:rowOff>
    </xdr:to>
    <xdr:cxnSp macro="">
      <xdr:nvCxnSpPr>
        <xdr:cNvPr id="623" name="直線コネクタ 622"/>
        <xdr:cNvCxnSpPr/>
      </xdr:nvCxnSpPr>
      <xdr:spPr>
        <a:xfrm>
          <a:off x="20434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154957</xdr:rowOff>
    </xdr:from>
    <xdr:ext cx="469744" cy="259045"/>
    <xdr:sp macro="" textlink="">
      <xdr:nvSpPr>
        <xdr:cNvPr id="624" name="n_1aveValue【保健センター・保健所】&#10;一人当たり面積"/>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625" name="n_2aveValue【保健センター・保健所】&#10;一人当たり面積"/>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626" name="n_3aveValue【保健センター・保健所】&#10;一人当たり面積"/>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627" name="n_1mainValue【保健センター・保健所】&#10;一人当たり面積"/>
        <xdr:cNvSpPr txBox="1"/>
      </xdr:nvSpPr>
      <xdr:spPr>
        <a:xfrm>
          <a:off x="21075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102887</xdr:rowOff>
    </xdr:from>
    <xdr:ext cx="469744" cy="259045"/>
    <xdr:sp macro="" textlink="">
      <xdr:nvSpPr>
        <xdr:cNvPr id="628" name="n_2mainValue【保健センター・保健所】&#10;一人当たり面積"/>
        <xdr:cNvSpPr txBox="1"/>
      </xdr:nvSpPr>
      <xdr:spPr>
        <a:xfrm>
          <a:off x="20199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0" name="テキスト ボックス 63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0" name="テキスト ボックス 64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2" name="テキスト ボックス 6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654" name="直線コネクタ 653"/>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55"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56" name="直線コネクタ 655"/>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57"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58" name="直線コネクタ 657"/>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659" name="【消防施設】&#10;有形固定資産減価償却率平均値テキスト"/>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60" name="フローチャート: 判断 659"/>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61" name="フローチャート: 判断 660"/>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662" name="フローチャート: 判断 661"/>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63" name="フローチャート: 判断 662"/>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69" name="楕円 668"/>
        <xdr:cNvSpPr/>
      </xdr:nvSpPr>
      <xdr:spPr>
        <a:xfrm>
          <a:off x="16268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55534</xdr:rowOff>
    </xdr:from>
    <xdr:ext cx="405111" cy="259045"/>
    <xdr:sp macro="" textlink="">
      <xdr:nvSpPr>
        <xdr:cNvPr id="670" name="【消防施設】&#10;有形固定資産減価償却率該当値テキスト"/>
        <xdr:cNvSpPr txBox="1"/>
      </xdr:nvSpPr>
      <xdr:spPr>
        <a:xfrm>
          <a:off x="16357600"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117929</xdr:rowOff>
    </xdr:from>
    <xdr:to>
      <xdr:col>81</xdr:col>
      <xdr:colOff>101600</xdr:colOff>
      <xdr:row>82</xdr:row>
      <xdr:rowOff>48079</xdr:rowOff>
    </xdr:to>
    <xdr:sp macro="" textlink="">
      <xdr:nvSpPr>
        <xdr:cNvPr id="671" name="楕円 670"/>
        <xdr:cNvSpPr/>
      </xdr:nvSpPr>
      <xdr:spPr>
        <a:xfrm>
          <a:off x="15430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127907</xdr:rowOff>
    </xdr:from>
    <xdr:to>
      <xdr:col>85</xdr:col>
      <xdr:colOff>127000</xdr:colOff>
      <xdr:row>81</xdr:row>
      <xdr:rowOff>168729</xdr:rowOff>
    </xdr:to>
    <xdr:cxnSp macro="">
      <xdr:nvCxnSpPr>
        <xdr:cNvPr id="672" name="直線コネクタ 671"/>
        <xdr:cNvCxnSpPr/>
      </xdr:nvCxnSpPr>
      <xdr:spPr>
        <a:xfrm flipV="1">
          <a:off x="15481300" y="1401535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93436</xdr:rowOff>
    </xdr:from>
    <xdr:to>
      <xdr:col>76</xdr:col>
      <xdr:colOff>165100</xdr:colOff>
      <xdr:row>82</xdr:row>
      <xdr:rowOff>23586</xdr:rowOff>
    </xdr:to>
    <xdr:sp macro="" textlink="">
      <xdr:nvSpPr>
        <xdr:cNvPr id="673" name="楕円 672"/>
        <xdr:cNvSpPr/>
      </xdr:nvSpPr>
      <xdr:spPr>
        <a:xfrm>
          <a:off x="1454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144236</xdr:rowOff>
    </xdr:from>
    <xdr:to>
      <xdr:col>81</xdr:col>
      <xdr:colOff>50800</xdr:colOff>
      <xdr:row>81</xdr:row>
      <xdr:rowOff>168729</xdr:rowOff>
    </xdr:to>
    <xdr:cxnSp macro="">
      <xdr:nvCxnSpPr>
        <xdr:cNvPr id="674" name="直線コネクタ 673"/>
        <xdr:cNvCxnSpPr/>
      </xdr:nvCxnSpPr>
      <xdr:spPr>
        <a:xfrm>
          <a:off x="14592300" y="140316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675"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676" name="n_2aveValue【消防施設】&#10;有形固定資産減価償却率"/>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677" name="n_3ave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39206</xdr:rowOff>
    </xdr:from>
    <xdr:ext cx="405111" cy="259045"/>
    <xdr:sp macro="" textlink="">
      <xdr:nvSpPr>
        <xdr:cNvPr id="678" name="n_1mainValue【消防施設】&#10;有形固定資産減価償却率"/>
        <xdr:cNvSpPr txBox="1"/>
      </xdr:nvSpPr>
      <xdr:spPr>
        <a:xfrm>
          <a:off x="152660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79" name="n_2mainValue【消防施設】&#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703" name="直線コネクタ 702"/>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04"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05" name="直線コネクタ 704"/>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706"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707" name="直線コネクタ 706"/>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8"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9" name="フローチャート: 判断 70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710" name="フローチャート: 判断 709"/>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1" name="フローチャート: 判断 710"/>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712" name="フローチャート: 判断 711"/>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52070</xdr:rowOff>
    </xdr:from>
    <xdr:to>
      <xdr:col>116</xdr:col>
      <xdr:colOff>114300</xdr:colOff>
      <xdr:row>84</xdr:row>
      <xdr:rowOff>153670</xdr:rowOff>
    </xdr:to>
    <xdr:sp macro="" textlink="">
      <xdr:nvSpPr>
        <xdr:cNvPr id="718" name="楕円 717"/>
        <xdr:cNvSpPr/>
      </xdr:nvSpPr>
      <xdr:spPr>
        <a:xfrm>
          <a:off x="22110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30497</xdr:rowOff>
    </xdr:from>
    <xdr:ext cx="469744" cy="259045"/>
    <xdr:sp macro="" textlink="">
      <xdr:nvSpPr>
        <xdr:cNvPr id="719" name="【消防施設】&#10;一人当たり面積該当値テキスト"/>
        <xdr:cNvSpPr txBox="1"/>
      </xdr:nvSpPr>
      <xdr:spPr>
        <a:xfrm>
          <a:off x="22199600"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52070</xdr:rowOff>
    </xdr:from>
    <xdr:to>
      <xdr:col>112</xdr:col>
      <xdr:colOff>38100</xdr:colOff>
      <xdr:row>84</xdr:row>
      <xdr:rowOff>153670</xdr:rowOff>
    </xdr:to>
    <xdr:sp macro="" textlink="">
      <xdr:nvSpPr>
        <xdr:cNvPr id="720" name="楕円 719"/>
        <xdr:cNvSpPr/>
      </xdr:nvSpPr>
      <xdr:spPr>
        <a:xfrm>
          <a:off x="21272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102870</xdr:rowOff>
    </xdr:from>
    <xdr:to>
      <xdr:col>116</xdr:col>
      <xdr:colOff>63500</xdr:colOff>
      <xdr:row>84</xdr:row>
      <xdr:rowOff>102870</xdr:rowOff>
    </xdr:to>
    <xdr:cxnSp macro="">
      <xdr:nvCxnSpPr>
        <xdr:cNvPr id="721" name="直線コネクタ 720"/>
        <xdr:cNvCxnSpPr/>
      </xdr:nvCxnSpPr>
      <xdr:spPr>
        <a:xfrm>
          <a:off x="21323300" y="1450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52070</xdr:rowOff>
    </xdr:from>
    <xdr:to>
      <xdr:col>107</xdr:col>
      <xdr:colOff>101600</xdr:colOff>
      <xdr:row>84</xdr:row>
      <xdr:rowOff>153670</xdr:rowOff>
    </xdr:to>
    <xdr:sp macro="" textlink="">
      <xdr:nvSpPr>
        <xdr:cNvPr id="722" name="楕円 721"/>
        <xdr:cNvSpPr/>
      </xdr:nvSpPr>
      <xdr:spPr>
        <a:xfrm>
          <a:off x="2038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102870</xdr:rowOff>
    </xdr:from>
    <xdr:to>
      <xdr:col>111</xdr:col>
      <xdr:colOff>177800</xdr:colOff>
      <xdr:row>84</xdr:row>
      <xdr:rowOff>102870</xdr:rowOff>
    </xdr:to>
    <xdr:cxnSp macro="">
      <xdr:nvCxnSpPr>
        <xdr:cNvPr id="723" name="直線コネクタ 722"/>
        <xdr:cNvCxnSpPr/>
      </xdr:nvCxnSpPr>
      <xdr:spPr>
        <a:xfrm>
          <a:off x="20434300" y="1450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724"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725"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726" name="n_3aveValue【消防施設】&#10;一人当たり面積"/>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144797</xdr:rowOff>
    </xdr:from>
    <xdr:ext cx="469744" cy="259045"/>
    <xdr:sp macro="" textlink="">
      <xdr:nvSpPr>
        <xdr:cNvPr id="727" name="n_1mainValue【消防施設】&#10;一人当たり面積"/>
        <xdr:cNvSpPr txBox="1"/>
      </xdr:nvSpPr>
      <xdr:spPr>
        <a:xfrm>
          <a:off x="210757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144797</xdr:rowOff>
    </xdr:from>
    <xdr:ext cx="469744" cy="259045"/>
    <xdr:sp macro="" textlink="">
      <xdr:nvSpPr>
        <xdr:cNvPr id="728" name="n_2mainValue【消防施設】&#10;一人当たり面積"/>
        <xdr:cNvSpPr txBox="1"/>
      </xdr:nvSpPr>
      <xdr:spPr>
        <a:xfrm>
          <a:off x="201994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0" name="テキスト ボックス 73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0" name="テキスト ボックス 74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2" name="テキスト ボックス 7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54" name="直線コネクタ 753"/>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55"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56" name="直線コネクタ 755"/>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57"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58" name="直線コネクタ 757"/>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759"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60" name="フローチャート: 判断 759"/>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61" name="フローチャート: 判断 760"/>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62" name="フローチャート: 判断 761"/>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63" name="フローチャート: 判断 762"/>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769" name="楕円 768"/>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770" name="【庁舎】&#10;有形固定資産減価償却率該当値テキスト"/>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165826</xdr:rowOff>
    </xdr:from>
    <xdr:to>
      <xdr:col>81</xdr:col>
      <xdr:colOff>101600</xdr:colOff>
      <xdr:row>103</xdr:row>
      <xdr:rowOff>95976</xdr:rowOff>
    </xdr:to>
    <xdr:sp macro="" textlink="">
      <xdr:nvSpPr>
        <xdr:cNvPr id="771" name="楕円 770"/>
        <xdr:cNvSpPr/>
      </xdr:nvSpPr>
      <xdr:spPr>
        <a:xfrm>
          <a:off x="15430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45176</xdr:rowOff>
    </xdr:to>
    <xdr:cxnSp macro="">
      <xdr:nvCxnSpPr>
        <xdr:cNvPr id="772" name="直線コネクタ 771"/>
        <xdr:cNvCxnSpPr/>
      </xdr:nvCxnSpPr>
      <xdr:spPr>
        <a:xfrm flipV="1">
          <a:off x="15481300" y="17655539"/>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116839</xdr:rowOff>
    </xdr:from>
    <xdr:to>
      <xdr:col>76</xdr:col>
      <xdr:colOff>165100</xdr:colOff>
      <xdr:row>102</xdr:row>
      <xdr:rowOff>46989</xdr:rowOff>
    </xdr:to>
    <xdr:sp macro="" textlink="">
      <xdr:nvSpPr>
        <xdr:cNvPr id="773" name="楕円 772"/>
        <xdr:cNvSpPr/>
      </xdr:nvSpPr>
      <xdr:spPr>
        <a:xfrm>
          <a:off x="1454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103</xdr:row>
      <xdr:rowOff>45176</xdr:rowOff>
    </xdr:to>
    <xdr:cxnSp macro="">
      <xdr:nvCxnSpPr>
        <xdr:cNvPr id="774" name="直線コネクタ 773"/>
        <xdr:cNvCxnSpPr/>
      </xdr:nvCxnSpPr>
      <xdr:spPr>
        <a:xfrm>
          <a:off x="14592300" y="17484089"/>
          <a:ext cx="889000" cy="2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775"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76"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777" name="n_3ave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112503</xdr:rowOff>
    </xdr:from>
    <xdr:ext cx="405111" cy="259045"/>
    <xdr:sp macro="" textlink="">
      <xdr:nvSpPr>
        <xdr:cNvPr id="778" name="n_1mainValue【庁舎】&#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63516</xdr:rowOff>
    </xdr:from>
    <xdr:ext cx="405111" cy="259045"/>
    <xdr:sp macro="" textlink="">
      <xdr:nvSpPr>
        <xdr:cNvPr id="779" name="n_2mainValue【庁舎】&#10;有形固定資産減価償却率"/>
        <xdr:cNvSpPr txBox="1"/>
      </xdr:nvSpPr>
      <xdr:spPr>
        <a:xfrm>
          <a:off x="14389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0" name="直線コネクタ 7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1" name="テキスト ボックス 7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2" name="直線コネクタ 7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3" name="テキスト ボックス 7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4" name="直線コネクタ 7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5" name="テキスト ボックス 7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6" name="直線コネクタ 7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7" name="テキスト ボックス 7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8" name="直線コネクタ 7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9" name="テキスト ボックス 7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0" name="直線コネクタ 7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1" name="テキスト ボックス 8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805" name="直線コネクタ 804"/>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806"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807" name="直線コネクタ 806"/>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808"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809" name="直線コネクタ 808"/>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810"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811" name="フローチャート: 判断 810"/>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12" name="フローチャート: 判断 81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813" name="フローチャート: 判断 812"/>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814" name="フローチャート: 判断 813"/>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820" name="楕円 819"/>
        <xdr:cNvSpPr/>
      </xdr:nvSpPr>
      <xdr:spPr>
        <a:xfrm>
          <a:off x="221107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2920</xdr:rowOff>
    </xdr:from>
    <xdr:ext cx="469744" cy="259045"/>
    <xdr:sp macro="" textlink="">
      <xdr:nvSpPr>
        <xdr:cNvPr id="821" name="【庁舎】&#10;一人当たり面積該当値テキスト"/>
        <xdr:cNvSpPr txBox="1"/>
      </xdr:nvSpPr>
      <xdr:spPr>
        <a:xfrm>
          <a:off x="22199600" y="183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87993</xdr:rowOff>
    </xdr:from>
    <xdr:to>
      <xdr:col>112</xdr:col>
      <xdr:colOff>38100</xdr:colOff>
      <xdr:row>108</xdr:row>
      <xdr:rowOff>18143</xdr:rowOff>
    </xdr:to>
    <xdr:sp macro="" textlink="">
      <xdr:nvSpPr>
        <xdr:cNvPr id="822" name="楕円 821"/>
        <xdr:cNvSpPr/>
      </xdr:nvSpPr>
      <xdr:spPr>
        <a:xfrm>
          <a:off x="21272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138793</xdr:rowOff>
    </xdr:from>
    <xdr:to>
      <xdr:col>116</xdr:col>
      <xdr:colOff>63500</xdr:colOff>
      <xdr:row>107</xdr:row>
      <xdr:rowOff>138793</xdr:rowOff>
    </xdr:to>
    <xdr:cxnSp macro="">
      <xdr:nvCxnSpPr>
        <xdr:cNvPr id="823" name="直線コネクタ 822"/>
        <xdr:cNvCxnSpPr/>
      </xdr:nvCxnSpPr>
      <xdr:spPr>
        <a:xfrm>
          <a:off x="21323300" y="1848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86905</xdr:rowOff>
    </xdr:from>
    <xdr:to>
      <xdr:col>107</xdr:col>
      <xdr:colOff>101600</xdr:colOff>
      <xdr:row>108</xdr:row>
      <xdr:rowOff>17055</xdr:rowOff>
    </xdr:to>
    <xdr:sp macro="" textlink="">
      <xdr:nvSpPr>
        <xdr:cNvPr id="824" name="楕円 823"/>
        <xdr:cNvSpPr/>
      </xdr:nvSpPr>
      <xdr:spPr>
        <a:xfrm>
          <a:off x="20383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137705</xdr:rowOff>
    </xdr:from>
    <xdr:to>
      <xdr:col>111</xdr:col>
      <xdr:colOff>177800</xdr:colOff>
      <xdr:row>107</xdr:row>
      <xdr:rowOff>138793</xdr:rowOff>
    </xdr:to>
    <xdr:cxnSp macro="">
      <xdr:nvCxnSpPr>
        <xdr:cNvPr id="825" name="直線コネクタ 824"/>
        <xdr:cNvCxnSpPr/>
      </xdr:nvCxnSpPr>
      <xdr:spPr>
        <a:xfrm>
          <a:off x="20434300" y="184828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26"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827"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828" name="n_3aveValue【庁舎】&#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9270</xdr:rowOff>
    </xdr:from>
    <xdr:ext cx="469744" cy="259045"/>
    <xdr:sp macro="" textlink="">
      <xdr:nvSpPr>
        <xdr:cNvPr id="829" name="n_1mainValue【庁舎】&#10;一人当たり面積"/>
        <xdr:cNvSpPr txBox="1"/>
      </xdr:nvSpPr>
      <xdr:spPr>
        <a:xfrm>
          <a:off x="210757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8182</xdr:rowOff>
    </xdr:from>
    <xdr:ext cx="469744" cy="259045"/>
    <xdr:sp macro="" textlink="">
      <xdr:nvSpPr>
        <xdr:cNvPr id="830" name="n_2mainValue【庁舎】&#10;一人当たり面積"/>
        <xdr:cNvSpPr txBox="1"/>
      </xdr:nvSpPr>
      <xdr:spPr>
        <a:xfrm>
          <a:off x="201994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類似団体と比較して特に有形固定資産減価償却率が高くなっている施設は図書館・体育館・プール・福祉施設であ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については、過去からの老朽化した施設が残っており、今後の活用を検討する必要がある。福祉施設については社会福祉協議会に指定管理委託しているものの、今後の維持管理や建替について協議していく必要が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役場庁舎については、昭和</a:t>
          </a:r>
          <a:r>
            <a:rPr lang="en-US" altLang="ja-JP" sz="1300">
              <a:effectLst/>
              <a:latin typeface="ＭＳ Ｐゴシック" panose="020B0600070205080204" pitchFamily="50" charset="-128"/>
              <a:ea typeface="ＭＳ Ｐゴシック" panose="020B0600070205080204" pitchFamily="50" charset="-128"/>
            </a:rPr>
            <a:t>54</a:t>
          </a:r>
          <a:r>
            <a:rPr lang="ja-JP" altLang="en-US" sz="1300">
              <a:effectLst/>
              <a:latin typeface="ＭＳ Ｐゴシック" panose="020B0600070205080204" pitchFamily="50" charset="-128"/>
              <a:ea typeface="ＭＳ Ｐゴシック" panose="020B0600070205080204" pitchFamily="50" charset="-128"/>
            </a:rPr>
            <a:t>年建築であり、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年に耐震化工事を実施しており、津波や洪水の危険区域でもないことから、建替や移築は検討していない。</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文化会館については町内に１箇所であり、平成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年建築のため現在の有形固定資産減価償却率は低い水準にある。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今後は公共施設の住民一人当たり面積について考慮し、維持管理費用の減少について検討していく必要がある。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24%20&#9733;&#19978;&#23500;&#30000;&#30010;/&#12304;&#36001;&#25919;&#29366;&#27841;&#36039;&#26009;&#38598;&#12305;_304042_&#19978;&#23500;&#3000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72.3</v>
          </cell>
          <cell r="CN51">
            <v>90</v>
          </cell>
          <cell r="CV51">
            <v>78.3</v>
          </cell>
        </row>
        <row r="53">
          <cell r="CF53">
            <v>60</v>
          </cell>
          <cell r="CN53">
            <v>60.6</v>
          </cell>
          <cell r="CV53">
            <v>62.3</v>
          </cell>
        </row>
        <row r="55">
          <cell r="AN55" t="str">
            <v>類似団体内平均値</v>
          </cell>
          <cell r="CF55">
            <v>0</v>
          </cell>
          <cell r="CN55">
            <v>0</v>
          </cell>
          <cell r="CV55">
            <v>0</v>
          </cell>
        </row>
        <row r="57">
          <cell r="CF57">
            <v>52.1</v>
          </cell>
          <cell r="CN57">
            <v>59.1</v>
          </cell>
          <cell r="CV57">
            <v>58.6</v>
          </cell>
        </row>
        <row r="72">
          <cell r="BP72" t="str">
            <v>H26</v>
          </cell>
          <cell r="BX72" t="str">
            <v>H27</v>
          </cell>
          <cell r="CF72" t="str">
            <v>H28</v>
          </cell>
          <cell r="CN72" t="str">
            <v>H29</v>
          </cell>
          <cell r="CV72" t="str">
            <v>H30</v>
          </cell>
        </row>
        <row r="73">
          <cell r="AN73" t="str">
            <v>当該団体値</v>
          </cell>
          <cell r="BP73">
            <v>110</v>
          </cell>
          <cell r="BX73">
            <v>86</v>
          </cell>
          <cell r="CF73">
            <v>72.3</v>
          </cell>
          <cell r="CN73">
            <v>90</v>
          </cell>
          <cell r="CV73">
            <v>78.3</v>
          </cell>
        </row>
        <row r="75">
          <cell r="BP75">
            <v>13.3</v>
          </cell>
          <cell r="BX75">
            <v>12.5</v>
          </cell>
          <cell r="CF75">
            <v>12.3</v>
          </cell>
          <cell r="CN75">
            <v>13.1</v>
          </cell>
          <cell r="CV75">
            <v>14.1</v>
          </cell>
        </row>
        <row r="77">
          <cell r="AN77" t="str">
            <v>類似団体内平均値</v>
          </cell>
          <cell r="BP77">
            <v>10.199999999999999</v>
          </cell>
          <cell r="BX77">
            <v>13.1</v>
          </cell>
          <cell r="CF77">
            <v>0</v>
          </cell>
          <cell r="CN77">
            <v>0</v>
          </cell>
          <cell r="CV77">
            <v>0</v>
          </cell>
        </row>
        <row r="79">
          <cell r="BP79">
            <v>9.1</v>
          </cell>
          <cell r="BX79">
            <v>8.9</v>
          </cell>
          <cell r="CF79">
            <v>7.9</v>
          </cell>
          <cell r="CN79">
            <v>7.9</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78</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80</v>
      </c>
      <c r="C3" s="608"/>
      <c r="D3" s="608"/>
      <c r="E3" s="609"/>
      <c r="F3" s="609"/>
      <c r="G3" s="609"/>
      <c r="H3" s="609"/>
      <c r="I3" s="609"/>
      <c r="J3" s="609"/>
      <c r="K3" s="609"/>
      <c r="L3" s="609" t="s">
        <v>81</v>
      </c>
      <c r="M3" s="609"/>
      <c r="N3" s="609"/>
      <c r="O3" s="609"/>
      <c r="P3" s="609"/>
      <c r="Q3" s="609"/>
      <c r="R3" s="612"/>
      <c r="S3" s="612"/>
      <c r="T3" s="612"/>
      <c r="U3" s="612"/>
      <c r="V3" s="613"/>
      <c r="W3" s="506" t="s">
        <v>82</v>
      </c>
      <c r="X3" s="507"/>
      <c r="Y3" s="507"/>
      <c r="Z3" s="507"/>
      <c r="AA3" s="507"/>
      <c r="AB3" s="608"/>
      <c r="AC3" s="612" t="s">
        <v>83</v>
      </c>
      <c r="AD3" s="507"/>
      <c r="AE3" s="507"/>
      <c r="AF3" s="507"/>
      <c r="AG3" s="507"/>
      <c r="AH3" s="507"/>
      <c r="AI3" s="507"/>
      <c r="AJ3" s="507"/>
      <c r="AK3" s="507"/>
      <c r="AL3" s="574"/>
      <c r="AM3" s="506" t="s">
        <v>84</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85</v>
      </c>
      <c r="BO3" s="507"/>
      <c r="BP3" s="507"/>
      <c r="BQ3" s="507"/>
      <c r="BR3" s="507"/>
      <c r="BS3" s="507"/>
      <c r="BT3" s="507"/>
      <c r="BU3" s="574"/>
      <c r="BV3" s="506" t="s">
        <v>86</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87</v>
      </c>
      <c r="CU3" s="507"/>
      <c r="CV3" s="507"/>
      <c r="CW3" s="507"/>
      <c r="CX3" s="507"/>
      <c r="CY3" s="507"/>
      <c r="CZ3" s="507"/>
      <c r="DA3" s="574"/>
      <c r="DB3" s="506" t="s">
        <v>88</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89</v>
      </c>
      <c r="AZ4" s="420"/>
      <c r="BA4" s="420"/>
      <c r="BB4" s="420"/>
      <c r="BC4" s="420"/>
      <c r="BD4" s="420"/>
      <c r="BE4" s="420"/>
      <c r="BF4" s="420"/>
      <c r="BG4" s="420"/>
      <c r="BH4" s="420"/>
      <c r="BI4" s="420"/>
      <c r="BJ4" s="420"/>
      <c r="BK4" s="420"/>
      <c r="BL4" s="420"/>
      <c r="BM4" s="421"/>
      <c r="BN4" s="422">
        <v>6087433</v>
      </c>
      <c r="BO4" s="423"/>
      <c r="BP4" s="423"/>
      <c r="BQ4" s="423"/>
      <c r="BR4" s="423"/>
      <c r="BS4" s="423"/>
      <c r="BT4" s="423"/>
      <c r="BU4" s="424"/>
      <c r="BV4" s="422">
        <v>6950120</v>
      </c>
      <c r="BW4" s="423"/>
      <c r="BX4" s="423"/>
      <c r="BY4" s="423"/>
      <c r="BZ4" s="423"/>
      <c r="CA4" s="423"/>
      <c r="CB4" s="423"/>
      <c r="CC4" s="424"/>
      <c r="CD4" s="600" t="s">
        <v>90</v>
      </c>
      <c r="CE4" s="601"/>
      <c r="CF4" s="601"/>
      <c r="CG4" s="601"/>
      <c r="CH4" s="601"/>
      <c r="CI4" s="601"/>
      <c r="CJ4" s="601"/>
      <c r="CK4" s="601"/>
      <c r="CL4" s="601"/>
      <c r="CM4" s="601"/>
      <c r="CN4" s="601"/>
      <c r="CO4" s="601"/>
      <c r="CP4" s="601"/>
      <c r="CQ4" s="601"/>
      <c r="CR4" s="601"/>
      <c r="CS4" s="602"/>
      <c r="CT4" s="603">
        <v>1.3</v>
      </c>
      <c r="CU4" s="604"/>
      <c r="CV4" s="604"/>
      <c r="CW4" s="604"/>
      <c r="CX4" s="604"/>
      <c r="CY4" s="604"/>
      <c r="CZ4" s="604"/>
      <c r="DA4" s="605"/>
      <c r="DB4" s="603">
        <v>1.7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91</v>
      </c>
      <c r="AN5" s="401"/>
      <c r="AO5" s="401"/>
      <c r="AP5" s="401"/>
      <c r="AQ5" s="401"/>
      <c r="AR5" s="401"/>
      <c r="AS5" s="401"/>
      <c r="AT5" s="402"/>
      <c r="AU5" s="484" t="s">
        <v>92</v>
      </c>
      <c r="AV5" s="485"/>
      <c r="AW5" s="485"/>
      <c r="AX5" s="485"/>
      <c r="AY5" s="407" t="s">
        <v>93</v>
      </c>
      <c r="AZ5" s="408"/>
      <c r="BA5" s="408"/>
      <c r="BB5" s="408"/>
      <c r="BC5" s="408"/>
      <c r="BD5" s="408"/>
      <c r="BE5" s="408"/>
      <c r="BF5" s="408"/>
      <c r="BG5" s="408"/>
      <c r="BH5" s="408"/>
      <c r="BI5" s="408"/>
      <c r="BJ5" s="408"/>
      <c r="BK5" s="408"/>
      <c r="BL5" s="408"/>
      <c r="BM5" s="409"/>
      <c r="BN5" s="427">
        <v>5927668</v>
      </c>
      <c r="BO5" s="428"/>
      <c r="BP5" s="428"/>
      <c r="BQ5" s="428"/>
      <c r="BR5" s="428"/>
      <c r="BS5" s="428"/>
      <c r="BT5" s="428"/>
      <c r="BU5" s="429"/>
      <c r="BV5" s="427">
        <v>6884334</v>
      </c>
      <c r="BW5" s="428"/>
      <c r="BX5" s="428"/>
      <c r="BY5" s="428"/>
      <c r="BZ5" s="428"/>
      <c r="CA5" s="428"/>
      <c r="CB5" s="428"/>
      <c r="CC5" s="429"/>
      <c r="CD5" s="436" t="s">
        <v>94</v>
      </c>
      <c r="CE5" s="437"/>
      <c r="CF5" s="437"/>
      <c r="CG5" s="437"/>
      <c r="CH5" s="437"/>
      <c r="CI5" s="437"/>
      <c r="CJ5" s="437"/>
      <c r="CK5" s="437"/>
      <c r="CL5" s="437"/>
      <c r="CM5" s="437"/>
      <c r="CN5" s="437"/>
      <c r="CO5" s="437"/>
      <c r="CP5" s="437"/>
      <c r="CQ5" s="437"/>
      <c r="CR5" s="437"/>
      <c r="CS5" s="438"/>
      <c r="CT5" s="397">
        <v>88.3</v>
      </c>
      <c r="CU5" s="398"/>
      <c r="CV5" s="398"/>
      <c r="CW5" s="398"/>
      <c r="CX5" s="398"/>
      <c r="CY5" s="398"/>
      <c r="CZ5" s="398"/>
      <c r="DA5" s="399"/>
      <c r="DB5" s="397">
        <v>88.2</v>
      </c>
      <c r="DC5" s="398"/>
      <c r="DD5" s="398"/>
      <c r="DE5" s="398"/>
      <c r="DF5" s="398"/>
      <c r="DG5" s="398"/>
      <c r="DH5" s="398"/>
      <c r="DI5" s="399"/>
      <c r="DJ5" s="185"/>
      <c r="DK5" s="185"/>
      <c r="DL5" s="185"/>
      <c r="DM5" s="185"/>
      <c r="DN5" s="185"/>
      <c r="DO5" s="185"/>
    </row>
    <row r="6" spans="1:119" ht="18.75" customHeight="1" x14ac:dyDescent="0.15">
      <c r="A6" s="186"/>
      <c r="B6" s="580" t="s">
        <v>95</v>
      </c>
      <c r="C6" s="441"/>
      <c r="D6" s="441"/>
      <c r="E6" s="581"/>
      <c r="F6" s="581"/>
      <c r="G6" s="581"/>
      <c r="H6" s="581"/>
      <c r="I6" s="581"/>
      <c r="J6" s="581"/>
      <c r="K6" s="581"/>
      <c r="L6" s="581" t="s">
        <v>96</v>
      </c>
      <c r="M6" s="581"/>
      <c r="N6" s="581"/>
      <c r="O6" s="581"/>
      <c r="P6" s="581"/>
      <c r="Q6" s="581"/>
      <c r="R6" s="465"/>
      <c r="S6" s="465"/>
      <c r="T6" s="465"/>
      <c r="U6" s="465"/>
      <c r="V6" s="587"/>
      <c r="W6" s="518" t="s">
        <v>97</v>
      </c>
      <c r="X6" s="440"/>
      <c r="Y6" s="440"/>
      <c r="Z6" s="440"/>
      <c r="AA6" s="440"/>
      <c r="AB6" s="441"/>
      <c r="AC6" s="592" t="s">
        <v>98</v>
      </c>
      <c r="AD6" s="593"/>
      <c r="AE6" s="593"/>
      <c r="AF6" s="593"/>
      <c r="AG6" s="593"/>
      <c r="AH6" s="593"/>
      <c r="AI6" s="593"/>
      <c r="AJ6" s="593"/>
      <c r="AK6" s="593"/>
      <c r="AL6" s="594"/>
      <c r="AM6" s="496" t="s">
        <v>99</v>
      </c>
      <c r="AN6" s="401"/>
      <c r="AO6" s="401"/>
      <c r="AP6" s="401"/>
      <c r="AQ6" s="401"/>
      <c r="AR6" s="401"/>
      <c r="AS6" s="401"/>
      <c r="AT6" s="402"/>
      <c r="AU6" s="484" t="s">
        <v>92</v>
      </c>
      <c r="AV6" s="485"/>
      <c r="AW6" s="485"/>
      <c r="AX6" s="485"/>
      <c r="AY6" s="407" t="s">
        <v>100</v>
      </c>
      <c r="AZ6" s="408"/>
      <c r="BA6" s="408"/>
      <c r="BB6" s="408"/>
      <c r="BC6" s="408"/>
      <c r="BD6" s="408"/>
      <c r="BE6" s="408"/>
      <c r="BF6" s="408"/>
      <c r="BG6" s="408"/>
      <c r="BH6" s="408"/>
      <c r="BI6" s="408"/>
      <c r="BJ6" s="408"/>
      <c r="BK6" s="408"/>
      <c r="BL6" s="408"/>
      <c r="BM6" s="409"/>
      <c r="BN6" s="427">
        <v>159765</v>
      </c>
      <c r="BO6" s="428"/>
      <c r="BP6" s="428"/>
      <c r="BQ6" s="428"/>
      <c r="BR6" s="428"/>
      <c r="BS6" s="428"/>
      <c r="BT6" s="428"/>
      <c r="BU6" s="429"/>
      <c r="BV6" s="427">
        <v>65786</v>
      </c>
      <c r="BW6" s="428"/>
      <c r="BX6" s="428"/>
      <c r="BY6" s="428"/>
      <c r="BZ6" s="428"/>
      <c r="CA6" s="428"/>
      <c r="CB6" s="428"/>
      <c r="CC6" s="429"/>
      <c r="CD6" s="436" t="s">
        <v>101</v>
      </c>
      <c r="CE6" s="437"/>
      <c r="CF6" s="437"/>
      <c r="CG6" s="437"/>
      <c r="CH6" s="437"/>
      <c r="CI6" s="437"/>
      <c r="CJ6" s="437"/>
      <c r="CK6" s="437"/>
      <c r="CL6" s="437"/>
      <c r="CM6" s="437"/>
      <c r="CN6" s="437"/>
      <c r="CO6" s="437"/>
      <c r="CP6" s="437"/>
      <c r="CQ6" s="437"/>
      <c r="CR6" s="437"/>
      <c r="CS6" s="438"/>
      <c r="CT6" s="577">
        <v>93.6</v>
      </c>
      <c r="CU6" s="578"/>
      <c r="CV6" s="578"/>
      <c r="CW6" s="578"/>
      <c r="CX6" s="578"/>
      <c r="CY6" s="578"/>
      <c r="CZ6" s="578"/>
      <c r="DA6" s="579"/>
      <c r="DB6" s="577">
        <v>93.4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102</v>
      </c>
      <c r="AN7" s="401"/>
      <c r="AO7" s="401"/>
      <c r="AP7" s="401"/>
      <c r="AQ7" s="401"/>
      <c r="AR7" s="401"/>
      <c r="AS7" s="401"/>
      <c r="AT7" s="402"/>
      <c r="AU7" s="484" t="s">
        <v>103</v>
      </c>
      <c r="AV7" s="485"/>
      <c r="AW7" s="485"/>
      <c r="AX7" s="485"/>
      <c r="AY7" s="407" t="s">
        <v>104</v>
      </c>
      <c r="AZ7" s="408"/>
      <c r="BA7" s="408"/>
      <c r="BB7" s="408"/>
      <c r="BC7" s="408"/>
      <c r="BD7" s="408"/>
      <c r="BE7" s="408"/>
      <c r="BF7" s="408"/>
      <c r="BG7" s="408"/>
      <c r="BH7" s="408"/>
      <c r="BI7" s="408"/>
      <c r="BJ7" s="408"/>
      <c r="BK7" s="408"/>
      <c r="BL7" s="408"/>
      <c r="BM7" s="409"/>
      <c r="BN7" s="427">
        <v>109247</v>
      </c>
      <c r="BO7" s="428"/>
      <c r="BP7" s="428"/>
      <c r="BQ7" s="428"/>
      <c r="BR7" s="428"/>
      <c r="BS7" s="428"/>
      <c r="BT7" s="428"/>
      <c r="BU7" s="429"/>
      <c r="BV7" s="427">
        <v>0</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3857545</v>
      </c>
      <c r="CU7" s="428"/>
      <c r="CV7" s="428"/>
      <c r="CW7" s="428"/>
      <c r="CX7" s="428"/>
      <c r="CY7" s="428"/>
      <c r="CZ7" s="428"/>
      <c r="DA7" s="429"/>
      <c r="DB7" s="427">
        <v>3759307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92</v>
      </c>
      <c r="AV8" s="485"/>
      <c r="AW8" s="485"/>
      <c r="AX8" s="485"/>
      <c r="AY8" s="407" t="s">
        <v>107</v>
      </c>
      <c r="AZ8" s="408"/>
      <c r="BA8" s="408"/>
      <c r="BB8" s="408"/>
      <c r="BC8" s="408"/>
      <c r="BD8" s="408"/>
      <c r="BE8" s="408"/>
      <c r="BF8" s="408"/>
      <c r="BG8" s="408"/>
      <c r="BH8" s="408"/>
      <c r="BI8" s="408"/>
      <c r="BJ8" s="408"/>
      <c r="BK8" s="408"/>
      <c r="BL8" s="408"/>
      <c r="BM8" s="409"/>
      <c r="BN8" s="427">
        <v>50518</v>
      </c>
      <c r="BO8" s="428"/>
      <c r="BP8" s="428"/>
      <c r="BQ8" s="428"/>
      <c r="BR8" s="428"/>
      <c r="BS8" s="428"/>
      <c r="BT8" s="428"/>
      <c r="BU8" s="429"/>
      <c r="BV8" s="427">
        <v>65786</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0.5</v>
      </c>
      <c r="CU8" s="541"/>
      <c r="CV8" s="541"/>
      <c r="CW8" s="541"/>
      <c r="CX8" s="541"/>
      <c r="CY8" s="541"/>
      <c r="CZ8" s="541"/>
      <c r="DA8" s="542"/>
      <c r="DB8" s="540">
        <v>0.49</v>
      </c>
      <c r="DC8" s="541"/>
      <c r="DD8" s="541"/>
      <c r="DE8" s="541"/>
      <c r="DF8" s="541"/>
      <c r="DG8" s="541"/>
      <c r="DH8" s="541"/>
      <c r="DI8" s="542"/>
      <c r="DJ8" s="185"/>
      <c r="DK8" s="185"/>
      <c r="DL8" s="185"/>
      <c r="DM8" s="185"/>
      <c r="DN8" s="185"/>
      <c r="DO8" s="185"/>
    </row>
    <row r="9" spans="1:119" ht="18.75" customHeight="1" thickBot="1" x14ac:dyDescent="0.2">
      <c r="A9" s="186"/>
      <c r="B9" s="566" t="s">
        <v>109</v>
      </c>
      <c r="C9" s="567"/>
      <c r="D9" s="567"/>
      <c r="E9" s="567"/>
      <c r="F9" s="567"/>
      <c r="G9" s="567"/>
      <c r="H9" s="567"/>
      <c r="I9" s="567"/>
      <c r="J9" s="567"/>
      <c r="K9" s="490"/>
      <c r="L9" s="568" t="s">
        <v>110</v>
      </c>
      <c r="M9" s="569"/>
      <c r="N9" s="569"/>
      <c r="O9" s="569"/>
      <c r="P9" s="569"/>
      <c r="Q9" s="570"/>
      <c r="R9" s="571">
        <v>14989</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92</v>
      </c>
      <c r="AV9" s="485"/>
      <c r="AW9" s="485"/>
      <c r="AX9" s="485"/>
      <c r="AY9" s="407" t="s">
        <v>113</v>
      </c>
      <c r="AZ9" s="408"/>
      <c r="BA9" s="408"/>
      <c r="BB9" s="408"/>
      <c r="BC9" s="408"/>
      <c r="BD9" s="408"/>
      <c r="BE9" s="408"/>
      <c r="BF9" s="408"/>
      <c r="BG9" s="408"/>
      <c r="BH9" s="408"/>
      <c r="BI9" s="408"/>
      <c r="BJ9" s="408"/>
      <c r="BK9" s="408"/>
      <c r="BL9" s="408"/>
      <c r="BM9" s="409"/>
      <c r="BN9" s="427">
        <v>-15268</v>
      </c>
      <c r="BO9" s="428"/>
      <c r="BP9" s="428"/>
      <c r="BQ9" s="428"/>
      <c r="BR9" s="428"/>
      <c r="BS9" s="428"/>
      <c r="BT9" s="428"/>
      <c r="BU9" s="429"/>
      <c r="BV9" s="427">
        <v>13752</v>
      </c>
      <c r="BW9" s="428"/>
      <c r="BX9" s="428"/>
      <c r="BY9" s="428"/>
      <c r="BZ9" s="428"/>
      <c r="CA9" s="428"/>
      <c r="CB9" s="428"/>
      <c r="CC9" s="429"/>
      <c r="CD9" s="436" t="s">
        <v>114</v>
      </c>
      <c r="CE9" s="437"/>
      <c r="CF9" s="437"/>
      <c r="CG9" s="437"/>
      <c r="CH9" s="437"/>
      <c r="CI9" s="437"/>
      <c r="CJ9" s="437"/>
      <c r="CK9" s="437"/>
      <c r="CL9" s="437"/>
      <c r="CM9" s="437"/>
      <c r="CN9" s="437"/>
      <c r="CO9" s="437"/>
      <c r="CP9" s="437"/>
      <c r="CQ9" s="437"/>
      <c r="CR9" s="437"/>
      <c r="CS9" s="438"/>
      <c r="CT9" s="397">
        <v>15.2</v>
      </c>
      <c r="CU9" s="398"/>
      <c r="CV9" s="398"/>
      <c r="CW9" s="398"/>
      <c r="CX9" s="398"/>
      <c r="CY9" s="398"/>
      <c r="CZ9" s="398"/>
      <c r="DA9" s="399"/>
      <c r="DB9" s="397">
        <v>15.5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115</v>
      </c>
      <c r="M10" s="401"/>
      <c r="N10" s="401"/>
      <c r="O10" s="401"/>
      <c r="P10" s="401"/>
      <c r="Q10" s="402"/>
      <c r="R10" s="403">
        <v>14807</v>
      </c>
      <c r="S10" s="404"/>
      <c r="T10" s="404"/>
      <c r="U10" s="404"/>
      <c r="V10" s="406"/>
      <c r="W10" s="575"/>
      <c r="X10" s="389"/>
      <c r="Y10" s="389"/>
      <c r="Z10" s="389"/>
      <c r="AA10" s="389"/>
      <c r="AB10" s="389"/>
      <c r="AC10" s="389"/>
      <c r="AD10" s="389"/>
      <c r="AE10" s="389"/>
      <c r="AF10" s="389"/>
      <c r="AG10" s="389"/>
      <c r="AH10" s="389"/>
      <c r="AI10" s="389"/>
      <c r="AJ10" s="389"/>
      <c r="AK10" s="389"/>
      <c r="AL10" s="576"/>
      <c r="AM10" s="496" t="s">
        <v>116</v>
      </c>
      <c r="AN10" s="401"/>
      <c r="AO10" s="401"/>
      <c r="AP10" s="401"/>
      <c r="AQ10" s="401"/>
      <c r="AR10" s="401"/>
      <c r="AS10" s="401"/>
      <c r="AT10" s="402"/>
      <c r="AU10" s="484" t="s">
        <v>92</v>
      </c>
      <c r="AV10" s="485"/>
      <c r="AW10" s="485"/>
      <c r="AX10" s="485"/>
      <c r="AY10" s="407" t="s">
        <v>117</v>
      </c>
      <c r="AZ10" s="408"/>
      <c r="BA10" s="408"/>
      <c r="BB10" s="408"/>
      <c r="BC10" s="408"/>
      <c r="BD10" s="408"/>
      <c r="BE10" s="408"/>
      <c r="BF10" s="408"/>
      <c r="BG10" s="408"/>
      <c r="BH10" s="408"/>
      <c r="BI10" s="408"/>
      <c r="BJ10" s="408"/>
      <c r="BK10" s="408"/>
      <c r="BL10" s="408"/>
      <c r="BM10" s="409"/>
      <c r="BN10" s="427">
        <v>34</v>
      </c>
      <c r="BO10" s="428"/>
      <c r="BP10" s="428"/>
      <c r="BQ10" s="428"/>
      <c r="BR10" s="428"/>
      <c r="BS10" s="428"/>
      <c r="BT10" s="428"/>
      <c r="BU10" s="429"/>
      <c r="BV10" s="427">
        <v>10042</v>
      </c>
      <c r="BW10" s="428"/>
      <c r="BX10" s="428"/>
      <c r="BY10" s="428"/>
      <c r="BZ10" s="428"/>
      <c r="CA10" s="428"/>
      <c r="CB10" s="428"/>
      <c r="CC10" s="429"/>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119</v>
      </c>
      <c r="M11" s="474"/>
      <c r="N11" s="474"/>
      <c r="O11" s="474"/>
      <c r="P11" s="474"/>
      <c r="Q11" s="475"/>
      <c r="R11" s="563" t="s">
        <v>120</v>
      </c>
      <c r="S11" s="564"/>
      <c r="T11" s="564"/>
      <c r="U11" s="564"/>
      <c r="V11" s="565"/>
      <c r="W11" s="575"/>
      <c r="X11" s="389"/>
      <c r="Y11" s="389"/>
      <c r="Z11" s="389"/>
      <c r="AA11" s="389"/>
      <c r="AB11" s="389"/>
      <c r="AC11" s="389"/>
      <c r="AD11" s="389"/>
      <c r="AE11" s="389"/>
      <c r="AF11" s="389"/>
      <c r="AG11" s="389"/>
      <c r="AH11" s="389"/>
      <c r="AI11" s="389"/>
      <c r="AJ11" s="389"/>
      <c r="AK11" s="389"/>
      <c r="AL11" s="576"/>
      <c r="AM11" s="496" t="s">
        <v>121</v>
      </c>
      <c r="AN11" s="401"/>
      <c r="AO11" s="401"/>
      <c r="AP11" s="401"/>
      <c r="AQ11" s="401"/>
      <c r="AR11" s="401"/>
      <c r="AS11" s="401"/>
      <c r="AT11" s="402"/>
      <c r="AU11" s="484" t="s">
        <v>122</v>
      </c>
      <c r="AV11" s="485"/>
      <c r="AW11" s="485"/>
      <c r="AX11" s="485"/>
      <c r="AY11" s="407" t="s">
        <v>123</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124</v>
      </c>
      <c r="CE11" s="437"/>
      <c r="CF11" s="437"/>
      <c r="CG11" s="437"/>
      <c r="CH11" s="437"/>
      <c r="CI11" s="437"/>
      <c r="CJ11" s="437"/>
      <c r="CK11" s="437"/>
      <c r="CL11" s="437"/>
      <c r="CM11" s="437"/>
      <c r="CN11" s="437"/>
      <c r="CO11" s="437"/>
      <c r="CP11" s="437"/>
      <c r="CQ11" s="437"/>
      <c r="CR11" s="437"/>
      <c r="CS11" s="438"/>
      <c r="CT11" s="540" t="s">
        <v>125</v>
      </c>
      <c r="CU11" s="541"/>
      <c r="CV11" s="541"/>
      <c r="CW11" s="541"/>
      <c r="CX11" s="541"/>
      <c r="CY11" s="541"/>
      <c r="CZ11" s="541"/>
      <c r="DA11" s="542"/>
      <c r="DB11" s="540" t="s">
        <v>125</v>
      </c>
      <c r="DC11" s="541"/>
      <c r="DD11" s="541"/>
      <c r="DE11" s="541"/>
      <c r="DF11" s="541"/>
      <c r="DG11" s="541"/>
      <c r="DH11" s="541"/>
      <c r="DI11" s="542"/>
      <c r="DJ11" s="185"/>
      <c r="DK11" s="185"/>
      <c r="DL11" s="185"/>
      <c r="DM11" s="185"/>
      <c r="DN11" s="185"/>
      <c r="DO11" s="185"/>
    </row>
    <row r="12" spans="1:119" ht="18.75" customHeight="1" x14ac:dyDescent="0.15">
      <c r="A12" s="186"/>
      <c r="B12" s="543" t="s">
        <v>126</v>
      </c>
      <c r="C12" s="544"/>
      <c r="D12" s="544"/>
      <c r="E12" s="544"/>
      <c r="F12" s="544"/>
      <c r="G12" s="544"/>
      <c r="H12" s="544"/>
      <c r="I12" s="544"/>
      <c r="J12" s="544"/>
      <c r="K12" s="545"/>
      <c r="L12" s="552" t="s">
        <v>127</v>
      </c>
      <c r="M12" s="553"/>
      <c r="N12" s="553"/>
      <c r="O12" s="553"/>
      <c r="P12" s="553"/>
      <c r="Q12" s="554"/>
      <c r="R12" s="555">
        <v>15593</v>
      </c>
      <c r="S12" s="556"/>
      <c r="T12" s="556"/>
      <c r="U12" s="556"/>
      <c r="V12" s="557"/>
      <c r="W12" s="558" t="s">
        <v>1</v>
      </c>
      <c r="X12" s="485"/>
      <c r="Y12" s="485"/>
      <c r="Z12" s="485"/>
      <c r="AA12" s="485"/>
      <c r="AB12" s="559"/>
      <c r="AC12" s="484" t="s">
        <v>128</v>
      </c>
      <c r="AD12" s="485"/>
      <c r="AE12" s="485"/>
      <c r="AF12" s="485"/>
      <c r="AG12" s="559"/>
      <c r="AH12" s="484" t="s">
        <v>129</v>
      </c>
      <c r="AI12" s="485"/>
      <c r="AJ12" s="485"/>
      <c r="AK12" s="485"/>
      <c r="AL12" s="560"/>
      <c r="AM12" s="496" t="s">
        <v>130</v>
      </c>
      <c r="AN12" s="401"/>
      <c r="AO12" s="401"/>
      <c r="AP12" s="401"/>
      <c r="AQ12" s="401"/>
      <c r="AR12" s="401"/>
      <c r="AS12" s="401"/>
      <c r="AT12" s="402"/>
      <c r="AU12" s="484" t="s">
        <v>131</v>
      </c>
      <c r="AV12" s="485"/>
      <c r="AW12" s="485"/>
      <c r="AX12" s="485"/>
      <c r="AY12" s="407" t="s">
        <v>132</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10000</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134</v>
      </c>
      <c r="CU12" s="541"/>
      <c r="CV12" s="541"/>
      <c r="CW12" s="541"/>
      <c r="CX12" s="541"/>
      <c r="CY12" s="541"/>
      <c r="CZ12" s="541"/>
      <c r="DA12" s="542"/>
      <c r="DB12" s="540" t="s">
        <v>134</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135</v>
      </c>
      <c r="N13" s="528"/>
      <c r="O13" s="528"/>
      <c r="P13" s="528"/>
      <c r="Q13" s="529"/>
      <c r="R13" s="530">
        <v>15548</v>
      </c>
      <c r="S13" s="531"/>
      <c r="T13" s="531"/>
      <c r="U13" s="531"/>
      <c r="V13" s="532"/>
      <c r="W13" s="518" t="s">
        <v>136</v>
      </c>
      <c r="X13" s="440"/>
      <c r="Y13" s="440"/>
      <c r="Z13" s="440"/>
      <c r="AA13" s="440"/>
      <c r="AB13" s="441"/>
      <c r="AC13" s="403">
        <v>571</v>
      </c>
      <c r="AD13" s="404"/>
      <c r="AE13" s="404"/>
      <c r="AF13" s="404"/>
      <c r="AG13" s="405"/>
      <c r="AH13" s="403">
        <v>541</v>
      </c>
      <c r="AI13" s="404"/>
      <c r="AJ13" s="404"/>
      <c r="AK13" s="404"/>
      <c r="AL13" s="406"/>
      <c r="AM13" s="496" t="s">
        <v>137</v>
      </c>
      <c r="AN13" s="401"/>
      <c r="AO13" s="401"/>
      <c r="AP13" s="401"/>
      <c r="AQ13" s="401"/>
      <c r="AR13" s="401"/>
      <c r="AS13" s="401"/>
      <c r="AT13" s="402"/>
      <c r="AU13" s="484" t="s">
        <v>122</v>
      </c>
      <c r="AV13" s="485"/>
      <c r="AW13" s="485"/>
      <c r="AX13" s="485"/>
      <c r="AY13" s="407" t="s">
        <v>138</v>
      </c>
      <c r="AZ13" s="408"/>
      <c r="BA13" s="408"/>
      <c r="BB13" s="408"/>
      <c r="BC13" s="408"/>
      <c r="BD13" s="408"/>
      <c r="BE13" s="408"/>
      <c r="BF13" s="408"/>
      <c r="BG13" s="408"/>
      <c r="BH13" s="408"/>
      <c r="BI13" s="408"/>
      <c r="BJ13" s="408"/>
      <c r="BK13" s="408"/>
      <c r="BL13" s="408"/>
      <c r="BM13" s="409"/>
      <c r="BN13" s="427">
        <v>-15234</v>
      </c>
      <c r="BO13" s="428"/>
      <c r="BP13" s="428"/>
      <c r="BQ13" s="428"/>
      <c r="BR13" s="428"/>
      <c r="BS13" s="428"/>
      <c r="BT13" s="428"/>
      <c r="BU13" s="429"/>
      <c r="BV13" s="427">
        <v>13794</v>
      </c>
      <c r="BW13" s="428"/>
      <c r="BX13" s="428"/>
      <c r="BY13" s="428"/>
      <c r="BZ13" s="428"/>
      <c r="CA13" s="428"/>
      <c r="CB13" s="428"/>
      <c r="CC13" s="429"/>
      <c r="CD13" s="436" t="s">
        <v>139</v>
      </c>
      <c r="CE13" s="437"/>
      <c r="CF13" s="437"/>
      <c r="CG13" s="437"/>
      <c r="CH13" s="437"/>
      <c r="CI13" s="437"/>
      <c r="CJ13" s="437"/>
      <c r="CK13" s="437"/>
      <c r="CL13" s="437"/>
      <c r="CM13" s="437"/>
      <c r="CN13" s="437"/>
      <c r="CO13" s="437"/>
      <c r="CP13" s="437"/>
      <c r="CQ13" s="437"/>
      <c r="CR13" s="437"/>
      <c r="CS13" s="438"/>
      <c r="CT13" s="397">
        <v>14.1</v>
      </c>
      <c r="CU13" s="398"/>
      <c r="CV13" s="398"/>
      <c r="CW13" s="398"/>
      <c r="CX13" s="398"/>
      <c r="CY13" s="398"/>
      <c r="CZ13" s="398"/>
      <c r="DA13" s="399"/>
      <c r="DB13" s="397">
        <v>13.1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140</v>
      </c>
      <c r="M14" s="561"/>
      <c r="N14" s="561"/>
      <c r="O14" s="561"/>
      <c r="P14" s="561"/>
      <c r="Q14" s="562"/>
      <c r="R14" s="530">
        <v>15628</v>
      </c>
      <c r="S14" s="531"/>
      <c r="T14" s="531"/>
      <c r="U14" s="531"/>
      <c r="V14" s="532"/>
      <c r="W14" s="533"/>
      <c r="X14" s="443"/>
      <c r="Y14" s="443"/>
      <c r="Z14" s="443"/>
      <c r="AA14" s="443"/>
      <c r="AB14" s="444"/>
      <c r="AC14" s="523">
        <v>8</v>
      </c>
      <c r="AD14" s="524"/>
      <c r="AE14" s="524"/>
      <c r="AF14" s="524"/>
      <c r="AG14" s="525"/>
      <c r="AH14" s="523">
        <v>8.1999999999999993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141</v>
      </c>
      <c r="CE14" s="434"/>
      <c r="CF14" s="434"/>
      <c r="CG14" s="434"/>
      <c r="CH14" s="434"/>
      <c r="CI14" s="434"/>
      <c r="CJ14" s="434"/>
      <c r="CK14" s="434"/>
      <c r="CL14" s="434"/>
      <c r="CM14" s="434"/>
      <c r="CN14" s="434"/>
      <c r="CO14" s="434"/>
      <c r="CP14" s="434"/>
      <c r="CQ14" s="434"/>
      <c r="CR14" s="434"/>
      <c r="CS14" s="435"/>
      <c r="CT14" s="534">
        <v>78.3</v>
      </c>
      <c r="CU14" s="535"/>
      <c r="CV14" s="535"/>
      <c r="CW14" s="535"/>
      <c r="CX14" s="535"/>
      <c r="CY14" s="535"/>
      <c r="CZ14" s="535"/>
      <c r="DA14" s="536"/>
      <c r="DB14" s="534">
        <v>90</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142</v>
      </c>
      <c r="N15" s="528"/>
      <c r="O15" s="528"/>
      <c r="P15" s="528"/>
      <c r="Q15" s="529"/>
      <c r="R15" s="530">
        <v>15582</v>
      </c>
      <c r="S15" s="531"/>
      <c r="T15" s="531"/>
      <c r="U15" s="531"/>
      <c r="V15" s="532"/>
      <c r="W15" s="518" t="s">
        <v>143</v>
      </c>
      <c r="X15" s="440"/>
      <c r="Y15" s="440"/>
      <c r="Z15" s="440"/>
      <c r="AA15" s="440"/>
      <c r="AB15" s="441"/>
      <c r="AC15" s="403">
        <v>1594</v>
      </c>
      <c r="AD15" s="404"/>
      <c r="AE15" s="404"/>
      <c r="AF15" s="404"/>
      <c r="AG15" s="405"/>
      <c r="AH15" s="403">
        <v>1485</v>
      </c>
      <c r="AI15" s="404"/>
      <c r="AJ15" s="404"/>
      <c r="AK15" s="404"/>
      <c r="AL15" s="406"/>
      <c r="AM15" s="496"/>
      <c r="AN15" s="401"/>
      <c r="AO15" s="401"/>
      <c r="AP15" s="401"/>
      <c r="AQ15" s="401"/>
      <c r="AR15" s="401"/>
      <c r="AS15" s="401"/>
      <c r="AT15" s="402"/>
      <c r="AU15" s="484"/>
      <c r="AV15" s="485"/>
      <c r="AW15" s="485"/>
      <c r="AX15" s="485"/>
      <c r="AY15" s="419" t="s">
        <v>144</v>
      </c>
      <c r="AZ15" s="420"/>
      <c r="BA15" s="420"/>
      <c r="BB15" s="420"/>
      <c r="BC15" s="420"/>
      <c r="BD15" s="420"/>
      <c r="BE15" s="420"/>
      <c r="BF15" s="420"/>
      <c r="BG15" s="420"/>
      <c r="BH15" s="420"/>
      <c r="BI15" s="420"/>
      <c r="BJ15" s="420"/>
      <c r="BK15" s="420"/>
      <c r="BL15" s="420"/>
      <c r="BM15" s="421"/>
      <c r="BN15" s="422">
        <v>1598703</v>
      </c>
      <c r="BO15" s="423"/>
      <c r="BP15" s="423"/>
      <c r="BQ15" s="423"/>
      <c r="BR15" s="423"/>
      <c r="BS15" s="423"/>
      <c r="BT15" s="423"/>
      <c r="BU15" s="424"/>
      <c r="BV15" s="422">
        <v>1554777</v>
      </c>
      <c r="BW15" s="423"/>
      <c r="BX15" s="423"/>
      <c r="BY15" s="423"/>
      <c r="BZ15" s="423"/>
      <c r="CA15" s="423"/>
      <c r="CB15" s="423"/>
      <c r="CC15" s="424"/>
      <c r="CD15" s="537" t="s">
        <v>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146</v>
      </c>
      <c r="M16" s="521"/>
      <c r="N16" s="521"/>
      <c r="O16" s="521"/>
      <c r="P16" s="521"/>
      <c r="Q16" s="522"/>
      <c r="R16" s="515" t="s">
        <v>147</v>
      </c>
      <c r="S16" s="516"/>
      <c r="T16" s="516"/>
      <c r="U16" s="516"/>
      <c r="V16" s="517"/>
      <c r="W16" s="533"/>
      <c r="X16" s="443"/>
      <c r="Y16" s="443"/>
      <c r="Z16" s="443"/>
      <c r="AA16" s="443"/>
      <c r="AB16" s="444"/>
      <c r="AC16" s="523">
        <v>22.5</v>
      </c>
      <c r="AD16" s="524"/>
      <c r="AE16" s="524"/>
      <c r="AF16" s="524"/>
      <c r="AG16" s="525"/>
      <c r="AH16" s="523">
        <v>22.5</v>
      </c>
      <c r="AI16" s="524"/>
      <c r="AJ16" s="524"/>
      <c r="AK16" s="524"/>
      <c r="AL16" s="526"/>
      <c r="AM16" s="496"/>
      <c r="AN16" s="401"/>
      <c r="AO16" s="401"/>
      <c r="AP16" s="401"/>
      <c r="AQ16" s="401"/>
      <c r="AR16" s="401"/>
      <c r="AS16" s="401"/>
      <c r="AT16" s="402"/>
      <c r="AU16" s="484"/>
      <c r="AV16" s="485"/>
      <c r="AW16" s="485"/>
      <c r="AX16" s="485"/>
      <c r="AY16" s="407" t="s">
        <v>148</v>
      </c>
      <c r="AZ16" s="408"/>
      <c r="BA16" s="408"/>
      <c r="BB16" s="408"/>
      <c r="BC16" s="408"/>
      <c r="BD16" s="408"/>
      <c r="BE16" s="408"/>
      <c r="BF16" s="408"/>
      <c r="BG16" s="408"/>
      <c r="BH16" s="408"/>
      <c r="BI16" s="408"/>
      <c r="BJ16" s="408"/>
      <c r="BK16" s="408"/>
      <c r="BL16" s="408"/>
      <c r="BM16" s="409"/>
      <c r="BN16" s="427">
        <v>3202164</v>
      </c>
      <c r="BO16" s="428"/>
      <c r="BP16" s="428"/>
      <c r="BQ16" s="428"/>
      <c r="BR16" s="428"/>
      <c r="BS16" s="428"/>
      <c r="BT16" s="428"/>
      <c r="BU16" s="429"/>
      <c r="BV16" s="427">
        <v>3133307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149</v>
      </c>
      <c r="N17" s="513"/>
      <c r="O17" s="513"/>
      <c r="P17" s="513"/>
      <c r="Q17" s="514"/>
      <c r="R17" s="515" t="s">
        <v>147</v>
      </c>
      <c r="S17" s="516"/>
      <c r="T17" s="516"/>
      <c r="U17" s="516"/>
      <c r="V17" s="517"/>
      <c r="W17" s="518" t="s">
        <v>150</v>
      </c>
      <c r="X17" s="440"/>
      <c r="Y17" s="440"/>
      <c r="Z17" s="440"/>
      <c r="AA17" s="440"/>
      <c r="AB17" s="441"/>
      <c r="AC17" s="403">
        <v>4932</v>
      </c>
      <c r="AD17" s="404"/>
      <c r="AE17" s="404"/>
      <c r="AF17" s="404"/>
      <c r="AG17" s="405"/>
      <c r="AH17" s="403">
        <v>4585</v>
      </c>
      <c r="AI17" s="404"/>
      <c r="AJ17" s="404"/>
      <c r="AK17" s="404"/>
      <c r="AL17" s="406"/>
      <c r="AM17" s="496"/>
      <c r="AN17" s="401"/>
      <c r="AO17" s="401"/>
      <c r="AP17" s="401"/>
      <c r="AQ17" s="401"/>
      <c r="AR17" s="401"/>
      <c r="AS17" s="401"/>
      <c r="AT17" s="402"/>
      <c r="AU17" s="484"/>
      <c r="AV17" s="485"/>
      <c r="AW17" s="485"/>
      <c r="AX17" s="485"/>
      <c r="AY17" s="407" t="s">
        <v>151</v>
      </c>
      <c r="AZ17" s="408"/>
      <c r="BA17" s="408"/>
      <c r="BB17" s="408"/>
      <c r="BC17" s="408"/>
      <c r="BD17" s="408"/>
      <c r="BE17" s="408"/>
      <c r="BF17" s="408"/>
      <c r="BG17" s="408"/>
      <c r="BH17" s="408"/>
      <c r="BI17" s="408"/>
      <c r="BJ17" s="408"/>
      <c r="BK17" s="408"/>
      <c r="BL17" s="408"/>
      <c r="BM17" s="409"/>
      <c r="BN17" s="427">
        <v>2027415</v>
      </c>
      <c r="BO17" s="428"/>
      <c r="BP17" s="428"/>
      <c r="BQ17" s="428"/>
      <c r="BR17" s="428"/>
      <c r="BS17" s="428"/>
      <c r="BT17" s="428"/>
      <c r="BU17" s="429"/>
      <c r="BV17" s="427">
        <v>1968530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152</v>
      </c>
      <c r="C18" s="490"/>
      <c r="D18" s="490"/>
      <c r="E18" s="491"/>
      <c r="F18" s="491"/>
      <c r="G18" s="491"/>
      <c r="H18" s="491"/>
      <c r="I18" s="491"/>
      <c r="J18" s="491"/>
      <c r="K18" s="491"/>
      <c r="L18" s="492">
        <v>57.37</v>
      </c>
      <c r="M18" s="492"/>
      <c r="N18" s="492"/>
      <c r="O18" s="492"/>
      <c r="P18" s="492"/>
      <c r="Q18" s="492"/>
      <c r="R18" s="493"/>
      <c r="S18" s="493"/>
      <c r="T18" s="493"/>
      <c r="U18" s="493"/>
      <c r="V18" s="494"/>
      <c r="W18" s="508"/>
      <c r="X18" s="509"/>
      <c r="Y18" s="509"/>
      <c r="Z18" s="509"/>
      <c r="AA18" s="509"/>
      <c r="AB18" s="519"/>
      <c r="AC18" s="391">
        <v>69.5</v>
      </c>
      <c r="AD18" s="392"/>
      <c r="AE18" s="392"/>
      <c r="AF18" s="392"/>
      <c r="AG18" s="495"/>
      <c r="AH18" s="391">
        <v>69.400000000000006</v>
      </c>
      <c r="AI18" s="392"/>
      <c r="AJ18" s="392"/>
      <c r="AK18" s="392"/>
      <c r="AL18" s="393"/>
      <c r="AM18" s="496"/>
      <c r="AN18" s="401"/>
      <c r="AO18" s="401"/>
      <c r="AP18" s="401"/>
      <c r="AQ18" s="401"/>
      <c r="AR18" s="401"/>
      <c r="AS18" s="401"/>
      <c r="AT18" s="402"/>
      <c r="AU18" s="484"/>
      <c r="AV18" s="485"/>
      <c r="AW18" s="485"/>
      <c r="AX18" s="485"/>
      <c r="AY18" s="407" t="s">
        <v>153</v>
      </c>
      <c r="AZ18" s="408"/>
      <c r="BA18" s="408"/>
      <c r="BB18" s="408"/>
      <c r="BC18" s="408"/>
      <c r="BD18" s="408"/>
      <c r="BE18" s="408"/>
      <c r="BF18" s="408"/>
      <c r="BG18" s="408"/>
      <c r="BH18" s="408"/>
      <c r="BI18" s="408"/>
      <c r="BJ18" s="408"/>
      <c r="BK18" s="408"/>
      <c r="BL18" s="408"/>
      <c r="BM18" s="409"/>
      <c r="BN18" s="427">
        <v>3464029</v>
      </c>
      <c r="BO18" s="428"/>
      <c r="BP18" s="428"/>
      <c r="BQ18" s="428"/>
      <c r="BR18" s="428"/>
      <c r="BS18" s="428"/>
      <c r="BT18" s="428"/>
      <c r="BU18" s="429"/>
      <c r="BV18" s="427">
        <v>3358343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154</v>
      </c>
      <c r="C19" s="490"/>
      <c r="D19" s="490"/>
      <c r="E19" s="491"/>
      <c r="F19" s="491"/>
      <c r="G19" s="491"/>
      <c r="H19" s="491"/>
      <c r="I19" s="491"/>
      <c r="J19" s="491"/>
      <c r="K19" s="491"/>
      <c r="L19" s="497">
        <v>261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155</v>
      </c>
      <c r="AZ19" s="408"/>
      <c r="BA19" s="408"/>
      <c r="BB19" s="408"/>
      <c r="BC19" s="408"/>
      <c r="BD19" s="408"/>
      <c r="BE19" s="408"/>
      <c r="BF19" s="408"/>
      <c r="BG19" s="408"/>
      <c r="BH19" s="408"/>
      <c r="BI19" s="408"/>
      <c r="BJ19" s="408"/>
      <c r="BK19" s="408"/>
      <c r="BL19" s="408"/>
      <c r="BM19" s="409"/>
      <c r="BN19" s="427">
        <v>4299488</v>
      </c>
      <c r="BO19" s="428"/>
      <c r="BP19" s="428"/>
      <c r="BQ19" s="428"/>
      <c r="BR19" s="428"/>
      <c r="BS19" s="428"/>
      <c r="BT19" s="428"/>
      <c r="BU19" s="429"/>
      <c r="BV19" s="427">
        <v>4226860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156</v>
      </c>
      <c r="C20" s="490"/>
      <c r="D20" s="490"/>
      <c r="E20" s="491"/>
      <c r="F20" s="491"/>
      <c r="G20" s="491"/>
      <c r="H20" s="491"/>
      <c r="I20" s="491"/>
      <c r="J20" s="491"/>
      <c r="K20" s="491"/>
      <c r="L20" s="497">
        <v>6017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157</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158</v>
      </c>
      <c r="C22" s="457"/>
      <c r="D22" s="458"/>
      <c r="E22" s="465" t="s">
        <v>1</v>
      </c>
      <c r="F22" s="440"/>
      <c r="G22" s="440"/>
      <c r="H22" s="440"/>
      <c r="I22" s="440"/>
      <c r="J22" s="440"/>
      <c r="K22" s="441"/>
      <c r="L22" s="465" t="s">
        <v>159</v>
      </c>
      <c r="M22" s="440"/>
      <c r="N22" s="440"/>
      <c r="O22" s="440"/>
      <c r="P22" s="441"/>
      <c r="Q22" s="450" t="s">
        <v>160</v>
      </c>
      <c r="R22" s="451"/>
      <c r="S22" s="451"/>
      <c r="T22" s="451"/>
      <c r="U22" s="451"/>
      <c r="V22" s="466"/>
      <c r="W22" s="468" t="s">
        <v>161</v>
      </c>
      <c r="X22" s="457"/>
      <c r="Y22" s="458"/>
      <c r="Z22" s="465" t="s">
        <v>1</v>
      </c>
      <c r="AA22" s="440"/>
      <c r="AB22" s="440"/>
      <c r="AC22" s="440"/>
      <c r="AD22" s="440"/>
      <c r="AE22" s="440"/>
      <c r="AF22" s="440"/>
      <c r="AG22" s="441"/>
      <c r="AH22" s="439" t="s">
        <v>162</v>
      </c>
      <c r="AI22" s="440"/>
      <c r="AJ22" s="440"/>
      <c r="AK22" s="440"/>
      <c r="AL22" s="441"/>
      <c r="AM22" s="439" t="s">
        <v>163</v>
      </c>
      <c r="AN22" s="445"/>
      <c r="AO22" s="445"/>
      <c r="AP22" s="445"/>
      <c r="AQ22" s="445"/>
      <c r="AR22" s="446"/>
      <c r="AS22" s="450" t="s">
        <v>160</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164</v>
      </c>
      <c r="AZ23" s="420"/>
      <c r="BA23" s="420"/>
      <c r="BB23" s="420"/>
      <c r="BC23" s="420"/>
      <c r="BD23" s="420"/>
      <c r="BE23" s="420"/>
      <c r="BF23" s="420"/>
      <c r="BG23" s="420"/>
      <c r="BH23" s="420"/>
      <c r="BI23" s="420"/>
      <c r="BJ23" s="420"/>
      <c r="BK23" s="420"/>
      <c r="BL23" s="420"/>
      <c r="BM23" s="421"/>
      <c r="BN23" s="427">
        <v>6786576</v>
      </c>
      <c r="BO23" s="428"/>
      <c r="BP23" s="428"/>
      <c r="BQ23" s="428"/>
      <c r="BR23" s="428"/>
      <c r="BS23" s="428"/>
      <c r="BT23" s="428"/>
      <c r="BU23" s="429"/>
      <c r="BV23" s="427">
        <v>6918418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165</v>
      </c>
      <c r="F24" s="401"/>
      <c r="G24" s="401"/>
      <c r="H24" s="401"/>
      <c r="I24" s="401"/>
      <c r="J24" s="401"/>
      <c r="K24" s="402"/>
      <c r="L24" s="403">
        <v>1</v>
      </c>
      <c r="M24" s="404"/>
      <c r="N24" s="404"/>
      <c r="O24" s="404"/>
      <c r="P24" s="405"/>
      <c r="Q24" s="403">
        <v>6480</v>
      </c>
      <c r="R24" s="404"/>
      <c r="S24" s="404"/>
      <c r="T24" s="404"/>
      <c r="U24" s="404"/>
      <c r="V24" s="405"/>
      <c r="W24" s="469"/>
      <c r="X24" s="460"/>
      <c r="Y24" s="461"/>
      <c r="Z24" s="400" t="s">
        <v>166</v>
      </c>
      <c r="AA24" s="401"/>
      <c r="AB24" s="401"/>
      <c r="AC24" s="401"/>
      <c r="AD24" s="401"/>
      <c r="AE24" s="401"/>
      <c r="AF24" s="401"/>
      <c r="AG24" s="402"/>
      <c r="AH24" s="403">
        <v>100</v>
      </c>
      <c r="AI24" s="404"/>
      <c r="AJ24" s="404"/>
      <c r="AK24" s="404"/>
      <c r="AL24" s="405"/>
      <c r="AM24" s="403">
        <v>278400</v>
      </c>
      <c r="AN24" s="404"/>
      <c r="AO24" s="404"/>
      <c r="AP24" s="404"/>
      <c r="AQ24" s="404"/>
      <c r="AR24" s="405"/>
      <c r="AS24" s="403">
        <v>2784</v>
      </c>
      <c r="AT24" s="404"/>
      <c r="AU24" s="404"/>
      <c r="AV24" s="404"/>
      <c r="AW24" s="404"/>
      <c r="AX24" s="406"/>
      <c r="AY24" s="394" t="s">
        <v>167</v>
      </c>
      <c r="AZ24" s="395"/>
      <c r="BA24" s="395"/>
      <c r="BB24" s="395"/>
      <c r="BC24" s="395"/>
      <c r="BD24" s="395"/>
      <c r="BE24" s="395"/>
      <c r="BF24" s="395"/>
      <c r="BG24" s="395"/>
      <c r="BH24" s="395"/>
      <c r="BI24" s="395"/>
      <c r="BJ24" s="395"/>
      <c r="BK24" s="395"/>
      <c r="BL24" s="395"/>
      <c r="BM24" s="396"/>
      <c r="BN24" s="427">
        <v>5473596</v>
      </c>
      <c r="BO24" s="428"/>
      <c r="BP24" s="428"/>
      <c r="BQ24" s="428"/>
      <c r="BR24" s="428"/>
      <c r="BS24" s="428"/>
      <c r="BT24" s="428"/>
      <c r="BU24" s="429"/>
      <c r="BV24" s="427">
        <v>5479936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168</v>
      </c>
      <c r="F25" s="401"/>
      <c r="G25" s="401"/>
      <c r="H25" s="401"/>
      <c r="I25" s="401"/>
      <c r="J25" s="401"/>
      <c r="K25" s="402"/>
      <c r="L25" s="403">
        <v>1</v>
      </c>
      <c r="M25" s="404"/>
      <c r="N25" s="404"/>
      <c r="O25" s="404"/>
      <c r="P25" s="405"/>
      <c r="Q25" s="403">
        <v>5310</v>
      </c>
      <c r="R25" s="404"/>
      <c r="S25" s="404"/>
      <c r="T25" s="404"/>
      <c r="U25" s="404"/>
      <c r="V25" s="405"/>
      <c r="W25" s="469"/>
      <c r="X25" s="460"/>
      <c r="Y25" s="461"/>
      <c r="Z25" s="400" t="s">
        <v>169</v>
      </c>
      <c r="AA25" s="401"/>
      <c r="AB25" s="401"/>
      <c r="AC25" s="401"/>
      <c r="AD25" s="401"/>
      <c r="AE25" s="401"/>
      <c r="AF25" s="401"/>
      <c r="AG25" s="402"/>
      <c r="AH25" s="403" t="s">
        <v>170</v>
      </c>
      <c r="AI25" s="404"/>
      <c r="AJ25" s="404"/>
      <c r="AK25" s="404"/>
      <c r="AL25" s="405"/>
      <c r="AM25" s="403" t="s">
        <v>125</v>
      </c>
      <c r="AN25" s="404"/>
      <c r="AO25" s="404"/>
      <c r="AP25" s="404"/>
      <c r="AQ25" s="404"/>
      <c r="AR25" s="405"/>
      <c r="AS25" s="403" t="s">
        <v>134</v>
      </c>
      <c r="AT25" s="404"/>
      <c r="AU25" s="404"/>
      <c r="AV25" s="404"/>
      <c r="AW25" s="404"/>
      <c r="AX25" s="406"/>
      <c r="AY25" s="419" t="s">
        <v>171</v>
      </c>
      <c r="AZ25" s="420"/>
      <c r="BA25" s="420"/>
      <c r="BB25" s="420"/>
      <c r="BC25" s="420"/>
      <c r="BD25" s="420"/>
      <c r="BE25" s="420"/>
      <c r="BF25" s="420"/>
      <c r="BG25" s="420"/>
      <c r="BH25" s="420"/>
      <c r="BI25" s="420"/>
      <c r="BJ25" s="420"/>
      <c r="BK25" s="420"/>
      <c r="BL25" s="420"/>
      <c r="BM25" s="421"/>
      <c r="BN25" s="422">
        <v>354068</v>
      </c>
      <c r="BO25" s="423"/>
      <c r="BP25" s="423"/>
      <c r="BQ25" s="423"/>
      <c r="BR25" s="423"/>
      <c r="BS25" s="423"/>
      <c r="BT25" s="423"/>
      <c r="BU25" s="424"/>
      <c r="BV25" s="422">
        <v>386565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172</v>
      </c>
      <c r="F26" s="401"/>
      <c r="G26" s="401"/>
      <c r="H26" s="401"/>
      <c r="I26" s="401"/>
      <c r="J26" s="401"/>
      <c r="K26" s="402"/>
      <c r="L26" s="403">
        <v>1</v>
      </c>
      <c r="M26" s="404"/>
      <c r="N26" s="404"/>
      <c r="O26" s="404"/>
      <c r="P26" s="405"/>
      <c r="Q26" s="403">
        <v>4860</v>
      </c>
      <c r="R26" s="404"/>
      <c r="S26" s="404"/>
      <c r="T26" s="404"/>
      <c r="U26" s="404"/>
      <c r="V26" s="405"/>
      <c r="W26" s="469"/>
      <c r="X26" s="460"/>
      <c r="Y26" s="461"/>
      <c r="Z26" s="400" t="s">
        <v>173</v>
      </c>
      <c r="AA26" s="482"/>
      <c r="AB26" s="482"/>
      <c r="AC26" s="482"/>
      <c r="AD26" s="482"/>
      <c r="AE26" s="482"/>
      <c r="AF26" s="482"/>
      <c r="AG26" s="483"/>
      <c r="AH26" s="403" t="s">
        <v>125</v>
      </c>
      <c r="AI26" s="404"/>
      <c r="AJ26" s="404"/>
      <c r="AK26" s="404"/>
      <c r="AL26" s="405"/>
      <c r="AM26" s="403" t="s">
        <v>125</v>
      </c>
      <c r="AN26" s="404"/>
      <c r="AO26" s="404"/>
      <c r="AP26" s="404"/>
      <c r="AQ26" s="404"/>
      <c r="AR26" s="405"/>
      <c r="AS26" s="403" t="s">
        <v>134</v>
      </c>
      <c r="AT26" s="404"/>
      <c r="AU26" s="404"/>
      <c r="AV26" s="404"/>
      <c r="AW26" s="404"/>
      <c r="AX26" s="406"/>
      <c r="AY26" s="436" t="s">
        <v>174</v>
      </c>
      <c r="AZ26" s="437"/>
      <c r="BA26" s="437"/>
      <c r="BB26" s="437"/>
      <c r="BC26" s="437"/>
      <c r="BD26" s="437"/>
      <c r="BE26" s="437"/>
      <c r="BF26" s="437"/>
      <c r="BG26" s="437"/>
      <c r="BH26" s="437"/>
      <c r="BI26" s="437"/>
      <c r="BJ26" s="437"/>
      <c r="BK26" s="437"/>
      <c r="BL26" s="437"/>
      <c r="BM26" s="438"/>
      <c r="BN26" s="427" t="s">
        <v>125</v>
      </c>
      <c r="BO26" s="428"/>
      <c r="BP26" s="428"/>
      <c r="BQ26" s="428"/>
      <c r="BR26" s="428"/>
      <c r="BS26" s="428"/>
      <c r="BT26" s="428"/>
      <c r="BU26" s="429"/>
      <c r="BV26" s="427" t="s">
        <v>170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175</v>
      </c>
      <c r="F27" s="401"/>
      <c r="G27" s="401"/>
      <c r="H27" s="401"/>
      <c r="I27" s="401"/>
      <c r="J27" s="401"/>
      <c r="K27" s="402"/>
      <c r="L27" s="403">
        <v>1</v>
      </c>
      <c r="M27" s="404"/>
      <c r="N27" s="404"/>
      <c r="O27" s="404"/>
      <c r="P27" s="405"/>
      <c r="Q27" s="403">
        <v>3000</v>
      </c>
      <c r="R27" s="404"/>
      <c r="S27" s="404"/>
      <c r="T27" s="404"/>
      <c r="U27" s="404"/>
      <c r="V27" s="405"/>
      <c r="W27" s="469"/>
      <c r="X27" s="460"/>
      <c r="Y27" s="461"/>
      <c r="Z27" s="400" t="s">
        <v>176</v>
      </c>
      <c r="AA27" s="401"/>
      <c r="AB27" s="401"/>
      <c r="AC27" s="401"/>
      <c r="AD27" s="401"/>
      <c r="AE27" s="401"/>
      <c r="AF27" s="401"/>
      <c r="AG27" s="402"/>
      <c r="AH27" s="403">
        <v>1</v>
      </c>
      <c r="AI27" s="404"/>
      <c r="AJ27" s="404"/>
      <c r="AK27" s="404"/>
      <c r="AL27" s="405"/>
      <c r="AM27" s="403" t="s">
        <v>177</v>
      </c>
      <c r="AN27" s="404"/>
      <c r="AO27" s="404"/>
      <c r="AP27" s="404"/>
      <c r="AQ27" s="404"/>
      <c r="AR27" s="405"/>
      <c r="AS27" s="403" t="s">
        <v>178</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100406</v>
      </c>
      <c r="BO27" s="431"/>
      <c r="BP27" s="431"/>
      <c r="BQ27" s="431"/>
      <c r="BR27" s="431"/>
      <c r="BS27" s="431"/>
      <c r="BT27" s="431"/>
      <c r="BU27" s="432"/>
      <c r="BV27" s="430">
        <v>100406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2600</v>
      </c>
      <c r="R28" s="404"/>
      <c r="S28" s="404"/>
      <c r="T28" s="404"/>
      <c r="U28" s="404"/>
      <c r="V28" s="405"/>
      <c r="W28" s="469"/>
      <c r="X28" s="460"/>
      <c r="Y28" s="461"/>
      <c r="Z28" s="400" t="s">
        <v>181</v>
      </c>
      <c r="AA28" s="401"/>
      <c r="AB28" s="401"/>
      <c r="AC28" s="401"/>
      <c r="AD28" s="401"/>
      <c r="AE28" s="401"/>
      <c r="AF28" s="401"/>
      <c r="AG28" s="402"/>
      <c r="AH28" s="403" t="s">
        <v>170</v>
      </c>
      <c r="AI28" s="404"/>
      <c r="AJ28" s="404"/>
      <c r="AK28" s="404"/>
      <c r="AL28" s="405"/>
      <c r="AM28" s="403" t="s">
        <v>125</v>
      </c>
      <c r="AN28" s="404"/>
      <c r="AO28" s="404"/>
      <c r="AP28" s="404"/>
      <c r="AQ28" s="404"/>
      <c r="AR28" s="405"/>
      <c r="AS28" s="403" t="s">
        <v>134</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1051548</v>
      </c>
      <c r="BO28" s="423"/>
      <c r="BP28" s="423"/>
      <c r="BQ28" s="423"/>
      <c r="BR28" s="423"/>
      <c r="BS28" s="423"/>
      <c r="BT28" s="423"/>
      <c r="BU28" s="424"/>
      <c r="BV28" s="422">
        <v>1051514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10</v>
      </c>
      <c r="M29" s="404"/>
      <c r="N29" s="404"/>
      <c r="O29" s="404"/>
      <c r="P29" s="405"/>
      <c r="Q29" s="403">
        <v>2400</v>
      </c>
      <c r="R29" s="404"/>
      <c r="S29" s="404"/>
      <c r="T29" s="404"/>
      <c r="U29" s="404"/>
      <c r="V29" s="405"/>
      <c r="W29" s="470"/>
      <c r="X29" s="471"/>
      <c r="Y29" s="472"/>
      <c r="Z29" s="400" t="s">
        <v>184</v>
      </c>
      <c r="AA29" s="401"/>
      <c r="AB29" s="401"/>
      <c r="AC29" s="401"/>
      <c r="AD29" s="401"/>
      <c r="AE29" s="401"/>
      <c r="AF29" s="401"/>
      <c r="AG29" s="402"/>
      <c r="AH29" s="403">
        <v>101</v>
      </c>
      <c r="AI29" s="404"/>
      <c r="AJ29" s="404"/>
      <c r="AK29" s="404"/>
      <c r="AL29" s="405"/>
      <c r="AM29" s="403">
        <v>282028</v>
      </c>
      <c r="AN29" s="404"/>
      <c r="AO29" s="404"/>
      <c r="AP29" s="404"/>
      <c r="AQ29" s="404"/>
      <c r="AR29" s="405"/>
      <c r="AS29" s="403">
        <v>2792</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431574</v>
      </c>
      <c r="BO29" s="428"/>
      <c r="BP29" s="428"/>
      <c r="BQ29" s="428"/>
      <c r="BR29" s="428"/>
      <c r="BS29" s="428"/>
      <c r="BT29" s="428"/>
      <c r="BU29" s="429"/>
      <c r="BV29" s="427">
        <v>371573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564434</v>
      </c>
      <c r="BO30" s="431"/>
      <c r="BP30" s="431"/>
      <c r="BQ30" s="431"/>
      <c r="BR30" s="431"/>
      <c r="BS30" s="431"/>
      <c r="BT30" s="431"/>
      <c r="BU30" s="432"/>
      <c r="BV30" s="430">
        <v>472426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194</v>
      </c>
      <c r="X33" s="389"/>
      <c r="Y33" s="389"/>
      <c r="Z33" s="389"/>
      <c r="AA33" s="389"/>
      <c r="AB33" s="389"/>
      <c r="AC33" s="389"/>
      <c r="AD33" s="389"/>
      <c r="AE33" s="389"/>
      <c r="AF33" s="389"/>
      <c r="AG33" s="389"/>
      <c r="AH33" s="389"/>
      <c r="AI33" s="389"/>
      <c r="AJ33" s="389"/>
      <c r="AK33" s="389"/>
      <c r="AL33" s="215"/>
      <c r="AM33" s="390" t="s">
        <v>196</v>
      </c>
      <c r="AN33" s="390"/>
      <c r="AO33" s="389" t="s">
        <v>194</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200</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6</v>
      </c>
      <c r="V34" s="386"/>
      <c r="W34" s="385" t="str">
        <f>IF('各会計、関係団体の財政状況及び健全化判断比率'!B28="","",'各会計、関係団体の財政状況及び健全化判断比率'!B28)</f>
        <v>国民健康保険事業</v>
      </c>
      <c r="X34" s="385"/>
      <c r="Y34" s="385"/>
      <c r="Z34" s="385"/>
      <c r="AA34" s="385"/>
      <c r="AB34" s="385"/>
      <c r="AC34" s="385"/>
      <c r="AD34" s="385"/>
      <c r="AE34" s="385"/>
      <c r="AF34" s="385"/>
      <c r="AG34" s="385"/>
      <c r="AH34" s="385"/>
      <c r="AI34" s="385"/>
      <c r="AJ34" s="385"/>
      <c r="AK34" s="385"/>
      <c r="AL34" s="213"/>
      <c r="AM34" s="386">
        <f>IF(AO34="","",MAX(C34:D43,U34:V43)+1)</f>
        <v>9</v>
      </c>
      <c r="AN34" s="386"/>
      <c r="AO34" s="385" t="str">
        <f>IF('各会計、関係団体の財政状況及び健全化判断比率'!B31="","",'各会計、関係団体の財政状況及び健全化判断比率'!B31)</f>
        <v>水道事業</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IF('各会計、関係団体の財政状況及び健全化判断比率'!B32="","",'各会計、関係団体の財政状況及び健全化判断比率'!B32)</f>
        <v>公共下水道事業</v>
      </c>
      <c r="BH34" s="385"/>
      <c r="BI34" s="385"/>
      <c r="BJ34" s="385"/>
      <c r="BK34" s="385"/>
      <c r="BL34" s="385"/>
      <c r="BM34" s="385"/>
      <c r="BN34" s="385"/>
      <c r="BO34" s="385"/>
      <c r="BP34" s="385"/>
      <c r="BQ34" s="385"/>
      <c r="BR34" s="385"/>
      <c r="BS34" s="385"/>
      <c r="BT34" s="385"/>
      <c r="BU34" s="385"/>
      <c r="BV34" s="213"/>
      <c r="BW34" s="386">
        <f>IF(BY34="","",MAX(C34:D43,U34:V43,AM34:AN43,BE34:BF43)+1)</f>
        <v>13</v>
      </c>
      <c r="BX34" s="386"/>
      <c r="BY34" s="385" t="str">
        <f>IF('各会計、関係団体の財政状況及び健全化判断比率'!B68="","",'各会計、関係団体の財政状況及び健全化判断比率'!B68)</f>
        <v>和歌山県市町村総合事務組合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宅地取得資金貸付事業</v>
      </c>
      <c r="F35" s="385"/>
      <c r="G35" s="385"/>
      <c r="H35" s="385"/>
      <c r="I35" s="385"/>
      <c r="J35" s="385"/>
      <c r="K35" s="385"/>
      <c r="L35" s="385"/>
      <c r="M35" s="385"/>
      <c r="N35" s="385"/>
      <c r="O35" s="385"/>
      <c r="P35" s="385"/>
      <c r="Q35" s="385"/>
      <c r="R35" s="385"/>
      <c r="S35" s="385"/>
      <c r="T35" s="213"/>
      <c r="U35" s="386">
        <f>IF(W35="","",U34+1)</f>
        <v>7</v>
      </c>
      <c r="V35" s="386"/>
      <c r="W35" s="385" t="str">
        <f>IF('各会計、関係団体の財政状況及び健全化判断比率'!B29="","",'各会計、関係団体の財政状況及び健全化判断比率'!B29)</f>
        <v>介護保険</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IF('各会計、関係団体の財政状況及び健全化判断比率'!B33="","",'各会計、関係団体の財政状況及び健全化判断比率'!B33)</f>
        <v>農業集落排水事業</v>
      </c>
      <c r="BH35" s="385"/>
      <c r="BI35" s="385"/>
      <c r="BJ35" s="385"/>
      <c r="BK35" s="385"/>
      <c r="BL35" s="385"/>
      <c r="BM35" s="385"/>
      <c r="BN35" s="385"/>
      <c r="BO35" s="385"/>
      <c r="BP35" s="385"/>
      <c r="BQ35" s="385"/>
      <c r="BR35" s="385"/>
      <c r="BS35" s="385"/>
      <c r="BT35" s="385"/>
      <c r="BU35" s="385"/>
      <c r="BV35" s="213"/>
      <c r="BW35" s="386">
        <f t="shared" ref="BW35:BW43" si="2">IF(BY35="","",BW34+1)</f>
        <v>14</v>
      </c>
      <c r="BX35" s="386"/>
      <c r="BY35" s="385" t="str">
        <f>IF('各会計、関係団体の財政状況及び健全化判断比率'!B69="","",'各会計、関係団体の財政状況及び健全化判断比率'!B69)</f>
        <v>紀南地方老人福祉施設組合（普通会計）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住宅新築資金貸付事業</v>
      </c>
      <c r="F36" s="385"/>
      <c r="G36" s="385"/>
      <c r="H36" s="385"/>
      <c r="I36" s="385"/>
      <c r="J36" s="385"/>
      <c r="K36" s="385"/>
      <c r="L36" s="385"/>
      <c r="M36" s="385"/>
      <c r="N36" s="385"/>
      <c r="O36" s="385"/>
      <c r="P36" s="385"/>
      <c r="Q36" s="385"/>
      <c r="R36" s="385"/>
      <c r="S36" s="385"/>
      <c r="T36" s="213"/>
      <c r="U36" s="386">
        <f t="shared" ref="U36:U43" si="4">IF(W36="","",U35+1)</f>
        <v>8</v>
      </c>
      <c r="V36" s="386"/>
      <c r="W36" s="385" t="str">
        <f>IF('各会計、関係団体の財政状況及び健全化判断比率'!B30="","",'各会計、関係団体の財政状況及び健全化判断比率'!B30)</f>
        <v>後期高齢者医療</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12</v>
      </c>
      <c r="BF36" s="386"/>
      <c r="BG36" s="385" t="str">
        <f>IF('各会計、関係団体の財政状況及び健全化判断比率'!B34="","",'各会計、関係団体の財政状況及び健全化判断比率'!B34)</f>
        <v>宅地造成事業</v>
      </c>
      <c r="BH36" s="385"/>
      <c r="BI36" s="385"/>
      <c r="BJ36" s="385"/>
      <c r="BK36" s="385"/>
      <c r="BL36" s="385"/>
      <c r="BM36" s="385"/>
      <c r="BN36" s="385"/>
      <c r="BO36" s="385"/>
      <c r="BP36" s="385"/>
      <c r="BQ36" s="385"/>
      <c r="BR36" s="385"/>
      <c r="BS36" s="385"/>
      <c r="BT36" s="385"/>
      <c r="BU36" s="385"/>
      <c r="BV36" s="213"/>
      <c r="BW36" s="386">
        <f t="shared" si="2"/>
        <v>15</v>
      </c>
      <c r="BX36" s="386"/>
      <c r="BY36" s="385" t="str">
        <f>IF('各会計、関係団体の財政状況及び健全化判断比率'!B70="","",'各会計、関係団体の財政状況及び健全化判断比率'!B70)</f>
        <v>紀南地方老人福祉施設組合（公営企業会計）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奨学事業</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16</v>
      </c>
      <c r="BX37" s="386"/>
      <c r="BY37" s="385" t="str">
        <f>IF('各会計、関係団体の財政状況及び健全化判断比率'!B71="","",'各会計、関係団体の財政状況及び健全化判断比率'!B71)</f>
        <v>富田川治水組合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f t="shared" ref="C38:C43" si="5">IF(E38="","",C37+1)</f>
        <v>5</v>
      </c>
      <c r="D38" s="386"/>
      <c r="E38" s="385" t="str">
        <f>IF('各会計、関係団体の財政状況及び健全化判断比率'!B11="","",'各会計、関係団体の財政状況及び健全化判断比率'!B11)</f>
        <v>診療所事業</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17</v>
      </c>
      <c r="BX38" s="386"/>
      <c r="BY38" s="385" t="str">
        <f>IF('各会計、関係団体の財政状況及び健全化判断比率'!B72="","",'各会計、関係団体の財政状況及び健全化判断比率'!B72)</f>
        <v>紀南地方児童福祉施設組合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18</v>
      </c>
      <c r="BX39" s="386"/>
      <c r="BY39" s="385" t="str">
        <f>IF('各会計、関係団体の財政状況及び健全化判断比率'!B73="","",'各会計、関係団体の財政状況及び健全化判断比率'!B73)</f>
        <v>田辺周辺広域市町村圏組合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19</v>
      </c>
      <c r="BX40" s="386"/>
      <c r="BY40" s="385" t="str">
        <f>IF('各会計、関係団体の財政状況及び健全化判断比率'!B74="","",'各会計、関係団体の財政状況及び健全化判断比率'!B74)</f>
        <v>上大中清掃施設組合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20</v>
      </c>
      <c r="BX41" s="386"/>
      <c r="BY41" s="385" t="str">
        <f>IF('各会計、関係団体の財政状況及び健全化判断比率'!B75="","",'各会計、関係団体の財政状況及び健全化判断比率'!B75)</f>
        <v>富田川衛生施設組合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21</v>
      </c>
      <c r="BX42" s="386"/>
      <c r="BY42" s="385" t="str">
        <f>IF('各会計、関係団体の財政状況及び健全化判断比率'!B76="","",'各会計、関係団体の財政状況及び健全化判断比率'!B76)</f>
        <v>和歌山地方税回収機構</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22</v>
      </c>
      <c r="BX43" s="386"/>
      <c r="BY43" s="385" t="str">
        <f>IF('各会計、関係団体の財政状況及び健全化判断比率'!B77="","",'各会計、関係団体の財政状況及び健全化判断比率'!B77)</f>
        <v>和歌山県後期高齢者医療広域連合（普通会計）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Na7payXn80OIyLwDdmJNwzMA02weijLSQqTggzYN7Xq6w87+cxw6B9GK4JvxZ5ZGkLhpx3vu3DfcalDZytqg==" saltValue="ON0w4c/DurGf9wxk9b0p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AL15" sqref="AL15:BF15"/>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1679936</v>
      </c>
      <c r="S5" s="689"/>
      <c r="T5" s="689"/>
      <c r="U5" s="689"/>
      <c r="V5" s="689"/>
      <c r="W5" s="689"/>
      <c r="X5" s="689"/>
      <c r="Y5" s="735"/>
      <c r="Z5" s="753">
        <v>27.6</v>
      </c>
      <c r="AA5" s="753"/>
      <c r="AB5" s="753"/>
      <c r="AC5" s="753"/>
      <c r="AD5" s="754">
        <v>1679936</v>
      </c>
      <c r="AE5" s="754"/>
      <c r="AF5" s="754"/>
      <c r="AG5" s="754"/>
      <c r="AH5" s="754"/>
      <c r="AI5" s="754"/>
      <c r="AJ5" s="754"/>
      <c r="AK5" s="754"/>
      <c r="AL5" s="736">
        <v>45.4</v>
      </c>
      <c r="AM5" s="705"/>
      <c r="AN5" s="705"/>
      <c r="AO5" s="737"/>
      <c r="AP5" s="722" t="s">
        <v>225</v>
      </c>
      <c r="AQ5" s="723"/>
      <c r="AR5" s="723"/>
      <c r="AS5" s="723"/>
      <c r="AT5" s="723"/>
      <c r="AU5" s="723"/>
      <c r="AV5" s="723"/>
      <c r="AW5" s="723"/>
      <c r="AX5" s="723"/>
      <c r="AY5" s="723"/>
      <c r="AZ5" s="723"/>
      <c r="BA5" s="723"/>
      <c r="BB5" s="723"/>
      <c r="BC5" s="723"/>
      <c r="BD5" s="723"/>
      <c r="BE5" s="723"/>
      <c r="BF5" s="724"/>
      <c r="BG5" s="623">
        <v>1678616</v>
      </c>
      <c r="BH5" s="626"/>
      <c r="BI5" s="626"/>
      <c r="BJ5" s="626"/>
      <c r="BK5" s="626"/>
      <c r="BL5" s="626"/>
      <c r="BM5" s="626"/>
      <c r="BN5" s="627"/>
      <c r="BO5" s="685">
        <v>99.9</v>
      </c>
      <c r="BP5" s="685"/>
      <c r="BQ5" s="685"/>
      <c r="BR5" s="685"/>
      <c r="BS5" s="686" t="s">
        <v>226</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218</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59414</v>
      </c>
      <c r="S6" s="626"/>
      <c r="T6" s="626"/>
      <c r="U6" s="626"/>
      <c r="V6" s="626"/>
      <c r="W6" s="626"/>
      <c r="X6" s="626"/>
      <c r="Y6" s="627"/>
      <c r="Z6" s="685">
        <v>1</v>
      </c>
      <c r="AA6" s="685"/>
      <c r="AB6" s="685"/>
      <c r="AC6" s="685"/>
      <c r="AD6" s="686">
        <v>59414</v>
      </c>
      <c r="AE6" s="686"/>
      <c r="AF6" s="686"/>
      <c r="AG6" s="686"/>
      <c r="AH6" s="686"/>
      <c r="AI6" s="686"/>
      <c r="AJ6" s="686"/>
      <c r="AK6" s="686"/>
      <c r="AL6" s="628">
        <v>1.6</v>
      </c>
      <c r="AM6" s="629"/>
      <c r="AN6" s="629"/>
      <c r="AO6" s="687"/>
      <c r="AP6" s="620" t="s">
        <v>231</v>
      </c>
      <c r="AQ6" s="621"/>
      <c r="AR6" s="621"/>
      <c r="AS6" s="621"/>
      <c r="AT6" s="621"/>
      <c r="AU6" s="621"/>
      <c r="AV6" s="621"/>
      <c r="AW6" s="621"/>
      <c r="AX6" s="621"/>
      <c r="AY6" s="621"/>
      <c r="AZ6" s="621"/>
      <c r="BA6" s="621"/>
      <c r="BB6" s="621"/>
      <c r="BC6" s="621"/>
      <c r="BD6" s="621"/>
      <c r="BE6" s="621"/>
      <c r="BF6" s="622"/>
      <c r="BG6" s="623">
        <v>1678616</v>
      </c>
      <c r="BH6" s="626"/>
      <c r="BI6" s="626"/>
      <c r="BJ6" s="626"/>
      <c r="BK6" s="626"/>
      <c r="BL6" s="626"/>
      <c r="BM6" s="626"/>
      <c r="BN6" s="627"/>
      <c r="BO6" s="685">
        <v>99.9</v>
      </c>
      <c r="BP6" s="685"/>
      <c r="BQ6" s="685"/>
      <c r="BR6" s="685"/>
      <c r="BS6" s="686" t="s">
        <v>226</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81139</v>
      </c>
      <c r="CS6" s="626"/>
      <c r="CT6" s="626"/>
      <c r="CU6" s="626"/>
      <c r="CV6" s="626"/>
      <c r="CW6" s="626"/>
      <c r="CX6" s="626"/>
      <c r="CY6" s="627"/>
      <c r="CZ6" s="736">
        <v>1.4</v>
      </c>
      <c r="DA6" s="705"/>
      <c r="DB6" s="705"/>
      <c r="DC6" s="739"/>
      <c r="DD6" s="631" t="s">
        <v>226</v>
      </c>
      <c r="DE6" s="626"/>
      <c r="DF6" s="626"/>
      <c r="DG6" s="626"/>
      <c r="DH6" s="626"/>
      <c r="DI6" s="626"/>
      <c r="DJ6" s="626"/>
      <c r="DK6" s="626"/>
      <c r="DL6" s="626"/>
      <c r="DM6" s="626"/>
      <c r="DN6" s="626"/>
      <c r="DO6" s="626"/>
      <c r="DP6" s="627"/>
      <c r="DQ6" s="631">
        <v>81139</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4931</v>
      </c>
      <c r="S7" s="626"/>
      <c r="T7" s="626"/>
      <c r="U7" s="626"/>
      <c r="V7" s="626"/>
      <c r="W7" s="626"/>
      <c r="X7" s="626"/>
      <c r="Y7" s="627"/>
      <c r="Z7" s="685">
        <v>0.1</v>
      </c>
      <c r="AA7" s="685"/>
      <c r="AB7" s="685"/>
      <c r="AC7" s="685"/>
      <c r="AD7" s="686">
        <v>4931</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723661</v>
      </c>
      <c r="BH7" s="626"/>
      <c r="BI7" s="626"/>
      <c r="BJ7" s="626"/>
      <c r="BK7" s="626"/>
      <c r="BL7" s="626"/>
      <c r="BM7" s="626"/>
      <c r="BN7" s="627"/>
      <c r="BO7" s="685">
        <v>43.1</v>
      </c>
      <c r="BP7" s="685"/>
      <c r="BQ7" s="685"/>
      <c r="BR7" s="685"/>
      <c r="BS7" s="686" t="s">
        <v>125</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733732</v>
      </c>
      <c r="CS7" s="626"/>
      <c r="CT7" s="626"/>
      <c r="CU7" s="626"/>
      <c r="CV7" s="626"/>
      <c r="CW7" s="626"/>
      <c r="CX7" s="626"/>
      <c r="CY7" s="627"/>
      <c r="CZ7" s="685">
        <v>12.4</v>
      </c>
      <c r="DA7" s="685"/>
      <c r="DB7" s="685"/>
      <c r="DC7" s="685"/>
      <c r="DD7" s="631">
        <v>13689</v>
      </c>
      <c r="DE7" s="626"/>
      <c r="DF7" s="626"/>
      <c r="DG7" s="626"/>
      <c r="DH7" s="626"/>
      <c r="DI7" s="626"/>
      <c r="DJ7" s="626"/>
      <c r="DK7" s="626"/>
      <c r="DL7" s="626"/>
      <c r="DM7" s="626"/>
      <c r="DN7" s="626"/>
      <c r="DO7" s="626"/>
      <c r="DP7" s="627"/>
      <c r="DQ7" s="631">
        <v>602166</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8667</v>
      </c>
      <c r="S8" s="626"/>
      <c r="T8" s="626"/>
      <c r="U8" s="626"/>
      <c r="V8" s="626"/>
      <c r="W8" s="626"/>
      <c r="X8" s="626"/>
      <c r="Y8" s="627"/>
      <c r="Z8" s="685">
        <v>0.1</v>
      </c>
      <c r="AA8" s="685"/>
      <c r="AB8" s="685"/>
      <c r="AC8" s="685"/>
      <c r="AD8" s="686">
        <v>8667</v>
      </c>
      <c r="AE8" s="686"/>
      <c r="AF8" s="686"/>
      <c r="AG8" s="686"/>
      <c r="AH8" s="686"/>
      <c r="AI8" s="686"/>
      <c r="AJ8" s="686"/>
      <c r="AK8" s="686"/>
      <c r="AL8" s="628">
        <v>0.2</v>
      </c>
      <c r="AM8" s="629"/>
      <c r="AN8" s="629"/>
      <c r="AO8" s="687"/>
      <c r="AP8" s="620" t="s">
        <v>237</v>
      </c>
      <c r="AQ8" s="621"/>
      <c r="AR8" s="621"/>
      <c r="AS8" s="621"/>
      <c r="AT8" s="621"/>
      <c r="AU8" s="621"/>
      <c r="AV8" s="621"/>
      <c r="AW8" s="621"/>
      <c r="AX8" s="621"/>
      <c r="AY8" s="621"/>
      <c r="AZ8" s="621"/>
      <c r="BA8" s="621"/>
      <c r="BB8" s="621"/>
      <c r="BC8" s="621"/>
      <c r="BD8" s="621"/>
      <c r="BE8" s="621"/>
      <c r="BF8" s="622"/>
      <c r="BG8" s="623">
        <v>25811</v>
      </c>
      <c r="BH8" s="626"/>
      <c r="BI8" s="626"/>
      <c r="BJ8" s="626"/>
      <c r="BK8" s="626"/>
      <c r="BL8" s="626"/>
      <c r="BM8" s="626"/>
      <c r="BN8" s="627"/>
      <c r="BO8" s="685">
        <v>1.5</v>
      </c>
      <c r="BP8" s="685"/>
      <c r="BQ8" s="685"/>
      <c r="BR8" s="685"/>
      <c r="BS8" s="631" t="s">
        <v>125</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1985407</v>
      </c>
      <c r="CS8" s="626"/>
      <c r="CT8" s="626"/>
      <c r="CU8" s="626"/>
      <c r="CV8" s="626"/>
      <c r="CW8" s="626"/>
      <c r="CX8" s="626"/>
      <c r="CY8" s="627"/>
      <c r="CZ8" s="685">
        <v>33.5</v>
      </c>
      <c r="DA8" s="685"/>
      <c r="DB8" s="685"/>
      <c r="DC8" s="685"/>
      <c r="DD8" s="631" t="s">
        <v>125</v>
      </c>
      <c r="DE8" s="626"/>
      <c r="DF8" s="626"/>
      <c r="DG8" s="626"/>
      <c r="DH8" s="626"/>
      <c r="DI8" s="626"/>
      <c r="DJ8" s="626"/>
      <c r="DK8" s="626"/>
      <c r="DL8" s="626"/>
      <c r="DM8" s="626"/>
      <c r="DN8" s="626"/>
      <c r="DO8" s="626"/>
      <c r="DP8" s="627"/>
      <c r="DQ8" s="631">
        <v>1047699</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7247</v>
      </c>
      <c r="S9" s="626"/>
      <c r="T9" s="626"/>
      <c r="U9" s="626"/>
      <c r="V9" s="626"/>
      <c r="W9" s="626"/>
      <c r="X9" s="626"/>
      <c r="Y9" s="627"/>
      <c r="Z9" s="685">
        <v>0.1</v>
      </c>
      <c r="AA9" s="685"/>
      <c r="AB9" s="685"/>
      <c r="AC9" s="685"/>
      <c r="AD9" s="686">
        <v>7247</v>
      </c>
      <c r="AE9" s="686"/>
      <c r="AF9" s="686"/>
      <c r="AG9" s="686"/>
      <c r="AH9" s="686"/>
      <c r="AI9" s="686"/>
      <c r="AJ9" s="686"/>
      <c r="AK9" s="686"/>
      <c r="AL9" s="628">
        <v>0.2</v>
      </c>
      <c r="AM9" s="629"/>
      <c r="AN9" s="629"/>
      <c r="AO9" s="687"/>
      <c r="AP9" s="620" t="s">
        <v>240</v>
      </c>
      <c r="AQ9" s="621"/>
      <c r="AR9" s="621"/>
      <c r="AS9" s="621"/>
      <c r="AT9" s="621"/>
      <c r="AU9" s="621"/>
      <c r="AV9" s="621"/>
      <c r="AW9" s="621"/>
      <c r="AX9" s="621"/>
      <c r="AY9" s="621"/>
      <c r="AZ9" s="621"/>
      <c r="BA9" s="621"/>
      <c r="BB9" s="621"/>
      <c r="BC9" s="621"/>
      <c r="BD9" s="621"/>
      <c r="BE9" s="621"/>
      <c r="BF9" s="622"/>
      <c r="BG9" s="623">
        <v>586610</v>
      </c>
      <c r="BH9" s="626"/>
      <c r="BI9" s="626"/>
      <c r="BJ9" s="626"/>
      <c r="BK9" s="626"/>
      <c r="BL9" s="626"/>
      <c r="BM9" s="626"/>
      <c r="BN9" s="627"/>
      <c r="BO9" s="685">
        <v>34.9</v>
      </c>
      <c r="BP9" s="685"/>
      <c r="BQ9" s="685"/>
      <c r="BR9" s="685"/>
      <c r="BS9" s="631" t="s">
        <v>125</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633747</v>
      </c>
      <c r="CS9" s="626"/>
      <c r="CT9" s="626"/>
      <c r="CU9" s="626"/>
      <c r="CV9" s="626"/>
      <c r="CW9" s="626"/>
      <c r="CX9" s="626"/>
      <c r="CY9" s="627"/>
      <c r="CZ9" s="685">
        <v>10.7</v>
      </c>
      <c r="DA9" s="685"/>
      <c r="DB9" s="685"/>
      <c r="DC9" s="685"/>
      <c r="DD9" s="631">
        <v>12764</v>
      </c>
      <c r="DE9" s="626"/>
      <c r="DF9" s="626"/>
      <c r="DG9" s="626"/>
      <c r="DH9" s="626"/>
      <c r="DI9" s="626"/>
      <c r="DJ9" s="626"/>
      <c r="DK9" s="626"/>
      <c r="DL9" s="626"/>
      <c r="DM9" s="626"/>
      <c r="DN9" s="626"/>
      <c r="DO9" s="626"/>
      <c r="DP9" s="627"/>
      <c r="DQ9" s="631">
        <v>561050</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125</v>
      </c>
      <c r="S10" s="626"/>
      <c r="T10" s="626"/>
      <c r="U10" s="626"/>
      <c r="V10" s="626"/>
      <c r="W10" s="626"/>
      <c r="X10" s="626"/>
      <c r="Y10" s="627"/>
      <c r="Z10" s="685" t="s">
        <v>226</v>
      </c>
      <c r="AA10" s="685"/>
      <c r="AB10" s="685"/>
      <c r="AC10" s="685"/>
      <c r="AD10" s="686" t="s">
        <v>226</v>
      </c>
      <c r="AE10" s="686"/>
      <c r="AF10" s="686"/>
      <c r="AG10" s="686"/>
      <c r="AH10" s="686"/>
      <c r="AI10" s="686"/>
      <c r="AJ10" s="686"/>
      <c r="AK10" s="686"/>
      <c r="AL10" s="628" t="s">
        <v>125</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29177</v>
      </c>
      <c r="BH10" s="626"/>
      <c r="BI10" s="626"/>
      <c r="BJ10" s="626"/>
      <c r="BK10" s="626"/>
      <c r="BL10" s="626"/>
      <c r="BM10" s="626"/>
      <c r="BN10" s="627"/>
      <c r="BO10" s="685">
        <v>1.7</v>
      </c>
      <c r="BP10" s="685"/>
      <c r="BQ10" s="685"/>
      <c r="BR10" s="685"/>
      <c r="BS10" s="631" t="s">
        <v>226</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t="s">
        <v>125</v>
      </c>
      <c r="CS10" s="626"/>
      <c r="CT10" s="626"/>
      <c r="CU10" s="626"/>
      <c r="CV10" s="626"/>
      <c r="CW10" s="626"/>
      <c r="CX10" s="626"/>
      <c r="CY10" s="627"/>
      <c r="CZ10" s="685" t="s">
        <v>226</v>
      </c>
      <c r="DA10" s="685"/>
      <c r="DB10" s="685"/>
      <c r="DC10" s="685"/>
      <c r="DD10" s="631" t="s">
        <v>226</v>
      </c>
      <c r="DE10" s="626"/>
      <c r="DF10" s="626"/>
      <c r="DG10" s="626"/>
      <c r="DH10" s="626"/>
      <c r="DI10" s="626"/>
      <c r="DJ10" s="626"/>
      <c r="DK10" s="626"/>
      <c r="DL10" s="626"/>
      <c r="DM10" s="626"/>
      <c r="DN10" s="626"/>
      <c r="DO10" s="626"/>
      <c r="DP10" s="627"/>
      <c r="DQ10" s="631" t="s">
        <v>125</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226</v>
      </c>
      <c r="S11" s="626"/>
      <c r="T11" s="626"/>
      <c r="U11" s="626"/>
      <c r="V11" s="626"/>
      <c r="W11" s="626"/>
      <c r="X11" s="626"/>
      <c r="Y11" s="627"/>
      <c r="Z11" s="685" t="s">
        <v>226</v>
      </c>
      <c r="AA11" s="685"/>
      <c r="AB11" s="685"/>
      <c r="AC11" s="685"/>
      <c r="AD11" s="686" t="s">
        <v>125</v>
      </c>
      <c r="AE11" s="686"/>
      <c r="AF11" s="686"/>
      <c r="AG11" s="686"/>
      <c r="AH11" s="686"/>
      <c r="AI11" s="686"/>
      <c r="AJ11" s="686"/>
      <c r="AK11" s="686"/>
      <c r="AL11" s="628" t="s">
        <v>125</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82063</v>
      </c>
      <c r="BH11" s="626"/>
      <c r="BI11" s="626"/>
      <c r="BJ11" s="626"/>
      <c r="BK11" s="626"/>
      <c r="BL11" s="626"/>
      <c r="BM11" s="626"/>
      <c r="BN11" s="627"/>
      <c r="BO11" s="685">
        <v>4.9000000000000004</v>
      </c>
      <c r="BP11" s="685"/>
      <c r="BQ11" s="685"/>
      <c r="BR11" s="685"/>
      <c r="BS11" s="631" t="s">
        <v>226</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211807</v>
      </c>
      <c r="CS11" s="626"/>
      <c r="CT11" s="626"/>
      <c r="CU11" s="626"/>
      <c r="CV11" s="626"/>
      <c r="CW11" s="626"/>
      <c r="CX11" s="626"/>
      <c r="CY11" s="627"/>
      <c r="CZ11" s="685">
        <v>3.6</v>
      </c>
      <c r="DA11" s="685"/>
      <c r="DB11" s="685"/>
      <c r="DC11" s="685"/>
      <c r="DD11" s="631">
        <v>11412</v>
      </c>
      <c r="DE11" s="626"/>
      <c r="DF11" s="626"/>
      <c r="DG11" s="626"/>
      <c r="DH11" s="626"/>
      <c r="DI11" s="626"/>
      <c r="DJ11" s="626"/>
      <c r="DK11" s="626"/>
      <c r="DL11" s="626"/>
      <c r="DM11" s="626"/>
      <c r="DN11" s="626"/>
      <c r="DO11" s="626"/>
      <c r="DP11" s="627"/>
      <c r="DQ11" s="631">
        <v>174656</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257515</v>
      </c>
      <c r="S12" s="626"/>
      <c r="T12" s="626"/>
      <c r="U12" s="626"/>
      <c r="V12" s="626"/>
      <c r="W12" s="626"/>
      <c r="X12" s="626"/>
      <c r="Y12" s="627"/>
      <c r="Z12" s="685">
        <v>4.2</v>
      </c>
      <c r="AA12" s="685"/>
      <c r="AB12" s="685"/>
      <c r="AC12" s="685"/>
      <c r="AD12" s="686">
        <v>257515</v>
      </c>
      <c r="AE12" s="686"/>
      <c r="AF12" s="686"/>
      <c r="AG12" s="686"/>
      <c r="AH12" s="686"/>
      <c r="AI12" s="686"/>
      <c r="AJ12" s="686"/>
      <c r="AK12" s="686"/>
      <c r="AL12" s="628">
        <v>7</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768146</v>
      </c>
      <c r="BH12" s="626"/>
      <c r="BI12" s="626"/>
      <c r="BJ12" s="626"/>
      <c r="BK12" s="626"/>
      <c r="BL12" s="626"/>
      <c r="BM12" s="626"/>
      <c r="BN12" s="627"/>
      <c r="BO12" s="685">
        <v>45.7</v>
      </c>
      <c r="BP12" s="685"/>
      <c r="BQ12" s="685"/>
      <c r="BR12" s="685"/>
      <c r="BS12" s="631" t="s">
        <v>226</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51276</v>
      </c>
      <c r="CS12" s="626"/>
      <c r="CT12" s="626"/>
      <c r="CU12" s="626"/>
      <c r="CV12" s="626"/>
      <c r="CW12" s="626"/>
      <c r="CX12" s="626"/>
      <c r="CY12" s="627"/>
      <c r="CZ12" s="685">
        <v>0.9</v>
      </c>
      <c r="DA12" s="685"/>
      <c r="DB12" s="685"/>
      <c r="DC12" s="685"/>
      <c r="DD12" s="631">
        <v>515</v>
      </c>
      <c r="DE12" s="626"/>
      <c r="DF12" s="626"/>
      <c r="DG12" s="626"/>
      <c r="DH12" s="626"/>
      <c r="DI12" s="626"/>
      <c r="DJ12" s="626"/>
      <c r="DK12" s="626"/>
      <c r="DL12" s="626"/>
      <c r="DM12" s="626"/>
      <c r="DN12" s="626"/>
      <c r="DO12" s="626"/>
      <c r="DP12" s="627"/>
      <c r="DQ12" s="631">
        <v>47084</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v>22040</v>
      </c>
      <c r="S13" s="626"/>
      <c r="T13" s="626"/>
      <c r="U13" s="626"/>
      <c r="V13" s="626"/>
      <c r="W13" s="626"/>
      <c r="X13" s="626"/>
      <c r="Y13" s="627"/>
      <c r="Z13" s="685">
        <v>0.4</v>
      </c>
      <c r="AA13" s="685"/>
      <c r="AB13" s="685"/>
      <c r="AC13" s="685"/>
      <c r="AD13" s="686">
        <v>22040</v>
      </c>
      <c r="AE13" s="686"/>
      <c r="AF13" s="686"/>
      <c r="AG13" s="686"/>
      <c r="AH13" s="686"/>
      <c r="AI13" s="686"/>
      <c r="AJ13" s="686"/>
      <c r="AK13" s="686"/>
      <c r="AL13" s="628">
        <v>0.6</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763704</v>
      </c>
      <c r="BH13" s="626"/>
      <c r="BI13" s="626"/>
      <c r="BJ13" s="626"/>
      <c r="BK13" s="626"/>
      <c r="BL13" s="626"/>
      <c r="BM13" s="626"/>
      <c r="BN13" s="627"/>
      <c r="BO13" s="685">
        <v>45.5</v>
      </c>
      <c r="BP13" s="685"/>
      <c r="BQ13" s="685"/>
      <c r="BR13" s="685"/>
      <c r="BS13" s="631" t="s">
        <v>125</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348000</v>
      </c>
      <c r="CS13" s="626"/>
      <c r="CT13" s="626"/>
      <c r="CU13" s="626"/>
      <c r="CV13" s="626"/>
      <c r="CW13" s="626"/>
      <c r="CX13" s="626"/>
      <c r="CY13" s="627"/>
      <c r="CZ13" s="685">
        <v>5.9</v>
      </c>
      <c r="DA13" s="685"/>
      <c r="DB13" s="685"/>
      <c r="DC13" s="685"/>
      <c r="DD13" s="631">
        <v>112812</v>
      </c>
      <c r="DE13" s="626"/>
      <c r="DF13" s="626"/>
      <c r="DG13" s="626"/>
      <c r="DH13" s="626"/>
      <c r="DI13" s="626"/>
      <c r="DJ13" s="626"/>
      <c r="DK13" s="626"/>
      <c r="DL13" s="626"/>
      <c r="DM13" s="626"/>
      <c r="DN13" s="626"/>
      <c r="DO13" s="626"/>
      <c r="DP13" s="627"/>
      <c r="DQ13" s="631">
        <v>265925</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125</v>
      </c>
      <c r="S14" s="626"/>
      <c r="T14" s="626"/>
      <c r="U14" s="626"/>
      <c r="V14" s="626"/>
      <c r="W14" s="626"/>
      <c r="X14" s="626"/>
      <c r="Y14" s="627"/>
      <c r="Z14" s="685" t="s">
        <v>125</v>
      </c>
      <c r="AA14" s="685"/>
      <c r="AB14" s="685"/>
      <c r="AC14" s="685"/>
      <c r="AD14" s="686" t="s">
        <v>226</v>
      </c>
      <c r="AE14" s="686"/>
      <c r="AF14" s="686"/>
      <c r="AG14" s="686"/>
      <c r="AH14" s="686"/>
      <c r="AI14" s="686"/>
      <c r="AJ14" s="686"/>
      <c r="AK14" s="686"/>
      <c r="AL14" s="628" t="s">
        <v>226</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61285</v>
      </c>
      <c r="BH14" s="626"/>
      <c r="BI14" s="626"/>
      <c r="BJ14" s="626"/>
      <c r="BK14" s="626"/>
      <c r="BL14" s="626"/>
      <c r="BM14" s="626"/>
      <c r="BN14" s="627"/>
      <c r="BO14" s="685">
        <v>3.6</v>
      </c>
      <c r="BP14" s="685"/>
      <c r="BQ14" s="685"/>
      <c r="BR14" s="685"/>
      <c r="BS14" s="631" t="s">
        <v>226</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234682</v>
      </c>
      <c r="CS14" s="626"/>
      <c r="CT14" s="626"/>
      <c r="CU14" s="626"/>
      <c r="CV14" s="626"/>
      <c r="CW14" s="626"/>
      <c r="CX14" s="626"/>
      <c r="CY14" s="627"/>
      <c r="CZ14" s="685">
        <v>4</v>
      </c>
      <c r="DA14" s="685"/>
      <c r="DB14" s="685"/>
      <c r="DC14" s="685"/>
      <c r="DD14" s="631">
        <v>12201</v>
      </c>
      <c r="DE14" s="626"/>
      <c r="DF14" s="626"/>
      <c r="DG14" s="626"/>
      <c r="DH14" s="626"/>
      <c r="DI14" s="626"/>
      <c r="DJ14" s="626"/>
      <c r="DK14" s="626"/>
      <c r="DL14" s="626"/>
      <c r="DM14" s="626"/>
      <c r="DN14" s="626"/>
      <c r="DO14" s="626"/>
      <c r="DP14" s="627"/>
      <c r="DQ14" s="631">
        <v>220164</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18330</v>
      </c>
      <c r="S15" s="626"/>
      <c r="T15" s="626"/>
      <c r="U15" s="626"/>
      <c r="V15" s="626"/>
      <c r="W15" s="626"/>
      <c r="X15" s="626"/>
      <c r="Y15" s="627"/>
      <c r="Z15" s="685">
        <v>0.3</v>
      </c>
      <c r="AA15" s="685"/>
      <c r="AB15" s="685"/>
      <c r="AC15" s="685"/>
      <c r="AD15" s="686">
        <v>18330</v>
      </c>
      <c r="AE15" s="686"/>
      <c r="AF15" s="686"/>
      <c r="AG15" s="686"/>
      <c r="AH15" s="686"/>
      <c r="AI15" s="686"/>
      <c r="AJ15" s="686"/>
      <c r="AK15" s="686"/>
      <c r="AL15" s="628">
        <v>0.5</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125524</v>
      </c>
      <c r="BH15" s="626"/>
      <c r="BI15" s="626"/>
      <c r="BJ15" s="626"/>
      <c r="BK15" s="626"/>
      <c r="BL15" s="626"/>
      <c r="BM15" s="626"/>
      <c r="BN15" s="627"/>
      <c r="BO15" s="685">
        <v>7.5</v>
      </c>
      <c r="BP15" s="685"/>
      <c r="BQ15" s="685"/>
      <c r="BR15" s="685"/>
      <c r="BS15" s="631" t="s">
        <v>226</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913499</v>
      </c>
      <c r="CS15" s="626"/>
      <c r="CT15" s="626"/>
      <c r="CU15" s="626"/>
      <c r="CV15" s="626"/>
      <c r="CW15" s="626"/>
      <c r="CX15" s="626"/>
      <c r="CY15" s="627"/>
      <c r="CZ15" s="685">
        <v>15.4</v>
      </c>
      <c r="DA15" s="685"/>
      <c r="DB15" s="685"/>
      <c r="DC15" s="685"/>
      <c r="DD15" s="631">
        <v>388140</v>
      </c>
      <c r="DE15" s="626"/>
      <c r="DF15" s="626"/>
      <c r="DG15" s="626"/>
      <c r="DH15" s="626"/>
      <c r="DI15" s="626"/>
      <c r="DJ15" s="626"/>
      <c r="DK15" s="626"/>
      <c r="DL15" s="626"/>
      <c r="DM15" s="626"/>
      <c r="DN15" s="626"/>
      <c r="DO15" s="626"/>
      <c r="DP15" s="627"/>
      <c r="DQ15" s="631">
        <v>456080</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125</v>
      </c>
      <c r="S16" s="626"/>
      <c r="T16" s="626"/>
      <c r="U16" s="626"/>
      <c r="V16" s="626"/>
      <c r="W16" s="626"/>
      <c r="X16" s="626"/>
      <c r="Y16" s="627"/>
      <c r="Z16" s="685" t="s">
        <v>125</v>
      </c>
      <c r="AA16" s="685"/>
      <c r="AB16" s="685"/>
      <c r="AC16" s="685"/>
      <c r="AD16" s="686" t="s">
        <v>125</v>
      </c>
      <c r="AE16" s="686"/>
      <c r="AF16" s="686"/>
      <c r="AG16" s="686"/>
      <c r="AH16" s="686"/>
      <c r="AI16" s="686"/>
      <c r="AJ16" s="686"/>
      <c r="AK16" s="686"/>
      <c r="AL16" s="628" t="s">
        <v>226</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226</v>
      </c>
      <c r="BH16" s="626"/>
      <c r="BI16" s="626"/>
      <c r="BJ16" s="626"/>
      <c r="BK16" s="626"/>
      <c r="BL16" s="626"/>
      <c r="BM16" s="626"/>
      <c r="BN16" s="627"/>
      <c r="BO16" s="685" t="s">
        <v>125</v>
      </c>
      <c r="BP16" s="685"/>
      <c r="BQ16" s="685"/>
      <c r="BR16" s="685"/>
      <c r="BS16" s="631" t="s">
        <v>125</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48627</v>
      </c>
      <c r="CS16" s="626"/>
      <c r="CT16" s="626"/>
      <c r="CU16" s="626"/>
      <c r="CV16" s="626"/>
      <c r="CW16" s="626"/>
      <c r="CX16" s="626"/>
      <c r="CY16" s="627"/>
      <c r="CZ16" s="685">
        <v>0.8</v>
      </c>
      <c r="DA16" s="685"/>
      <c r="DB16" s="685"/>
      <c r="DC16" s="685"/>
      <c r="DD16" s="631" t="s">
        <v>226</v>
      </c>
      <c r="DE16" s="626"/>
      <c r="DF16" s="626"/>
      <c r="DG16" s="626"/>
      <c r="DH16" s="626"/>
      <c r="DI16" s="626"/>
      <c r="DJ16" s="626"/>
      <c r="DK16" s="626"/>
      <c r="DL16" s="626"/>
      <c r="DM16" s="626"/>
      <c r="DN16" s="626"/>
      <c r="DO16" s="626"/>
      <c r="DP16" s="627"/>
      <c r="DQ16" s="631">
        <v>28772</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15466</v>
      </c>
      <c r="S17" s="626"/>
      <c r="T17" s="626"/>
      <c r="U17" s="626"/>
      <c r="V17" s="626"/>
      <c r="W17" s="626"/>
      <c r="X17" s="626"/>
      <c r="Y17" s="627"/>
      <c r="Z17" s="685">
        <v>0.3</v>
      </c>
      <c r="AA17" s="685"/>
      <c r="AB17" s="685"/>
      <c r="AC17" s="685"/>
      <c r="AD17" s="686">
        <v>15466</v>
      </c>
      <c r="AE17" s="686"/>
      <c r="AF17" s="686"/>
      <c r="AG17" s="686"/>
      <c r="AH17" s="686"/>
      <c r="AI17" s="686"/>
      <c r="AJ17" s="686"/>
      <c r="AK17" s="686"/>
      <c r="AL17" s="628">
        <v>0.4</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125</v>
      </c>
      <c r="BH17" s="626"/>
      <c r="BI17" s="626"/>
      <c r="BJ17" s="626"/>
      <c r="BK17" s="626"/>
      <c r="BL17" s="626"/>
      <c r="BM17" s="626"/>
      <c r="BN17" s="627"/>
      <c r="BO17" s="685" t="s">
        <v>125</v>
      </c>
      <c r="BP17" s="685"/>
      <c r="BQ17" s="685"/>
      <c r="BR17" s="685"/>
      <c r="BS17" s="631" t="s">
        <v>226</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685752</v>
      </c>
      <c r="CS17" s="626"/>
      <c r="CT17" s="626"/>
      <c r="CU17" s="626"/>
      <c r="CV17" s="626"/>
      <c r="CW17" s="626"/>
      <c r="CX17" s="626"/>
      <c r="CY17" s="627"/>
      <c r="CZ17" s="685">
        <v>11.6</v>
      </c>
      <c r="DA17" s="685"/>
      <c r="DB17" s="685"/>
      <c r="DC17" s="685"/>
      <c r="DD17" s="631" t="s">
        <v>125</v>
      </c>
      <c r="DE17" s="626"/>
      <c r="DF17" s="626"/>
      <c r="DG17" s="626"/>
      <c r="DH17" s="626"/>
      <c r="DI17" s="626"/>
      <c r="DJ17" s="626"/>
      <c r="DK17" s="626"/>
      <c r="DL17" s="626"/>
      <c r="DM17" s="626"/>
      <c r="DN17" s="626"/>
      <c r="DO17" s="626"/>
      <c r="DP17" s="627"/>
      <c r="DQ17" s="631">
        <v>654988</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1858337</v>
      </c>
      <c r="S18" s="626"/>
      <c r="T18" s="626"/>
      <c r="U18" s="626"/>
      <c r="V18" s="626"/>
      <c r="W18" s="626"/>
      <c r="X18" s="626"/>
      <c r="Y18" s="627"/>
      <c r="Z18" s="685">
        <v>30.5</v>
      </c>
      <c r="AA18" s="685"/>
      <c r="AB18" s="685"/>
      <c r="AC18" s="685"/>
      <c r="AD18" s="686">
        <v>1609763</v>
      </c>
      <c r="AE18" s="686"/>
      <c r="AF18" s="686"/>
      <c r="AG18" s="686"/>
      <c r="AH18" s="686"/>
      <c r="AI18" s="686"/>
      <c r="AJ18" s="686"/>
      <c r="AK18" s="686"/>
      <c r="AL18" s="628">
        <v>43.5</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125</v>
      </c>
      <c r="BH18" s="626"/>
      <c r="BI18" s="626"/>
      <c r="BJ18" s="626"/>
      <c r="BK18" s="626"/>
      <c r="BL18" s="626"/>
      <c r="BM18" s="626"/>
      <c r="BN18" s="627"/>
      <c r="BO18" s="685" t="s">
        <v>226</v>
      </c>
      <c r="BP18" s="685"/>
      <c r="BQ18" s="685"/>
      <c r="BR18" s="685"/>
      <c r="BS18" s="631" t="s">
        <v>125</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125</v>
      </c>
      <c r="CS18" s="626"/>
      <c r="CT18" s="626"/>
      <c r="CU18" s="626"/>
      <c r="CV18" s="626"/>
      <c r="CW18" s="626"/>
      <c r="CX18" s="626"/>
      <c r="CY18" s="627"/>
      <c r="CZ18" s="685" t="s">
        <v>226</v>
      </c>
      <c r="DA18" s="685"/>
      <c r="DB18" s="685"/>
      <c r="DC18" s="685"/>
      <c r="DD18" s="631" t="s">
        <v>125</v>
      </c>
      <c r="DE18" s="626"/>
      <c r="DF18" s="626"/>
      <c r="DG18" s="626"/>
      <c r="DH18" s="626"/>
      <c r="DI18" s="626"/>
      <c r="DJ18" s="626"/>
      <c r="DK18" s="626"/>
      <c r="DL18" s="626"/>
      <c r="DM18" s="626"/>
      <c r="DN18" s="626"/>
      <c r="DO18" s="626"/>
      <c r="DP18" s="627"/>
      <c r="DQ18" s="631" t="s">
        <v>226</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1609763</v>
      </c>
      <c r="S19" s="626"/>
      <c r="T19" s="626"/>
      <c r="U19" s="626"/>
      <c r="V19" s="626"/>
      <c r="W19" s="626"/>
      <c r="X19" s="626"/>
      <c r="Y19" s="627"/>
      <c r="Z19" s="685">
        <v>26.4</v>
      </c>
      <c r="AA19" s="685"/>
      <c r="AB19" s="685"/>
      <c r="AC19" s="685"/>
      <c r="AD19" s="686">
        <v>1609763</v>
      </c>
      <c r="AE19" s="686"/>
      <c r="AF19" s="686"/>
      <c r="AG19" s="686"/>
      <c r="AH19" s="686"/>
      <c r="AI19" s="686"/>
      <c r="AJ19" s="686"/>
      <c r="AK19" s="686"/>
      <c r="AL19" s="628">
        <v>43.5</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1320</v>
      </c>
      <c r="BH19" s="626"/>
      <c r="BI19" s="626"/>
      <c r="BJ19" s="626"/>
      <c r="BK19" s="626"/>
      <c r="BL19" s="626"/>
      <c r="BM19" s="626"/>
      <c r="BN19" s="627"/>
      <c r="BO19" s="685">
        <v>0.1</v>
      </c>
      <c r="BP19" s="685"/>
      <c r="BQ19" s="685"/>
      <c r="BR19" s="685"/>
      <c r="BS19" s="631" t="s">
        <v>125</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226</v>
      </c>
      <c r="CS19" s="626"/>
      <c r="CT19" s="626"/>
      <c r="CU19" s="626"/>
      <c r="CV19" s="626"/>
      <c r="CW19" s="626"/>
      <c r="CX19" s="626"/>
      <c r="CY19" s="627"/>
      <c r="CZ19" s="685" t="s">
        <v>125</v>
      </c>
      <c r="DA19" s="685"/>
      <c r="DB19" s="685"/>
      <c r="DC19" s="685"/>
      <c r="DD19" s="631" t="s">
        <v>125</v>
      </c>
      <c r="DE19" s="626"/>
      <c r="DF19" s="626"/>
      <c r="DG19" s="626"/>
      <c r="DH19" s="626"/>
      <c r="DI19" s="626"/>
      <c r="DJ19" s="626"/>
      <c r="DK19" s="626"/>
      <c r="DL19" s="626"/>
      <c r="DM19" s="626"/>
      <c r="DN19" s="626"/>
      <c r="DO19" s="626"/>
      <c r="DP19" s="627"/>
      <c r="DQ19" s="631" t="s">
        <v>226</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248574</v>
      </c>
      <c r="S20" s="626"/>
      <c r="T20" s="626"/>
      <c r="U20" s="626"/>
      <c r="V20" s="626"/>
      <c r="W20" s="626"/>
      <c r="X20" s="626"/>
      <c r="Y20" s="627"/>
      <c r="Z20" s="685">
        <v>4.0999999999999996</v>
      </c>
      <c r="AA20" s="685"/>
      <c r="AB20" s="685"/>
      <c r="AC20" s="685"/>
      <c r="AD20" s="686" t="s">
        <v>226</v>
      </c>
      <c r="AE20" s="686"/>
      <c r="AF20" s="686"/>
      <c r="AG20" s="686"/>
      <c r="AH20" s="686"/>
      <c r="AI20" s="686"/>
      <c r="AJ20" s="686"/>
      <c r="AK20" s="686"/>
      <c r="AL20" s="628" t="s">
        <v>226</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1320</v>
      </c>
      <c r="BH20" s="626"/>
      <c r="BI20" s="626"/>
      <c r="BJ20" s="626"/>
      <c r="BK20" s="626"/>
      <c r="BL20" s="626"/>
      <c r="BM20" s="626"/>
      <c r="BN20" s="627"/>
      <c r="BO20" s="685">
        <v>0.1</v>
      </c>
      <c r="BP20" s="685"/>
      <c r="BQ20" s="685"/>
      <c r="BR20" s="685"/>
      <c r="BS20" s="631" t="s">
        <v>226</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5927668</v>
      </c>
      <c r="CS20" s="626"/>
      <c r="CT20" s="626"/>
      <c r="CU20" s="626"/>
      <c r="CV20" s="626"/>
      <c r="CW20" s="626"/>
      <c r="CX20" s="626"/>
      <c r="CY20" s="627"/>
      <c r="CZ20" s="685">
        <v>100</v>
      </c>
      <c r="DA20" s="685"/>
      <c r="DB20" s="685"/>
      <c r="DC20" s="685"/>
      <c r="DD20" s="631">
        <v>551533</v>
      </c>
      <c r="DE20" s="626"/>
      <c r="DF20" s="626"/>
      <c r="DG20" s="626"/>
      <c r="DH20" s="626"/>
      <c r="DI20" s="626"/>
      <c r="DJ20" s="626"/>
      <c r="DK20" s="626"/>
      <c r="DL20" s="626"/>
      <c r="DM20" s="626"/>
      <c r="DN20" s="626"/>
      <c r="DO20" s="626"/>
      <c r="DP20" s="627"/>
      <c r="DQ20" s="631">
        <v>4139723</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226</v>
      </c>
      <c r="S21" s="626"/>
      <c r="T21" s="626"/>
      <c r="U21" s="626"/>
      <c r="V21" s="626"/>
      <c r="W21" s="626"/>
      <c r="X21" s="626"/>
      <c r="Y21" s="627"/>
      <c r="Z21" s="685" t="s">
        <v>226</v>
      </c>
      <c r="AA21" s="685"/>
      <c r="AB21" s="685"/>
      <c r="AC21" s="685"/>
      <c r="AD21" s="686" t="s">
        <v>125</v>
      </c>
      <c r="AE21" s="686"/>
      <c r="AF21" s="686"/>
      <c r="AG21" s="686"/>
      <c r="AH21" s="686"/>
      <c r="AI21" s="686"/>
      <c r="AJ21" s="686"/>
      <c r="AK21" s="686"/>
      <c r="AL21" s="628" t="s">
        <v>226</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1320</v>
      </c>
      <c r="BH21" s="626"/>
      <c r="BI21" s="626"/>
      <c r="BJ21" s="626"/>
      <c r="BK21" s="626"/>
      <c r="BL21" s="626"/>
      <c r="BM21" s="626"/>
      <c r="BN21" s="627"/>
      <c r="BO21" s="685">
        <v>0.1</v>
      </c>
      <c r="BP21" s="685"/>
      <c r="BQ21" s="685"/>
      <c r="BR21" s="685"/>
      <c r="BS21" s="631" t="s">
        <v>226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3931883</v>
      </c>
      <c r="S22" s="626"/>
      <c r="T22" s="626"/>
      <c r="U22" s="626"/>
      <c r="V22" s="626"/>
      <c r="W22" s="626"/>
      <c r="X22" s="626"/>
      <c r="Y22" s="627"/>
      <c r="Z22" s="685">
        <v>64.599999999999994</v>
      </c>
      <c r="AA22" s="685"/>
      <c r="AB22" s="685"/>
      <c r="AC22" s="685"/>
      <c r="AD22" s="686">
        <v>3683309</v>
      </c>
      <c r="AE22" s="686"/>
      <c r="AF22" s="686"/>
      <c r="AG22" s="686"/>
      <c r="AH22" s="686"/>
      <c r="AI22" s="686"/>
      <c r="AJ22" s="686"/>
      <c r="AK22" s="686"/>
      <c r="AL22" s="628">
        <v>99.5</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125</v>
      </c>
      <c r="BH22" s="626"/>
      <c r="BI22" s="626"/>
      <c r="BJ22" s="626"/>
      <c r="BK22" s="626"/>
      <c r="BL22" s="626"/>
      <c r="BM22" s="626"/>
      <c r="BN22" s="627"/>
      <c r="BO22" s="685" t="s">
        <v>125</v>
      </c>
      <c r="BP22" s="685"/>
      <c r="BQ22" s="685"/>
      <c r="BR22" s="685"/>
      <c r="BS22" s="631" t="s">
        <v>125</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1453</v>
      </c>
      <c r="S23" s="626"/>
      <c r="T23" s="626"/>
      <c r="U23" s="626"/>
      <c r="V23" s="626"/>
      <c r="W23" s="626"/>
      <c r="X23" s="626"/>
      <c r="Y23" s="627"/>
      <c r="Z23" s="685">
        <v>0</v>
      </c>
      <c r="AA23" s="685"/>
      <c r="AB23" s="685"/>
      <c r="AC23" s="685"/>
      <c r="AD23" s="686">
        <v>1453</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226</v>
      </c>
      <c r="BH23" s="626"/>
      <c r="BI23" s="626"/>
      <c r="BJ23" s="626"/>
      <c r="BK23" s="626"/>
      <c r="BL23" s="626"/>
      <c r="BM23" s="626"/>
      <c r="BN23" s="627"/>
      <c r="BO23" s="685" t="s">
        <v>125</v>
      </c>
      <c r="BP23" s="685"/>
      <c r="BQ23" s="685"/>
      <c r="BR23" s="685"/>
      <c r="BS23" s="631" t="s">
        <v>125</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2123</v>
      </c>
      <c r="S24" s="626"/>
      <c r="T24" s="626"/>
      <c r="U24" s="626"/>
      <c r="V24" s="626"/>
      <c r="W24" s="626"/>
      <c r="X24" s="626"/>
      <c r="Y24" s="627"/>
      <c r="Z24" s="685">
        <v>0</v>
      </c>
      <c r="AA24" s="685"/>
      <c r="AB24" s="685"/>
      <c r="AC24" s="685"/>
      <c r="AD24" s="686" t="s">
        <v>125</v>
      </c>
      <c r="AE24" s="686"/>
      <c r="AF24" s="686"/>
      <c r="AG24" s="686"/>
      <c r="AH24" s="686"/>
      <c r="AI24" s="686"/>
      <c r="AJ24" s="686"/>
      <c r="AK24" s="686"/>
      <c r="AL24" s="628" t="s">
        <v>125</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226</v>
      </c>
      <c r="BH24" s="626"/>
      <c r="BI24" s="626"/>
      <c r="BJ24" s="626"/>
      <c r="BK24" s="626"/>
      <c r="BL24" s="626"/>
      <c r="BM24" s="626"/>
      <c r="BN24" s="627"/>
      <c r="BO24" s="685" t="s">
        <v>125</v>
      </c>
      <c r="BP24" s="685"/>
      <c r="BQ24" s="685"/>
      <c r="BR24" s="685"/>
      <c r="BS24" s="631" t="s">
        <v>226</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2490402</v>
      </c>
      <c r="CS24" s="689"/>
      <c r="CT24" s="689"/>
      <c r="CU24" s="689"/>
      <c r="CV24" s="689"/>
      <c r="CW24" s="689"/>
      <c r="CX24" s="689"/>
      <c r="CY24" s="735"/>
      <c r="CZ24" s="736">
        <v>42</v>
      </c>
      <c r="DA24" s="705"/>
      <c r="DB24" s="705"/>
      <c r="DC24" s="739"/>
      <c r="DD24" s="734">
        <v>1705444</v>
      </c>
      <c r="DE24" s="689"/>
      <c r="DF24" s="689"/>
      <c r="DG24" s="689"/>
      <c r="DH24" s="689"/>
      <c r="DI24" s="689"/>
      <c r="DJ24" s="689"/>
      <c r="DK24" s="735"/>
      <c r="DL24" s="734">
        <v>1655115</v>
      </c>
      <c r="DM24" s="689"/>
      <c r="DN24" s="689"/>
      <c r="DO24" s="689"/>
      <c r="DP24" s="689"/>
      <c r="DQ24" s="689"/>
      <c r="DR24" s="689"/>
      <c r="DS24" s="689"/>
      <c r="DT24" s="689"/>
      <c r="DU24" s="689"/>
      <c r="DV24" s="735"/>
      <c r="DW24" s="736">
        <v>42.2</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132063</v>
      </c>
      <c r="S25" s="626"/>
      <c r="T25" s="626"/>
      <c r="U25" s="626"/>
      <c r="V25" s="626"/>
      <c r="W25" s="626"/>
      <c r="X25" s="626"/>
      <c r="Y25" s="627"/>
      <c r="Z25" s="685">
        <v>2.2000000000000002</v>
      </c>
      <c r="AA25" s="685"/>
      <c r="AB25" s="685"/>
      <c r="AC25" s="685"/>
      <c r="AD25" s="686" t="s">
        <v>226</v>
      </c>
      <c r="AE25" s="686"/>
      <c r="AF25" s="686"/>
      <c r="AG25" s="686"/>
      <c r="AH25" s="686"/>
      <c r="AI25" s="686"/>
      <c r="AJ25" s="686"/>
      <c r="AK25" s="686"/>
      <c r="AL25" s="628" t="s">
        <v>226</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125</v>
      </c>
      <c r="BH25" s="626"/>
      <c r="BI25" s="626"/>
      <c r="BJ25" s="626"/>
      <c r="BK25" s="626"/>
      <c r="BL25" s="626"/>
      <c r="BM25" s="626"/>
      <c r="BN25" s="627"/>
      <c r="BO25" s="685" t="s">
        <v>226</v>
      </c>
      <c r="BP25" s="685"/>
      <c r="BQ25" s="685"/>
      <c r="BR25" s="685"/>
      <c r="BS25" s="631" t="s">
        <v>226</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828219</v>
      </c>
      <c r="CS25" s="624"/>
      <c r="CT25" s="624"/>
      <c r="CU25" s="624"/>
      <c r="CV25" s="624"/>
      <c r="CW25" s="624"/>
      <c r="CX25" s="624"/>
      <c r="CY25" s="625"/>
      <c r="CZ25" s="628">
        <v>14</v>
      </c>
      <c r="DA25" s="657"/>
      <c r="DB25" s="657"/>
      <c r="DC25" s="658"/>
      <c r="DD25" s="631">
        <v>738601</v>
      </c>
      <c r="DE25" s="624"/>
      <c r="DF25" s="624"/>
      <c r="DG25" s="624"/>
      <c r="DH25" s="624"/>
      <c r="DI25" s="624"/>
      <c r="DJ25" s="624"/>
      <c r="DK25" s="625"/>
      <c r="DL25" s="631">
        <v>688418</v>
      </c>
      <c r="DM25" s="624"/>
      <c r="DN25" s="624"/>
      <c r="DO25" s="624"/>
      <c r="DP25" s="624"/>
      <c r="DQ25" s="624"/>
      <c r="DR25" s="624"/>
      <c r="DS25" s="624"/>
      <c r="DT25" s="624"/>
      <c r="DU25" s="624"/>
      <c r="DV25" s="625"/>
      <c r="DW25" s="628">
        <v>17.600000000000001</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48864</v>
      </c>
      <c r="S26" s="626"/>
      <c r="T26" s="626"/>
      <c r="U26" s="626"/>
      <c r="V26" s="626"/>
      <c r="W26" s="626"/>
      <c r="X26" s="626"/>
      <c r="Y26" s="627"/>
      <c r="Z26" s="685">
        <v>0.8</v>
      </c>
      <c r="AA26" s="685"/>
      <c r="AB26" s="685"/>
      <c r="AC26" s="685"/>
      <c r="AD26" s="686">
        <v>88</v>
      </c>
      <c r="AE26" s="686"/>
      <c r="AF26" s="686"/>
      <c r="AG26" s="686"/>
      <c r="AH26" s="686"/>
      <c r="AI26" s="686"/>
      <c r="AJ26" s="686"/>
      <c r="AK26" s="686"/>
      <c r="AL26" s="628">
        <v>0</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125</v>
      </c>
      <c r="BH26" s="626"/>
      <c r="BI26" s="626"/>
      <c r="BJ26" s="626"/>
      <c r="BK26" s="626"/>
      <c r="BL26" s="626"/>
      <c r="BM26" s="626"/>
      <c r="BN26" s="627"/>
      <c r="BO26" s="685" t="s">
        <v>226</v>
      </c>
      <c r="BP26" s="685"/>
      <c r="BQ26" s="685"/>
      <c r="BR26" s="685"/>
      <c r="BS26" s="631" t="s">
        <v>226</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502951</v>
      </c>
      <c r="CS26" s="626"/>
      <c r="CT26" s="626"/>
      <c r="CU26" s="626"/>
      <c r="CV26" s="626"/>
      <c r="CW26" s="626"/>
      <c r="CX26" s="626"/>
      <c r="CY26" s="627"/>
      <c r="CZ26" s="628">
        <v>8.5</v>
      </c>
      <c r="DA26" s="657"/>
      <c r="DB26" s="657"/>
      <c r="DC26" s="658"/>
      <c r="DD26" s="631">
        <v>430896</v>
      </c>
      <c r="DE26" s="626"/>
      <c r="DF26" s="626"/>
      <c r="DG26" s="626"/>
      <c r="DH26" s="626"/>
      <c r="DI26" s="626"/>
      <c r="DJ26" s="626"/>
      <c r="DK26" s="627"/>
      <c r="DL26" s="631" t="s">
        <v>125</v>
      </c>
      <c r="DM26" s="626"/>
      <c r="DN26" s="626"/>
      <c r="DO26" s="626"/>
      <c r="DP26" s="626"/>
      <c r="DQ26" s="626"/>
      <c r="DR26" s="626"/>
      <c r="DS26" s="626"/>
      <c r="DT26" s="626"/>
      <c r="DU26" s="626"/>
      <c r="DV26" s="627"/>
      <c r="DW26" s="628" t="s">
        <v>226</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565524</v>
      </c>
      <c r="S27" s="626"/>
      <c r="T27" s="626"/>
      <c r="U27" s="626"/>
      <c r="V27" s="626"/>
      <c r="W27" s="626"/>
      <c r="X27" s="626"/>
      <c r="Y27" s="627"/>
      <c r="Z27" s="685">
        <v>9.3000000000000007</v>
      </c>
      <c r="AA27" s="685"/>
      <c r="AB27" s="685"/>
      <c r="AC27" s="685"/>
      <c r="AD27" s="686" t="s">
        <v>226</v>
      </c>
      <c r="AE27" s="686"/>
      <c r="AF27" s="686"/>
      <c r="AG27" s="686"/>
      <c r="AH27" s="686"/>
      <c r="AI27" s="686"/>
      <c r="AJ27" s="686"/>
      <c r="AK27" s="686"/>
      <c r="AL27" s="628" t="s">
        <v>226</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1679936</v>
      </c>
      <c r="BH27" s="626"/>
      <c r="BI27" s="626"/>
      <c r="BJ27" s="626"/>
      <c r="BK27" s="626"/>
      <c r="BL27" s="626"/>
      <c r="BM27" s="626"/>
      <c r="BN27" s="627"/>
      <c r="BO27" s="685">
        <v>100</v>
      </c>
      <c r="BP27" s="685"/>
      <c r="BQ27" s="685"/>
      <c r="BR27" s="685"/>
      <c r="BS27" s="631" t="s">
        <v>226</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976431</v>
      </c>
      <c r="CS27" s="624"/>
      <c r="CT27" s="624"/>
      <c r="CU27" s="624"/>
      <c r="CV27" s="624"/>
      <c r="CW27" s="624"/>
      <c r="CX27" s="624"/>
      <c r="CY27" s="625"/>
      <c r="CZ27" s="628">
        <v>16.5</v>
      </c>
      <c r="DA27" s="657"/>
      <c r="DB27" s="657"/>
      <c r="DC27" s="658"/>
      <c r="DD27" s="631">
        <v>311855</v>
      </c>
      <c r="DE27" s="624"/>
      <c r="DF27" s="624"/>
      <c r="DG27" s="624"/>
      <c r="DH27" s="624"/>
      <c r="DI27" s="624"/>
      <c r="DJ27" s="624"/>
      <c r="DK27" s="625"/>
      <c r="DL27" s="631">
        <v>311709</v>
      </c>
      <c r="DM27" s="624"/>
      <c r="DN27" s="624"/>
      <c r="DO27" s="624"/>
      <c r="DP27" s="624"/>
      <c r="DQ27" s="624"/>
      <c r="DR27" s="624"/>
      <c r="DS27" s="624"/>
      <c r="DT27" s="624"/>
      <c r="DU27" s="624"/>
      <c r="DV27" s="625"/>
      <c r="DW27" s="628">
        <v>7.9</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226</v>
      </c>
      <c r="S28" s="626"/>
      <c r="T28" s="626"/>
      <c r="U28" s="626"/>
      <c r="V28" s="626"/>
      <c r="W28" s="626"/>
      <c r="X28" s="626"/>
      <c r="Y28" s="627"/>
      <c r="Z28" s="685" t="s">
        <v>125</v>
      </c>
      <c r="AA28" s="685"/>
      <c r="AB28" s="685"/>
      <c r="AC28" s="685"/>
      <c r="AD28" s="686" t="s">
        <v>125</v>
      </c>
      <c r="AE28" s="686"/>
      <c r="AF28" s="686"/>
      <c r="AG28" s="686"/>
      <c r="AH28" s="686"/>
      <c r="AI28" s="686"/>
      <c r="AJ28" s="686"/>
      <c r="AK28" s="686"/>
      <c r="AL28" s="628" t="s">
        <v>125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685752</v>
      </c>
      <c r="CS28" s="626"/>
      <c r="CT28" s="626"/>
      <c r="CU28" s="626"/>
      <c r="CV28" s="626"/>
      <c r="CW28" s="626"/>
      <c r="CX28" s="626"/>
      <c r="CY28" s="627"/>
      <c r="CZ28" s="628">
        <v>11.6</v>
      </c>
      <c r="DA28" s="657"/>
      <c r="DB28" s="657"/>
      <c r="DC28" s="658"/>
      <c r="DD28" s="631">
        <v>654988</v>
      </c>
      <c r="DE28" s="626"/>
      <c r="DF28" s="626"/>
      <c r="DG28" s="626"/>
      <c r="DH28" s="626"/>
      <c r="DI28" s="626"/>
      <c r="DJ28" s="626"/>
      <c r="DK28" s="627"/>
      <c r="DL28" s="631">
        <v>654988</v>
      </c>
      <c r="DM28" s="626"/>
      <c r="DN28" s="626"/>
      <c r="DO28" s="626"/>
      <c r="DP28" s="626"/>
      <c r="DQ28" s="626"/>
      <c r="DR28" s="626"/>
      <c r="DS28" s="626"/>
      <c r="DT28" s="626"/>
      <c r="DU28" s="626"/>
      <c r="DV28" s="627"/>
      <c r="DW28" s="628">
        <v>16.7</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537011</v>
      </c>
      <c r="S29" s="626"/>
      <c r="T29" s="626"/>
      <c r="U29" s="626"/>
      <c r="V29" s="626"/>
      <c r="W29" s="626"/>
      <c r="X29" s="626"/>
      <c r="Y29" s="627"/>
      <c r="Z29" s="685">
        <v>8.8000000000000007</v>
      </c>
      <c r="AA29" s="685"/>
      <c r="AB29" s="685"/>
      <c r="AC29" s="685"/>
      <c r="AD29" s="686" t="s">
        <v>125</v>
      </c>
      <c r="AE29" s="686"/>
      <c r="AF29" s="686"/>
      <c r="AG29" s="686"/>
      <c r="AH29" s="686"/>
      <c r="AI29" s="686"/>
      <c r="AJ29" s="686"/>
      <c r="AK29" s="686"/>
      <c r="AL29" s="628" t="s">
        <v>125</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68</v>
      </c>
      <c r="CG29" s="664"/>
      <c r="CH29" s="664"/>
      <c r="CI29" s="664"/>
      <c r="CJ29" s="664"/>
      <c r="CK29" s="664"/>
      <c r="CL29" s="664"/>
      <c r="CM29" s="664"/>
      <c r="CN29" s="664"/>
      <c r="CO29" s="664"/>
      <c r="CP29" s="664"/>
      <c r="CQ29" s="665"/>
      <c r="CR29" s="623">
        <v>685710</v>
      </c>
      <c r="CS29" s="624"/>
      <c r="CT29" s="624"/>
      <c r="CU29" s="624"/>
      <c r="CV29" s="624"/>
      <c r="CW29" s="624"/>
      <c r="CX29" s="624"/>
      <c r="CY29" s="625"/>
      <c r="CZ29" s="628">
        <v>11.6</v>
      </c>
      <c r="DA29" s="657"/>
      <c r="DB29" s="657"/>
      <c r="DC29" s="658"/>
      <c r="DD29" s="631">
        <v>654946</v>
      </c>
      <c r="DE29" s="624"/>
      <c r="DF29" s="624"/>
      <c r="DG29" s="624"/>
      <c r="DH29" s="624"/>
      <c r="DI29" s="624"/>
      <c r="DJ29" s="624"/>
      <c r="DK29" s="625"/>
      <c r="DL29" s="631">
        <v>654946</v>
      </c>
      <c r="DM29" s="624"/>
      <c r="DN29" s="624"/>
      <c r="DO29" s="624"/>
      <c r="DP29" s="624"/>
      <c r="DQ29" s="624"/>
      <c r="DR29" s="624"/>
      <c r="DS29" s="624"/>
      <c r="DT29" s="624"/>
      <c r="DU29" s="624"/>
      <c r="DV29" s="625"/>
      <c r="DW29" s="628">
        <v>16.7</v>
      </c>
      <c r="DX29" s="657"/>
      <c r="DY29" s="657"/>
      <c r="DZ29" s="657"/>
      <c r="EA29" s="657"/>
      <c r="EB29" s="657"/>
      <c r="EC29" s="659"/>
    </row>
    <row r="30" spans="2:133" ht="11.25" customHeight="1" x14ac:dyDescent="0.15">
      <c r="B30" s="620" t="s">
        <v>305</v>
      </c>
      <c r="C30" s="621"/>
      <c r="D30" s="621"/>
      <c r="E30" s="621"/>
      <c r="F30" s="621"/>
      <c r="G30" s="621"/>
      <c r="H30" s="621"/>
      <c r="I30" s="621"/>
      <c r="J30" s="621"/>
      <c r="K30" s="621"/>
      <c r="L30" s="621"/>
      <c r="M30" s="621"/>
      <c r="N30" s="621"/>
      <c r="O30" s="621"/>
      <c r="P30" s="621"/>
      <c r="Q30" s="622"/>
      <c r="R30" s="623">
        <v>54293</v>
      </c>
      <c r="S30" s="626"/>
      <c r="T30" s="626"/>
      <c r="U30" s="626"/>
      <c r="V30" s="626"/>
      <c r="W30" s="626"/>
      <c r="X30" s="626"/>
      <c r="Y30" s="627"/>
      <c r="Z30" s="685">
        <v>0.9</v>
      </c>
      <c r="AA30" s="685"/>
      <c r="AB30" s="685"/>
      <c r="AC30" s="685"/>
      <c r="AD30" s="686" t="s">
        <v>226</v>
      </c>
      <c r="AE30" s="686"/>
      <c r="AF30" s="686"/>
      <c r="AG30" s="686"/>
      <c r="AH30" s="686"/>
      <c r="AI30" s="686"/>
      <c r="AJ30" s="686"/>
      <c r="AK30" s="686"/>
      <c r="AL30" s="628" t="s">
        <v>226</v>
      </c>
      <c r="AM30" s="629"/>
      <c r="AN30" s="629"/>
      <c r="AO30" s="687"/>
      <c r="AP30" s="713" t="s">
        <v>306</v>
      </c>
      <c r="AQ30" s="714"/>
      <c r="AR30" s="714"/>
      <c r="AS30" s="714"/>
      <c r="AT30" s="719" t="s">
        <v>307</v>
      </c>
      <c r="AU30" s="230"/>
      <c r="AV30" s="230"/>
      <c r="AW30" s="230"/>
      <c r="AX30" s="722" t="s">
        <v>184</v>
      </c>
      <c r="AY30" s="723"/>
      <c r="AZ30" s="723"/>
      <c r="BA30" s="723"/>
      <c r="BB30" s="723"/>
      <c r="BC30" s="723"/>
      <c r="BD30" s="723"/>
      <c r="BE30" s="723"/>
      <c r="BF30" s="724"/>
      <c r="BG30" s="703">
        <v>99.3</v>
      </c>
      <c r="BH30" s="704"/>
      <c r="BI30" s="704"/>
      <c r="BJ30" s="704"/>
      <c r="BK30" s="704"/>
      <c r="BL30" s="704"/>
      <c r="BM30" s="705">
        <v>96.9</v>
      </c>
      <c r="BN30" s="704"/>
      <c r="BO30" s="704"/>
      <c r="BP30" s="704"/>
      <c r="BQ30" s="706"/>
      <c r="BR30" s="703">
        <v>99</v>
      </c>
      <c r="BS30" s="704"/>
      <c r="BT30" s="704"/>
      <c r="BU30" s="704"/>
      <c r="BV30" s="704"/>
      <c r="BW30" s="704"/>
      <c r="BX30" s="705">
        <v>96.2</v>
      </c>
      <c r="BY30" s="704"/>
      <c r="BZ30" s="704"/>
      <c r="CA30" s="704"/>
      <c r="CB30" s="706"/>
      <c r="CD30" s="709"/>
      <c r="CE30" s="710"/>
      <c r="CF30" s="667" t="s">
        <v>308</v>
      </c>
      <c r="CG30" s="664"/>
      <c r="CH30" s="664"/>
      <c r="CI30" s="664"/>
      <c r="CJ30" s="664"/>
      <c r="CK30" s="664"/>
      <c r="CL30" s="664"/>
      <c r="CM30" s="664"/>
      <c r="CN30" s="664"/>
      <c r="CO30" s="664"/>
      <c r="CP30" s="664"/>
      <c r="CQ30" s="665"/>
      <c r="CR30" s="623">
        <v>639209</v>
      </c>
      <c r="CS30" s="626"/>
      <c r="CT30" s="626"/>
      <c r="CU30" s="626"/>
      <c r="CV30" s="626"/>
      <c r="CW30" s="626"/>
      <c r="CX30" s="626"/>
      <c r="CY30" s="627"/>
      <c r="CZ30" s="628">
        <v>10.8</v>
      </c>
      <c r="DA30" s="657"/>
      <c r="DB30" s="657"/>
      <c r="DC30" s="658"/>
      <c r="DD30" s="631">
        <v>608700</v>
      </c>
      <c r="DE30" s="626"/>
      <c r="DF30" s="626"/>
      <c r="DG30" s="626"/>
      <c r="DH30" s="626"/>
      <c r="DI30" s="626"/>
      <c r="DJ30" s="626"/>
      <c r="DK30" s="627"/>
      <c r="DL30" s="631">
        <v>608700</v>
      </c>
      <c r="DM30" s="626"/>
      <c r="DN30" s="626"/>
      <c r="DO30" s="626"/>
      <c r="DP30" s="626"/>
      <c r="DQ30" s="626"/>
      <c r="DR30" s="626"/>
      <c r="DS30" s="626"/>
      <c r="DT30" s="626"/>
      <c r="DU30" s="626"/>
      <c r="DV30" s="627"/>
      <c r="DW30" s="628">
        <v>15.5</v>
      </c>
      <c r="DX30" s="657"/>
      <c r="DY30" s="657"/>
      <c r="DZ30" s="657"/>
      <c r="EA30" s="657"/>
      <c r="EB30" s="657"/>
      <c r="EC30" s="659"/>
    </row>
    <row r="31" spans="2:133" ht="11.25" customHeight="1" x14ac:dyDescent="0.15">
      <c r="B31" s="620" t="s">
        <v>309</v>
      </c>
      <c r="C31" s="621"/>
      <c r="D31" s="621"/>
      <c r="E31" s="621"/>
      <c r="F31" s="621"/>
      <c r="G31" s="621"/>
      <c r="H31" s="621"/>
      <c r="I31" s="621"/>
      <c r="J31" s="621"/>
      <c r="K31" s="621"/>
      <c r="L31" s="621"/>
      <c r="M31" s="621"/>
      <c r="N31" s="621"/>
      <c r="O31" s="621"/>
      <c r="P31" s="621"/>
      <c r="Q31" s="622"/>
      <c r="R31" s="623">
        <v>30037</v>
      </c>
      <c r="S31" s="626"/>
      <c r="T31" s="626"/>
      <c r="U31" s="626"/>
      <c r="V31" s="626"/>
      <c r="W31" s="626"/>
      <c r="X31" s="626"/>
      <c r="Y31" s="627"/>
      <c r="Z31" s="685">
        <v>0.5</v>
      </c>
      <c r="AA31" s="685"/>
      <c r="AB31" s="685"/>
      <c r="AC31" s="685"/>
      <c r="AD31" s="686" t="s">
        <v>125</v>
      </c>
      <c r="AE31" s="686"/>
      <c r="AF31" s="686"/>
      <c r="AG31" s="686"/>
      <c r="AH31" s="686"/>
      <c r="AI31" s="686"/>
      <c r="AJ31" s="686"/>
      <c r="AK31" s="686"/>
      <c r="AL31" s="628" t="s">
        <v>226</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99.3</v>
      </c>
      <c r="BH31" s="624"/>
      <c r="BI31" s="624"/>
      <c r="BJ31" s="624"/>
      <c r="BK31" s="624"/>
      <c r="BL31" s="624"/>
      <c r="BM31" s="629">
        <v>97.4</v>
      </c>
      <c r="BN31" s="702"/>
      <c r="BO31" s="702"/>
      <c r="BP31" s="702"/>
      <c r="BQ31" s="663"/>
      <c r="BR31" s="701">
        <v>99</v>
      </c>
      <c r="BS31" s="624"/>
      <c r="BT31" s="624"/>
      <c r="BU31" s="624"/>
      <c r="BV31" s="624"/>
      <c r="BW31" s="624"/>
      <c r="BX31" s="629">
        <v>97</v>
      </c>
      <c r="BY31" s="702"/>
      <c r="BZ31" s="702"/>
      <c r="CA31" s="702"/>
      <c r="CB31" s="663"/>
      <c r="CD31" s="709"/>
      <c r="CE31" s="710"/>
      <c r="CF31" s="667" t="s">
        <v>312</v>
      </c>
      <c r="CG31" s="664"/>
      <c r="CH31" s="664"/>
      <c r="CI31" s="664"/>
      <c r="CJ31" s="664"/>
      <c r="CK31" s="664"/>
      <c r="CL31" s="664"/>
      <c r="CM31" s="664"/>
      <c r="CN31" s="664"/>
      <c r="CO31" s="664"/>
      <c r="CP31" s="664"/>
      <c r="CQ31" s="665"/>
      <c r="CR31" s="623">
        <v>46501</v>
      </c>
      <c r="CS31" s="624"/>
      <c r="CT31" s="624"/>
      <c r="CU31" s="624"/>
      <c r="CV31" s="624"/>
      <c r="CW31" s="624"/>
      <c r="CX31" s="624"/>
      <c r="CY31" s="625"/>
      <c r="CZ31" s="628">
        <v>0.8</v>
      </c>
      <c r="DA31" s="657"/>
      <c r="DB31" s="657"/>
      <c r="DC31" s="658"/>
      <c r="DD31" s="631">
        <v>46246</v>
      </c>
      <c r="DE31" s="624"/>
      <c r="DF31" s="624"/>
      <c r="DG31" s="624"/>
      <c r="DH31" s="624"/>
      <c r="DI31" s="624"/>
      <c r="DJ31" s="624"/>
      <c r="DK31" s="625"/>
      <c r="DL31" s="631">
        <v>46246</v>
      </c>
      <c r="DM31" s="624"/>
      <c r="DN31" s="624"/>
      <c r="DO31" s="624"/>
      <c r="DP31" s="624"/>
      <c r="DQ31" s="624"/>
      <c r="DR31" s="624"/>
      <c r="DS31" s="624"/>
      <c r="DT31" s="624"/>
      <c r="DU31" s="624"/>
      <c r="DV31" s="625"/>
      <c r="DW31" s="628">
        <v>1.2</v>
      </c>
      <c r="DX31" s="657"/>
      <c r="DY31" s="657"/>
      <c r="DZ31" s="657"/>
      <c r="EA31" s="657"/>
      <c r="EB31" s="657"/>
      <c r="EC31" s="659"/>
    </row>
    <row r="32" spans="2:133" ht="11.25" customHeight="1" x14ac:dyDescent="0.15">
      <c r="B32" s="620" t="s">
        <v>313</v>
      </c>
      <c r="C32" s="621"/>
      <c r="D32" s="621"/>
      <c r="E32" s="621"/>
      <c r="F32" s="621"/>
      <c r="G32" s="621"/>
      <c r="H32" s="621"/>
      <c r="I32" s="621"/>
      <c r="J32" s="621"/>
      <c r="K32" s="621"/>
      <c r="L32" s="621"/>
      <c r="M32" s="621"/>
      <c r="N32" s="621"/>
      <c r="O32" s="621"/>
      <c r="P32" s="621"/>
      <c r="Q32" s="622"/>
      <c r="R32" s="623">
        <v>31430</v>
      </c>
      <c r="S32" s="626"/>
      <c r="T32" s="626"/>
      <c r="U32" s="626"/>
      <c r="V32" s="626"/>
      <c r="W32" s="626"/>
      <c r="X32" s="626"/>
      <c r="Y32" s="627"/>
      <c r="Z32" s="685">
        <v>0.5</v>
      </c>
      <c r="AA32" s="685"/>
      <c r="AB32" s="685"/>
      <c r="AC32" s="685"/>
      <c r="AD32" s="686" t="s">
        <v>125</v>
      </c>
      <c r="AE32" s="686"/>
      <c r="AF32" s="686"/>
      <c r="AG32" s="686"/>
      <c r="AH32" s="686"/>
      <c r="AI32" s="686"/>
      <c r="AJ32" s="686"/>
      <c r="AK32" s="686"/>
      <c r="AL32" s="628" t="s">
        <v>125</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99.2</v>
      </c>
      <c r="BH32" s="639"/>
      <c r="BI32" s="639"/>
      <c r="BJ32" s="639"/>
      <c r="BK32" s="639"/>
      <c r="BL32" s="639"/>
      <c r="BM32" s="683">
        <v>96.3</v>
      </c>
      <c r="BN32" s="639"/>
      <c r="BO32" s="639"/>
      <c r="BP32" s="639"/>
      <c r="BQ32" s="676"/>
      <c r="BR32" s="700">
        <v>98.9</v>
      </c>
      <c r="BS32" s="639"/>
      <c r="BT32" s="639"/>
      <c r="BU32" s="639"/>
      <c r="BV32" s="639"/>
      <c r="BW32" s="639"/>
      <c r="BX32" s="683">
        <v>95.3</v>
      </c>
      <c r="BY32" s="639"/>
      <c r="BZ32" s="639"/>
      <c r="CA32" s="639"/>
      <c r="CB32" s="676"/>
      <c r="CD32" s="711"/>
      <c r="CE32" s="712"/>
      <c r="CF32" s="667" t="s">
        <v>315</v>
      </c>
      <c r="CG32" s="664"/>
      <c r="CH32" s="664"/>
      <c r="CI32" s="664"/>
      <c r="CJ32" s="664"/>
      <c r="CK32" s="664"/>
      <c r="CL32" s="664"/>
      <c r="CM32" s="664"/>
      <c r="CN32" s="664"/>
      <c r="CO32" s="664"/>
      <c r="CP32" s="664"/>
      <c r="CQ32" s="665"/>
      <c r="CR32" s="623">
        <v>42</v>
      </c>
      <c r="CS32" s="626"/>
      <c r="CT32" s="626"/>
      <c r="CU32" s="626"/>
      <c r="CV32" s="626"/>
      <c r="CW32" s="626"/>
      <c r="CX32" s="626"/>
      <c r="CY32" s="627"/>
      <c r="CZ32" s="628">
        <v>0</v>
      </c>
      <c r="DA32" s="657"/>
      <c r="DB32" s="657"/>
      <c r="DC32" s="658"/>
      <c r="DD32" s="631">
        <v>42</v>
      </c>
      <c r="DE32" s="626"/>
      <c r="DF32" s="626"/>
      <c r="DG32" s="626"/>
      <c r="DH32" s="626"/>
      <c r="DI32" s="626"/>
      <c r="DJ32" s="626"/>
      <c r="DK32" s="627"/>
      <c r="DL32" s="631">
        <v>42</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316</v>
      </c>
      <c r="C33" s="621"/>
      <c r="D33" s="621"/>
      <c r="E33" s="621"/>
      <c r="F33" s="621"/>
      <c r="G33" s="621"/>
      <c r="H33" s="621"/>
      <c r="I33" s="621"/>
      <c r="J33" s="621"/>
      <c r="K33" s="621"/>
      <c r="L33" s="621"/>
      <c r="M33" s="621"/>
      <c r="N33" s="621"/>
      <c r="O33" s="621"/>
      <c r="P33" s="621"/>
      <c r="Q33" s="622"/>
      <c r="R33" s="623">
        <v>65786</v>
      </c>
      <c r="S33" s="626"/>
      <c r="T33" s="626"/>
      <c r="U33" s="626"/>
      <c r="V33" s="626"/>
      <c r="W33" s="626"/>
      <c r="X33" s="626"/>
      <c r="Y33" s="627"/>
      <c r="Z33" s="685">
        <v>1.1000000000000001</v>
      </c>
      <c r="AA33" s="685"/>
      <c r="AB33" s="685"/>
      <c r="AC33" s="685"/>
      <c r="AD33" s="686" t="s">
        <v>125</v>
      </c>
      <c r="AE33" s="686"/>
      <c r="AF33" s="686"/>
      <c r="AG33" s="686"/>
      <c r="AH33" s="686"/>
      <c r="AI33" s="686"/>
      <c r="AJ33" s="686"/>
      <c r="AK33" s="686"/>
      <c r="AL33" s="628" t="s">
        <v>226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2837106</v>
      </c>
      <c r="CS33" s="624"/>
      <c r="CT33" s="624"/>
      <c r="CU33" s="624"/>
      <c r="CV33" s="624"/>
      <c r="CW33" s="624"/>
      <c r="CX33" s="624"/>
      <c r="CY33" s="625"/>
      <c r="CZ33" s="628">
        <v>47.9</v>
      </c>
      <c r="DA33" s="657"/>
      <c r="DB33" s="657"/>
      <c r="DC33" s="658"/>
      <c r="DD33" s="631">
        <v>2257175</v>
      </c>
      <c r="DE33" s="624"/>
      <c r="DF33" s="624"/>
      <c r="DG33" s="624"/>
      <c r="DH33" s="624"/>
      <c r="DI33" s="624"/>
      <c r="DJ33" s="624"/>
      <c r="DK33" s="625"/>
      <c r="DL33" s="631">
        <v>1808914</v>
      </c>
      <c r="DM33" s="624"/>
      <c r="DN33" s="624"/>
      <c r="DO33" s="624"/>
      <c r="DP33" s="624"/>
      <c r="DQ33" s="624"/>
      <c r="DR33" s="624"/>
      <c r="DS33" s="624"/>
      <c r="DT33" s="624"/>
      <c r="DU33" s="624"/>
      <c r="DV33" s="625"/>
      <c r="DW33" s="628">
        <v>46.1</v>
      </c>
      <c r="DX33" s="657"/>
      <c r="DY33" s="657"/>
      <c r="DZ33" s="657"/>
      <c r="EA33" s="657"/>
      <c r="EB33" s="657"/>
      <c r="EC33" s="659"/>
    </row>
    <row r="34" spans="2:133" ht="11.25" customHeight="1" x14ac:dyDescent="0.15">
      <c r="B34" s="620" t="s">
        <v>318</v>
      </c>
      <c r="C34" s="621"/>
      <c r="D34" s="621"/>
      <c r="E34" s="621"/>
      <c r="F34" s="621"/>
      <c r="G34" s="621"/>
      <c r="H34" s="621"/>
      <c r="I34" s="621"/>
      <c r="J34" s="621"/>
      <c r="K34" s="621"/>
      <c r="L34" s="621"/>
      <c r="M34" s="621"/>
      <c r="N34" s="621"/>
      <c r="O34" s="621"/>
      <c r="P34" s="621"/>
      <c r="Q34" s="622"/>
      <c r="R34" s="623">
        <v>179599</v>
      </c>
      <c r="S34" s="626"/>
      <c r="T34" s="626"/>
      <c r="U34" s="626"/>
      <c r="V34" s="626"/>
      <c r="W34" s="626"/>
      <c r="X34" s="626"/>
      <c r="Y34" s="627"/>
      <c r="Z34" s="685">
        <v>3</v>
      </c>
      <c r="AA34" s="685"/>
      <c r="AB34" s="685"/>
      <c r="AC34" s="685"/>
      <c r="AD34" s="686">
        <v>16677</v>
      </c>
      <c r="AE34" s="686"/>
      <c r="AF34" s="686"/>
      <c r="AG34" s="686"/>
      <c r="AH34" s="686"/>
      <c r="AI34" s="686"/>
      <c r="AJ34" s="686"/>
      <c r="AK34" s="686"/>
      <c r="AL34" s="628">
        <v>0.5</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947758</v>
      </c>
      <c r="CS34" s="626"/>
      <c r="CT34" s="626"/>
      <c r="CU34" s="626"/>
      <c r="CV34" s="626"/>
      <c r="CW34" s="626"/>
      <c r="CX34" s="626"/>
      <c r="CY34" s="627"/>
      <c r="CZ34" s="628">
        <v>16</v>
      </c>
      <c r="DA34" s="657"/>
      <c r="DB34" s="657"/>
      <c r="DC34" s="658"/>
      <c r="DD34" s="631">
        <v>710144</v>
      </c>
      <c r="DE34" s="626"/>
      <c r="DF34" s="626"/>
      <c r="DG34" s="626"/>
      <c r="DH34" s="626"/>
      <c r="DI34" s="626"/>
      <c r="DJ34" s="626"/>
      <c r="DK34" s="627"/>
      <c r="DL34" s="631">
        <v>641264</v>
      </c>
      <c r="DM34" s="626"/>
      <c r="DN34" s="626"/>
      <c r="DO34" s="626"/>
      <c r="DP34" s="626"/>
      <c r="DQ34" s="626"/>
      <c r="DR34" s="626"/>
      <c r="DS34" s="626"/>
      <c r="DT34" s="626"/>
      <c r="DU34" s="626"/>
      <c r="DV34" s="627"/>
      <c r="DW34" s="628">
        <v>16.399999999999999</v>
      </c>
      <c r="DX34" s="657"/>
      <c r="DY34" s="657"/>
      <c r="DZ34" s="657"/>
      <c r="EA34" s="657"/>
      <c r="EB34" s="657"/>
      <c r="EC34" s="659"/>
    </row>
    <row r="35" spans="2:133" ht="11.25" customHeight="1" x14ac:dyDescent="0.15">
      <c r="B35" s="620" t="s">
        <v>322</v>
      </c>
      <c r="C35" s="621"/>
      <c r="D35" s="621"/>
      <c r="E35" s="621"/>
      <c r="F35" s="621"/>
      <c r="G35" s="621"/>
      <c r="H35" s="621"/>
      <c r="I35" s="621"/>
      <c r="J35" s="621"/>
      <c r="K35" s="621"/>
      <c r="L35" s="621"/>
      <c r="M35" s="621"/>
      <c r="N35" s="621"/>
      <c r="O35" s="621"/>
      <c r="P35" s="621"/>
      <c r="Q35" s="622"/>
      <c r="R35" s="623">
        <v>507367</v>
      </c>
      <c r="S35" s="626"/>
      <c r="T35" s="626"/>
      <c r="U35" s="626"/>
      <c r="V35" s="626"/>
      <c r="W35" s="626"/>
      <c r="X35" s="626"/>
      <c r="Y35" s="627"/>
      <c r="Z35" s="685">
        <v>8.3000000000000007</v>
      </c>
      <c r="AA35" s="685"/>
      <c r="AB35" s="685"/>
      <c r="AC35" s="685"/>
      <c r="AD35" s="686" t="s">
        <v>125</v>
      </c>
      <c r="AE35" s="686"/>
      <c r="AF35" s="686"/>
      <c r="AG35" s="686"/>
      <c r="AH35" s="686"/>
      <c r="AI35" s="686"/>
      <c r="AJ35" s="686"/>
      <c r="AK35" s="686"/>
      <c r="AL35" s="628" t="s">
        <v>226</v>
      </c>
      <c r="AM35" s="629"/>
      <c r="AN35" s="629"/>
      <c r="AO35" s="687"/>
      <c r="AP35" s="234"/>
      <c r="AQ35" s="691" t="s">
        <v>323</v>
      </c>
      <c r="AR35" s="692"/>
      <c r="AS35" s="692"/>
      <c r="AT35" s="692"/>
      <c r="AU35" s="692"/>
      <c r="AV35" s="692"/>
      <c r="AW35" s="692"/>
      <c r="AX35" s="692"/>
      <c r="AY35" s="693"/>
      <c r="AZ35" s="688">
        <v>916111</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43873</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24256</v>
      </c>
      <c r="CS35" s="624"/>
      <c r="CT35" s="624"/>
      <c r="CU35" s="624"/>
      <c r="CV35" s="624"/>
      <c r="CW35" s="624"/>
      <c r="CX35" s="624"/>
      <c r="CY35" s="625"/>
      <c r="CZ35" s="628">
        <v>0.4</v>
      </c>
      <c r="DA35" s="657"/>
      <c r="DB35" s="657"/>
      <c r="DC35" s="658"/>
      <c r="DD35" s="631">
        <v>17117</v>
      </c>
      <c r="DE35" s="624"/>
      <c r="DF35" s="624"/>
      <c r="DG35" s="624"/>
      <c r="DH35" s="624"/>
      <c r="DI35" s="624"/>
      <c r="DJ35" s="624"/>
      <c r="DK35" s="625"/>
      <c r="DL35" s="631">
        <v>17117</v>
      </c>
      <c r="DM35" s="624"/>
      <c r="DN35" s="624"/>
      <c r="DO35" s="624"/>
      <c r="DP35" s="624"/>
      <c r="DQ35" s="624"/>
      <c r="DR35" s="624"/>
      <c r="DS35" s="624"/>
      <c r="DT35" s="624"/>
      <c r="DU35" s="624"/>
      <c r="DV35" s="625"/>
      <c r="DW35" s="628">
        <v>0.4</v>
      </c>
      <c r="DX35" s="657"/>
      <c r="DY35" s="657"/>
      <c r="DZ35" s="657"/>
      <c r="EA35" s="657"/>
      <c r="EB35" s="657"/>
      <c r="EC35" s="659"/>
    </row>
    <row r="36" spans="2:133" ht="11.25" customHeight="1" x14ac:dyDescent="0.15">
      <c r="B36" s="620" t="s">
        <v>326</v>
      </c>
      <c r="C36" s="621"/>
      <c r="D36" s="621"/>
      <c r="E36" s="621"/>
      <c r="F36" s="621"/>
      <c r="G36" s="621"/>
      <c r="H36" s="621"/>
      <c r="I36" s="621"/>
      <c r="J36" s="621"/>
      <c r="K36" s="621"/>
      <c r="L36" s="621"/>
      <c r="M36" s="621"/>
      <c r="N36" s="621"/>
      <c r="O36" s="621"/>
      <c r="P36" s="621"/>
      <c r="Q36" s="622"/>
      <c r="R36" s="623" t="s">
        <v>226</v>
      </c>
      <c r="S36" s="626"/>
      <c r="T36" s="626"/>
      <c r="U36" s="626"/>
      <c r="V36" s="626"/>
      <c r="W36" s="626"/>
      <c r="X36" s="626"/>
      <c r="Y36" s="627"/>
      <c r="Z36" s="685" t="s">
        <v>125</v>
      </c>
      <c r="AA36" s="685"/>
      <c r="AB36" s="685"/>
      <c r="AC36" s="685"/>
      <c r="AD36" s="686" t="s">
        <v>226</v>
      </c>
      <c r="AE36" s="686"/>
      <c r="AF36" s="686"/>
      <c r="AG36" s="686"/>
      <c r="AH36" s="686"/>
      <c r="AI36" s="686"/>
      <c r="AJ36" s="686"/>
      <c r="AK36" s="686"/>
      <c r="AL36" s="628" t="s">
        <v>125</v>
      </c>
      <c r="AM36" s="629"/>
      <c r="AN36" s="629"/>
      <c r="AO36" s="687"/>
      <c r="AQ36" s="660" t="s">
        <v>327</v>
      </c>
      <c r="AR36" s="661"/>
      <c r="AS36" s="661"/>
      <c r="AT36" s="661"/>
      <c r="AU36" s="661"/>
      <c r="AV36" s="661"/>
      <c r="AW36" s="661"/>
      <c r="AX36" s="661"/>
      <c r="AY36" s="662"/>
      <c r="AZ36" s="623">
        <v>240490</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33971</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833672</v>
      </c>
      <c r="CS36" s="626"/>
      <c r="CT36" s="626"/>
      <c r="CU36" s="626"/>
      <c r="CV36" s="626"/>
      <c r="CW36" s="626"/>
      <c r="CX36" s="626"/>
      <c r="CY36" s="627"/>
      <c r="CZ36" s="628">
        <v>14.1</v>
      </c>
      <c r="DA36" s="657"/>
      <c r="DB36" s="657"/>
      <c r="DC36" s="658"/>
      <c r="DD36" s="631">
        <v>672283</v>
      </c>
      <c r="DE36" s="626"/>
      <c r="DF36" s="626"/>
      <c r="DG36" s="626"/>
      <c r="DH36" s="626"/>
      <c r="DI36" s="626"/>
      <c r="DJ36" s="626"/>
      <c r="DK36" s="627"/>
      <c r="DL36" s="631">
        <v>589161</v>
      </c>
      <c r="DM36" s="626"/>
      <c r="DN36" s="626"/>
      <c r="DO36" s="626"/>
      <c r="DP36" s="626"/>
      <c r="DQ36" s="626"/>
      <c r="DR36" s="626"/>
      <c r="DS36" s="626"/>
      <c r="DT36" s="626"/>
      <c r="DU36" s="626"/>
      <c r="DV36" s="627"/>
      <c r="DW36" s="628">
        <v>15</v>
      </c>
      <c r="DX36" s="657"/>
      <c r="DY36" s="657"/>
      <c r="DZ36" s="657"/>
      <c r="EA36" s="657"/>
      <c r="EB36" s="657"/>
      <c r="EC36" s="659"/>
    </row>
    <row r="37" spans="2:133" ht="11.25" customHeight="1" x14ac:dyDescent="0.15">
      <c r="B37" s="620" t="s">
        <v>330</v>
      </c>
      <c r="C37" s="621"/>
      <c r="D37" s="621"/>
      <c r="E37" s="621"/>
      <c r="F37" s="621"/>
      <c r="G37" s="621"/>
      <c r="H37" s="621"/>
      <c r="I37" s="621"/>
      <c r="J37" s="621"/>
      <c r="K37" s="621"/>
      <c r="L37" s="621"/>
      <c r="M37" s="621"/>
      <c r="N37" s="621"/>
      <c r="O37" s="621"/>
      <c r="P37" s="621"/>
      <c r="Q37" s="622"/>
      <c r="R37" s="623">
        <v>220367</v>
      </c>
      <c r="S37" s="626"/>
      <c r="T37" s="626"/>
      <c r="U37" s="626"/>
      <c r="V37" s="626"/>
      <c r="W37" s="626"/>
      <c r="X37" s="626"/>
      <c r="Y37" s="627"/>
      <c r="Z37" s="685">
        <v>3.6</v>
      </c>
      <c r="AA37" s="685"/>
      <c r="AB37" s="685"/>
      <c r="AC37" s="685"/>
      <c r="AD37" s="686" t="s">
        <v>125</v>
      </c>
      <c r="AE37" s="686"/>
      <c r="AF37" s="686"/>
      <c r="AG37" s="686"/>
      <c r="AH37" s="686"/>
      <c r="AI37" s="686"/>
      <c r="AJ37" s="686"/>
      <c r="AK37" s="686"/>
      <c r="AL37" s="628" t="s">
        <v>226</v>
      </c>
      <c r="AM37" s="629"/>
      <c r="AN37" s="629"/>
      <c r="AO37" s="687"/>
      <c r="AQ37" s="660" t="s">
        <v>331</v>
      </c>
      <c r="AR37" s="661"/>
      <c r="AS37" s="661"/>
      <c r="AT37" s="661"/>
      <c r="AU37" s="661"/>
      <c r="AV37" s="661"/>
      <c r="AW37" s="661"/>
      <c r="AX37" s="661"/>
      <c r="AY37" s="662"/>
      <c r="AZ37" s="623">
        <v>66684</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2434</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273714</v>
      </c>
      <c r="CS37" s="624"/>
      <c r="CT37" s="624"/>
      <c r="CU37" s="624"/>
      <c r="CV37" s="624"/>
      <c r="CW37" s="624"/>
      <c r="CX37" s="624"/>
      <c r="CY37" s="625"/>
      <c r="CZ37" s="628">
        <v>4.5999999999999996</v>
      </c>
      <c r="DA37" s="657"/>
      <c r="DB37" s="657"/>
      <c r="DC37" s="658"/>
      <c r="DD37" s="631">
        <v>248964</v>
      </c>
      <c r="DE37" s="624"/>
      <c r="DF37" s="624"/>
      <c r="DG37" s="624"/>
      <c r="DH37" s="624"/>
      <c r="DI37" s="624"/>
      <c r="DJ37" s="624"/>
      <c r="DK37" s="625"/>
      <c r="DL37" s="631">
        <v>200027</v>
      </c>
      <c r="DM37" s="624"/>
      <c r="DN37" s="624"/>
      <c r="DO37" s="624"/>
      <c r="DP37" s="624"/>
      <c r="DQ37" s="624"/>
      <c r="DR37" s="624"/>
      <c r="DS37" s="624"/>
      <c r="DT37" s="624"/>
      <c r="DU37" s="624"/>
      <c r="DV37" s="625"/>
      <c r="DW37" s="628">
        <v>5.0999999999999996</v>
      </c>
      <c r="DX37" s="657"/>
      <c r="DY37" s="657"/>
      <c r="DZ37" s="657"/>
      <c r="EA37" s="657"/>
      <c r="EB37" s="657"/>
      <c r="EC37" s="659"/>
    </row>
    <row r="38" spans="2:133" ht="11.25" customHeight="1" x14ac:dyDescent="0.15">
      <c r="B38" s="635" t="s">
        <v>334</v>
      </c>
      <c r="C38" s="636"/>
      <c r="D38" s="636"/>
      <c r="E38" s="636"/>
      <c r="F38" s="636"/>
      <c r="G38" s="636"/>
      <c r="H38" s="636"/>
      <c r="I38" s="636"/>
      <c r="J38" s="636"/>
      <c r="K38" s="636"/>
      <c r="L38" s="636"/>
      <c r="M38" s="636"/>
      <c r="N38" s="636"/>
      <c r="O38" s="636"/>
      <c r="P38" s="636"/>
      <c r="Q38" s="637"/>
      <c r="R38" s="638">
        <v>6087433</v>
      </c>
      <c r="S38" s="675"/>
      <c r="T38" s="675"/>
      <c r="U38" s="675"/>
      <c r="V38" s="675"/>
      <c r="W38" s="675"/>
      <c r="X38" s="675"/>
      <c r="Y38" s="680"/>
      <c r="Z38" s="681">
        <v>100</v>
      </c>
      <c r="AA38" s="681"/>
      <c r="AB38" s="681"/>
      <c r="AC38" s="681"/>
      <c r="AD38" s="682">
        <v>3701527</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8351</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4011</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849427</v>
      </c>
      <c r="CS38" s="626"/>
      <c r="CT38" s="626"/>
      <c r="CU38" s="626"/>
      <c r="CV38" s="626"/>
      <c r="CW38" s="626"/>
      <c r="CX38" s="626"/>
      <c r="CY38" s="627"/>
      <c r="CZ38" s="628">
        <v>14.3</v>
      </c>
      <c r="DA38" s="657"/>
      <c r="DB38" s="657"/>
      <c r="DC38" s="658"/>
      <c r="DD38" s="631">
        <v>717864</v>
      </c>
      <c r="DE38" s="626"/>
      <c r="DF38" s="626"/>
      <c r="DG38" s="626"/>
      <c r="DH38" s="626"/>
      <c r="DI38" s="626"/>
      <c r="DJ38" s="626"/>
      <c r="DK38" s="627"/>
      <c r="DL38" s="631">
        <v>561372</v>
      </c>
      <c r="DM38" s="626"/>
      <c r="DN38" s="626"/>
      <c r="DO38" s="626"/>
      <c r="DP38" s="626"/>
      <c r="DQ38" s="626"/>
      <c r="DR38" s="626"/>
      <c r="DS38" s="626"/>
      <c r="DT38" s="626"/>
      <c r="DU38" s="626"/>
      <c r="DV38" s="627"/>
      <c r="DW38" s="628">
        <v>14.3</v>
      </c>
      <c r="DX38" s="657"/>
      <c r="DY38" s="657"/>
      <c r="DZ38" s="657"/>
      <c r="EA38" s="657"/>
      <c r="EB38" s="657"/>
      <c r="EC38" s="659"/>
    </row>
    <row r="39" spans="2:133" ht="11.25" customHeight="1" x14ac:dyDescent="0.15">
      <c r="AQ39" s="660" t="s">
        <v>338</v>
      </c>
      <c r="AR39" s="661"/>
      <c r="AS39" s="661"/>
      <c r="AT39" s="661"/>
      <c r="AU39" s="661"/>
      <c r="AV39" s="661"/>
      <c r="AW39" s="661"/>
      <c r="AX39" s="661"/>
      <c r="AY39" s="662"/>
      <c r="AZ39" s="623" t="s">
        <v>125</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102</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176713</v>
      </c>
      <c r="CS39" s="624"/>
      <c r="CT39" s="624"/>
      <c r="CU39" s="624"/>
      <c r="CV39" s="624"/>
      <c r="CW39" s="624"/>
      <c r="CX39" s="624"/>
      <c r="CY39" s="625"/>
      <c r="CZ39" s="628">
        <v>3</v>
      </c>
      <c r="DA39" s="657"/>
      <c r="DB39" s="657"/>
      <c r="DC39" s="658"/>
      <c r="DD39" s="631">
        <v>139767</v>
      </c>
      <c r="DE39" s="624"/>
      <c r="DF39" s="624"/>
      <c r="DG39" s="624"/>
      <c r="DH39" s="624"/>
      <c r="DI39" s="624"/>
      <c r="DJ39" s="624"/>
      <c r="DK39" s="625"/>
      <c r="DL39" s="631" t="s">
        <v>125</v>
      </c>
      <c r="DM39" s="624"/>
      <c r="DN39" s="624"/>
      <c r="DO39" s="624"/>
      <c r="DP39" s="624"/>
      <c r="DQ39" s="624"/>
      <c r="DR39" s="624"/>
      <c r="DS39" s="624"/>
      <c r="DT39" s="624"/>
      <c r="DU39" s="624"/>
      <c r="DV39" s="625"/>
      <c r="DW39" s="628" t="s">
        <v>226</v>
      </c>
      <c r="DX39" s="657"/>
      <c r="DY39" s="657"/>
      <c r="DZ39" s="657"/>
      <c r="EA39" s="657"/>
      <c r="EB39" s="657"/>
      <c r="EC39" s="659"/>
    </row>
    <row r="40" spans="2:133" ht="11.25" customHeight="1" x14ac:dyDescent="0.15">
      <c r="AQ40" s="660" t="s">
        <v>342</v>
      </c>
      <c r="AR40" s="661"/>
      <c r="AS40" s="661"/>
      <c r="AT40" s="661"/>
      <c r="AU40" s="661"/>
      <c r="AV40" s="661"/>
      <c r="AW40" s="661"/>
      <c r="AX40" s="661"/>
      <c r="AY40" s="662"/>
      <c r="AZ40" s="623">
        <v>170538</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125</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5280</v>
      </c>
      <c r="CS40" s="626"/>
      <c r="CT40" s="626"/>
      <c r="CU40" s="626"/>
      <c r="CV40" s="626"/>
      <c r="CW40" s="626"/>
      <c r="CX40" s="626"/>
      <c r="CY40" s="627"/>
      <c r="CZ40" s="628">
        <v>0.1</v>
      </c>
      <c r="DA40" s="657"/>
      <c r="DB40" s="657"/>
      <c r="DC40" s="658"/>
      <c r="DD40" s="631" t="s">
        <v>226</v>
      </c>
      <c r="DE40" s="626"/>
      <c r="DF40" s="626"/>
      <c r="DG40" s="626"/>
      <c r="DH40" s="626"/>
      <c r="DI40" s="626"/>
      <c r="DJ40" s="626"/>
      <c r="DK40" s="627"/>
      <c r="DL40" s="631" t="s">
        <v>226</v>
      </c>
      <c r="DM40" s="626"/>
      <c r="DN40" s="626"/>
      <c r="DO40" s="626"/>
      <c r="DP40" s="626"/>
      <c r="DQ40" s="626"/>
      <c r="DR40" s="626"/>
      <c r="DS40" s="626"/>
      <c r="DT40" s="626"/>
      <c r="DU40" s="626"/>
      <c r="DV40" s="627"/>
      <c r="DW40" s="628" t="s">
        <v>125</v>
      </c>
      <c r="DX40" s="657"/>
      <c r="DY40" s="657"/>
      <c r="DZ40" s="657"/>
      <c r="EA40" s="657"/>
      <c r="EB40" s="657"/>
      <c r="EC40" s="659"/>
    </row>
    <row r="41" spans="2:133" ht="11.25" customHeight="1" x14ac:dyDescent="0.15">
      <c r="AQ41" s="672" t="s">
        <v>345</v>
      </c>
      <c r="AR41" s="673"/>
      <c r="AS41" s="673"/>
      <c r="AT41" s="673"/>
      <c r="AU41" s="673"/>
      <c r="AV41" s="673"/>
      <c r="AW41" s="673"/>
      <c r="AX41" s="673"/>
      <c r="AY41" s="674"/>
      <c r="AZ41" s="638">
        <v>430048</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292</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125</v>
      </c>
      <c r="CS41" s="624"/>
      <c r="CT41" s="624"/>
      <c r="CU41" s="624"/>
      <c r="CV41" s="624"/>
      <c r="CW41" s="624"/>
      <c r="CX41" s="624"/>
      <c r="CY41" s="625"/>
      <c r="CZ41" s="628" t="s">
        <v>226</v>
      </c>
      <c r="DA41" s="657"/>
      <c r="DB41" s="657"/>
      <c r="DC41" s="658"/>
      <c r="DD41" s="631" t="s">
        <v>125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600160</v>
      </c>
      <c r="CS42" s="626"/>
      <c r="CT42" s="626"/>
      <c r="CU42" s="626"/>
      <c r="CV42" s="626"/>
      <c r="CW42" s="626"/>
      <c r="CX42" s="626"/>
      <c r="CY42" s="627"/>
      <c r="CZ42" s="628">
        <v>10.1</v>
      </c>
      <c r="DA42" s="629"/>
      <c r="DB42" s="629"/>
      <c r="DC42" s="630"/>
      <c r="DD42" s="631">
        <v>177104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23992</v>
      </c>
      <c r="CS43" s="624"/>
      <c r="CT43" s="624"/>
      <c r="CU43" s="624"/>
      <c r="CV43" s="624"/>
      <c r="CW43" s="624"/>
      <c r="CX43" s="624"/>
      <c r="CY43" s="625"/>
      <c r="CZ43" s="628">
        <v>0.4</v>
      </c>
      <c r="DA43" s="657"/>
      <c r="DB43" s="657"/>
      <c r="DC43" s="658"/>
      <c r="DD43" s="631">
        <v>23992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352</v>
      </c>
      <c r="CD44" s="651" t="s">
        <v>304</v>
      </c>
      <c r="CE44" s="652"/>
      <c r="CF44" s="620" t="s">
        <v>353</v>
      </c>
      <c r="CG44" s="621"/>
      <c r="CH44" s="621"/>
      <c r="CI44" s="621"/>
      <c r="CJ44" s="621"/>
      <c r="CK44" s="621"/>
      <c r="CL44" s="621"/>
      <c r="CM44" s="621"/>
      <c r="CN44" s="621"/>
      <c r="CO44" s="621"/>
      <c r="CP44" s="621"/>
      <c r="CQ44" s="622"/>
      <c r="CR44" s="623">
        <v>551533</v>
      </c>
      <c r="CS44" s="626"/>
      <c r="CT44" s="626"/>
      <c r="CU44" s="626"/>
      <c r="CV44" s="626"/>
      <c r="CW44" s="626"/>
      <c r="CX44" s="626"/>
      <c r="CY44" s="627"/>
      <c r="CZ44" s="628">
        <v>9.3000000000000007</v>
      </c>
      <c r="DA44" s="629"/>
      <c r="DB44" s="629"/>
      <c r="DC44" s="630"/>
      <c r="DD44" s="631">
        <v>148332</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354</v>
      </c>
      <c r="CG45" s="621"/>
      <c r="CH45" s="621"/>
      <c r="CI45" s="621"/>
      <c r="CJ45" s="621"/>
      <c r="CK45" s="621"/>
      <c r="CL45" s="621"/>
      <c r="CM45" s="621"/>
      <c r="CN45" s="621"/>
      <c r="CO45" s="621"/>
      <c r="CP45" s="621"/>
      <c r="CQ45" s="622"/>
      <c r="CR45" s="623">
        <v>64627</v>
      </c>
      <c r="CS45" s="624"/>
      <c r="CT45" s="624"/>
      <c r="CU45" s="624"/>
      <c r="CV45" s="624"/>
      <c r="CW45" s="624"/>
      <c r="CX45" s="624"/>
      <c r="CY45" s="625"/>
      <c r="CZ45" s="628">
        <v>1.1000000000000001</v>
      </c>
      <c r="DA45" s="657"/>
      <c r="DB45" s="657"/>
      <c r="DC45" s="658"/>
      <c r="DD45" s="631">
        <v>15062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355</v>
      </c>
      <c r="CG46" s="621"/>
      <c r="CH46" s="621"/>
      <c r="CI46" s="621"/>
      <c r="CJ46" s="621"/>
      <c r="CK46" s="621"/>
      <c r="CL46" s="621"/>
      <c r="CM46" s="621"/>
      <c r="CN46" s="621"/>
      <c r="CO46" s="621"/>
      <c r="CP46" s="621"/>
      <c r="CQ46" s="622"/>
      <c r="CR46" s="623">
        <v>476919</v>
      </c>
      <c r="CS46" s="626"/>
      <c r="CT46" s="626"/>
      <c r="CU46" s="626"/>
      <c r="CV46" s="626"/>
      <c r="CW46" s="626"/>
      <c r="CX46" s="626"/>
      <c r="CY46" s="627"/>
      <c r="CZ46" s="628">
        <v>8</v>
      </c>
      <c r="DA46" s="629"/>
      <c r="DB46" s="629"/>
      <c r="DC46" s="630"/>
      <c r="DD46" s="631">
        <v>123708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356</v>
      </c>
      <c r="CG47" s="621"/>
      <c r="CH47" s="621"/>
      <c r="CI47" s="621"/>
      <c r="CJ47" s="621"/>
      <c r="CK47" s="621"/>
      <c r="CL47" s="621"/>
      <c r="CM47" s="621"/>
      <c r="CN47" s="621"/>
      <c r="CO47" s="621"/>
      <c r="CP47" s="621"/>
      <c r="CQ47" s="622"/>
      <c r="CR47" s="623">
        <v>48627</v>
      </c>
      <c r="CS47" s="624"/>
      <c r="CT47" s="624"/>
      <c r="CU47" s="624"/>
      <c r="CV47" s="624"/>
      <c r="CW47" s="624"/>
      <c r="CX47" s="624"/>
      <c r="CY47" s="625"/>
      <c r="CZ47" s="628">
        <v>0.8</v>
      </c>
      <c r="DA47" s="657"/>
      <c r="DB47" s="657"/>
      <c r="DC47" s="658"/>
      <c r="DD47" s="631">
        <v>28772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357</v>
      </c>
      <c r="CG48" s="621"/>
      <c r="CH48" s="621"/>
      <c r="CI48" s="621"/>
      <c r="CJ48" s="621"/>
      <c r="CK48" s="621"/>
      <c r="CL48" s="621"/>
      <c r="CM48" s="621"/>
      <c r="CN48" s="621"/>
      <c r="CO48" s="621"/>
      <c r="CP48" s="621"/>
      <c r="CQ48" s="622"/>
      <c r="CR48" s="623" t="s">
        <v>226</v>
      </c>
      <c r="CS48" s="626"/>
      <c r="CT48" s="626"/>
      <c r="CU48" s="626"/>
      <c r="CV48" s="626"/>
      <c r="CW48" s="626"/>
      <c r="CX48" s="626"/>
      <c r="CY48" s="627"/>
      <c r="CZ48" s="628" t="s">
        <v>125</v>
      </c>
      <c r="DA48" s="629"/>
      <c r="DB48" s="629"/>
      <c r="DC48" s="630"/>
      <c r="DD48" s="631" t="s">
        <v>226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358</v>
      </c>
      <c r="CE49" s="636"/>
      <c r="CF49" s="636"/>
      <c r="CG49" s="636"/>
      <c r="CH49" s="636"/>
      <c r="CI49" s="636"/>
      <c r="CJ49" s="636"/>
      <c r="CK49" s="636"/>
      <c r="CL49" s="636"/>
      <c r="CM49" s="636"/>
      <c r="CN49" s="636"/>
      <c r="CO49" s="636"/>
      <c r="CP49" s="636"/>
      <c r="CQ49" s="637"/>
      <c r="CR49" s="638">
        <v>5927668</v>
      </c>
      <c r="CS49" s="639"/>
      <c r="CT49" s="639"/>
      <c r="CU49" s="639"/>
      <c r="CV49" s="639"/>
      <c r="CW49" s="639"/>
      <c r="CX49" s="639"/>
      <c r="CY49" s="640"/>
      <c r="CZ49" s="641">
        <v>100</v>
      </c>
      <c r="DA49" s="642"/>
      <c r="DB49" s="642"/>
      <c r="DC49" s="643"/>
      <c r="DD49" s="644">
        <v>4139723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WZHw3cCCEAlzXVhRpbQUKkSNGodBVm3/tZAag+DPg/bkv/Crv+YKU2NyG9MN5MGP4fX5Pz54UzcmEHWSGSokGA==" saltValue="oks09dcBlEYycARuvVoV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40" zoomScaleNormal="55" zoomScaleSheetLayoutView="40" workbookViewId="0">
      <selection activeCell="AK41" sqref="AK41:AO4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381</v>
      </c>
      <c r="C7" s="1102"/>
      <c r="D7" s="1102"/>
      <c r="E7" s="1102"/>
      <c r="F7" s="1102"/>
      <c r="G7" s="1102"/>
      <c r="H7" s="1102"/>
      <c r="I7" s="1102"/>
      <c r="J7" s="1102"/>
      <c r="K7" s="1102"/>
      <c r="L7" s="1102"/>
      <c r="M7" s="1102"/>
      <c r="N7" s="1102"/>
      <c r="O7" s="1102"/>
      <c r="P7" s="1103"/>
      <c r="Q7" s="1155">
        <v>6080</v>
      </c>
      <c r="R7" s="1156"/>
      <c r="S7" s="1156"/>
      <c r="T7" s="1156"/>
      <c r="U7" s="1156"/>
      <c r="V7" s="1156">
        <v>5901</v>
      </c>
      <c r="W7" s="1156"/>
      <c r="X7" s="1156"/>
      <c r="Y7" s="1156"/>
      <c r="Z7" s="1156"/>
      <c r="AA7" s="1156">
        <v>179</v>
      </c>
      <c r="AB7" s="1156"/>
      <c r="AC7" s="1156"/>
      <c r="AD7" s="1156"/>
      <c r="AE7" s="1157"/>
      <c r="AF7" s="1158">
        <v>70</v>
      </c>
      <c r="AG7" s="1159"/>
      <c r="AH7" s="1159"/>
      <c r="AI7" s="1159"/>
      <c r="AJ7" s="1160"/>
      <c r="AK7" s="1142">
        <v>31</v>
      </c>
      <c r="AL7" s="1143"/>
      <c r="AM7" s="1143"/>
      <c r="AN7" s="1143"/>
      <c r="AO7" s="1143"/>
      <c r="AP7" s="1143">
        <v>6783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t="s">
        <v>382</v>
      </c>
      <c r="C8" s="1089"/>
      <c r="D8" s="1089"/>
      <c r="E8" s="1089"/>
      <c r="F8" s="1089"/>
      <c r="G8" s="1089"/>
      <c r="H8" s="1089"/>
      <c r="I8" s="1089"/>
      <c r="J8" s="1089"/>
      <c r="K8" s="1089"/>
      <c r="L8" s="1089"/>
      <c r="M8" s="1089"/>
      <c r="N8" s="1089"/>
      <c r="O8" s="1089"/>
      <c r="P8" s="1090"/>
      <c r="Q8" s="1094">
        <v>1</v>
      </c>
      <c r="R8" s="1095"/>
      <c r="S8" s="1095"/>
      <c r="T8" s="1095"/>
      <c r="U8" s="1095"/>
      <c r="V8" s="1095">
        <v>1</v>
      </c>
      <c r="W8" s="1095"/>
      <c r="X8" s="1095"/>
      <c r="Y8" s="1095"/>
      <c r="Z8" s="1095"/>
      <c r="AA8" s="1095">
        <v>0</v>
      </c>
      <c r="AB8" s="1095"/>
      <c r="AC8" s="1095"/>
      <c r="AD8" s="1095"/>
      <c r="AE8" s="1096"/>
      <c r="AF8" s="1070">
        <v>1</v>
      </c>
      <c r="AG8" s="1071"/>
      <c r="AH8" s="1071"/>
      <c r="AI8" s="1071"/>
      <c r="AJ8" s="1072"/>
      <c r="AK8" s="1137" t="s">
        <v>580</v>
      </c>
      <c r="AL8" s="1138"/>
      <c r="AM8" s="1138"/>
      <c r="AN8" s="1138"/>
      <c r="AO8" s="1138"/>
      <c r="AP8" s="1138">
        <v>3</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383</v>
      </c>
      <c r="C9" s="1089"/>
      <c r="D9" s="1089"/>
      <c r="E9" s="1089"/>
      <c r="F9" s="1089"/>
      <c r="G9" s="1089"/>
      <c r="H9" s="1089"/>
      <c r="I9" s="1089"/>
      <c r="J9" s="1089"/>
      <c r="K9" s="1089"/>
      <c r="L9" s="1089"/>
      <c r="M9" s="1089"/>
      <c r="N9" s="1089"/>
      <c r="O9" s="1089"/>
      <c r="P9" s="1090"/>
      <c r="Q9" s="1094">
        <v>6.3</v>
      </c>
      <c r="R9" s="1095"/>
      <c r="S9" s="1095"/>
      <c r="T9" s="1095"/>
      <c r="U9" s="1095"/>
      <c r="V9" s="1095">
        <v>26.6</v>
      </c>
      <c r="W9" s="1095"/>
      <c r="X9" s="1095"/>
      <c r="Y9" s="1095"/>
      <c r="Z9" s="1095"/>
      <c r="AA9" s="1095">
        <v>-20</v>
      </c>
      <c r="AB9" s="1095"/>
      <c r="AC9" s="1095"/>
      <c r="AD9" s="1095"/>
      <c r="AE9" s="1096"/>
      <c r="AF9" s="1070">
        <v>-20</v>
      </c>
      <c r="AG9" s="1071"/>
      <c r="AH9" s="1071"/>
      <c r="AI9" s="1071"/>
      <c r="AJ9" s="1072"/>
      <c r="AK9" s="1137" t="s">
        <v>581</v>
      </c>
      <c r="AL9" s="1138"/>
      <c r="AM9" s="1138"/>
      <c r="AN9" s="1138"/>
      <c r="AO9" s="1138"/>
      <c r="AP9" s="1138">
        <v>1</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t="s">
        <v>384</v>
      </c>
      <c r="C10" s="1089"/>
      <c r="D10" s="1089"/>
      <c r="E10" s="1089"/>
      <c r="F10" s="1089"/>
      <c r="G10" s="1089"/>
      <c r="H10" s="1089"/>
      <c r="I10" s="1089"/>
      <c r="J10" s="1089"/>
      <c r="K10" s="1089"/>
      <c r="L10" s="1089"/>
      <c r="M10" s="1089"/>
      <c r="N10" s="1089"/>
      <c r="O10" s="1089"/>
      <c r="P10" s="1090"/>
      <c r="Q10" s="1094">
        <v>6.6</v>
      </c>
      <c r="R10" s="1095"/>
      <c r="S10" s="1095"/>
      <c r="T10" s="1095"/>
      <c r="U10" s="1095"/>
      <c r="V10" s="1095">
        <v>6.6</v>
      </c>
      <c r="W10" s="1095"/>
      <c r="X10" s="1095"/>
      <c r="Y10" s="1095"/>
      <c r="Z10" s="1095"/>
      <c r="AA10" s="1095">
        <v>0</v>
      </c>
      <c r="AB10" s="1095"/>
      <c r="AC10" s="1095"/>
      <c r="AD10" s="1095"/>
      <c r="AE10" s="1096"/>
      <c r="AF10" s="1070" t="s">
        <v>385</v>
      </c>
      <c r="AG10" s="1071"/>
      <c r="AH10" s="1071"/>
      <c r="AI10" s="1071"/>
      <c r="AJ10" s="1072"/>
      <c r="AK10" s="1137" t="s">
        <v>582</v>
      </c>
      <c r="AL10" s="1138"/>
      <c r="AM10" s="1138"/>
      <c r="AN10" s="1138"/>
      <c r="AO10" s="1138"/>
      <c r="AP10" s="1138" t="s">
        <v>583</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t="s">
        <v>386</v>
      </c>
      <c r="C11" s="1089"/>
      <c r="D11" s="1089"/>
      <c r="E11" s="1089"/>
      <c r="F11" s="1089"/>
      <c r="G11" s="1089"/>
      <c r="H11" s="1089"/>
      <c r="I11" s="1089"/>
      <c r="J11" s="1089"/>
      <c r="K11" s="1089"/>
      <c r="L11" s="1089"/>
      <c r="M11" s="1089"/>
      <c r="N11" s="1089"/>
      <c r="O11" s="1089"/>
      <c r="P11" s="1090"/>
      <c r="Q11" s="1094">
        <v>29.5</v>
      </c>
      <c r="R11" s="1095"/>
      <c r="S11" s="1095"/>
      <c r="T11" s="1095"/>
      <c r="U11" s="1095"/>
      <c r="V11" s="1095">
        <v>29.5</v>
      </c>
      <c r="W11" s="1095"/>
      <c r="X11" s="1095"/>
      <c r="Y11" s="1095"/>
      <c r="Z11" s="1095"/>
      <c r="AA11" s="1095" t="s">
        <v>584</v>
      </c>
      <c r="AB11" s="1095"/>
      <c r="AC11" s="1095"/>
      <c r="AD11" s="1095"/>
      <c r="AE11" s="1096"/>
      <c r="AF11" s="1070" t="s">
        <v>125</v>
      </c>
      <c r="AG11" s="1071"/>
      <c r="AH11" s="1071"/>
      <c r="AI11" s="1071"/>
      <c r="AJ11" s="1072"/>
      <c r="AK11" s="1137">
        <v>13</v>
      </c>
      <c r="AL11" s="1138"/>
      <c r="AM11" s="1138"/>
      <c r="AN11" s="1138"/>
      <c r="AO11" s="1138"/>
      <c r="AP11" s="1138" t="s">
        <v>581</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v>6087</v>
      </c>
      <c r="R23" s="1120"/>
      <c r="S23" s="1120"/>
      <c r="T23" s="1120"/>
      <c r="U23" s="1120"/>
      <c r="V23" s="1120">
        <v>5928</v>
      </c>
      <c r="W23" s="1120"/>
      <c r="X23" s="1120"/>
      <c r="Y23" s="1120"/>
      <c r="Z23" s="1120"/>
      <c r="AA23" s="1120">
        <v>160</v>
      </c>
      <c r="AB23" s="1120"/>
      <c r="AC23" s="1120"/>
      <c r="AD23" s="1120"/>
      <c r="AE23" s="1121"/>
      <c r="AF23" s="1122">
        <v>51</v>
      </c>
      <c r="AG23" s="1120"/>
      <c r="AH23" s="1120"/>
      <c r="AI23" s="1120"/>
      <c r="AJ23" s="1123"/>
      <c r="AK23" s="1124"/>
      <c r="AL23" s="1125"/>
      <c r="AM23" s="1125"/>
      <c r="AN23" s="1125"/>
      <c r="AO23" s="1125"/>
      <c r="AP23" s="1120">
        <v>6280</v>
      </c>
      <c r="AQ23" s="1120"/>
      <c r="AR23" s="1120"/>
      <c r="AS23" s="1120"/>
      <c r="AT23" s="1120"/>
      <c r="AU23" s="1126"/>
      <c r="AV23" s="1126"/>
      <c r="AW23" s="1126"/>
      <c r="AX23" s="1126"/>
      <c r="AY23" s="1127"/>
      <c r="AZ23" s="1116" t="s">
        <v>385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364</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1840</v>
      </c>
      <c r="R28" s="1105"/>
      <c r="S28" s="1105"/>
      <c r="T28" s="1105"/>
      <c r="U28" s="1105"/>
      <c r="V28" s="1105">
        <v>1796</v>
      </c>
      <c r="W28" s="1105"/>
      <c r="X28" s="1105"/>
      <c r="Y28" s="1105"/>
      <c r="Z28" s="1105"/>
      <c r="AA28" s="1105">
        <v>44</v>
      </c>
      <c r="AB28" s="1105"/>
      <c r="AC28" s="1105"/>
      <c r="AD28" s="1105"/>
      <c r="AE28" s="1106"/>
      <c r="AF28" s="1107">
        <v>44</v>
      </c>
      <c r="AG28" s="1105"/>
      <c r="AH28" s="1105"/>
      <c r="AI28" s="1105"/>
      <c r="AJ28" s="1108"/>
      <c r="AK28" s="1109">
        <v>171</v>
      </c>
      <c r="AL28" s="1097"/>
      <c r="AM28" s="1097"/>
      <c r="AN28" s="1097"/>
      <c r="AO28" s="1097"/>
      <c r="AP28" s="1097" t="s">
        <v>585</v>
      </c>
      <c r="AQ28" s="1097"/>
      <c r="AR28" s="1097"/>
      <c r="AS28" s="1097"/>
      <c r="AT28" s="1097"/>
      <c r="AU28" s="1097" t="s">
        <v>586</v>
      </c>
      <c r="AV28" s="1097"/>
      <c r="AW28" s="1097"/>
      <c r="AX28" s="1097"/>
      <c r="AY28" s="1097"/>
      <c r="AZ28" s="1098" t="s">
        <v>584</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401</v>
      </c>
      <c r="C29" s="1089"/>
      <c r="D29" s="1089"/>
      <c r="E29" s="1089"/>
      <c r="F29" s="1089"/>
      <c r="G29" s="1089"/>
      <c r="H29" s="1089"/>
      <c r="I29" s="1089"/>
      <c r="J29" s="1089"/>
      <c r="K29" s="1089"/>
      <c r="L29" s="1089"/>
      <c r="M29" s="1089"/>
      <c r="N29" s="1089"/>
      <c r="O29" s="1089"/>
      <c r="P29" s="1090"/>
      <c r="Q29" s="1094">
        <v>1611</v>
      </c>
      <c r="R29" s="1095"/>
      <c r="S29" s="1095"/>
      <c r="T29" s="1095"/>
      <c r="U29" s="1095"/>
      <c r="V29" s="1095">
        <v>1562</v>
      </c>
      <c r="W29" s="1095"/>
      <c r="X29" s="1095"/>
      <c r="Y29" s="1095"/>
      <c r="Z29" s="1095"/>
      <c r="AA29" s="1095">
        <v>50</v>
      </c>
      <c r="AB29" s="1095"/>
      <c r="AC29" s="1095"/>
      <c r="AD29" s="1095"/>
      <c r="AE29" s="1096"/>
      <c r="AF29" s="1070">
        <v>50</v>
      </c>
      <c r="AG29" s="1071"/>
      <c r="AH29" s="1071"/>
      <c r="AI29" s="1071"/>
      <c r="AJ29" s="1072"/>
      <c r="AK29" s="1031">
        <v>235</v>
      </c>
      <c r="AL29" s="1022"/>
      <c r="AM29" s="1022"/>
      <c r="AN29" s="1022"/>
      <c r="AO29" s="1022"/>
      <c r="AP29" s="1022">
        <v>33</v>
      </c>
      <c r="AQ29" s="1022"/>
      <c r="AR29" s="1022"/>
      <c r="AS29" s="1022"/>
      <c r="AT29" s="1022"/>
      <c r="AU29" s="1022" t="s">
        <v>584</v>
      </c>
      <c r="AV29" s="1022"/>
      <c r="AW29" s="1022"/>
      <c r="AX29" s="1022"/>
      <c r="AY29" s="1022"/>
      <c r="AZ29" s="1093" t="s">
        <v>584</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402</v>
      </c>
      <c r="C30" s="1089"/>
      <c r="D30" s="1089"/>
      <c r="E30" s="1089"/>
      <c r="F30" s="1089"/>
      <c r="G30" s="1089"/>
      <c r="H30" s="1089"/>
      <c r="I30" s="1089"/>
      <c r="J30" s="1089"/>
      <c r="K30" s="1089"/>
      <c r="L30" s="1089"/>
      <c r="M30" s="1089"/>
      <c r="N30" s="1089"/>
      <c r="O30" s="1089"/>
      <c r="P30" s="1090"/>
      <c r="Q30" s="1094">
        <v>301</v>
      </c>
      <c r="R30" s="1095"/>
      <c r="S30" s="1095"/>
      <c r="T30" s="1095"/>
      <c r="U30" s="1095"/>
      <c r="V30" s="1095">
        <v>299</v>
      </c>
      <c r="W30" s="1095"/>
      <c r="X30" s="1095"/>
      <c r="Y30" s="1095"/>
      <c r="Z30" s="1095"/>
      <c r="AA30" s="1095">
        <v>3</v>
      </c>
      <c r="AB30" s="1095"/>
      <c r="AC30" s="1095"/>
      <c r="AD30" s="1095"/>
      <c r="AE30" s="1096"/>
      <c r="AF30" s="1070">
        <v>3</v>
      </c>
      <c r="AG30" s="1071"/>
      <c r="AH30" s="1071"/>
      <c r="AI30" s="1071"/>
      <c r="AJ30" s="1072"/>
      <c r="AK30" s="1031">
        <v>194</v>
      </c>
      <c r="AL30" s="1022"/>
      <c r="AM30" s="1022"/>
      <c r="AN30" s="1022"/>
      <c r="AO30" s="1022"/>
      <c r="AP30" s="1022" t="s">
        <v>584</v>
      </c>
      <c r="AQ30" s="1022"/>
      <c r="AR30" s="1022"/>
      <c r="AS30" s="1022"/>
      <c r="AT30" s="1022"/>
      <c r="AU30" s="1022" t="s">
        <v>584</v>
      </c>
      <c r="AV30" s="1022"/>
      <c r="AW30" s="1022"/>
      <c r="AX30" s="1022"/>
      <c r="AY30" s="1022"/>
      <c r="AZ30" s="1093" t="s">
        <v>587</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403</v>
      </c>
      <c r="C31" s="1089"/>
      <c r="D31" s="1089"/>
      <c r="E31" s="1089"/>
      <c r="F31" s="1089"/>
      <c r="G31" s="1089"/>
      <c r="H31" s="1089"/>
      <c r="I31" s="1089"/>
      <c r="J31" s="1089"/>
      <c r="K31" s="1089"/>
      <c r="L31" s="1089"/>
      <c r="M31" s="1089"/>
      <c r="N31" s="1089"/>
      <c r="O31" s="1089"/>
      <c r="P31" s="1090"/>
      <c r="Q31" s="1094">
        <v>499</v>
      </c>
      <c r="R31" s="1095"/>
      <c r="S31" s="1095"/>
      <c r="T31" s="1095"/>
      <c r="U31" s="1095"/>
      <c r="V31" s="1095">
        <v>341</v>
      </c>
      <c r="W31" s="1095"/>
      <c r="X31" s="1095"/>
      <c r="Y31" s="1095"/>
      <c r="Z31" s="1095"/>
      <c r="AA31" s="1095">
        <v>159</v>
      </c>
      <c r="AB31" s="1095"/>
      <c r="AC31" s="1095"/>
      <c r="AD31" s="1095"/>
      <c r="AE31" s="1096"/>
      <c r="AF31" s="1070">
        <v>667</v>
      </c>
      <c r="AG31" s="1071"/>
      <c r="AH31" s="1071"/>
      <c r="AI31" s="1071"/>
      <c r="AJ31" s="1072"/>
      <c r="AK31" s="1031">
        <v>11</v>
      </c>
      <c r="AL31" s="1022"/>
      <c r="AM31" s="1022"/>
      <c r="AN31" s="1022"/>
      <c r="AO31" s="1022"/>
      <c r="AP31" s="1022">
        <v>842</v>
      </c>
      <c r="AQ31" s="1022"/>
      <c r="AR31" s="1022"/>
      <c r="AS31" s="1022"/>
      <c r="AT31" s="1022"/>
      <c r="AU31" s="1022" t="s">
        <v>584</v>
      </c>
      <c r="AV31" s="1022"/>
      <c r="AW31" s="1022"/>
      <c r="AX31" s="1022"/>
      <c r="AY31" s="1022"/>
      <c r="AZ31" s="1093" t="s">
        <v>584</v>
      </c>
      <c r="BA31" s="1093"/>
      <c r="BB31" s="1093"/>
      <c r="BC31" s="1093"/>
      <c r="BD31" s="1093"/>
      <c r="BE31" s="1083" t="s">
        <v>404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405</v>
      </c>
      <c r="C32" s="1089"/>
      <c r="D32" s="1089"/>
      <c r="E32" s="1089"/>
      <c r="F32" s="1089"/>
      <c r="G32" s="1089"/>
      <c r="H32" s="1089"/>
      <c r="I32" s="1089"/>
      <c r="J32" s="1089"/>
      <c r="K32" s="1089"/>
      <c r="L32" s="1089"/>
      <c r="M32" s="1089"/>
      <c r="N32" s="1089"/>
      <c r="O32" s="1089"/>
      <c r="P32" s="1090"/>
      <c r="Q32" s="1094">
        <v>339</v>
      </c>
      <c r="R32" s="1095"/>
      <c r="S32" s="1095"/>
      <c r="T32" s="1095"/>
      <c r="U32" s="1095"/>
      <c r="V32" s="1095">
        <v>338</v>
      </c>
      <c r="W32" s="1095"/>
      <c r="X32" s="1095"/>
      <c r="Y32" s="1095"/>
      <c r="Z32" s="1095"/>
      <c r="AA32" s="1095">
        <v>0</v>
      </c>
      <c r="AB32" s="1095"/>
      <c r="AC32" s="1095"/>
      <c r="AD32" s="1095"/>
      <c r="AE32" s="1096"/>
      <c r="AF32" s="1070">
        <v>0</v>
      </c>
      <c r="AG32" s="1071"/>
      <c r="AH32" s="1071"/>
      <c r="AI32" s="1071"/>
      <c r="AJ32" s="1072"/>
      <c r="AK32" s="1031">
        <v>128</v>
      </c>
      <c r="AL32" s="1022"/>
      <c r="AM32" s="1022"/>
      <c r="AN32" s="1022"/>
      <c r="AO32" s="1022"/>
      <c r="AP32" s="1022">
        <v>1942</v>
      </c>
      <c r="AQ32" s="1022"/>
      <c r="AR32" s="1022"/>
      <c r="AS32" s="1022"/>
      <c r="AT32" s="1022"/>
      <c r="AU32" s="1022">
        <v>1600</v>
      </c>
      <c r="AV32" s="1022"/>
      <c r="AW32" s="1022"/>
      <c r="AX32" s="1022"/>
      <c r="AY32" s="1022"/>
      <c r="AZ32" s="1093" t="s">
        <v>584</v>
      </c>
      <c r="BA32" s="1093"/>
      <c r="BB32" s="1093"/>
      <c r="BC32" s="1093"/>
      <c r="BD32" s="1093"/>
      <c r="BE32" s="1083" t="s">
        <v>406</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407</v>
      </c>
      <c r="C33" s="1089"/>
      <c r="D33" s="1089"/>
      <c r="E33" s="1089"/>
      <c r="F33" s="1089"/>
      <c r="G33" s="1089"/>
      <c r="H33" s="1089"/>
      <c r="I33" s="1089"/>
      <c r="J33" s="1089"/>
      <c r="K33" s="1089"/>
      <c r="L33" s="1089"/>
      <c r="M33" s="1089"/>
      <c r="N33" s="1089"/>
      <c r="O33" s="1089"/>
      <c r="P33" s="1090"/>
      <c r="Q33" s="1094">
        <v>191</v>
      </c>
      <c r="R33" s="1095"/>
      <c r="S33" s="1095"/>
      <c r="T33" s="1095"/>
      <c r="U33" s="1095"/>
      <c r="V33" s="1095">
        <v>191</v>
      </c>
      <c r="W33" s="1095"/>
      <c r="X33" s="1095"/>
      <c r="Y33" s="1095"/>
      <c r="Z33" s="1095"/>
      <c r="AA33" s="1095" t="s">
        <v>590</v>
      </c>
      <c r="AB33" s="1095"/>
      <c r="AC33" s="1095"/>
      <c r="AD33" s="1095"/>
      <c r="AE33" s="1096"/>
      <c r="AF33" s="1070" t="s">
        <v>408</v>
      </c>
      <c r="AG33" s="1071"/>
      <c r="AH33" s="1071"/>
      <c r="AI33" s="1071"/>
      <c r="AJ33" s="1072"/>
      <c r="AK33" s="1031">
        <v>122</v>
      </c>
      <c r="AL33" s="1022"/>
      <c r="AM33" s="1022"/>
      <c r="AN33" s="1022"/>
      <c r="AO33" s="1022"/>
      <c r="AP33" s="1022">
        <v>1214</v>
      </c>
      <c r="AQ33" s="1022"/>
      <c r="AR33" s="1022"/>
      <c r="AS33" s="1022"/>
      <c r="AT33" s="1022"/>
      <c r="AU33" s="1022">
        <v>1074</v>
      </c>
      <c r="AV33" s="1022"/>
      <c r="AW33" s="1022"/>
      <c r="AX33" s="1022"/>
      <c r="AY33" s="1022"/>
      <c r="AZ33" s="1093" t="s">
        <v>588</v>
      </c>
      <c r="BA33" s="1093"/>
      <c r="BB33" s="1093"/>
      <c r="BC33" s="1093"/>
      <c r="BD33" s="1093"/>
      <c r="BE33" s="1083" t="s">
        <v>406</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409</v>
      </c>
      <c r="C34" s="1089"/>
      <c r="D34" s="1089"/>
      <c r="E34" s="1089"/>
      <c r="F34" s="1089"/>
      <c r="G34" s="1089"/>
      <c r="H34" s="1089"/>
      <c r="I34" s="1089"/>
      <c r="J34" s="1089"/>
      <c r="K34" s="1089"/>
      <c r="L34" s="1089"/>
      <c r="M34" s="1089"/>
      <c r="N34" s="1089"/>
      <c r="O34" s="1089"/>
      <c r="P34" s="1090"/>
      <c r="Q34" s="1094">
        <v>162</v>
      </c>
      <c r="R34" s="1095"/>
      <c r="S34" s="1095"/>
      <c r="T34" s="1095"/>
      <c r="U34" s="1095"/>
      <c r="V34" s="1095">
        <v>307</v>
      </c>
      <c r="W34" s="1095"/>
      <c r="X34" s="1095"/>
      <c r="Y34" s="1095"/>
      <c r="Z34" s="1095"/>
      <c r="AA34" s="1095">
        <v>-145</v>
      </c>
      <c r="AB34" s="1095"/>
      <c r="AC34" s="1095"/>
      <c r="AD34" s="1095"/>
      <c r="AE34" s="1096"/>
      <c r="AF34" s="1070">
        <v>167</v>
      </c>
      <c r="AG34" s="1071"/>
      <c r="AH34" s="1071"/>
      <c r="AI34" s="1071"/>
      <c r="AJ34" s="1072"/>
      <c r="AK34" s="1031">
        <v>2</v>
      </c>
      <c r="AL34" s="1022"/>
      <c r="AM34" s="1022"/>
      <c r="AN34" s="1022"/>
      <c r="AO34" s="1022"/>
      <c r="AP34" s="1022" t="s">
        <v>591</v>
      </c>
      <c r="AQ34" s="1022"/>
      <c r="AR34" s="1022"/>
      <c r="AS34" s="1022"/>
      <c r="AT34" s="1022"/>
      <c r="AU34" s="1022" t="s">
        <v>592</v>
      </c>
      <c r="AV34" s="1022"/>
      <c r="AW34" s="1022"/>
      <c r="AX34" s="1022"/>
      <c r="AY34" s="1022"/>
      <c r="AZ34" s="1093" t="s">
        <v>589</v>
      </c>
      <c r="BA34" s="1093"/>
      <c r="BB34" s="1093"/>
      <c r="BC34" s="1093"/>
      <c r="BD34" s="1093"/>
      <c r="BE34" s="1083" t="s">
        <v>406</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410</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931</v>
      </c>
      <c r="AG63" s="1010"/>
      <c r="AH63" s="1010"/>
      <c r="AI63" s="1010"/>
      <c r="AJ63" s="1081"/>
      <c r="AK63" s="1082"/>
      <c r="AL63" s="1014"/>
      <c r="AM63" s="1014"/>
      <c r="AN63" s="1014"/>
      <c r="AO63" s="1014"/>
      <c r="AP63" s="1010">
        <v>4031</v>
      </c>
      <c r="AQ63" s="1010"/>
      <c r="AR63" s="1010"/>
      <c r="AS63" s="1010"/>
      <c r="AT63" s="1010"/>
      <c r="AU63" s="1010">
        <v>2674</v>
      </c>
      <c r="AV63" s="1010"/>
      <c r="AW63" s="1010"/>
      <c r="AX63" s="1010"/>
      <c r="AY63" s="1010"/>
      <c r="AZ63" s="1076"/>
      <c r="BA63" s="1076"/>
      <c r="BB63" s="1076"/>
      <c r="BC63" s="1076"/>
      <c r="BD63" s="1076"/>
      <c r="BE63" s="1011"/>
      <c r="BF63" s="1011"/>
      <c r="BG63" s="1011"/>
      <c r="BH63" s="1011"/>
      <c r="BI63" s="1012"/>
      <c r="BJ63" s="1077" t="s">
        <v>408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413</v>
      </c>
      <c r="B66" s="1047"/>
      <c r="C66" s="1047"/>
      <c r="D66" s="1047"/>
      <c r="E66" s="1047"/>
      <c r="F66" s="1047"/>
      <c r="G66" s="1047"/>
      <c r="H66" s="1047"/>
      <c r="I66" s="1047"/>
      <c r="J66" s="1047"/>
      <c r="K66" s="1047"/>
      <c r="L66" s="1047"/>
      <c r="M66" s="1047"/>
      <c r="N66" s="1047"/>
      <c r="O66" s="1047"/>
      <c r="P66" s="1048"/>
      <c r="Q66" s="1052" t="s">
        <v>392</v>
      </c>
      <c r="R66" s="1053"/>
      <c r="S66" s="1053"/>
      <c r="T66" s="1053"/>
      <c r="U66" s="1054"/>
      <c r="V66" s="1052" t="s">
        <v>414</v>
      </c>
      <c r="W66" s="1053"/>
      <c r="X66" s="1053"/>
      <c r="Y66" s="1053"/>
      <c r="Z66" s="1054"/>
      <c r="AA66" s="1052" t="s">
        <v>394</v>
      </c>
      <c r="AB66" s="1053"/>
      <c r="AC66" s="1053"/>
      <c r="AD66" s="1053"/>
      <c r="AE66" s="1054"/>
      <c r="AF66" s="1058" t="s">
        <v>415</v>
      </c>
      <c r="AG66" s="1059"/>
      <c r="AH66" s="1059"/>
      <c r="AI66" s="1059"/>
      <c r="AJ66" s="1060"/>
      <c r="AK66" s="1052" t="s">
        <v>416</v>
      </c>
      <c r="AL66" s="1047"/>
      <c r="AM66" s="1047"/>
      <c r="AN66" s="1047"/>
      <c r="AO66" s="1048"/>
      <c r="AP66" s="1052" t="s">
        <v>397</v>
      </c>
      <c r="AQ66" s="1053"/>
      <c r="AR66" s="1053"/>
      <c r="AS66" s="1053"/>
      <c r="AT66" s="1054"/>
      <c r="AU66" s="1052" t="s">
        <v>417</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593</v>
      </c>
      <c r="C68" s="1037"/>
      <c r="D68" s="1037"/>
      <c r="E68" s="1037"/>
      <c r="F68" s="1037"/>
      <c r="G68" s="1037"/>
      <c r="H68" s="1037"/>
      <c r="I68" s="1037"/>
      <c r="J68" s="1037"/>
      <c r="K68" s="1037"/>
      <c r="L68" s="1037"/>
      <c r="M68" s="1037"/>
      <c r="N68" s="1037"/>
      <c r="O68" s="1037"/>
      <c r="P68" s="1038"/>
      <c r="Q68" s="1039">
        <v>8502</v>
      </c>
      <c r="R68" s="1033"/>
      <c r="S68" s="1033"/>
      <c r="T68" s="1033"/>
      <c r="U68" s="1033"/>
      <c r="V68" s="1033">
        <v>7172</v>
      </c>
      <c r="W68" s="1033"/>
      <c r="X68" s="1033"/>
      <c r="Y68" s="1033"/>
      <c r="Z68" s="1033"/>
      <c r="AA68" s="1033">
        <v>1330</v>
      </c>
      <c r="AB68" s="1033"/>
      <c r="AC68" s="1033"/>
      <c r="AD68" s="1033"/>
      <c r="AE68" s="1033"/>
      <c r="AF68" s="1033">
        <v>1330</v>
      </c>
      <c r="AG68" s="1033"/>
      <c r="AH68" s="1033"/>
      <c r="AI68" s="1033"/>
      <c r="AJ68" s="1033"/>
      <c r="AK68" s="1033" t="s">
        <v>607</v>
      </c>
      <c r="AL68" s="1033"/>
      <c r="AM68" s="1033"/>
      <c r="AN68" s="1033"/>
      <c r="AO68" s="1033"/>
      <c r="AP68" s="1033" t="s">
        <v>608</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594</v>
      </c>
      <c r="C69" s="1026"/>
      <c r="D69" s="1026"/>
      <c r="E69" s="1026"/>
      <c r="F69" s="1026"/>
      <c r="G69" s="1026"/>
      <c r="H69" s="1026"/>
      <c r="I69" s="1026"/>
      <c r="J69" s="1026"/>
      <c r="K69" s="1026"/>
      <c r="L69" s="1026"/>
      <c r="M69" s="1026"/>
      <c r="N69" s="1026"/>
      <c r="O69" s="1026"/>
      <c r="P69" s="1027"/>
      <c r="Q69" s="1028">
        <v>368</v>
      </c>
      <c r="R69" s="1022"/>
      <c r="S69" s="1022"/>
      <c r="T69" s="1022"/>
      <c r="U69" s="1022"/>
      <c r="V69" s="1022">
        <v>346</v>
      </c>
      <c r="W69" s="1022"/>
      <c r="X69" s="1022"/>
      <c r="Y69" s="1022"/>
      <c r="Z69" s="1022"/>
      <c r="AA69" s="1022">
        <v>22</v>
      </c>
      <c r="AB69" s="1022"/>
      <c r="AC69" s="1022"/>
      <c r="AD69" s="1022"/>
      <c r="AE69" s="1022"/>
      <c r="AF69" s="1022">
        <v>22</v>
      </c>
      <c r="AG69" s="1022"/>
      <c r="AH69" s="1022"/>
      <c r="AI69" s="1022"/>
      <c r="AJ69" s="1022"/>
      <c r="AK69" s="1022">
        <v>34</v>
      </c>
      <c r="AL69" s="1022"/>
      <c r="AM69" s="1022"/>
      <c r="AN69" s="1022"/>
      <c r="AO69" s="1022"/>
      <c r="AP69" s="1022">
        <v>140</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595</v>
      </c>
      <c r="C70" s="1026"/>
      <c r="D70" s="1026"/>
      <c r="E70" s="1026"/>
      <c r="F70" s="1026"/>
      <c r="G70" s="1026"/>
      <c r="H70" s="1026"/>
      <c r="I70" s="1026"/>
      <c r="J70" s="1026"/>
      <c r="K70" s="1026"/>
      <c r="L70" s="1026"/>
      <c r="M70" s="1026"/>
      <c r="N70" s="1026"/>
      <c r="O70" s="1026"/>
      <c r="P70" s="1027"/>
      <c r="Q70" s="1028">
        <v>297</v>
      </c>
      <c r="R70" s="1022"/>
      <c r="S70" s="1022"/>
      <c r="T70" s="1022"/>
      <c r="U70" s="1022"/>
      <c r="V70" s="1022">
        <v>285</v>
      </c>
      <c r="W70" s="1022"/>
      <c r="X70" s="1022"/>
      <c r="Y70" s="1022"/>
      <c r="Z70" s="1022"/>
      <c r="AA70" s="1022">
        <v>4</v>
      </c>
      <c r="AB70" s="1022"/>
      <c r="AC70" s="1022"/>
      <c r="AD70" s="1022"/>
      <c r="AE70" s="1022"/>
      <c r="AF70" s="1022">
        <v>4</v>
      </c>
      <c r="AG70" s="1022"/>
      <c r="AH70" s="1022"/>
      <c r="AI70" s="1022"/>
      <c r="AJ70" s="1022"/>
      <c r="AK70" s="1022" t="s">
        <v>608</v>
      </c>
      <c r="AL70" s="1022"/>
      <c r="AM70" s="1022"/>
      <c r="AN70" s="1022"/>
      <c r="AO70" s="1022"/>
      <c r="AP70" s="1022">
        <v>106</v>
      </c>
      <c r="AQ70" s="1022"/>
      <c r="AR70" s="1022"/>
      <c r="AS70" s="1022"/>
      <c r="AT70" s="1022"/>
      <c r="AU70" s="1022">
        <v>19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596</v>
      </c>
      <c r="C71" s="1026"/>
      <c r="D71" s="1026"/>
      <c r="E71" s="1026"/>
      <c r="F71" s="1026"/>
      <c r="G71" s="1026"/>
      <c r="H71" s="1026"/>
      <c r="I71" s="1026"/>
      <c r="J71" s="1026"/>
      <c r="K71" s="1026"/>
      <c r="L71" s="1026"/>
      <c r="M71" s="1026"/>
      <c r="N71" s="1026"/>
      <c r="O71" s="1026"/>
      <c r="P71" s="1027"/>
      <c r="Q71" s="1028">
        <v>12</v>
      </c>
      <c r="R71" s="1022"/>
      <c r="S71" s="1022"/>
      <c r="T71" s="1022"/>
      <c r="U71" s="1022"/>
      <c r="V71" s="1022">
        <v>10</v>
      </c>
      <c r="W71" s="1022"/>
      <c r="X71" s="1022"/>
      <c r="Y71" s="1022"/>
      <c r="Z71" s="1022"/>
      <c r="AA71" s="1022">
        <v>1</v>
      </c>
      <c r="AB71" s="1022"/>
      <c r="AC71" s="1022"/>
      <c r="AD71" s="1022"/>
      <c r="AE71" s="1022"/>
      <c r="AF71" s="1022">
        <v>1</v>
      </c>
      <c r="AG71" s="1022"/>
      <c r="AH71" s="1022"/>
      <c r="AI71" s="1022"/>
      <c r="AJ71" s="1022"/>
      <c r="AK71" s="1022" t="s">
        <v>609</v>
      </c>
      <c r="AL71" s="1022"/>
      <c r="AM71" s="1022"/>
      <c r="AN71" s="1022"/>
      <c r="AO71" s="1022"/>
      <c r="AP71" s="1022" t="s">
        <v>609</v>
      </c>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597</v>
      </c>
      <c r="C72" s="1026"/>
      <c r="D72" s="1026"/>
      <c r="E72" s="1026"/>
      <c r="F72" s="1026"/>
      <c r="G72" s="1026"/>
      <c r="H72" s="1026"/>
      <c r="I72" s="1026"/>
      <c r="J72" s="1026"/>
      <c r="K72" s="1026"/>
      <c r="L72" s="1026"/>
      <c r="M72" s="1026"/>
      <c r="N72" s="1026"/>
      <c r="O72" s="1026"/>
      <c r="P72" s="1027"/>
      <c r="Q72" s="1028">
        <v>57</v>
      </c>
      <c r="R72" s="1022"/>
      <c r="S72" s="1022"/>
      <c r="T72" s="1022"/>
      <c r="U72" s="1022"/>
      <c r="V72" s="1022">
        <v>50</v>
      </c>
      <c r="W72" s="1022"/>
      <c r="X72" s="1022"/>
      <c r="Y72" s="1022"/>
      <c r="Z72" s="1022"/>
      <c r="AA72" s="1022">
        <v>7</v>
      </c>
      <c r="AB72" s="1022"/>
      <c r="AC72" s="1022"/>
      <c r="AD72" s="1022"/>
      <c r="AE72" s="1022"/>
      <c r="AF72" s="1022">
        <v>7</v>
      </c>
      <c r="AG72" s="1022"/>
      <c r="AH72" s="1022"/>
      <c r="AI72" s="1022"/>
      <c r="AJ72" s="1022"/>
      <c r="AK72" s="1022" t="s">
        <v>609</v>
      </c>
      <c r="AL72" s="1022"/>
      <c r="AM72" s="1022"/>
      <c r="AN72" s="1022"/>
      <c r="AO72" s="1022"/>
      <c r="AP72" s="1022" t="s">
        <v>609</v>
      </c>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598</v>
      </c>
      <c r="C73" s="1026"/>
      <c r="D73" s="1026"/>
      <c r="E73" s="1026"/>
      <c r="F73" s="1026"/>
      <c r="G73" s="1026"/>
      <c r="H73" s="1026"/>
      <c r="I73" s="1026"/>
      <c r="J73" s="1026"/>
      <c r="K73" s="1026"/>
      <c r="L73" s="1026"/>
      <c r="M73" s="1026"/>
      <c r="N73" s="1026"/>
      <c r="O73" s="1026"/>
      <c r="P73" s="1027"/>
      <c r="Q73" s="1028">
        <v>144</v>
      </c>
      <c r="R73" s="1022"/>
      <c r="S73" s="1022"/>
      <c r="T73" s="1022"/>
      <c r="U73" s="1022"/>
      <c r="V73" s="1022">
        <v>124</v>
      </c>
      <c r="W73" s="1022"/>
      <c r="X73" s="1022"/>
      <c r="Y73" s="1022"/>
      <c r="Z73" s="1022"/>
      <c r="AA73" s="1022">
        <v>20</v>
      </c>
      <c r="AB73" s="1022"/>
      <c r="AC73" s="1022"/>
      <c r="AD73" s="1022"/>
      <c r="AE73" s="1022"/>
      <c r="AF73" s="1022">
        <v>20</v>
      </c>
      <c r="AG73" s="1022"/>
      <c r="AH73" s="1022"/>
      <c r="AI73" s="1022"/>
      <c r="AJ73" s="1022"/>
      <c r="AK73" s="1022" t="s">
        <v>610</v>
      </c>
      <c r="AL73" s="1022"/>
      <c r="AM73" s="1022"/>
      <c r="AN73" s="1022"/>
      <c r="AO73" s="1022"/>
      <c r="AP73" s="1022" t="s">
        <v>611</v>
      </c>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599</v>
      </c>
      <c r="C74" s="1026"/>
      <c r="D74" s="1026"/>
      <c r="E74" s="1026"/>
      <c r="F74" s="1026"/>
      <c r="G74" s="1026"/>
      <c r="H74" s="1026"/>
      <c r="I74" s="1026"/>
      <c r="J74" s="1026"/>
      <c r="K74" s="1026"/>
      <c r="L74" s="1026"/>
      <c r="M74" s="1026"/>
      <c r="N74" s="1026"/>
      <c r="O74" s="1026"/>
      <c r="P74" s="1027"/>
      <c r="Q74" s="1028">
        <v>169</v>
      </c>
      <c r="R74" s="1022"/>
      <c r="S74" s="1022"/>
      <c r="T74" s="1022"/>
      <c r="U74" s="1022"/>
      <c r="V74" s="1022">
        <v>144</v>
      </c>
      <c r="W74" s="1022"/>
      <c r="X74" s="1022"/>
      <c r="Y74" s="1022"/>
      <c r="Z74" s="1022"/>
      <c r="AA74" s="1022">
        <v>25</v>
      </c>
      <c r="AB74" s="1022"/>
      <c r="AC74" s="1022"/>
      <c r="AD74" s="1022"/>
      <c r="AE74" s="1022"/>
      <c r="AF74" s="1022">
        <v>25</v>
      </c>
      <c r="AG74" s="1022"/>
      <c r="AH74" s="1022"/>
      <c r="AI74" s="1022"/>
      <c r="AJ74" s="1022"/>
      <c r="AK74" s="1022" t="s">
        <v>609</v>
      </c>
      <c r="AL74" s="1022"/>
      <c r="AM74" s="1022"/>
      <c r="AN74" s="1022"/>
      <c r="AO74" s="1022"/>
      <c r="AP74" s="1022">
        <v>4</v>
      </c>
      <c r="AQ74" s="1022"/>
      <c r="AR74" s="1022"/>
      <c r="AS74" s="1022"/>
      <c r="AT74" s="1022"/>
      <c r="AU74" s="1022">
        <v>3</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600</v>
      </c>
      <c r="C75" s="1026"/>
      <c r="D75" s="1026"/>
      <c r="E75" s="1026"/>
      <c r="F75" s="1026"/>
      <c r="G75" s="1026"/>
      <c r="H75" s="1026"/>
      <c r="I75" s="1026"/>
      <c r="J75" s="1026"/>
      <c r="K75" s="1026"/>
      <c r="L75" s="1026"/>
      <c r="M75" s="1026"/>
      <c r="N75" s="1026"/>
      <c r="O75" s="1026"/>
      <c r="P75" s="1027"/>
      <c r="Q75" s="1029">
        <v>371</v>
      </c>
      <c r="R75" s="1030"/>
      <c r="S75" s="1030"/>
      <c r="T75" s="1030"/>
      <c r="U75" s="1031"/>
      <c r="V75" s="1032">
        <v>360</v>
      </c>
      <c r="W75" s="1030"/>
      <c r="X75" s="1030"/>
      <c r="Y75" s="1030"/>
      <c r="Z75" s="1031"/>
      <c r="AA75" s="1032">
        <v>11</v>
      </c>
      <c r="AB75" s="1030"/>
      <c r="AC75" s="1030"/>
      <c r="AD75" s="1030"/>
      <c r="AE75" s="1031"/>
      <c r="AF75" s="1032">
        <v>11</v>
      </c>
      <c r="AG75" s="1030"/>
      <c r="AH75" s="1030"/>
      <c r="AI75" s="1030"/>
      <c r="AJ75" s="1031"/>
      <c r="AK75" s="1032" t="s">
        <v>609</v>
      </c>
      <c r="AL75" s="1030"/>
      <c r="AM75" s="1030"/>
      <c r="AN75" s="1030"/>
      <c r="AO75" s="1031"/>
      <c r="AP75" s="1032">
        <v>315</v>
      </c>
      <c r="AQ75" s="1030"/>
      <c r="AR75" s="1030"/>
      <c r="AS75" s="1030"/>
      <c r="AT75" s="1031"/>
      <c r="AU75" s="1032">
        <v>103</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601</v>
      </c>
      <c r="C76" s="1026"/>
      <c r="D76" s="1026"/>
      <c r="E76" s="1026"/>
      <c r="F76" s="1026"/>
      <c r="G76" s="1026"/>
      <c r="H76" s="1026"/>
      <c r="I76" s="1026"/>
      <c r="J76" s="1026"/>
      <c r="K76" s="1026"/>
      <c r="L76" s="1026"/>
      <c r="M76" s="1026"/>
      <c r="N76" s="1026"/>
      <c r="O76" s="1026"/>
      <c r="P76" s="1027"/>
      <c r="Q76" s="1029">
        <v>137</v>
      </c>
      <c r="R76" s="1030"/>
      <c r="S76" s="1030"/>
      <c r="T76" s="1030"/>
      <c r="U76" s="1031"/>
      <c r="V76" s="1032">
        <v>135</v>
      </c>
      <c r="W76" s="1030"/>
      <c r="X76" s="1030"/>
      <c r="Y76" s="1030"/>
      <c r="Z76" s="1031"/>
      <c r="AA76" s="1032">
        <v>2</v>
      </c>
      <c r="AB76" s="1030"/>
      <c r="AC76" s="1030"/>
      <c r="AD76" s="1030"/>
      <c r="AE76" s="1031"/>
      <c r="AF76" s="1032">
        <v>2</v>
      </c>
      <c r="AG76" s="1030"/>
      <c r="AH76" s="1030"/>
      <c r="AI76" s="1030"/>
      <c r="AJ76" s="1031"/>
      <c r="AK76" s="1032">
        <v>29</v>
      </c>
      <c r="AL76" s="1030"/>
      <c r="AM76" s="1030"/>
      <c r="AN76" s="1030"/>
      <c r="AO76" s="1031"/>
      <c r="AP76" s="1032" t="s">
        <v>609</v>
      </c>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602</v>
      </c>
      <c r="C77" s="1026"/>
      <c r="D77" s="1026"/>
      <c r="E77" s="1026"/>
      <c r="F77" s="1026"/>
      <c r="G77" s="1026"/>
      <c r="H77" s="1026"/>
      <c r="I77" s="1026"/>
      <c r="J77" s="1026"/>
      <c r="K77" s="1026"/>
      <c r="L77" s="1026"/>
      <c r="M77" s="1026"/>
      <c r="N77" s="1026"/>
      <c r="O77" s="1026"/>
      <c r="P77" s="1027"/>
      <c r="Q77" s="1029">
        <v>119</v>
      </c>
      <c r="R77" s="1030"/>
      <c r="S77" s="1030"/>
      <c r="T77" s="1030"/>
      <c r="U77" s="1031"/>
      <c r="V77" s="1032">
        <v>114</v>
      </c>
      <c r="W77" s="1030"/>
      <c r="X77" s="1030"/>
      <c r="Y77" s="1030"/>
      <c r="Z77" s="1031"/>
      <c r="AA77" s="1032">
        <v>5</v>
      </c>
      <c r="AB77" s="1030"/>
      <c r="AC77" s="1030"/>
      <c r="AD77" s="1030"/>
      <c r="AE77" s="1031"/>
      <c r="AF77" s="1032">
        <v>5</v>
      </c>
      <c r="AG77" s="1030"/>
      <c r="AH77" s="1030"/>
      <c r="AI77" s="1030"/>
      <c r="AJ77" s="1031"/>
      <c r="AK77" s="1032">
        <v>4</v>
      </c>
      <c r="AL77" s="1030"/>
      <c r="AM77" s="1030"/>
      <c r="AN77" s="1030"/>
      <c r="AO77" s="1031"/>
      <c r="AP77" s="1032" t="s">
        <v>609</v>
      </c>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603</v>
      </c>
      <c r="C78" s="1026"/>
      <c r="D78" s="1026"/>
      <c r="E78" s="1026"/>
      <c r="F78" s="1026"/>
      <c r="G78" s="1026"/>
      <c r="H78" s="1026"/>
      <c r="I78" s="1026"/>
      <c r="J78" s="1026"/>
      <c r="K78" s="1026"/>
      <c r="L78" s="1026"/>
      <c r="M78" s="1026"/>
      <c r="N78" s="1026"/>
      <c r="O78" s="1026"/>
      <c r="P78" s="1027"/>
      <c r="Q78" s="1028">
        <v>146299</v>
      </c>
      <c r="R78" s="1022"/>
      <c r="S78" s="1022"/>
      <c r="T78" s="1022"/>
      <c r="U78" s="1022"/>
      <c r="V78" s="1022">
        <v>144398</v>
      </c>
      <c r="W78" s="1022"/>
      <c r="X78" s="1022"/>
      <c r="Y78" s="1022"/>
      <c r="Z78" s="1022"/>
      <c r="AA78" s="1022">
        <v>1901</v>
      </c>
      <c r="AB78" s="1022"/>
      <c r="AC78" s="1022"/>
      <c r="AD78" s="1022"/>
      <c r="AE78" s="1022"/>
      <c r="AF78" s="1022">
        <v>1901</v>
      </c>
      <c r="AG78" s="1022"/>
      <c r="AH78" s="1022"/>
      <c r="AI78" s="1022"/>
      <c r="AJ78" s="1022"/>
      <c r="AK78" s="1022">
        <v>126</v>
      </c>
      <c r="AL78" s="1022"/>
      <c r="AM78" s="1022"/>
      <c r="AN78" s="1022"/>
      <c r="AO78" s="1022"/>
      <c r="AP78" s="1022" t="s">
        <v>609</v>
      </c>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604</v>
      </c>
      <c r="C79" s="1026"/>
      <c r="D79" s="1026"/>
      <c r="E79" s="1026"/>
      <c r="F79" s="1026"/>
      <c r="G79" s="1026"/>
      <c r="H79" s="1026"/>
      <c r="I79" s="1026"/>
      <c r="J79" s="1026"/>
      <c r="K79" s="1026"/>
      <c r="L79" s="1026"/>
      <c r="M79" s="1026"/>
      <c r="N79" s="1026"/>
      <c r="O79" s="1026"/>
      <c r="P79" s="1027"/>
      <c r="Q79" s="1028">
        <v>259</v>
      </c>
      <c r="R79" s="1022"/>
      <c r="S79" s="1022"/>
      <c r="T79" s="1022"/>
      <c r="U79" s="1022"/>
      <c r="V79" s="1022">
        <v>234</v>
      </c>
      <c r="W79" s="1022"/>
      <c r="X79" s="1022"/>
      <c r="Y79" s="1022"/>
      <c r="Z79" s="1022"/>
      <c r="AA79" s="1022">
        <v>25</v>
      </c>
      <c r="AB79" s="1022"/>
      <c r="AC79" s="1022"/>
      <c r="AD79" s="1022"/>
      <c r="AE79" s="1022"/>
      <c r="AF79" s="1022">
        <v>25</v>
      </c>
      <c r="AG79" s="1022"/>
      <c r="AH79" s="1022"/>
      <c r="AI79" s="1022"/>
      <c r="AJ79" s="1022"/>
      <c r="AK79" s="1022">
        <v>22</v>
      </c>
      <c r="AL79" s="1022"/>
      <c r="AM79" s="1022"/>
      <c r="AN79" s="1022"/>
      <c r="AO79" s="1022"/>
      <c r="AP79" s="1022" t="s">
        <v>610</v>
      </c>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605</v>
      </c>
      <c r="C80" s="1026"/>
      <c r="D80" s="1026"/>
      <c r="E80" s="1026"/>
      <c r="F80" s="1026"/>
      <c r="G80" s="1026"/>
      <c r="H80" s="1026"/>
      <c r="I80" s="1026"/>
      <c r="J80" s="1026"/>
      <c r="K80" s="1026"/>
      <c r="L80" s="1026"/>
      <c r="M80" s="1026"/>
      <c r="N80" s="1026"/>
      <c r="O80" s="1026"/>
      <c r="P80" s="1027"/>
      <c r="Q80" s="1028">
        <v>12497</v>
      </c>
      <c r="R80" s="1022"/>
      <c r="S80" s="1022"/>
      <c r="T80" s="1022"/>
      <c r="U80" s="1022"/>
      <c r="V80" s="1022">
        <v>12336</v>
      </c>
      <c r="W80" s="1022"/>
      <c r="X80" s="1022"/>
      <c r="Y80" s="1022"/>
      <c r="Z80" s="1022"/>
      <c r="AA80" s="1022">
        <v>131</v>
      </c>
      <c r="AB80" s="1022"/>
      <c r="AC80" s="1022"/>
      <c r="AD80" s="1022"/>
      <c r="AE80" s="1022"/>
      <c r="AF80" s="1022">
        <v>2846</v>
      </c>
      <c r="AG80" s="1022"/>
      <c r="AH80" s="1022"/>
      <c r="AI80" s="1022"/>
      <c r="AJ80" s="1022"/>
      <c r="AK80" s="1022" t="s">
        <v>612</v>
      </c>
      <c r="AL80" s="1022"/>
      <c r="AM80" s="1022"/>
      <c r="AN80" s="1022"/>
      <c r="AO80" s="1022"/>
      <c r="AP80" s="1022">
        <v>6076</v>
      </c>
      <c r="AQ80" s="1022"/>
      <c r="AR80" s="1022"/>
      <c r="AS80" s="1022"/>
      <c r="AT80" s="1022"/>
      <c r="AU80" s="1022">
        <v>451</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t="s">
        <v>606</v>
      </c>
      <c r="C81" s="1026"/>
      <c r="D81" s="1026"/>
      <c r="E81" s="1026"/>
      <c r="F81" s="1026"/>
      <c r="G81" s="1026"/>
      <c r="H81" s="1026"/>
      <c r="I81" s="1026"/>
      <c r="J81" s="1026"/>
      <c r="K81" s="1026"/>
      <c r="L81" s="1026"/>
      <c r="M81" s="1026"/>
      <c r="N81" s="1026"/>
      <c r="O81" s="1026"/>
      <c r="P81" s="1027"/>
      <c r="Q81" s="1028">
        <v>262</v>
      </c>
      <c r="R81" s="1022"/>
      <c r="S81" s="1022"/>
      <c r="T81" s="1022"/>
      <c r="U81" s="1022"/>
      <c r="V81" s="1022">
        <v>227</v>
      </c>
      <c r="W81" s="1022"/>
      <c r="X81" s="1022"/>
      <c r="Y81" s="1022"/>
      <c r="Z81" s="1022"/>
      <c r="AA81" s="1022">
        <v>35</v>
      </c>
      <c r="AB81" s="1022"/>
      <c r="AC81" s="1022"/>
      <c r="AD81" s="1022"/>
      <c r="AE81" s="1022"/>
      <c r="AF81" s="1022">
        <v>4</v>
      </c>
      <c r="AG81" s="1022"/>
      <c r="AH81" s="1022"/>
      <c r="AI81" s="1022"/>
      <c r="AJ81" s="1022"/>
      <c r="AK81" s="1022">
        <v>4</v>
      </c>
      <c r="AL81" s="1022"/>
      <c r="AM81" s="1022"/>
      <c r="AN81" s="1022"/>
      <c r="AO81" s="1022"/>
      <c r="AP81" s="1022" t="s">
        <v>613</v>
      </c>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6203</v>
      </c>
      <c r="AG88" s="1010"/>
      <c r="AH88" s="1010"/>
      <c r="AI88" s="1010"/>
      <c r="AJ88" s="1010"/>
      <c r="AK88" s="1014"/>
      <c r="AL88" s="1014"/>
      <c r="AM88" s="1014"/>
      <c r="AN88" s="1014"/>
      <c r="AO88" s="1014"/>
      <c r="AP88" s="1010">
        <v>6641</v>
      </c>
      <c r="AQ88" s="1010"/>
      <c r="AR88" s="1010"/>
      <c r="AS88" s="1010"/>
      <c r="AT88" s="1010"/>
      <c r="AU88" s="1010">
        <v>576</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303</v>
      </c>
      <c r="AG109" s="945"/>
      <c r="AH109" s="945"/>
      <c r="AI109" s="945"/>
      <c r="AJ109" s="946"/>
      <c r="AK109" s="947" t="s">
        <v>302</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303</v>
      </c>
      <c r="BW109" s="945"/>
      <c r="BX109" s="945"/>
      <c r="BY109" s="945"/>
      <c r="BZ109" s="946"/>
      <c r="CA109" s="947" t="s">
        <v>302</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303</v>
      </c>
      <c r="DM109" s="945"/>
      <c r="DN109" s="945"/>
      <c r="DO109" s="945"/>
      <c r="DP109" s="946"/>
      <c r="DQ109" s="947" t="s">
        <v>302</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676499</v>
      </c>
      <c r="AB110" s="938"/>
      <c r="AC110" s="938"/>
      <c r="AD110" s="938"/>
      <c r="AE110" s="939"/>
      <c r="AF110" s="940">
        <v>687001</v>
      </c>
      <c r="AG110" s="938"/>
      <c r="AH110" s="938"/>
      <c r="AI110" s="938"/>
      <c r="AJ110" s="939"/>
      <c r="AK110" s="940">
        <v>685710</v>
      </c>
      <c r="AL110" s="938"/>
      <c r="AM110" s="938"/>
      <c r="AN110" s="938"/>
      <c r="AO110" s="939"/>
      <c r="AP110" s="941">
        <v>20.100000000000001</v>
      </c>
      <c r="AQ110" s="942"/>
      <c r="AR110" s="942"/>
      <c r="AS110" s="942"/>
      <c r="AT110" s="943"/>
      <c r="AU110" s="977" t="s">
        <v>71</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6362104</v>
      </c>
      <c r="BR110" s="885"/>
      <c r="BS110" s="885"/>
      <c r="BT110" s="885"/>
      <c r="BU110" s="885"/>
      <c r="BV110" s="885">
        <v>6918418</v>
      </c>
      <c r="BW110" s="885"/>
      <c r="BX110" s="885"/>
      <c r="BY110" s="885"/>
      <c r="BZ110" s="885"/>
      <c r="CA110" s="885">
        <v>6786576</v>
      </c>
      <c r="CB110" s="885"/>
      <c r="CC110" s="885"/>
      <c r="CD110" s="885"/>
      <c r="CE110" s="885"/>
      <c r="CF110" s="909">
        <v>199.4</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385</v>
      </c>
      <c r="DH110" s="885"/>
      <c r="DI110" s="885"/>
      <c r="DJ110" s="885"/>
      <c r="DK110" s="885"/>
      <c r="DL110" s="885" t="s">
        <v>385</v>
      </c>
      <c r="DM110" s="885"/>
      <c r="DN110" s="885"/>
      <c r="DO110" s="885"/>
      <c r="DP110" s="885"/>
      <c r="DQ110" s="885" t="s">
        <v>125</v>
      </c>
      <c r="DR110" s="885"/>
      <c r="DS110" s="885"/>
      <c r="DT110" s="885"/>
      <c r="DU110" s="885"/>
      <c r="DV110" s="886" t="s">
        <v>125</v>
      </c>
      <c r="DW110" s="886"/>
      <c r="DX110" s="886"/>
      <c r="DY110" s="886"/>
      <c r="DZ110" s="887"/>
    </row>
    <row r="111" spans="1:131" s="246" customFormat="1" ht="26.25" customHeight="1" x14ac:dyDescent="0.15">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385</v>
      </c>
      <c r="AB111" s="966"/>
      <c r="AC111" s="966"/>
      <c r="AD111" s="966"/>
      <c r="AE111" s="967"/>
      <c r="AF111" s="968" t="s">
        <v>125</v>
      </c>
      <c r="AG111" s="966"/>
      <c r="AH111" s="966"/>
      <c r="AI111" s="966"/>
      <c r="AJ111" s="967"/>
      <c r="AK111" s="968" t="s">
        <v>125</v>
      </c>
      <c r="AL111" s="966"/>
      <c r="AM111" s="966"/>
      <c r="AN111" s="966"/>
      <c r="AO111" s="967"/>
      <c r="AP111" s="969" t="s">
        <v>385</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t="s">
        <v>125</v>
      </c>
      <c r="BR111" s="857"/>
      <c r="BS111" s="857"/>
      <c r="BT111" s="857"/>
      <c r="BU111" s="857"/>
      <c r="BV111" s="857" t="s">
        <v>385</v>
      </c>
      <c r="BW111" s="857"/>
      <c r="BX111" s="857"/>
      <c r="BY111" s="857"/>
      <c r="BZ111" s="857"/>
      <c r="CA111" s="857" t="s">
        <v>385</v>
      </c>
      <c r="CB111" s="857"/>
      <c r="CC111" s="857"/>
      <c r="CD111" s="857"/>
      <c r="CE111" s="857"/>
      <c r="CF111" s="918" t="s">
        <v>385</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385</v>
      </c>
      <c r="DH111" s="857"/>
      <c r="DI111" s="857"/>
      <c r="DJ111" s="857"/>
      <c r="DK111" s="857"/>
      <c r="DL111" s="857" t="s">
        <v>125</v>
      </c>
      <c r="DM111" s="857"/>
      <c r="DN111" s="857"/>
      <c r="DO111" s="857"/>
      <c r="DP111" s="857"/>
      <c r="DQ111" s="857" t="s">
        <v>385</v>
      </c>
      <c r="DR111" s="857"/>
      <c r="DS111" s="857"/>
      <c r="DT111" s="857"/>
      <c r="DU111" s="857"/>
      <c r="DV111" s="834" t="s">
        <v>125</v>
      </c>
      <c r="DW111" s="834"/>
      <c r="DX111" s="834"/>
      <c r="DY111" s="834"/>
      <c r="DZ111" s="835"/>
    </row>
    <row r="112" spans="1:131" s="246" customFormat="1" ht="26.25" customHeight="1" x14ac:dyDescent="0.15">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385</v>
      </c>
      <c r="AB112" s="820"/>
      <c r="AC112" s="820"/>
      <c r="AD112" s="820"/>
      <c r="AE112" s="821"/>
      <c r="AF112" s="822" t="s">
        <v>125</v>
      </c>
      <c r="AG112" s="820"/>
      <c r="AH112" s="820"/>
      <c r="AI112" s="820"/>
      <c r="AJ112" s="821"/>
      <c r="AK112" s="822" t="s">
        <v>125</v>
      </c>
      <c r="AL112" s="820"/>
      <c r="AM112" s="820"/>
      <c r="AN112" s="820"/>
      <c r="AO112" s="821"/>
      <c r="AP112" s="867" t="s">
        <v>385</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2538767</v>
      </c>
      <c r="BR112" s="857"/>
      <c r="BS112" s="857"/>
      <c r="BT112" s="857"/>
      <c r="BU112" s="857"/>
      <c r="BV112" s="857">
        <v>2585506</v>
      </c>
      <c r="BW112" s="857"/>
      <c r="BX112" s="857"/>
      <c r="BY112" s="857"/>
      <c r="BZ112" s="857"/>
      <c r="CA112" s="857">
        <v>2674237</v>
      </c>
      <c r="CB112" s="857"/>
      <c r="CC112" s="857"/>
      <c r="CD112" s="857"/>
      <c r="CE112" s="857"/>
      <c r="CF112" s="918">
        <v>78.599999999999994</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385</v>
      </c>
      <c r="DH112" s="857"/>
      <c r="DI112" s="857"/>
      <c r="DJ112" s="857"/>
      <c r="DK112" s="857"/>
      <c r="DL112" s="857" t="s">
        <v>125</v>
      </c>
      <c r="DM112" s="857"/>
      <c r="DN112" s="857"/>
      <c r="DO112" s="857"/>
      <c r="DP112" s="857"/>
      <c r="DQ112" s="857" t="s">
        <v>385</v>
      </c>
      <c r="DR112" s="857"/>
      <c r="DS112" s="857"/>
      <c r="DT112" s="857"/>
      <c r="DU112" s="857"/>
      <c r="DV112" s="834" t="s">
        <v>125</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163956</v>
      </c>
      <c r="AB113" s="966"/>
      <c r="AC113" s="966"/>
      <c r="AD113" s="966"/>
      <c r="AE113" s="967"/>
      <c r="AF113" s="968">
        <v>222514</v>
      </c>
      <c r="AG113" s="966"/>
      <c r="AH113" s="966"/>
      <c r="AI113" s="966"/>
      <c r="AJ113" s="967"/>
      <c r="AK113" s="968">
        <v>224812</v>
      </c>
      <c r="AL113" s="966"/>
      <c r="AM113" s="966"/>
      <c r="AN113" s="966"/>
      <c r="AO113" s="967"/>
      <c r="AP113" s="969">
        <v>6.6</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648970</v>
      </c>
      <c r="BR113" s="857"/>
      <c r="BS113" s="857"/>
      <c r="BT113" s="857"/>
      <c r="BU113" s="857"/>
      <c r="BV113" s="857">
        <v>645582</v>
      </c>
      <c r="BW113" s="857"/>
      <c r="BX113" s="857"/>
      <c r="BY113" s="857"/>
      <c r="BZ113" s="857"/>
      <c r="CA113" s="857">
        <v>575910</v>
      </c>
      <c r="CB113" s="857"/>
      <c r="CC113" s="857"/>
      <c r="CD113" s="857"/>
      <c r="CE113" s="857"/>
      <c r="CF113" s="918">
        <v>16.899999999999999</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125</v>
      </c>
      <c r="DH113" s="820"/>
      <c r="DI113" s="820"/>
      <c r="DJ113" s="820"/>
      <c r="DK113" s="821"/>
      <c r="DL113" s="822" t="s">
        <v>125</v>
      </c>
      <c r="DM113" s="820"/>
      <c r="DN113" s="820"/>
      <c r="DO113" s="820"/>
      <c r="DP113" s="821"/>
      <c r="DQ113" s="822" t="s">
        <v>385</v>
      </c>
      <c r="DR113" s="820"/>
      <c r="DS113" s="820"/>
      <c r="DT113" s="820"/>
      <c r="DU113" s="821"/>
      <c r="DV113" s="867" t="s">
        <v>385</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69804</v>
      </c>
      <c r="AB114" s="820"/>
      <c r="AC114" s="820"/>
      <c r="AD114" s="820"/>
      <c r="AE114" s="821"/>
      <c r="AF114" s="822">
        <v>69210</v>
      </c>
      <c r="AG114" s="820"/>
      <c r="AH114" s="820"/>
      <c r="AI114" s="820"/>
      <c r="AJ114" s="821"/>
      <c r="AK114" s="822">
        <v>72138</v>
      </c>
      <c r="AL114" s="820"/>
      <c r="AM114" s="820"/>
      <c r="AN114" s="820"/>
      <c r="AO114" s="821"/>
      <c r="AP114" s="867">
        <v>2.1</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911871</v>
      </c>
      <c r="BR114" s="857"/>
      <c r="BS114" s="857"/>
      <c r="BT114" s="857"/>
      <c r="BU114" s="857"/>
      <c r="BV114" s="857">
        <v>858643</v>
      </c>
      <c r="BW114" s="857"/>
      <c r="BX114" s="857"/>
      <c r="BY114" s="857"/>
      <c r="BZ114" s="857"/>
      <c r="CA114" s="857">
        <v>819869</v>
      </c>
      <c r="CB114" s="857"/>
      <c r="CC114" s="857"/>
      <c r="CD114" s="857"/>
      <c r="CE114" s="857"/>
      <c r="CF114" s="918">
        <v>24.1</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385</v>
      </c>
      <c r="DH114" s="820"/>
      <c r="DI114" s="820"/>
      <c r="DJ114" s="820"/>
      <c r="DK114" s="821"/>
      <c r="DL114" s="822" t="s">
        <v>385</v>
      </c>
      <c r="DM114" s="820"/>
      <c r="DN114" s="820"/>
      <c r="DO114" s="820"/>
      <c r="DP114" s="821"/>
      <c r="DQ114" s="822" t="s">
        <v>385</v>
      </c>
      <c r="DR114" s="820"/>
      <c r="DS114" s="820"/>
      <c r="DT114" s="820"/>
      <c r="DU114" s="821"/>
      <c r="DV114" s="867" t="s">
        <v>385</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125</v>
      </c>
      <c r="AB115" s="966"/>
      <c r="AC115" s="966"/>
      <c r="AD115" s="966"/>
      <c r="AE115" s="967"/>
      <c r="AF115" s="968" t="s">
        <v>385</v>
      </c>
      <c r="AG115" s="966"/>
      <c r="AH115" s="966"/>
      <c r="AI115" s="966"/>
      <c r="AJ115" s="967"/>
      <c r="AK115" s="968" t="s">
        <v>385</v>
      </c>
      <c r="AL115" s="966"/>
      <c r="AM115" s="966"/>
      <c r="AN115" s="966"/>
      <c r="AO115" s="967"/>
      <c r="AP115" s="969" t="s">
        <v>385</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125</v>
      </c>
      <c r="BR115" s="857"/>
      <c r="BS115" s="857"/>
      <c r="BT115" s="857"/>
      <c r="BU115" s="857"/>
      <c r="BV115" s="857" t="s">
        <v>125</v>
      </c>
      <c r="BW115" s="857"/>
      <c r="BX115" s="857"/>
      <c r="BY115" s="857"/>
      <c r="BZ115" s="857"/>
      <c r="CA115" s="857" t="s">
        <v>385</v>
      </c>
      <c r="CB115" s="857"/>
      <c r="CC115" s="857"/>
      <c r="CD115" s="857"/>
      <c r="CE115" s="857"/>
      <c r="CF115" s="918" t="s">
        <v>385</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385</v>
      </c>
      <c r="DH115" s="820"/>
      <c r="DI115" s="820"/>
      <c r="DJ115" s="820"/>
      <c r="DK115" s="821"/>
      <c r="DL115" s="822" t="s">
        <v>385</v>
      </c>
      <c r="DM115" s="820"/>
      <c r="DN115" s="820"/>
      <c r="DO115" s="820"/>
      <c r="DP115" s="821"/>
      <c r="DQ115" s="822" t="s">
        <v>385</v>
      </c>
      <c r="DR115" s="820"/>
      <c r="DS115" s="820"/>
      <c r="DT115" s="820"/>
      <c r="DU115" s="821"/>
      <c r="DV115" s="867" t="s">
        <v>125</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25</v>
      </c>
      <c r="AB116" s="820"/>
      <c r="AC116" s="820"/>
      <c r="AD116" s="820"/>
      <c r="AE116" s="821"/>
      <c r="AF116" s="822">
        <v>59</v>
      </c>
      <c r="AG116" s="820"/>
      <c r="AH116" s="820"/>
      <c r="AI116" s="820"/>
      <c r="AJ116" s="821"/>
      <c r="AK116" s="822">
        <v>42</v>
      </c>
      <c r="AL116" s="820"/>
      <c r="AM116" s="820"/>
      <c r="AN116" s="820"/>
      <c r="AO116" s="821"/>
      <c r="AP116" s="867">
        <v>0</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385</v>
      </c>
      <c r="BR116" s="857"/>
      <c r="BS116" s="857"/>
      <c r="BT116" s="857"/>
      <c r="BU116" s="857"/>
      <c r="BV116" s="857" t="s">
        <v>125</v>
      </c>
      <c r="BW116" s="857"/>
      <c r="BX116" s="857"/>
      <c r="BY116" s="857"/>
      <c r="BZ116" s="857"/>
      <c r="CA116" s="857" t="s">
        <v>125</v>
      </c>
      <c r="CB116" s="857"/>
      <c r="CC116" s="857"/>
      <c r="CD116" s="857"/>
      <c r="CE116" s="857"/>
      <c r="CF116" s="918" t="s">
        <v>385</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125</v>
      </c>
      <c r="DH116" s="820"/>
      <c r="DI116" s="820"/>
      <c r="DJ116" s="820"/>
      <c r="DK116" s="821"/>
      <c r="DL116" s="822" t="s">
        <v>125</v>
      </c>
      <c r="DM116" s="820"/>
      <c r="DN116" s="820"/>
      <c r="DO116" s="820"/>
      <c r="DP116" s="821"/>
      <c r="DQ116" s="822" t="s">
        <v>125</v>
      </c>
      <c r="DR116" s="820"/>
      <c r="DS116" s="820"/>
      <c r="DT116" s="820"/>
      <c r="DU116" s="821"/>
      <c r="DV116" s="867" t="s">
        <v>125</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910284</v>
      </c>
      <c r="AB117" s="952"/>
      <c r="AC117" s="952"/>
      <c r="AD117" s="952"/>
      <c r="AE117" s="953"/>
      <c r="AF117" s="954">
        <v>978784</v>
      </c>
      <c r="AG117" s="952"/>
      <c r="AH117" s="952"/>
      <c r="AI117" s="952"/>
      <c r="AJ117" s="953"/>
      <c r="AK117" s="954">
        <v>982702</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125</v>
      </c>
      <c r="BR117" s="857"/>
      <c r="BS117" s="857"/>
      <c r="BT117" s="857"/>
      <c r="BU117" s="857"/>
      <c r="BV117" s="857" t="s">
        <v>385</v>
      </c>
      <c r="BW117" s="857"/>
      <c r="BX117" s="857"/>
      <c r="BY117" s="857"/>
      <c r="BZ117" s="857"/>
      <c r="CA117" s="857" t="s">
        <v>125</v>
      </c>
      <c r="CB117" s="857"/>
      <c r="CC117" s="857"/>
      <c r="CD117" s="857"/>
      <c r="CE117" s="857"/>
      <c r="CF117" s="918" t="s">
        <v>125</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385</v>
      </c>
      <c r="DH117" s="820"/>
      <c r="DI117" s="820"/>
      <c r="DJ117" s="820"/>
      <c r="DK117" s="821"/>
      <c r="DL117" s="822" t="s">
        <v>385</v>
      </c>
      <c r="DM117" s="820"/>
      <c r="DN117" s="820"/>
      <c r="DO117" s="820"/>
      <c r="DP117" s="821"/>
      <c r="DQ117" s="822" t="s">
        <v>125</v>
      </c>
      <c r="DR117" s="820"/>
      <c r="DS117" s="820"/>
      <c r="DT117" s="820"/>
      <c r="DU117" s="821"/>
      <c r="DV117" s="867" t="s">
        <v>385</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303</v>
      </c>
      <c r="AG118" s="945"/>
      <c r="AH118" s="945"/>
      <c r="AI118" s="945"/>
      <c r="AJ118" s="946"/>
      <c r="AK118" s="947" t="s">
        <v>302</v>
      </c>
      <c r="AL118" s="945"/>
      <c r="AM118" s="945"/>
      <c r="AN118" s="945"/>
      <c r="AO118" s="946"/>
      <c r="AP118" s="948" t="s">
        <v>428</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125</v>
      </c>
      <c r="BR118" s="888"/>
      <c r="BS118" s="888"/>
      <c r="BT118" s="888"/>
      <c r="BU118" s="888"/>
      <c r="BV118" s="888" t="s">
        <v>125</v>
      </c>
      <c r="BW118" s="888"/>
      <c r="BX118" s="888"/>
      <c r="BY118" s="888"/>
      <c r="BZ118" s="888"/>
      <c r="CA118" s="888" t="s">
        <v>125</v>
      </c>
      <c r="CB118" s="888"/>
      <c r="CC118" s="888"/>
      <c r="CD118" s="888"/>
      <c r="CE118" s="888"/>
      <c r="CF118" s="918" t="s">
        <v>125</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125</v>
      </c>
      <c r="DH118" s="820"/>
      <c r="DI118" s="820"/>
      <c r="DJ118" s="820"/>
      <c r="DK118" s="821"/>
      <c r="DL118" s="822" t="s">
        <v>125</v>
      </c>
      <c r="DM118" s="820"/>
      <c r="DN118" s="820"/>
      <c r="DO118" s="820"/>
      <c r="DP118" s="821"/>
      <c r="DQ118" s="822" t="s">
        <v>125</v>
      </c>
      <c r="DR118" s="820"/>
      <c r="DS118" s="820"/>
      <c r="DT118" s="820"/>
      <c r="DU118" s="821"/>
      <c r="DV118" s="867" t="s">
        <v>385</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125</v>
      </c>
      <c r="AB119" s="938"/>
      <c r="AC119" s="938"/>
      <c r="AD119" s="938"/>
      <c r="AE119" s="939"/>
      <c r="AF119" s="940" t="s">
        <v>125</v>
      </c>
      <c r="AG119" s="938"/>
      <c r="AH119" s="938"/>
      <c r="AI119" s="938"/>
      <c r="AJ119" s="939"/>
      <c r="AK119" s="940" t="s">
        <v>385</v>
      </c>
      <c r="AL119" s="938"/>
      <c r="AM119" s="938"/>
      <c r="AN119" s="938"/>
      <c r="AO119" s="939"/>
      <c r="AP119" s="941" t="s">
        <v>125</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458</v>
      </c>
      <c r="BP119" s="921"/>
      <c r="BQ119" s="925">
        <v>10461712</v>
      </c>
      <c r="BR119" s="888"/>
      <c r="BS119" s="888"/>
      <c r="BT119" s="888"/>
      <c r="BU119" s="888"/>
      <c r="BV119" s="888">
        <v>11008149</v>
      </c>
      <c r="BW119" s="888"/>
      <c r="BX119" s="888"/>
      <c r="BY119" s="888"/>
      <c r="BZ119" s="888"/>
      <c r="CA119" s="888">
        <v>10856592</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385</v>
      </c>
      <c r="DH119" s="803"/>
      <c r="DI119" s="803"/>
      <c r="DJ119" s="803"/>
      <c r="DK119" s="804"/>
      <c r="DL119" s="805" t="s">
        <v>385</v>
      </c>
      <c r="DM119" s="803"/>
      <c r="DN119" s="803"/>
      <c r="DO119" s="803"/>
      <c r="DP119" s="804"/>
      <c r="DQ119" s="805" t="s">
        <v>125</v>
      </c>
      <c r="DR119" s="803"/>
      <c r="DS119" s="803"/>
      <c r="DT119" s="803"/>
      <c r="DU119" s="804"/>
      <c r="DV119" s="891" t="s">
        <v>385</v>
      </c>
      <c r="DW119" s="892"/>
      <c r="DX119" s="892"/>
      <c r="DY119" s="892"/>
      <c r="DZ119" s="893"/>
    </row>
    <row r="120" spans="1:130" s="246" customFormat="1" ht="26.25" customHeight="1" x14ac:dyDescent="0.15">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125</v>
      </c>
      <c r="AB120" s="820"/>
      <c r="AC120" s="820"/>
      <c r="AD120" s="820"/>
      <c r="AE120" s="821"/>
      <c r="AF120" s="822" t="s">
        <v>125</v>
      </c>
      <c r="AG120" s="820"/>
      <c r="AH120" s="820"/>
      <c r="AI120" s="820"/>
      <c r="AJ120" s="821"/>
      <c r="AK120" s="822" t="s">
        <v>125</v>
      </c>
      <c r="AL120" s="820"/>
      <c r="AM120" s="820"/>
      <c r="AN120" s="820"/>
      <c r="AO120" s="821"/>
      <c r="AP120" s="867" t="s">
        <v>385</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2200722</v>
      </c>
      <c r="BR120" s="885"/>
      <c r="BS120" s="885"/>
      <c r="BT120" s="885"/>
      <c r="BU120" s="885"/>
      <c r="BV120" s="885">
        <v>2285735</v>
      </c>
      <c r="BW120" s="885"/>
      <c r="BX120" s="885"/>
      <c r="BY120" s="885"/>
      <c r="BZ120" s="885"/>
      <c r="CA120" s="885">
        <v>2467780</v>
      </c>
      <c r="CB120" s="885"/>
      <c r="CC120" s="885"/>
      <c r="CD120" s="885"/>
      <c r="CE120" s="885"/>
      <c r="CF120" s="909">
        <v>72.5</v>
      </c>
      <c r="CG120" s="910"/>
      <c r="CH120" s="910"/>
      <c r="CI120" s="910"/>
      <c r="CJ120" s="910"/>
      <c r="CK120" s="911" t="s">
        <v>462</v>
      </c>
      <c r="CL120" s="895"/>
      <c r="CM120" s="895"/>
      <c r="CN120" s="895"/>
      <c r="CO120" s="896"/>
      <c r="CP120" s="915" t="s">
        <v>463</v>
      </c>
      <c r="CQ120" s="916"/>
      <c r="CR120" s="916"/>
      <c r="CS120" s="916"/>
      <c r="CT120" s="916"/>
      <c r="CU120" s="916"/>
      <c r="CV120" s="916"/>
      <c r="CW120" s="916"/>
      <c r="CX120" s="916"/>
      <c r="CY120" s="916"/>
      <c r="CZ120" s="916"/>
      <c r="DA120" s="916"/>
      <c r="DB120" s="916"/>
      <c r="DC120" s="916"/>
      <c r="DD120" s="916"/>
      <c r="DE120" s="916"/>
      <c r="DF120" s="917"/>
      <c r="DG120" s="904">
        <v>1501541</v>
      </c>
      <c r="DH120" s="885"/>
      <c r="DI120" s="885"/>
      <c r="DJ120" s="885"/>
      <c r="DK120" s="885"/>
      <c r="DL120" s="885">
        <v>1533407</v>
      </c>
      <c r="DM120" s="885"/>
      <c r="DN120" s="885"/>
      <c r="DO120" s="885"/>
      <c r="DP120" s="885"/>
      <c r="DQ120" s="885">
        <v>1600029</v>
      </c>
      <c r="DR120" s="885"/>
      <c r="DS120" s="885"/>
      <c r="DT120" s="885"/>
      <c r="DU120" s="885"/>
      <c r="DV120" s="886">
        <v>47</v>
      </c>
      <c r="DW120" s="886"/>
      <c r="DX120" s="886"/>
      <c r="DY120" s="886"/>
      <c r="DZ120" s="887"/>
    </row>
    <row r="121" spans="1:130" s="246" customFormat="1" ht="26.25" customHeight="1" x14ac:dyDescent="0.15">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125</v>
      </c>
      <c r="AB121" s="820"/>
      <c r="AC121" s="820"/>
      <c r="AD121" s="820"/>
      <c r="AE121" s="821"/>
      <c r="AF121" s="822" t="s">
        <v>125</v>
      </c>
      <c r="AG121" s="820"/>
      <c r="AH121" s="820"/>
      <c r="AI121" s="820"/>
      <c r="AJ121" s="821"/>
      <c r="AK121" s="822" t="s">
        <v>385</v>
      </c>
      <c r="AL121" s="820"/>
      <c r="AM121" s="820"/>
      <c r="AN121" s="820"/>
      <c r="AO121" s="821"/>
      <c r="AP121" s="867" t="s">
        <v>385</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296262</v>
      </c>
      <c r="BR121" s="857"/>
      <c r="BS121" s="857"/>
      <c r="BT121" s="857"/>
      <c r="BU121" s="857"/>
      <c r="BV121" s="857">
        <v>233311</v>
      </c>
      <c r="BW121" s="857"/>
      <c r="BX121" s="857"/>
      <c r="BY121" s="857"/>
      <c r="BZ121" s="857"/>
      <c r="CA121" s="857">
        <v>174861</v>
      </c>
      <c r="CB121" s="857"/>
      <c r="CC121" s="857"/>
      <c r="CD121" s="857"/>
      <c r="CE121" s="857"/>
      <c r="CF121" s="918">
        <v>5.0999999999999996</v>
      </c>
      <c r="CG121" s="919"/>
      <c r="CH121" s="919"/>
      <c r="CI121" s="919"/>
      <c r="CJ121" s="919"/>
      <c r="CK121" s="912"/>
      <c r="CL121" s="898"/>
      <c r="CM121" s="898"/>
      <c r="CN121" s="898"/>
      <c r="CO121" s="899"/>
      <c r="CP121" s="878" t="s">
        <v>407</v>
      </c>
      <c r="CQ121" s="879"/>
      <c r="CR121" s="879"/>
      <c r="CS121" s="879"/>
      <c r="CT121" s="879"/>
      <c r="CU121" s="879"/>
      <c r="CV121" s="879"/>
      <c r="CW121" s="879"/>
      <c r="CX121" s="879"/>
      <c r="CY121" s="879"/>
      <c r="CZ121" s="879"/>
      <c r="DA121" s="879"/>
      <c r="DB121" s="879"/>
      <c r="DC121" s="879"/>
      <c r="DD121" s="879"/>
      <c r="DE121" s="879"/>
      <c r="DF121" s="880"/>
      <c r="DG121" s="856">
        <v>1037226</v>
      </c>
      <c r="DH121" s="857"/>
      <c r="DI121" s="857"/>
      <c r="DJ121" s="857"/>
      <c r="DK121" s="857"/>
      <c r="DL121" s="857">
        <v>1052099</v>
      </c>
      <c r="DM121" s="857"/>
      <c r="DN121" s="857"/>
      <c r="DO121" s="857"/>
      <c r="DP121" s="857"/>
      <c r="DQ121" s="857">
        <v>1074208</v>
      </c>
      <c r="DR121" s="857"/>
      <c r="DS121" s="857"/>
      <c r="DT121" s="857"/>
      <c r="DU121" s="857"/>
      <c r="DV121" s="834">
        <v>31.6</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385</v>
      </c>
      <c r="AB122" s="820"/>
      <c r="AC122" s="820"/>
      <c r="AD122" s="820"/>
      <c r="AE122" s="821"/>
      <c r="AF122" s="822" t="s">
        <v>385</v>
      </c>
      <c r="AG122" s="820"/>
      <c r="AH122" s="820"/>
      <c r="AI122" s="820"/>
      <c r="AJ122" s="821"/>
      <c r="AK122" s="822" t="s">
        <v>385</v>
      </c>
      <c r="AL122" s="820"/>
      <c r="AM122" s="820"/>
      <c r="AN122" s="820"/>
      <c r="AO122" s="821"/>
      <c r="AP122" s="867" t="s">
        <v>125</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5632405</v>
      </c>
      <c r="BR122" s="888"/>
      <c r="BS122" s="888"/>
      <c r="BT122" s="888"/>
      <c r="BU122" s="888"/>
      <c r="BV122" s="888">
        <v>5512598</v>
      </c>
      <c r="BW122" s="888"/>
      <c r="BX122" s="888"/>
      <c r="BY122" s="888"/>
      <c r="BZ122" s="888"/>
      <c r="CA122" s="888">
        <v>5547170</v>
      </c>
      <c r="CB122" s="888"/>
      <c r="CC122" s="888"/>
      <c r="CD122" s="888"/>
      <c r="CE122" s="888"/>
      <c r="CF122" s="889">
        <v>163</v>
      </c>
      <c r="CG122" s="890"/>
      <c r="CH122" s="890"/>
      <c r="CI122" s="890"/>
      <c r="CJ122" s="890"/>
      <c r="CK122" s="912"/>
      <c r="CL122" s="898"/>
      <c r="CM122" s="898"/>
      <c r="CN122" s="898"/>
      <c r="CO122" s="899"/>
      <c r="CP122" s="878" t="s">
        <v>467</v>
      </c>
      <c r="CQ122" s="879"/>
      <c r="CR122" s="879"/>
      <c r="CS122" s="879"/>
      <c r="CT122" s="879"/>
      <c r="CU122" s="879"/>
      <c r="CV122" s="879"/>
      <c r="CW122" s="879"/>
      <c r="CX122" s="879"/>
      <c r="CY122" s="879"/>
      <c r="CZ122" s="879"/>
      <c r="DA122" s="879"/>
      <c r="DB122" s="879"/>
      <c r="DC122" s="879"/>
      <c r="DD122" s="879"/>
      <c r="DE122" s="879"/>
      <c r="DF122" s="880"/>
      <c r="DG122" s="856" t="s">
        <v>125</v>
      </c>
      <c r="DH122" s="857"/>
      <c r="DI122" s="857"/>
      <c r="DJ122" s="857"/>
      <c r="DK122" s="857"/>
      <c r="DL122" s="857" t="s">
        <v>125</v>
      </c>
      <c r="DM122" s="857"/>
      <c r="DN122" s="857"/>
      <c r="DO122" s="857"/>
      <c r="DP122" s="857"/>
      <c r="DQ122" s="857" t="s">
        <v>125</v>
      </c>
      <c r="DR122" s="857"/>
      <c r="DS122" s="857"/>
      <c r="DT122" s="857"/>
      <c r="DU122" s="857"/>
      <c r="DV122" s="834" t="s">
        <v>125</v>
      </c>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385</v>
      </c>
      <c r="AB123" s="820"/>
      <c r="AC123" s="820"/>
      <c r="AD123" s="820"/>
      <c r="AE123" s="821"/>
      <c r="AF123" s="822" t="s">
        <v>125</v>
      </c>
      <c r="AG123" s="820"/>
      <c r="AH123" s="820"/>
      <c r="AI123" s="820"/>
      <c r="AJ123" s="821"/>
      <c r="AK123" s="822" t="s">
        <v>385</v>
      </c>
      <c r="AL123" s="820"/>
      <c r="AM123" s="820"/>
      <c r="AN123" s="820"/>
      <c r="AO123" s="821"/>
      <c r="AP123" s="867" t="s">
        <v>125</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468</v>
      </c>
      <c r="BP123" s="921"/>
      <c r="BQ123" s="875">
        <v>8129389</v>
      </c>
      <c r="BR123" s="876"/>
      <c r="BS123" s="876"/>
      <c r="BT123" s="876"/>
      <c r="BU123" s="876"/>
      <c r="BV123" s="876">
        <v>8031644</v>
      </c>
      <c r="BW123" s="876"/>
      <c r="BX123" s="876"/>
      <c r="BY123" s="876"/>
      <c r="BZ123" s="876"/>
      <c r="CA123" s="876">
        <v>8189811</v>
      </c>
      <c r="CB123" s="876"/>
      <c r="CC123" s="876"/>
      <c r="CD123" s="876"/>
      <c r="CE123" s="876"/>
      <c r="CF123" s="786"/>
      <c r="CG123" s="787"/>
      <c r="CH123" s="787"/>
      <c r="CI123" s="787"/>
      <c r="CJ123" s="877"/>
      <c r="CK123" s="912"/>
      <c r="CL123" s="898"/>
      <c r="CM123" s="898"/>
      <c r="CN123" s="898"/>
      <c r="CO123" s="899"/>
      <c r="CP123" s="878" t="s">
        <v>469</v>
      </c>
      <c r="CQ123" s="879"/>
      <c r="CR123" s="879"/>
      <c r="CS123" s="879"/>
      <c r="CT123" s="879"/>
      <c r="CU123" s="879"/>
      <c r="CV123" s="879"/>
      <c r="CW123" s="879"/>
      <c r="CX123" s="879"/>
      <c r="CY123" s="879"/>
      <c r="CZ123" s="879"/>
      <c r="DA123" s="879"/>
      <c r="DB123" s="879"/>
      <c r="DC123" s="879"/>
      <c r="DD123" s="879"/>
      <c r="DE123" s="879"/>
      <c r="DF123" s="880"/>
      <c r="DG123" s="819" t="s">
        <v>385</v>
      </c>
      <c r="DH123" s="820"/>
      <c r="DI123" s="820"/>
      <c r="DJ123" s="820"/>
      <c r="DK123" s="821"/>
      <c r="DL123" s="822" t="s">
        <v>385</v>
      </c>
      <c r="DM123" s="820"/>
      <c r="DN123" s="820"/>
      <c r="DO123" s="820"/>
      <c r="DP123" s="821"/>
      <c r="DQ123" s="822" t="s">
        <v>385</v>
      </c>
      <c r="DR123" s="820"/>
      <c r="DS123" s="820"/>
      <c r="DT123" s="820"/>
      <c r="DU123" s="821"/>
      <c r="DV123" s="867" t="s">
        <v>385</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385</v>
      </c>
      <c r="AB124" s="820"/>
      <c r="AC124" s="820"/>
      <c r="AD124" s="820"/>
      <c r="AE124" s="821"/>
      <c r="AF124" s="822" t="s">
        <v>125</v>
      </c>
      <c r="AG124" s="820"/>
      <c r="AH124" s="820"/>
      <c r="AI124" s="820"/>
      <c r="AJ124" s="821"/>
      <c r="AK124" s="822" t="s">
        <v>125</v>
      </c>
      <c r="AL124" s="820"/>
      <c r="AM124" s="820"/>
      <c r="AN124" s="820"/>
      <c r="AO124" s="821"/>
      <c r="AP124" s="867" t="s">
        <v>385</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72.3</v>
      </c>
      <c r="BR124" s="874"/>
      <c r="BS124" s="874"/>
      <c r="BT124" s="874"/>
      <c r="BU124" s="874"/>
      <c r="BV124" s="874">
        <v>90</v>
      </c>
      <c r="BW124" s="874"/>
      <c r="BX124" s="874"/>
      <c r="BY124" s="874"/>
      <c r="BZ124" s="874"/>
      <c r="CA124" s="874">
        <v>78.3</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t="s">
        <v>125</v>
      </c>
      <c r="DH124" s="803"/>
      <c r="DI124" s="803"/>
      <c r="DJ124" s="803"/>
      <c r="DK124" s="804"/>
      <c r="DL124" s="805" t="s">
        <v>125</v>
      </c>
      <c r="DM124" s="803"/>
      <c r="DN124" s="803"/>
      <c r="DO124" s="803"/>
      <c r="DP124" s="804"/>
      <c r="DQ124" s="805" t="s">
        <v>125</v>
      </c>
      <c r="DR124" s="803"/>
      <c r="DS124" s="803"/>
      <c r="DT124" s="803"/>
      <c r="DU124" s="804"/>
      <c r="DV124" s="891" t="s">
        <v>385</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385</v>
      </c>
      <c r="AB125" s="820"/>
      <c r="AC125" s="820"/>
      <c r="AD125" s="820"/>
      <c r="AE125" s="821"/>
      <c r="AF125" s="822" t="s">
        <v>125</v>
      </c>
      <c r="AG125" s="820"/>
      <c r="AH125" s="820"/>
      <c r="AI125" s="820"/>
      <c r="AJ125" s="821"/>
      <c r="AK125" s="822" t="s">
        <v>125</v>
      </c>
      <c r="AL125" s="820"/>
      <c r="AM125" s="820"/>
      <c r="AN125" s="820"/>
      <c r="AO125" s="821"/>
      <c r="AP125" s="867" t="s">
        <v>385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48"/>
      <c r="CR125" s="848"/>
      <c r="CS125" s="848"/>
      <c r="CT125" s="848"/>
      <c r="CU125" s="848"/>
      <c r="CV125" s="848"/>
      <c r="CW125" s="848"/>
      <c r="CX125" s="848"/>
      <c r="CY125" s="848"/>
      <c r="CZ125" s="848"/>
      <c r="DA125" s="848"/>
      <c r="DB125" s="848"/>
      <c r="DC125" s="848"/>
      <c r="DD125" s="848"/>
      <c r="DE125" s="848"/>
      <c r="DF125" s="849"/>
      <c r="DG125" s="904" t="s">
        <v>385</v>
      </c>
      <c r="DH125" s="885"/>
      <c r="DI125" s="885"/>
      <c r="DJ125" s="885"/>
      <c r="DK125" s="885"/>
      <c r="DL125" s="885" t="s">
        <v>125</v>
      </c>
      <c r="DM125" s="885"/>
      <c r="DN125" s="885"/>
      <c r="DO125" s="885"/>
      <c r="DP125" s="885"/>
      <c r="DQ125" s="885" t="s">
        <v>125</v>
      </c>
      <c r="DR125" s="885"/>
      <c r="DS125" s="885"/>
      <c r="DT125" s="885"/>
      <c r="DU125" s="885"/>
      <c r="DV125" s="886" t="s">
        <v>385</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385</v>
      </c>
      <c r="AB126" s="820"/>
      <c r="AC126" s="820"/>
      <c r="AD126" s="820"/>
      <c r="AE126" s="821"/>
      <c r="AF126" s="822" t="s">
        <v>385</v>
      </c>
      <c r="AG126" s="820"/>
      <c r="AH126" s="820"/>
      <c r="AI126" s="820"/>
      <c r="AJ126" s="821"/>
      <c r="AK126" s="822" t="s">
        <v>125</v>
      </c>
      <c r="AL126" s="820"/>
      <c r="AM126" s="820"/>
      <c r="AN126" s="820"/>
      <c r="AO126" s="821"/>
      <c r="AP126" s="867" t="s">
        <v>385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t="s">
        <v>125</v>
      </c>
      <c r="DH126" s="857"/>
      <c r="DI126" s="857"/>
      <c r="DJ126" s="857"/>
      <c r="DK126" s="857"/>
      <c r="DL126" s="857" t="s">
        <v>125</v>
      </c>
      <c r="DM126" s="857"/>
      <c r="DN126" s="857"/>
      <c r="DO126" s="857"/>
      <c r="DP126" s="857"/>
      <c r="DQ126" s="857" t="s">
        <v>385</v>
      </c>
      <c r="DR126" s="857"/>
      <c r="DS126" s="857"/>
      <c r="DT126" s="857"/>
      <c r="DU126" s="857"/>
      <c r="DV126" s="834" t="s">
        <v>385</v>
      </c>
      <c r="DW126" s="834"/>
      <c r="DX126" s="834"/>
      <c r="DY126" s="834"/>
      <c r="DZ126" s="835"/>
    </row>
    <row r="127" spans="1:130" s="246" customFormat="1" ht="26.25" customHeight="1" x14ac:dyDescent="0.15">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125</v>
      </c>
      <c r="AB127" s="820"/>
      <c r="AC127" s="820"/>
      <c r="AD127" s="820"/>
      <c r="AE127" s="821"/>
      <c r="AF127" s="822" t="s">
        <v>385</v>
      </c>
      <c r="AG127" s="820"/>
      <c r="AH127" s="820"/>
      <c r="AI127" s="820"/>
      <c r="AJ127" s="821"/>
      <c r="AK127" s="822" t="s">
        <v>385</v>
      </c>
      <c r="AL127" s="820"/>
      <c r="AM127" s="820"/>
      <c r="AN127" s="820"/>
      <c r="AO127" s="821"/>
      <c r="AP127" s="867" t="s">
        <v>385</v>
      </c>
      <c r="AQ127" s="868"/>
      <c r="AR127" s="868"/>
      <c r="AS127" s="868"/>
      <c r="AT127" s="869"/>
      <c r="AU127" s="282"/>
      <c r="AV127" s="282"/>
      <c r="AW127" s="282"/>
      <c r="AX127" s="884" t="s">
        <v>476</v>
      </c>
      <c r="AY127" s="852"/>
      <c r="AZ127" s="852"/>
      <c r="BA127" s="852"/>
      <c r="BB127" s="852"/>
      <c r="BC127" s="852"/>
      <c r="BD127" s="852"/>
      <c r="BE127" s="853"/>
      <c r="BF127" s="851" t="s">
        <v>477</v>
      </c>
      <c r="BG127" s="852"/>
      <c r="BH127" s="852"/>
      <c r="BI127" s="852"/>
      <c r="BJ127" s="852"/>
      <c r="BK127" s="852"/>
      <c r="BL127" s="853"/>
      <c r="BM127" s="851" t="s">
        <v>478</v>
      </c>
      <c r="BN127" s="852"/>
      <c r="BO127" s="852"/>
      <c r="BP127" s="852"/>
      <c r="BQ127" s="852"/>
      <c r="BR127" s="852"/>
      <c r="BS127" s="853"/>
      <c r="BT127" s="851" t="s">
        <v>479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480</v>
      </c>
      <c r="CQ127" s="790"/>
      <c r="CR127" s="790"/>
      <c r="CS127" s="790"/>
      <c r="CT127" s="790"/>
      <c r="CU127" s="790"/>
      <c r="CV127" s="790"/>
      <c r="CW127" s="790"/>
      <c r="CX127" s="790"/>
      <c r="CY127" s="790"/>
      <c r="CZ127" s="790"/>
      <c r="DA127" s="790"/>
      <c r="DB127" s="790"/>
      <c r="DC127" s="790"/>
      <c r="DD127" s="790"/>
      <c r="DE127" s="790"/>
      <c r="DF127" s="791"/>
      <c r="DG127" s="856" t="s">
        <v>385</v>
      </c>
      <c r="DH127" s="857"/>
      <c r="DI127" s="857"/>
      <c r="DJ127" s="857"/>
      <c r="DK127" s="857"/>
      <c r="DL127" s="857" t="s">
        <v>125</v>
      </c>
      <c r="DM127" s="857"/>
      <c r="DN127" s="857"/>
      <c r="DO127" s="857"/>
      <c r="DP127" s="857"/>
      <c r="DQ127" s="857" t="s">
        <v>385</v>
      </c>
      <c r="DR127" s="857"/>
      <c r="DS127" s="857"/>
      <c r="DT127" s="857"/>
      <c r="DU127" s="857"/>
      <c r="DV127" s="834" t="s">
        <v>125</v>
      </c>
      <c r="DW127" s="834"/>
      <c r="DX127" s="834"/>
      <c r="DY127" s="834"/>
      <c r="DZ127" s="835"/>
    </row>
    <row r="128" spans="1:130" s="246" customFormat="1" ht="26.25" customHeight="1" thickBot="1" x14ac:dyDescent="0.2">
      <c r="A128" s="836" t="s">
        <v>481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482</v>
      </c>
      <c r="X128" s="838"/>
      <c r="Y128" s="838"/>
      <c r="Z128" s="839"/>
      <c r="AA128" s="840">
        <v>40157</v>
      </c>
      <c r="AB128" s="841"/>
      <c r="AC128" s="841"/>
      <c r="AD128" s="841"/>
      <c r="AE128" s="842"/>
      <c r="AF128" s="843">
        <v>33183</v>
      </c>
      <c r="AG128" s="841"/>
      <c r="AH128" s="841"/>
      <c r="AI128" s="841"/>
      <c r="AJ128" s="842"/>
      <c r="AK128" s="843">
        <v>30764</v>
      </c>
      <c r="AL128" s="841"/>
      <c r="AM128" s="841"/>
      <c r="AN128" s="841"/>
      <c r="AO128" s="842"/>
      <c r="AP128" s="844"/>
      <c r="AQ128" s="845"/>
      <c r="AR128" s="845"/>
      <c r="AS128" s="845"/>
      <c r="AT128" s="846"/>
      <c r="AU128" s="282"/>
      <c r="AV128" s="282"/>
      <c r="AW128" s="282"/>
      <c r="AX128" s="847" t="s">
        <v>483</v>
      </c>
      <c r="AY128" s="848"/>
      <c r="AZ128" s="848"/>
      <c r="BA128" s="848"/>
      <c r="BB128" s="848"/>
      <c r="BC128" s="848"/>
      <c r="BD128" s="848"/>
      <c r="BE128" s="849"/>
      <c r="BF128" s="826" t="s">
        <v>125</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t="s">
        <v>125</v>
      </c>
      <c r="DH128" s="831"/>
      <c r="DI128" s="831"/>
      <c r="DJ128" s="831"/>
      <c r="DK128" s="831"/>
      <c r="DL128" s="831" t="s">
        <v>385</v>
      </c>
      <c r="DM128" s="831"/>
      <c r="DN128" s="831"/>
      <c r="DO128" s="831"/>
      <c r="DP128" s="831"/>
      <c r="DQ128" s="831" t="s">
        <v>385</v>
      </c>
      <c r="DR128" s="831"/>
      <c r="DS128" s="831"/>
      <c r="DT128" s="831"/>
      <c r="DU128" s="831"/>
      <c r="DV128" s="832" t="s">
        <v>385</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3678061</v>
      </c>
      <c r="AB129" s="820"/>
      <c r="AC129" s="820"/>
      <c r="AD129" s="820"/>
      <c r="AE129" s="821"/>
      <c r="AF129" s="822">
        <v>3759307</v>
      </c>
      <c r="AG129" s="820"/>
      <c r="AH129" s="820"/>
      <c r="AI129" s="820"/>
      <c r="AJ129" s="821"/>
      <c r="AK129" s="822">
        <v>3857545</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125</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456108</v>
      </c>
      <c r="AB130" s="820"/>
      <c r="AC130" s="820"/>
      <c r="AD130" s="820"/>
      <c r="AE130" s="821"/>
      <c r="AF130" s="822">
        <v>453364</v>
      </c>
      <c r="AG130" s="820"/>
      <c r="AH130" s="820"/>
      <c r="AI130" s="820"/>
      <c r="AJ130" s="821"/>
      <c r="AK130" s="822">
        <v>453632</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14.1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3221953</v>
      </c>
      <c r="AB131" s="803"/>
      <c r="AC131" s="803"/>
      <c r="AD131" s="803"/>
      <c r="AE131" s="804"/>
      <c r="AF131" s="805">
        <v>3305943</v>
      </c>
      <c r="AG131" s="803"/>
      <c r="AH131" s="803"/>
      <c r="AI131" s="803"/>
      <c r="AJ131" s="804"/>
      <c r="AK131" s="805">
        <v>3403913</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v>78.3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12.849939150000001</v>
      </c>
      <c r="AB132" s="783"/>
      <c r="AC132" s="783"/>
      <c r="AD132" s="783"/>
      <c r="AE132" s="784"/>
      <c r="AF132" s="785">
        <v>14.889458169999999</v>
      </c>
      <c r="AG132" s="783"/>
      <c r="AH132" s="783"/>
      <c r="AI132" s="783"/>
      <c r="AJ132" s="784"/>
      <c r="AK132" s="785">
        <v>14.63921081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12.3</v>
      </c>
      <c r="AB133" s="762"/>
      <c r="AC133" s="762"/>
      <c r="AD133" s="762"/>
      <c r="AE133" s="763"/>
      <c r="AF133" s="761">
        <v>13.1</v>
      </c>
      <c r="AG133" s="762"/>
      <c r="AH133" s="762"/>
      <c r="AI133" s="762"/>
      <c r="AJ133" s="763"/>
      <c r="AK133" s="761">
        <v>14.1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9iFAe6vc3OaLrHha37AG1cEmPE1YqcgpEsJPgIXOhCOn9VjlhlN4oD46Cnc/1LuAQh/ogGsFwsYncIlFQXaBg==" saltValue="a1WhPkXWDrd0XqAGZH8L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olBreaks count="1" manualBreakCount="1">
    <brk id="1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DB28" sqref="DB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dgrGZBsqze2CkEVnmp866CvoMouGkbfcICadi0AVrfA4+M17WiSej4OXt7jkDnbkHg0czKdg+zqP81H0ndbZw==" saltValue="dLf2lxw8ZZovZzn+bX6o6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election activeCell="AM15" sqref="AM15:AT15"/>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y4YE8B9hbG1UVMkGQgoMlde1jvNv6W01xF2zo+hEYiSXn6rUItokm6BjacN+3b55m3De36UzVTkUQyFTAzjHQ==" saltValue="4uN4LW83WMfmGCyFt6AG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AK15" sqref="AK15:AT1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828219</v>
      </c>
      <c r="AP9" s="312">
        <v>53115</v>
      </c>
      <c r="AQ9" s="313">
        <v>89955</v>
      </c>
      <c r="AR9" s="314">
        <v>-41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131472</v>
      </c>
      <c r="AP10" s="315">
        <v>8431</v>
      </c>
      <c r="AQ10" s="316">
        <v>10661</v>
      </c>
      <c r="AR10" s="317">
        <v>-20.9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52406</v>
      </c>
      <c r="AP11" s="315">
        <v>3361</v>
      </c>
      <c r="AQ11" s="316">
        <v>13679</v>
      </c>
      <c r="AR11" s="317">
        <v>-75.400000000000006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t="s">
        <v>507</v>
      </c>
      <c r="AP12" s="315" t="s">
        <v>507</v>
      </c>
      <c r="AQ12" s="316">
        <v>972</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507</v>
      </c>
      <c r="AP13" s="315" t="s">
        <v>507</v>
      </c>
      <c r="AQ13" s="316">
        <v>32</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v>61907</v>
      </c>
      <c r="AP14" s="315">
        <v>3970</v>
      </c>
      <c r="AQ14" s="316">
        <v>4100</v>
      </c>
      <c r="AR14" s="317">
        <v>-3.2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23992</v>
      </c>
      <c r="AP15" s="315">
        <v>1539</v>
      </c>
      <c r="AQ15" s="316">
        <v>1979</v>
      </c>
      <c r="AR15" s="317">
        <v>-22.2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-94783</v>
      </c>
      <c r="AP16" s="315">
        <v>-6079</v>
      </c>
      <c r="AQ16" s="316">
        <v>-8950</v>
      </c>
      <c r="AR16" s="317">
        <v>-32.1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1003213</v>
      </c>
      <c r="AP17" s="315">
        <v>64337</v>
      </c>
      <c r="AQ17" s="316">
        <v>112428</v>
      </c>
      <c r="AR17" s="317">
        <v>-42.8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6.48</v>
      </c>
      <c r="AP21" s="328">
        <v>10.34</v>
      </c>
      <c r="AQ21" s="329">
        <v>-3.86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95</v>
      </c>
      <c r="AP22" s="333">
        <v>96.7</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685710</v>
      </c>
      <c r="AP32" s="342">
        <v>43976</v>
      </c>
      <c r="AQ32" s="343">
        <v>52443</v>
      </c>
      <c r="AR32" s="344">
        <v>-16.100000000000001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507</v>
      </c>
      <c r="AP34" s="342" t="s">
        <v>507</v>
      </c>
      <c r="AQ34" s="343" t="s">
        <v>507</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v>224812</v>
      </c>
      <c r="AP35" s="342">
        <v>14417</v>
      </c>
      <c r="AQ35" s="343">
        <v>14640</v>
      </c>
      <c r="AR35" s="344">
        <v>-1.5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v>72138</v>
      </c>
      <c r="AP36" s="342">
        <v>4626</v>
      </c>
      <c r="AQ36" s="343">
        <v>3738</v>
      </c>
      <c r="AR36" s="344">
        <v>23.8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t="s">
        <v>507</v>
      </c>
      <c r="AP37" s="342" t="s">
        <v>507</v>
      </c>
      <c r="AQ37" s="343">
        <v>1128</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v>42</v>
      </c>
      <c r="AP38" s="345">
        <v>3</v>
      </c>
      <c r="AQ38" s="346">
        <v>7</v>
      </c>
      <c r="AR38" s="334">
        <v>-57.1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v>-30764</v>
      </c>
      <c r="AP39" s="342">
        <v>-1973</v>
      </c>
      <c r="AQ39" s="343">
        <v>-2426</v>
      </c>
      <c r="AR39" s="344">
        <v>-18.7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-453632</v>
      </c>
      <c r="AP40" s="342">
        <v>-29092</v>
      </c>
      <c r="AQ40" s="343">
        <v>-48318</v>
      </c>
      <c r="AR40" s="344">
        <v>-39.799999999999997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498306</v>
      </c>
      <c r="AP41" s="342">
        <v>31957</v>
      </c>
      <c r="AQ41" s="343">
        <v>21212</v>
      </c>
      <c r="AR41" s="344">
        <v>50.7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828549</v>
      </c>
      <c r="AN51" s="364">
        <v>53579</v>
      </c>
      <c r="AO51" s="365">
        <v>-15.5</v>
      </c>
      <c r="AP51" s="366">
        <v>91837</v>
      </c>
      <c r="AQ51" s="367">
        <v>11</v>
      </c>
      <c r="AR51" s="368">
        <v>-26.5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788956</v>
      </c>
      <c r="AN52" s="372">
        <v>51019</v>
      </c>
      <c r="AO52" s="373">
        <v>-14.3</v>
      </c>
      <c r="AP52" s="374">
        <v>54439</v>
      </c>
      <c r="AQ52" s="375">
        <v>21.7</v>
      </c>
      <c r="AR52" s="376">
        <v>-36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1159915</v>
      </c>
      <c r="AN53" s="364">
        <v>74703</v>
      </c>
      <c r="AO53" s="365">
        <v>39.4</v>
      </c>
      <c r="AP53" s="366">
        <v>75972</v>
      </c>
      <c r="AQ53" s="367">
        <v>-17.3</v>
      </c>
      <c r="AR53" s="368">
        <v>56.7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1119232</v>
      </c>
      <c r="AN54" s="372">
        <v>72083</v>
      </c>
      <c r="AO54" s="373">
        <v>41.3</v>
      </c>
      <c r="AP54" s="374">
        <v>40712</v>
      </c>
      <c r="AQ54" s="375">
        <v>-25.2</v>
      </c>
      <c r="AR54" s="376">
        <v>66.5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634933</v>
      </c>
      <c r="AN55" s="364">
        <v>40803</v>
      </c>
      <c r="AO55" s="365">
        <v>-45.4</v>
      </c>
      <c r="AP55" s="366">
        <v>79466</v>
      </c>
      <c r="AQ55" s="367">
        <v>4.5999999999999996</v>
      </c>
      <c r="AR55" s="368">
        <v>-50</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532033</v>
      </c>
      <c r="AN56" s="372">
        <v>34190</v>
      </c>
      <c r="AO56" s="373">
        <v>-52.6</v>
      </c>
      <c r="AP56" s="374">
        <v>44645</v>
      </c>
      <c r="AQ56" s="375">
        <v>9.6999999999999993</v>
      </c>
      <c r="AR56" s="376">
        <v>-62.3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1480325</v>
      </c>
      <c r="AN57" s="364">
        <v>94723</v>
      </c>
      <c r="AO57" s="365">
        <v>132.1</v>
      </c>
      <c r="AP57" s="366">
        <v>90072</v>
      </c>
      <c r="AQ57" s="367">
        <v>13.3</v>
      </c>
      <c r="AR57" s="368">
        <v>118.8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499576</v>
      </c>
      <c r="AN58" s="372">
        <v>31967</v>
      </c>
      <c r="AO58" s="373">
        <v>-6.5</v>
      </c>
      <c r="AP58" s="374">
        <v>46083</v>
      </c>
      <c r="AQ58" s="375">
        <v>3.2</v>
      </c>
      <c r="AR58" s="376">
        <v>-9.6999999999999993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551533</v>
      </c>
      <c r="AN59" s="364">
        <v>35371</v>
      </c>
      <c r="AO59" s="365">
        <v>-62.7</v>
      </c>
      <c r="AP59" s="366">
        <v>88328</v>
      </c>
      <c r="AQ59" s="367">
        <v>-1.9</v>
      </c>
      <c r="AR59" s="368">
        <v>-60.8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476919</v>
      </c>
      <c r="AN60" s="372">
        <v>30585</v>
      </c>
      <c r="AO60" s="373">
        <v>-4.3</v>
      </c>
      <c r="AP60" s="374">
        <v>49013</v>
      </c>
      <c r="AQ60" s="375">
        <v>6.4</v>
      </c>
      <c r="AR60" s="376">
        <v>-10.7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931051</v>
      </c>
      <c r="AN61" s="379">
        <v>59836</v>
      </c>
      <c r="AO61" s="380">
        <v>9.6</v>
      </c>
      <c r="AP61" s="381">
        <v>85135</v>
      </c>
      <c r="AQ61" s="382">
        <v>1.9</v>
      </c>
      <c r="AR61" s="368">
        <v>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683343</v>
      </c>
      <c r="AN62" s="372">
        <v>43969</v>
      </c>
      <c r="AO62" s="373">
        <v>-7.3</v>
      </c>
      <c r="AP62" s="374">
        <v>46978</v>
      </c>
      <c r="AQ62" s="375">
        <v>3.2</v>
      </c>
      <c r="AR62" s="376">
        <v>-10.5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p/0w4K2nRNJKIAka7ug5VZwPz0Rr3qIIwm+BB3fjYI/s0IToMQbi382NdK8iiN/DX3pITMKKDxxVDA/i5xn1A==" saltValue="Zjd5+jZXAl6QeZQuwOJw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election activeCell="AM15" sqref="AM15:AT1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I8IwSx5VXFZoFJdnj+kJQWYNYa2S/+sXFErKSEhUwAfBDOLRqJT8PIdOPA8Mzn6+gqsM/bYjLe6h7HE+JtHlA==" saltValue="f+F26WgS/VT6RZrOBPfd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AM15" sqref="AM15:AT15"/>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jSMMqRPFiC9HyxDg37VmWnPfH6xf3ucS5imL/Nb3UK6K/OpsxG/IhfCADnuRHT+THzyRpDwQkP3jPnFS1r3Jg==" saltValue="61SMvVghpvk4yhFvflq1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16.239999999999998</v>
      </c>
      <c r="G47" s="12">
        <v>28.55</v>
      </c>
      <c r="H47" s="12">
        <v>28.59</v>
      </c>
      <c r="I47" s="12">
        <v>27.97</v>
      </c>
      <c r="J47" s="13">
        <v>27.26</v>
      </c>
    </row>
    <row r="48" spans="2:10" ht="57.75" customHeight="1" x14ac:dyDescent="0.15">
      <c r="B48" s="14"/>
      <c r="C48" s="1196" t="s">
        <v>4</v>
      </c>
      <c r="D48" s="1196"/>
      <c r="E48" s="1197"/>
      <c r="F48" s="15">
        <v>1.56</v>
      </c>
      <c r="G48" s="16">
        <v>1.26</v>
      </c>
      <c r="H48" s="16">
        <v>1.41</v>
      </c>
      <c r="I48" s="16">
        <v>1.75</v>
      </c>
      <c r="J48" s="17">
        <v>1.31</v>
      </c>
    </row>
    <row r="49" spans="2:10" ht="57.75" customHeight="1" thickBot="1" x14ac:dyDescent="0.2">
      <c r="B49" s="18"/>
      <c r="C49" s="1198" t="s">
        <v>5</v>
      </c>
      <c r="D49" s="1198"/>
      <c r="E49" s="1199"/>
      <c r="F49" s="19">
        <v>5</v>
      </c>
      <c r="G49" s="20">
        <v>12.29</v>
      </c>
      <c r="H49" s="20">
        <v>0.16</v>
      </c>
      <c r="I49" s="20">
        <v>0.37</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b8LM3lNXPcUOwyST2QGcy8TE0/Eqq06IW6Sn5bdWGzAb/jVDw1A+HS9Z9bX8/4vaG7+bJQuQjke+kl5F2LSYA==" saltValue="mFM5Fm7kOlcnKQ7E/5TL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AM15" sqref="AM15:AT1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555</v>
      </c>
      <c r="D34" s="1206"/>
      <c r="E34" s="1207"/>
      <c r="F34" s="32" t="s">
        <v>556</v>
      </c>
      <c r="G34" s="33" t="s">
        <v>557</v>
      </c>
      <c r="H34" s="33" t="s">
        <v>558</v>
      </c>
      <c r="I34" s="33" t="s">
        <v>559</v>
      </c>
      <c r="J34" s="34" t="s">
        <v>560</v>
      </c>
      <c r="K34" s="22"/>
      <c r="L34" s="22"/>
      <c r="M34" s="22"/>
      <c r="N34" s="22"/>
      <c r="O34" s="22"/>
      <c r="P34" s="22"/>
    </row>
    <row r="35" spans="1:16" ht="39" customHeight="1" x14ac:dyDescent="0.15">
      <c r="A35" s="22"/>
      <c r="B35" s="35"/>
      <c r="C35" s="1200" t="s">
        <v>561</v>
      </c>
      <c r="D35" s="1201"/>
      <c r="E35" s="1202"/>
      <c r="F35" s="36">
        <v>14.04</v>
      </c>
      <c r="G35" s="37">
        <v>14.09</v>
      </c>
      <c r="H35" s="37">
        <v>16.260000000000002</v>
      </c>
      <c r="I35" s="37">
        <v>16.34</v>
      </c>
      <c r="J35" s="38">
        <v>17.28</v>
      </c>
      <c r="K35" s="22"/>
      <c r="L35" s="22"/>
      <c r="M35" s="22"/>
      <c r="N35" s="22"/>
      <c r="O35" s="22"/>
      <c r="P35" s="22"/>
    </row>
    <row r="36" spans="1:16" ht="39" customHeight="1" x14ac:dyDescent="0.15">
      <c r="A36" s="22"/>
      <c r="B36" s="35"/>
      <c r="C36" s="1200" t="s">
        <v>562</v>
      </c>
      <c r="D36" s="1201"/>
      <c r="E36" s="1202"/>
      <c r="F36" s="36">
        <v>0.44</v>
      </c>
      <c r="G36" s="37">
        <v>2.86</v>
      </c>
      <c r="H36" s="37">
        <v>3.68</v>
      </c>
      <c r="I36" s="37">
        <v>5.77</v>
      </c>
      <c r="J36" s="38">
        <v>4.34</v>
      </c>
      <c r="K36" s="22"/>
      <c r="L36" s="22"/>
      <c r="M36" s="22"/>
      <c r="N36" s="22"/>
      <c r="O36" s="22"/>
      <c r="P36" s="22"/>
    </row>
    <row r="37" spans="1:16" ht="39" customHeight="1" x14ac:dyDescent="0.15">
      <c r="A37" s="22"/>
      <c r="B37" s="35"/>
      <c r="C37" s="1200" t="s">
        <v>563</v>
      </c>
      <c r="D37" s="1201"/>
      <c r="E37" s="1202"/>
      <c r="F37" s="36">
        <v>2.72</v>
      </c>
      <c r="G37" s="37">
        <v>2.35</v>
      </c>
      <c r="H37" s="37">
        <v>2.37</v>
      </c>
      <c r="I37" s="37">
        <v>2.38</v>
      </c>
      <c r="J37" s="38">
        <v>1.81</v>
      </c>
      <c r="K37" s="22"/>
      <c r="L37" s="22"/>
      <c r="M37" s="22"/>
      <c r="N37" s="22"/>
      <c r="O37" s="22"/>
      <c r="P37" s="22"/>
    </row>
    <row r="38" spans="1:16" ht="39" customHeight="1" x14ac:dyDescent="0.15">
      <c r="A38" s="22"/>
      <c r="B38" s="35"/>
      <c r="C38" s="1200" t="s">
        <v>564</v>
      </c>
      <c r="D38" s="1201"/>
      <c r="E38" s="1202"/>
      <c r="F38" s="36" t="s">
        <v>565</v>
      </c>
      <c r="G38" s="37">
        <v>0.34</v>
      </c>
      <c r="H38" s="37">
        <v>1.1499999999999999</v>
      </c>
      <c r="I38" s="37">
        <v>0.94</v>
      </c>
      <c r="J38" s="38">
        <v>1.28</v>
      </c>
      <c r="K38" s="22"/>
      <c r="L38" s="22"/>
      <c r="M38" s="22"/>
      <c r="N38" s="22"/>
      <c r="O38" s="22"/>
      <c r="P38" s="22"/>
    </row>
    <row r="39" spans="1:16" ht="39" customHeight="1" x14ac:dyDescent="0.15">
      <c r="A39" s="22"/>
      <c r="B39" s="35"/>
      <c r="C39" s="1200" t="s">
        <v>566</v>
      </c>
      <c r="D39" s="1201"/>
      <c r="E39" s="1202"/>
      <c r="F39" s="36">
        <v>2.23</v>
      </c>
      <c r="G39" s="37">
        <v>1.34</v>
      </c>
      <c r="H39" s="37">
        <v>1.64</v>
      </c>
      <c r="I39" s="37">
        <v>1.62</v>
      </c>
      <c r="J39" s="38">
        <v>1.1299999999999999</v>
      </c>
      <c r="K39" s="22"/>
      <c r="L39" s="22"/>
      <c r="M39" s="22"/>
      <c r="N39" s="22"/>
      <c r="O39" s="22"/>
      <c r="P39" s="22"/>
    </row>
    <row r="40" spans="1:16" ht="39" customHeight="1" x14ac:dyDescent="0.15">
      <c r="A40" s="22"/>
      <c r="B40" s="35"/>
      <c r="C40" s="1200" t="s">
        <v>567</v>
      </c>
      <c r="D40" s="1201"/>
      <c r="E40" s="1202"/>
      <c r="F40" s="36">
        <v>0.05</v>
      </c>
      <c r="G40" s="37">
        <v>0.05</v>
      </c>
      <c r="H40" s="37">
        <v>7.0000000000000007E-2</v>
      </c>
      <c r="I40" s="37">
        <v>0.05</v>
      </c>
      <c r="J40" s="38">
        <v>0.06</v>
      </c>
      <c r="K40" s="22"/>
      <c r="L40" s="22"/>
      <c r="M40" s="22"/>
      <c r="N40" s="22"/>
      <c r="O40" s="22"/>
      <c r="P40" s="22"/>
    </row>
    <row r="41" spans="1:16" ht="39" customHeight="1" x14ac:dyDescent="0.15">
      <c r="A41" s="22"/>
      <c r="B41" s="35"/>
      <c r="C41" s="1200" t="s">
        <v>568</v>
      </c>
      <c r="D41" s="1201"/>
      <c r="E41" s="1202"/>
      <c r="F41" s="36" t="s">
        <v>569</v>
      </c>
      <c r="G41" s="37" t="s">
        <v>570</v>
      </c>
      <c r="H41" s="37" t="s">
        <v>571</v>
      </c>
      <c r="I41" s="37" t="s">
        <v>572</v>
      </c>
      <c r="J41" s="38">
        <v>0.01</v>
      </c>
      <c r="K41" s="22"/>
      <c r="L41" s="22"/>
      <c r="M41" s="22"/>
      <c r="N41" s="22"/>
      <c r="O41" s="22"/>
      <c r="P41" s="22"/>
    </row>
    <row r="42" spans="1:16" ht="39" customHeight="1" x14ac:dyDescent="0.15">
      <c r="A42" s="22"/>
      <c r="B42" s="39"/>
      <c r="C42" s="1200" t="s">
        <v>573</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574</v>
      </c>
      <c r="D43" s="1204"/>
      <c r="E43" s="1205"/>
      <c r="F43" s="41">
        <v>0.03</v>
      </c>
      <c r="G43" s="42">
        <v>0.02</v>
      </c>
      <c r="H43" s="42">
        <v>0.01</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0lTQwjs7atZRGI5K4dI3IVzTEjlNxpgMI+DK867TspqjTrox6jx40oBNLny6Zlz/iyzj883EahvaUzDunIDTw==" saltValue="3cW8yMKO58tNKj/Y8AYt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674</v>
      </c>
      <c r="L45" s="60">
        <v>640</v>
      </c>
      <c r="M45" s="60">
        <v>676</v>
      </c>
      <c r="N45" s="60">
        <v>687</v>
      </c>
      <c r="O45" s="61">
        <v>686</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507</v>
      </c>
      <c r="L47" s="64" t="s">
        <v>507</v>
      </c>
      <c r="M47" s="64" t="s">
        <v>507</v>
      </c>
      <c r="N47" s="64" t="s">
        <v>507</v>
      </c>
      <c r="O47" s="65" t="s">
        <v>507</v>
      </c>
      <c r="P47" s="48"/>
      <c r="Q47" s="48"/>
      <c r="R47" s="48"/>
      <c r="S47" s="48"/>
      <c r="T47" s="48"/>
      <c r="U47" s="48"/>
    </row>
    <row r="48" spans="1:21" ht="30.75" customHeight="1" x14ac:dyDescent="0.15">
      <c r="A48" s="48"/>
      <c r="B48" s="1228"/>
      <c r="C48" s="1229"/>
      <c r="D48" s="62"/>
      <c r="E48" s="1210" t="s">
        <v>15</v>
      </c>
      <c r="F48" s="1210"/>
      <c r="G48" s="1210"/>
      <c r="H48" s="1210"/>
      <c r="I48" s="1210"/>
      <c r="J48" s="1211"/>
      <c r="K48" s="63">
        <v>183</v>
      </c>
      <c r="L48" s="64">
        <v>173</v>
      </c>
      <c r="M48" s="64">
        <v>164</v>
      </c>
      <c r="N48" s="64">
        <v>223</v>
      </c>
      <c r="O48" s="65">
        <v>225</v>
      </c>
      <c r="P48" s="48"/>
      <c r="Q48" s="48"/>
      <c r="R48" s="48"/>
      <c r="S48" s="48"/>
      <c r="T48" s="48"/>
      <c r="U48" s="48"/>
    </row>
    <row r="49" spans="1:21" ht="30.75" customHeight="1" x14ac:dyDescent="0.15">
      <c r="A49" s="48"/>
      <c r="B49" s="1228"/>
      <c r="C49" s="1229"/>
      <c r="D49" s="62"/>
      <c r="E49" s="1210" t="s">
        <v>16</v>
      </c>
      <c r="F49" s="1210"/>
      <c r="G49" s="1210"/>
      <c r="H49" s="1210"/>
      <c r="I49" s="1210"/>
      <c r="J49" s="1211"/>
      <c r="K49" s="63">
        <v>66</v>
      </c>
      <c r="L49" s="64">
        <v>65</v>
      </c>
      <c r="M49" s="64">
        <v>70</v>
      </c>
      <c r="N49" s="64">
        <v>69</v>
      </c>
      <c r="O49" s="65">
        <v>72</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507</v>
      </c>
      <c r="L50" s="64" t="s">
        <v>507</v>
      </c>
      <c r="M50" s="64" t="s">
        <v>507</v>
      </c>
      <c r="N50" s="64" t="s">
        <v>507</v>
      </c>
      <c r="O50" s="65" t="s">
        <v>507</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528</v>
      </c>
      <c r="L52" s="64">
        <v>499</v>
      </c>
      <c r="M52" s="64">
        <v>496</v>
      </c>
      <c r="N52" s="64">
        <v>486</v>
      </c>
      <c r="O52" s="65">
        <v>485</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395</v>
      </c>
      <c r="L53" s="69">
        <v>379</v>
      </c>
      <c r="M53" s="69">
        <v>414</v>
      </c>
      <c r="N53" s="69">
        <v>493</v>
      </c>
      <c r="O53" s="70">
        <v>498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507</v>
      </c>
      <c r="L57" s="83" t="s">
        <v>507</v>
      </c>
      <c r="M57" s="83" t="s">
        <v>507</v>
      </c>
      <c r="N57" s="83" t="s">
        <v>507</v>
      </c>
      <c r="O57" s="84" t="s">
        <v>507</v>
      </c>
    </row>
    <row r="58" spans="1:21" ht="31.5" customHeight="1" thickBot="1" x14ac:dyDescent="0.2">
      <c r="B58" s="1218"/>
      <c r="C58" s="1219"/>
      <c r="D58" s="1223" t="s">
        <v>27</v>
      </c>
      <c r="E58" s="1224"/>
      <c r="F58" s="1224"/>
      <c r="G58" s="1224"/>
      <c r="H58" s="1224"/>
      <c r="I58" s="1224"/>
      <c r="J58" s="1225"/>
      <c r="K58" s="85" t="s">
        <v>507</v>
      </c>
      <c r="L58" s="86" t="s">
        <v>507</v>
      </c>
      <c r="M58" s="86" t="s">
        <v>507</v>
      </c>
      <c r="N58" s="86" t="s">
        <v>507</v>
      </c>
      <c r="O58" s="87" t="s">
        <v>507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XQWDx3RN4IXrqGWwyEigaozdAwub06D8fMz2BtoeJBWFU+jb4A1JubPwzpkzLMTP0VTPuv18qEq4uvsr1ernQ==" saltValue="7js8576DoJi3V7i3I2k1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AM15" sqref="AM15:AT1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46" t="s">
        <v>30</v>
      </c>
      <c r="C41" s="1247"/>
      <c r="D41" s="101"/>
      <c r="E41" s="1248" t="s">
        <v>31</v>
      </c>
      <c r="F41" s="1248"/>
      <c r="G41" s="1248"/>
      <c r="H41" s="1249"/>
      <c r="I41" s="102">
        <v>6355</v>
      </c>
      <c r="J41" s="103">
        <v>6488</v>
      </c>
      <c r="K41" s="103">
        <v>6362</v>
      </c>
      <c r="L41" s="103">
        <v>6918</v>
      </c>
      <c r="M41" s="104">
        <v>6787</v>
      </c>
    </row>
    <row r="42" spans="2:13" ht="27.75" customHeight="1" x14ac:dyDescent="0.15">
      <c r="B42" s="1236"/>
      <c r="C42" s="1237"/>
      <c r="D42" s="105"/>
      <c r="E42" s="1240" t="s">
        <v>32</v>
      </c>
      <c r="F42" s="1240"/>
      <c r="G42" s="1240"/>
      <c r="H42" s="1241"/>
      <c r="I42" s="106" t="s">
        <v>507</v>
      </c>
      <c r="J42" s="107" t="s">
        <v>507</v>
      </c>
      <c r="K42" s="107" t="s">
        <v>507</v>
      </c>
      <c r="L42" s="107" t="s">
        <v>507</v>
      </c>
      <c r="M42" s="108" t="s">
        <v>507</v>
      </c>
    </row>
    <row r="43" spans="2:13" ht="27.75" customHeight="1" x14ac:dyDescent="0.15">
      <c r="B43" s="1236"/>
      <c r="C43" s="1237"/>
      <c r="D43" s="105"/>
      <c r="E43" s="1240" t="s">
        <v>33</v>
      </c>
      <c r="F43" s="1240"/>
      <c r="G43" s="1240"/>
      <c r="H43" s="1241"/>
      <c r="I43" s="106">
        <v>2850</v>
      </c>
      <c r="J43" s="107">
        <v>2746</v>
      </c>
      <c r="K43" s="107">
        <v>2539</v>
      </c>
      <c r="L43" s="107">
        <v>2586</v>
      </c>
      <c r="M43" s="108">
        <v>2674</v>
      </c>
    </row>
    <row r="44" spans="2:13" ht="27.75" customHeight="1" x14ac:dyDescent="0.15">
      <c r="B44" s="1236"/>
      <c r="C44" s="1237"/>
      <c r="D44" s="105"/>
      <c r="E44" s="1240" t="s">
        <v>34</v>
      </c>
      <c r="F44" s="1240"/>
      <c r="G44" s="1240"/>
      <c r="H44" s="1241"/>
      <c r="I44" s="106">
        <v>778</v>
      </c>
      <c r="J44" s="107">
        <v>700</v>
      </c>
      <c r="K44" s="107">
        <v>649</v>
      </c>
      <c r="L44" s="107">
        <v>646</v>
      </c>
      <c r="M44" s="108">
        <v>576</v>
      </c>
    </row>
    <row r="45" spans="2:13" ht="27.75" customHeight="1" x14ac:dyDescent="0.15">
      <c r="B45" s="1236"/>
      <c r="C45" s="1237"/>
      <c r="D45" s="105"/>
      <c r="E45" s="1240" t="s">
        <v>35</v>
      </c>
      <c r="F45" s="1240"/>
      <c r="G45" s="1240"/>
      <c r="H45" s="1241"/>
      <c r="I45" s="106">
        <v>968</v>
      </c>
      <c r="J45" s="107">
        <v>932</v>
      </c>
      <c r="K45" s="107">
        <v>912</v>
      </c>
      <c r="L45" s="107">
        <v>859</v>
      </c>
      <c r="M45" s="108">
        <v>820</v>
      </c>
    </row>
    <row r="46" spans="2:13" ht="27.75" customHeight="1" x14ac:dyDescent="0.15">
      <c r="B46" s="1236"/>
      <c r="C46" s="1237"/>
      <c r="D46" s="109"/>
      <c r="E46" s="1240" t="s">
        <v>36</v>
      </c>
      <c r="F46" s="1240"/>
      <c r="G46" s="1240"/>
      <c r="H46" s="1241"/>
      <c r="I46" s="106" t="s">
        <v>507</v>
      </c>
      <c r="J46" s="107" t="s">
        <v>507</v>
      </c>
      <c r="K46" s="107" t="s">
        <v>507</v>
      </c>
      <c r="L46" s="107" t="s">
        <v>507</v>
      </c>
      <c r="M46" s="108" t="s">
        <v>507</v>
      </c>
    </row>
    <row r="47" spans="2:13" ht="27.75" customHeight="1" x14ac:dyDescent="0.15">
      <c r="B47" s="1236"/>
      <c r="C47" s="1237"/>
      <c r="D47" s="110"/>
      <c r="E47" s="1250" t="s">
        <v>37</v>
      </c>
      <c r="F47" s="1251"/>
      <c r="G47" s="1251"/>
      <c r="H47" s="1252"/>
      <c r="I47" s="106" t="s">
        <v>507</v>
      </c>
      <c r="J47" s="107" t="s">
        <v>507</v>
      </c>
      <c r="K47" s="107" t="s">
        <v>507</v>
      </c>
      <c r="L47" s="107" t="s">
        <v>507</v>
      </c>
      <c r="M47" s="108" t="s">
        <v>507</v>
      </c>
    </row>
    <row r="48" spans="2:13" ht="27.75" customHeight="1" x14ac:dyDescent="0.15">
      <c r="B48" s="1236"/>
      <c r="C48" s="1237"/>
      <c r="D48" s="105"/>
      <c r="E48" s="1240" t="s">
        <v>38</v>
      </c>
      <c r="F48" s="1240"/>
      <c r="G48" s="1240"/>
      <c r="H48" s="1241"/>
      <c r="I48" s="106" t="s">
        <v>507</v>
      </c>
      <c r="J48" s="107" t="s">
        <v>507</v>
      </c>
      <c r="K48" s="107" t="s">
        <v>507</v>
      </c>
      <c r="L48" s="107" t="s">
        <v>507</v>
      </c>
      <c r="M48" s="108" t="s">
        <v>507</v>
      </c>
    </row>
    <row r="49" spans="2:13" ht="27.75" customHeight="1" x14ac:dyDescent="0.15">
      <c r="B49" s="1238"/>
      <c r="C49" s="1239"/>
      <c r="D49" s="105"/>
      <c r="E49" s="1240" t="s">
        <v>39</v>
      </c>
      <c r="F49" s="1240"/>
      <c r="G49" s="1240"/>
      <c r="H49" s="1241"/>
      <c r="I49" s="106" t="s">
        <v>507</v>
      </c>
      <c r="J49" s="107" t="s">
        <v>507</v>
      </c>
      <c r="K49" s="107" t="s">
        <v>507</v>
      </c>
      <c r="L49" s="107" t="s">
        <v>507</v>
      </c>
      <c r="M49" s="108" t="s">
        <v>507</v>
      </c>
    </row>
    <row r="50" spans="2:13" ht="27.75" customHeight="1" x14ac:dyDescent="0.15">
      <c r="B50" s="1234" t="s">
        <v>40</v>
      </c>
      <c r="C50" s="1235"/>
      <c r="D50" s="111"/>
      <c r="E50" s="1240" t="s">
        <v>41</v>
      </c>
      <c r="F50" s="1240"/>
      <c r="G50" s="1240"/>
      <c r="H50" s="1241"/>
      <c r="I50" s="106">
        <v>1525</v>
      </c>
      <c r="J50" s="107">
        <v>2109</v>
      </c>
      <c r="K50" s="107">
        <v>2201</v>
      </c>
      <c r="L50" s="107">
        <v>2286</v>
      </c>
      <c r="M50" s="108">
        <v>2468</v>
      </c>
    </row>
    <row r="51" spans="2:13" ht="27.75" customHeight="1" x14ac:dyDescent="0.15">
      <c r="B51" s="1236"/>
      <c r="C51" s="1237"/>
      <c r="D51" s="105"/>
      <c r="E51" s="1240" t="s">
        <v>42</v>
      </c>
      <c r="F51" s="1240"/>
      <c r="G51" s="1240"/>
      <c r="H51" s="1241"/>
      <c r="I51" s="106">
        <v>361</v>
      </c>
      <c r="J51" s="107">
        <v>350</v>
      </c>
      <c r="K51" s="107">
        <v>296</v>
      </c>
      <c r="L51" s="107">
        <v>233</v>
      </c>
      <c r="M51" s="108">
        <v>175</v>
      </c>
    </row>
    <row r="52" spans="2:13" ht="27.75" customHeight="1" x14ac:dyDescent="0.15">
      <c r="B52" s="1238"/>
      <c r="C52" s="1239"/>
      <c r="D52" s="105"/>
      <c r="E52" s="1240" t="s">
        <v>43</v>
      </c>
      <c r="F52" s="1240"/>
      <c r="G52" s="1240"/>
      <c r="H52" s="1241"/>
      <c r="I52" s="106">
        <v>5607</v>
      </c>
      <c r="J52" s="107">
        <v>5623</v>
      </c>
      <c r="K52" s="107">
        <v>5632</v>
      </c>
      <c r="L52" s="107">
        <v>5513</v>
      </c>
      <c r="M52" s="108">
        <v>5547</v>
      </c>
    </row>
    <row r="53" spans="2:13" ht="27.75" customHeight="1" thickBot="1" x14ac:dyDescent="0.2">
      <c r="B53" s="1242" t="s">
        <v>44</v>
      </c>
      <c r="C53" s="1243"/>
      <c r="D53" s="112"/>
      <c r="E53" s="1244" t="s">
        <v>45</v>
      </c>
      <c r="F53" s="1244"/>
      <c r="G53" s="1244"/>
      <c r="H53" s="1245"/>
      <c r="I53" s="113">
        <v>3458</v>
      </c>
      <c r="J53" s="114">
        <v>2785</v>
      </c>
      <c r="K53" s="114">
        <v>2332</v>
      </c>
      <c r="L53" s="114">
        <v>2977</v>
      </c>
      <c r="M53" s="115">
        <v>2667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FQA3VkTIn64A48inpFERYKt4ig/o1d9ZE2io1pYumTH+r/O4OTJUdDN7rPIGVacNrJoZUSv6mus0mlZ9E6iWw==" saltValue="GhxYhGJqQwwb1x4C5zUc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AM15" sqref="AM15:AT1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48</v>
      </c>
      <c r="D55" s="1261"/>
      <c r="E55" s="1262"/>
      <c r="F55" s="127">
        <v>1051</v>
      </c>
      <c r="G55" s="127">
        <v>1052</v>
      </c>
      <c r="H55" s="128">
        <v>1052</v>
      </c>
    </row>
    <row r="56" spans="2:8" ht="52.5" customHeight="1" x14ac:dyDescent="0.15">
      <c r="B56" s="129"/>
      <c r="C56" s="1263" t="s">
        <v>49</v>
      </c>
      <c r="D56" s="1263"/>
      <c r="E56" s="1264"/>
      <c r="F56" s="130">
        <v>322</v>
      </c>
      <c r="G56" s="130">
        <v>372</v>
      </c>
      <c r="H56" s="131">
        <v>432</v>
      </c>
    </row>
    <row r="57" spans="2:8" ht="53.25" customHeight="1" x14ac:dyDescent="0.15">
      <c r="B57" s="129"/>
      <c r="C57" s="1265" t="s">
        <v>50</v>
      </c>
      <c r="D57" s="1265"/>
      <c r="E57" s="1266"/>
      <c r="F57" s="132">
        <v>487</v>
      </c>
      <c r="G57" s="132">
        <v>472</v>
      </c>
      <c r="H57" s="133">
        <v>564</v>
      </c>
    </row>
    <row r="58" spans="2:8" ht="45.75" customHeight="1" x14ac:dyDescent="0.15">
      <c r="B58" s="134"/>
      <c r="C58" s="1253" t="s">
        <v>614</v>
      </c>
      <c r="D58" s="1254"/>
      <c r="E58" s="1255"/>
      <c r="F58" s="135">
        <v>205</v>
      </c>
      <c r="G58" s="135">
        <v>205</v>
      </c>
      <c r="H58" s="136">
        <v>215</v>
      </c>
    </row>
    <row r="59" spans="2:8" ht="45.75" customHeight="1" x14ac:dyDescent="0.15">
      <c r="B59" s="134"/>
      <c r="C59" s="1253" t="s">
        <v>615</v>
      </c>
      <c r="D59" s="1254"/>
      <c r="E59" s="1255"/>
      <c r="F59" s="135">
        <v>56</v>
      </c>
      <c r="G59" s="135">
        <v>69</v>
      </c>
      <c r="H59" s="136">
        <v>80</v>
      </c>
    </row>
    <row r="60" spans="2:8" ht="45.75" customHeight="1" x14ac:dyDescent="0.15">
      <c r="B60" s="134"/>
      <c r="C60" s="1253" t="s">
        <v>616</v>
      </c>
      <c r="D60" s="1254"/>
      <c r="E60" s="1255"/>
      <c r="F60" s="135">
        <v>56</v>
      </c>
      <c r="G60" s="135">
        <v>56</v>
      </c>
      <c r="H60" s="136">
        <v>76</v>
      </c>
    </row>
    <row r="61" spans="2:8" ht="45.75" customHeight="1" x14ac:dyDescent="0.15">
      <c r="B61" s="134"/>
      <c r="C61" s="1253" t="s">
        <v>618</v>
      </c>
      <c r="D61" s="1254"/>
      <c r="E61" s="1255"/>
      <c r="F61" s="135">
        <v>34</v>
      </c>
      <c r="G61" s="135">
        <v>16</v>
      </c>
      <c r="H61" s="136">
        <v>66</v>
      </c>
    </row>
    <row r="62" spans="2:8" ht="45.75" customHeight="1" thickBot="1" x14ac:dyDescent="0.2">
      <c r="B62" s="137"/>
      <c r="C62" s="1256" t="s">
        <v>617</v>
      </c>
      <c r="D62" s="1257"/>
      <c r="E62" s="1258"/>
      <c r="F62" s="138">
        <v>45</v>
      </c>
      <c r="G62" s="138">
        <v>40</v>
      </c>
      <c r="H62" s="139">
        <v>45</v>
      </c>
    </row>
    <row r="63" spans="2:8" ht="52.5" customHeight="1" thickBot="1" x14ac:dyDescent="0.2">
      <c r="B63" s="140"/>
      <c r="C63" s="1259" t="s">
        <v>51</v>
      </c>
      <c r="D63" s="1259"/>
      <c r="E63" s="1260"/>
      <c r="F63" s="141">
        <v>1861</v>
      </c>
      <c r="G63" s="141">
        <v>1896</v>
      </c>
      <c r="H63" s="142">
        <v>2048</v>
      </c>
    </row>
    <row r="64" spans="2:8" ht="15" customHeight="1" x14ac:dyDescent="0.15"/>
    <row r="65" ht="0" hidden="1" customHeight="1" x14ac:dyDescent="0.15"/>
    <row r="66" ht="0" hidden="1" customHeight="1" x14ac:dyDescent="0.15"/>
  </sheetData>
  <sheetProtection algorithmName="SHA-512" hashValue="LrQUHzKyDUKcBtDkIEckwPnftkhbi7n8/GsovsBT2mZ+RL3p7zQ3ozHCDMaWfm3e8I+EAAbxH/lOSoteppeM9Q==" saltValue="D/HAuhpF2mA4sK3hXNWk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BG13" sqref="BG13"/>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624</v>
      </c>
      <c r="AO51" s="1305"/>
      <c r="AP51" s="1305"/>
      <c r="AQ51" s="1305"/>
      <c r="AR51" s="1305"/>
      <c r="AS51" s="1305"/>
      <c r="AT51" s="1305"/>
      <c r="AU51" s="1305"/>
      <c r="AV51" s="1305"/>
      <c r="AW51" s="1305"/>
      <c r="AX51" s="1305"/>
      <c r="AY51" s="1305"/>
      <c r="AZ51" s="1305"/>
      <c r="BA51" s="1305"/>
      <c r="BB51" s="1305" t="s">
        <v>625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72.3</v>
      </c>
      <c r="CG51" s="1307"/>
      <c r="CH51" s="1307"/>
      <c r="CI51" s="1307"/>
      <c r="CJ51" s="1307"/>
      <c r="CK51" s="1307"/>
      <c r="CL51" s="1307"/>
      <c r="CM51" s="1307"/>
      <c r="CN51" s="1307">
        <v>90</v>
      </c>
      <c r="CO51" s="1307"/>
      <c r="CP51" s="1307"/>
      <c r="CQ51" s="1307"/>
      <c r="CR51" s="1307"/>
      <c r="CS51" s="1307"/>
      <c r="CT51" s="1307"/>
      <c r="CU51" s="1307"/>
      <c r="CV51" s="1307">
        <v>78.3</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60</v>
      </c>
      <c r="CG53" s="1307"/>
      <c r="CH53" s="1307"/>
      <c r="CI53" s="1307"/>
      <c r="CJ53" s="1307"/>
      <c r="CK53" s="1307"/>
      <c r="CL53" s="1307"/>
      <c r="CM53" s="1307"/>
      <c r="CN53" s="1307">
        <v>60.6</v>
      </c>
      <c r="CO53" s="1307"/>
      <c r="CP53" s="1307"/>
      <c r="CQ53" s="1307"/>
      <c r="CR53" s="1307"/>
      <c r="CS53" s="1307"/>
      <c r="CT53" s="1307"/>
      <c r="CU53" s="1307"/>
      <c r="CV53" s="1307">
        <v>62.3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627</v>
      </c>
      <c r="AO55" s="1301"/>
      <c r="AP55" s="1301"/>
      <c r="AQ55" s="1301"/>
      <c r="AR55" s="1301"/>
      <c r="AS55" s="1301"/>
      <c r="AT55" s="1301"/>
      <c r="AU55" s="1301"/>
      <c r="AV55" s="1301"/>
      <c r="AW55" s="1301"/>
      <c r="AX55" s="1301"/>
      <c r="AY55" s="1301"/>
      <c r="AZ55" s="1301"/>
      <c r="BA55" s="1301"/>
      <c r="BB55" s="1305" t="s">
        <v>625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629</v>
      </c>
    </row>
    <row r="64" spans="1:109" x14ac:dyDescent="0.15">
      <c r="B64" s="1276"/>
      <c r="G64" s="1283"/>
      <c r="I64" s="1317"/>
      <c r="J64" s="1317"/>
      <c r="K64" s="1317"/>
      <c r="L64" s="1317"/>
      <c r="M64" s="1317"/>
      <c r="N64" s="1318"/>
      <c r="AM64" s="1283"/>
      <c r="AN64" s="1283" t="s">
        <v>621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624</v>
      </c>
      <c r="AO73" s="1305"/>
      <c r="AP73" s="1305"/>
      <c r="AQ73" s="1305"/>
      <c r="AR73" s="1305"/>
      <c r="AS73" s="1305"/>
      <c r="AT73" s="1305"/>
      <c r="AU73" s="1305"/>
      <c r="AV73" s="1305"/>
      <c r="AW73" s="1305"/>
      <c r="AX73" s="1305"/>
      <c r="AY73" s="1305"/>
      <c r="AZ73" s="1305"/>
      <c r="BA73" s="1305"/>
      <c r="BB73" s="1305" t="s">
        <v>625</v>
      </c>
      <c r="BC73" s="1305"/>
      <c r="BD73" s="1305"/>
      <c r="BE73" s="1305"/>
      <c r="BF73" s="1305"/>
      <c r="BG73" s="1305"/>
      <c r="BH73" s="1305"/>
      <c r="BI73" s="1305"/>
      <c r="BJ73" s="1305"/>
      <c r="BK73" s="1305"/>
      <c r="BL73" s="1305"/>
      <c r="BM73" s="1305"/>
      <c r="BN73" s="1305"/>
      <c r="BO73" s="1305"/>
      <c r="BP73" s="1307">
        <v>110</v>
      </c>
      <c r="BQ73" s="1307"/>
      <c r="BR73" s="1307"/>
      <c r="BS73" s="1307"/>
      <c r="BT73" s="1307"/>
      <c r="BU73" s="1307"/>
      <c r="BV73" s="1307"/>
      <c r="BW73" s="1307"/>
      <c r="BX73" s="1307">
        <v>86</v>
      </c>
      <c r="BY73" s="1307"/>
      <c r="BZ73" s="1307"/>
      <c r="CA73" s="1307"/>
      <c r="CB73" s="1307"/>
      <c r="CC73" s="1307"/>
      <c r="CD73" s="1307"/>
      <c r="CE73" s="1307"/>
      <c r="CF73" s="1307">
        <v>72.3</v>
      </c>
      <c r="CG73" s="1307"/>
      <c r="CH73" s="1307"/>
      <c r="CI73" s="1307"/>
      <c r="CJ73" s="1307"/>
      <c r="CK73" s="1307"/>
      <c r="CL73" s="1307"/>
      <c r="CM73" s="1307"/>
      <c r="CN73" s="1307">
        <v>90</v>
      </c>
      <c r="CO73" s="1307"/>
      <c r="CP73" s="1307"/>
      <c r="CQ73" s="1307"/>
      <c r="CR73" s="1307"/>
      <c r="CS73" s="1307"/>
      <c r="CT73" s="1307"/>
      <c r="CU73" s="1307"/>
      <c r="CV73" s="1307">
        <v>78.3</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631</v>
      </c>
      <c r="BC75" s="1305"/>
      <c r="BD75" s="1305"/>
      <c r="BE75" s="1305"/>
      <c r="BF75" s="1305"/>
      <c r="BG75" s="1305"/>
      <c r="BH75" s="1305"/>
      <c r="BI75" s="1305"/>
      <c r="BJ75" s="1305"/>
      <c r="BK75" s="1305"/>
      <c r="BL75" s="1305"/>
      <c r="BM75" s="1305"/>
      <c r="BN75" s="1305"/>
      <c r="BO75" s="1305"/>
      <c r="BP75" s="1307">
        <v>13.3</v>
      </c>
      <c r="BQ75" s="1307"/>
      <c r="BR75" s="1307"/>
      <c r="BS75" s="1307"/>
      <c r="BT75" s="1307"/>
      <c r="BU75" s="1307"/>
      <c r="BV75" s="1307"/>
      <c r="BW75" s="1307"/>
      <c r="BX75" s="1307">
        <v>12.5</v>
      </c>
      <c r="BY75" s="1307"/>
      <c r="BZ75" s="1307"/>
      <c r="CA75" s="1307"/>
      <c r="CB75" s="1307"/>
      <c r="CC75" s="1307"/>
      <c r="CD75" s="1307"/>
      <c r="CE75" s="1307"/>
      <c r="CF75" s="1307">
        <v>12.3</v>
      </c>
      <c r="CG75" s="1307"/>
      <c r="CH75" s="1307"/>
      <c r="CI75" s="1307"/>
      <c r="CJ75" s="1307"/>
      <c r="CK75" s="1307"/>
      <c r="CL75" s="1307"/>
      <c r="CM75" s="1307"/>
      <c r="CN75" s="1307">
        <v>13.1</v>
      </c>
      <c r="CO75" s="1307"/>
      <c r="CP75" s="1307"/>
      <c r="CQ75" s="1307"/>
      <c r="CR75" s="1307"/>
      <c r="CS75" s="1307"/>
      <c r="CT75" s="1307"/>
      <c r="CU75" s="1307"/>
      <c r="CV75" s="1307">
        <v>14.1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627</v>
      </c>
      <c r="AO77" s="1301"/>
      <c r="AP77" s="1301"/>
      <c r="AQ77" s="1301"/>
      <c r="AR77" s="1301"/>
      <c r="AS77" s="1301"/>
      <c r="AT77" s="1301"/>
      <c r="AU77" s="1301"/>
      <c r="AV77" s="1301"/>
      <c r="AW77" s="1301"/>
      <c r="AX77" s="1301"/>
      <c r="AY77" s="1301"/>
      <c r="AZ77" s="1301"/>
      <c r="BA77" s="1301"/>
      <c r="BB77" s="1305" t="s">
        <v>625</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631</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vYwxk4KL80CHP/IHoi2b7h7t3nLfOSs6/CC7aM9cpw9bQ+nojiNUwHbVXLqQByNMGdigqs8c6Q3CujB+vcqSw==" saltValue="YhfmIhN2+xaH4eDvkzI80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BG13" sqref="BG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8Qx6/w//8E/JG9rhaBwxe+ArnL3+/lErM4ULcPYiKsPjL3sEIEOpQrI0q/trGY+6JHGBeRxxs4lTRHjzNxkzg==" saltValue="LtaXrqHC2ZVVSbtb4Npn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BG13" sqref="BG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HAy5h7/GNEEmZDfhdFrxWQddTBSVi9wa0o+KP8qOos9p1aOvxFaqaZgBParwBX8zP5BvbJJlZo3d+qJ0pybg==" saltValue="iqaCfGkooTMp4+qCqObZ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53579</v>
      </c>
      <c r="E3" s="161"/>
      <c r="F3" s="162">
        <v>91837</v>
      </c>
      <c r="G3" s="163"/>
      <c r="H3" s="164"/>
    </row>
    <row r="4" spans="1:8" x14ac:dyDescent="0.15">
      <c r="A4" s="165"/>
      <c r="B4" s="166"/>
      <c r="C4" s="167"/>
      <c r="D4" s="168">
        <v>51019</v>
      </c>
      <c r="E4" s="169"/>
      <c r="F4" s="170">
        <v>54439</v>
      </c>
      <c r="G4" s="171"/>
      <c r="H4" s="172"/>
    </row>
    <row r="5" spans="1:8" x14ac:dyDescent="0.15">
      <c r="A5" s="153" t="s">
        <v>541</v>
      </c>
      <c r="B5" s="158"/>
      <c r="C5" s="159"/>
      <c r="D5" s="160">
        <v>74703</v>
      </c>
      <c r="E5" s="161"/>
      <c r="F5" s="162">
        <v>75972</v>
      </c>
      <c r="G5" s="163"/>
      <c r="H5" s="164"/>
    </row>
    <row r="6" spans="1:8" x14ac:dyDescent="0.15">
      <c r="A6" s="165"/>
      <c r="B6" s="166"/>
      <c r="C6" s="167"/>
      <c r="D6" s="168">
        <v>72083</v>
      </c>
      <c r="E6" s="169"/>
      <c r="F6" s="170">
        <v>40712</v>
      </c>
      <c r="G6" s="171"/>
      <c r="H6" s="172"/>
    </row>
    <row r="7" spans="1:8" x14ac:dyDescent="0.15">
      <c r="A7" s="153" t="s">
        <v>542</v>
      </c>
      <c r="B7" s="158"/>
      <c r="C7" s="159"/>
      <c r="D7" s="160">
        <v>40803</v>
      </c>
      <c r="E7" s="161"/>
      <c r="F7" s="162">
        <v>79466</v>
      </c>
      <c r="G7" s="163"/>
      <c r="H7" s="164"/>
    </row>
    <row r="8" spans="1:8" x14ac:dyDescent="0.15">
      <c r="A8" s="165"/>
      <c r="B8" s="166"/>
      <c r="C8" s="167"/>
      <c r="D8" s="168">
        <v>34190</v>
      </c>
      <c r="E8" s="169"/>
      <c r="F8" s="170">
        <v>44645</v>
      </c>
      <c r="G8" s="171"/>
      <c r="H8" s="172"/>
    </row>
    <row r="9" spans="1:8" x14ac:dyDescent="0.15">
      <c r="A9" s="153" t="s">
        <v>543</v>
      </c>
      <c r="B9" s="158"/>
      <c r="C9" s="159"/>
      <c r="D9" s="160">
        <v>94723</v>
      </c>
      <c r="E9" s="161"/>
      <c r="F9" s="162">
        <v>90072</v>
      </c>
      <c r="G9" s="163"/>
      <c r="H9" s="164"/>
    </row>
    <row r="10" spans="1:8" x14ac:dyDescent="0.15">
      <c r="A10" s="165"/>
      <c r="B10" s="166"/>
      <c r="C10" s="167"/>
      <c r="D10" s="168">
        <v>31967</v>
      </c>
      <c r="E10" s="169"/>
      <c r="F10" s="170">
        <v>46083</v>
      </c>
      <c r="G10" s="171"/>
      <c r="H10" s="172"/>
    </row>
    <row r="11" spans="1:8" x14ac:dyDescent="0.15">
      <c r="A11" s="153" t="s">
        <v>544</v>
      </c>
      <c r="B11" s="158"/>
      <c r="C11" s="159"/>
      <c r="D11" s="160">
        <v>35371</v>
      </c>
      <c r="E11" s="161"/>
      <c r="F11" s="162">
        <v>88328</v>
      </c>
      <c r="G11" s="163"/>
      <c r="H11" s="164"/>
    </row>
    <row r="12" spans="1:8" x14ac:dyDescent="0.15">
      <c r="A12" s="165"/>
      <c r="B12" s="166"/>
      <c r="C12" s="173"/>
      <c r="D12" s="168">
        <v>30585</v>
      </c>
      <c r="E12" s="169"/>
      <c r="F12" s="170">
        <v>49013</v>
      </c>
      <c r="G12" s="171"/>
      <c r="H12" s="172"/>
    </row>
    <row r="13" spans="1:8" x14ac:dyDescent="0.15">
      <c r="A13" s="153"/>
      <c r="B13" s="158"/>
      <c r="C13" s="174"/>
      <c r="D13" s="175">
        <v>59836</v>
      </c>
      <c r="E13" s="176"/>
      <c r="F13" s="177">
        <v>85135</v>
      </c>
      <c r="G13" s="178"/>
      <c r="H13" s="164"/>
    </row>
    <row r="14" spans="1:8" x14ac:dyDescent="0.15">
      <c r="A14" s="165"/>
      <c r="B14" s="166"/>
      <c r="C14" s="167"/>
      <c r="D14" s="168">
        <v>43969</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1.56</v>
      </c>
      <c r="C19" s="179">
        <f>ROUND(VALUE(SUBSTITUTE(実質収支比率等に係る経年分析!G$48,"▲","-")),2)</f>
        <v>1.26</v>
      </c>
      <c r="D19" s="179">
        <f>ROUND(VALUE(SUBSTITUTE(実質収支比率等に係る経年分析!H$48,"▲","-")),2)</f>
        <v>1.41</v>
      </c>
      <c r="E19" s="179">
        <f>ROUND(VALUE(SUBSTITUTE(実質収支比率等に係る経年分析!I$48,"▲","-")),2)</f>
        <v>1.75</v>
      </c>
      <c r="F19" s="179">
        <f>ROUND(VALUE(SUBSTITUTE(実質収支比率等に係る経年分析!J$48,"▲","-")),2)</f>
        <v>1.31</v>
      </c>
    </row>
    <row r="20" spans="1:11" x14ac:dyDescent="0.15">
      <c r="A20" s="179" t="s">
        <v>55</v>
      </c>
      <c r="B20" s="179">
        <f>ROUND(VALUE(SUBSTITUTE(実質収支比率等に係る経年分析!F$47,"▲","-")),2)</f>
        <v>16.239999999999998</v>
      </c>
      <c r="C20" s="179">
        <f>ROUND(VALUE(SUBSTITUTE(実質収支比率等に係る経年分析!G$47,"▲","-")),2)</f>
        <v>28.55</v>
      </c>
      <c r="D20" s="179">
        <f>ROUND(VALUE(SUBSTITUTE(実質収支比率等に係る経年分析!H$47,"▲","-")),2)</f>
        <v>28.59</v>
      </c>
      <c r="E20" s="179">
        <f>ROUND(VALUE(SUBSTITUTE(実質収支比率等に係る経年分析!I$47,"▲","-")),2)</f>
        <v>27.97</v>
      </c>
      <c r="F20" s="179">
        <f>ROUND(VALUE(SUBSTITUTE(実質収支比率等に係る経年分析!J$47,"▲","-")),2)</f>
        <v>27.26</v>
      </c>
    </row>
    <row r="21" spans="1:11" x14ac:dyDescent="0.15">
      <c r="A21" s="179" t="s">
        <v>56</v>
      </c>
      <c r="B21" s="179">
        <f>IF(ISNUMBER(VALUE(SUBSTITUTE(実質収支比率等に係る経年分析!F$49,"▲","-"))),ROUND(VALUE(SUBSTITUTE(実質収支比率等に係る経年分析!F$49,"▲","-")),2),NA())</f>
        <v>5</v>
      </c>
      <c r="C21" s="179">
        <f>IF(ISNUMBER(VALUE(SUBSTITUTE(実質収支比率等に係る経年分析!G$49,"▲","-"))),ROUND(VALUE(SUBSTITUTE(実質収支比率等に係る経年分析!G$49,"▲","-")),2),NA())</f>
        <v>12.29</v>
      </c>
      <c r="D21" s="179">
        <f>IF(ISNUMBER(VALUE(SUBSTITUTE(実質収支比率等に係る経年分析!H$49,"▲","-"))),ROUND(VALUE(SUBSTITUTE(実質収支比率等に係る経年分析!H$49,"▲","-")),2),NA())</f>
        <v>0.16</v>
      </c>
      <c r="E21" s="179">
        <f>IF(ISNUMBER(VALUE(SUBSTITUTE(実質収支比率等に係る経年分析!I$49,"▲","-"))),ROUND(VALUE(SUBSTITUTE(実質収支比率等に係る経年分析!I$49,"▲","-")),2),NA())</f>
        <v>0.37</v>
      </c>
      <c r="F21" s="179">
        <f>IF(ISNUMBER(VALUE(SUBSTITUTE(実質収支比率等に係る経年分析!J$49,"▲","-"))),ROUND(VALUE(SUBSTITUTE(実質収支比率等に係る経年分析!J$49,"▲","-")),2),NA())</f>
        <v>-0.39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宅地取得資金貸付事業</v>
      </c>
      <c r="B29" s="180">
        <f>IF(ROUND(VALUE(SUBSTITUTE(連結実質赤字比率に係る赤字・黒字の構成分析!F$41,"▲", "-")), 2) &lt; 0, ABS(ROUND(VALUE(SUBSTITUTE(連結実質赤字比率に係る赤字・黒字の構成分析!F$41,"▲", "-")), 2)), NA())</f>
        <v>0.1</v>
      </c>
      <c r="C29" s="180" t="e">
        <f>IF(ROUND(VALUE(SUBSTITUTE(連結実質赤字比率に係る赤字・黒字の構成分析!F$41,"▲", "-")), 2) &gt;= 0, ABS(ROUND(VALUE(SUBSTITUTE(連結実質赤字比率に係る赤字・黒字の構成分析!F$41,"▲", "-")), 2)), NA())</f>
        <v>#N/A</v>
      </c>
      <c r="D29" s="180">
        <f>IF(ROUND(VALUE(SUBSTITUTE(連結実質赤字比率に係る赤字・黒字の構成分析!G$41,"▲", "-")), 2) &lt; 0, ABS(ROUND(VALUE(SUBSTITUTE(連結実質赤字比率に係る赤字・黒字の構成分析!G$41,"▲", "-")), 2)), NA())</f>
        <v>0.09</v>
      </c>
      <c r="E29" s="180" t="e">
        <f>IF(ROUND(VALUE(SUBSTITUTE(連結実質赤字比率に係る赤字・黒字の構成分析!G$41,"▲", "-")), 2) &gt;= 0, ABS(ROUND(VALUE(SUBSTITUTE(連結実質赤字比率に係る赤字・黒字の構成分析!G$41,"▲", "-")), 2)), NA())</f>
        <v>#N/A</v>
      </c>
      <c r="F29" s="180">
        <f>IF(ROUND(VALUE(SUBSTITUTE(連結実質赤字比率に係る赤字・黒字の構成分析!H$41,"▲", "-")), 2) &lt; 0, ABS(ROUND(VALUE(SUBSTITUTE(連結実質赤字比率に係る赤字・黒字の構成分析!H$41,"▲", "-")), 2)), NA())</f>
        <v>0.05</v>
      </c>
      <c r="G29" s="180" t="e">
        <f>IF(ROUND(VALUE(SUBSTITUTE(連結実質赤字比率に係る赤字・黒字の構成分析!H$41,"▲", "-")), 2) &gt;= 0, ABS(ROUND(VALUE(SUBSTITUTE(連結実質赤字比率に係る赤字・黒字の構成分析!H$41,"▲", "-")), 2)), NA())</f>
        <v>#N/A</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国民健康保険事業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2.23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1.34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1.64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1.62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1.1299999999999999</v>
      </c>
    </row>
    <row r="32" spans="1:11" x14ac:dyDescent="0.15">
      <c r="A32" s="180" t="str">
        <f>IF(連結実質赤字比率に係る赤字・黒字の構成分析!C$38="",NA(),連結実質赤字比率に係る赤字・黒字の構成分析!C$38)</f>
        <v>介護保険</v>
      </c>
      <c r="B32" s="180">
        <f>IF(ROUND(VALUE(SUBSTITUTE(連結実質赤字比率に係る赤字・黒字の構成分析!F$38,"▲", "-")), 2) &lt; 0, ABS(ROUND(VALUE(SUBSTITUTE(連結実質赤字比率に係る赤字・黒字の構成分析!F$38,"▲", "-")), 2)), NA())</f>
        <v>0.02</v>
      </c>
      <c r="C32" s="180" t="e">
        <f>IF(ROUND(VALUE(SUBSTITUTE(連結実質赤字比率に係る赤字・黒字の構成分析!F$38,"▲", "-")), 2) &gt;= 0, ABS(ROUND(VALUE(SUBSTITUTE(連結実質赤字比率に係る赤字・黒字の構成分析!F$38,"▲", "-")), 2)), NA())</f>
        <v>#N/A</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1.1499999999999999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1.28</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1.81</v>
      </c>
    </row>
    <row r="34" spans="1:16" x14ac:dyDescent="0.15">
      <c r="A34" s="180" t="str">
        <f>IF(連結実質赤字比率に係る赤字・黒字の構成分析!C$36="",NA(),連結実質赤字比率に係る赤字・黒字の構成分析!C$36)</f>
        <v>宅地造成事業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5.77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4.34</v>
      </c>
    </row>
    <row r="35" spans="1:16" x14ac:dyDescent="0.15">
      <c r="A35" s="180" t="str">
        <f>IF(連結実質赤字比率に係る赤字・黒字の構成分析!C$35="",NA(),連結実質赤字比率に係る赤字・黒字の構成分析!C$35)</f>
        <v>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16.260000000000002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17.28</v>
      </c>
    </row>
    <row r="36" spans="1:16" x14ac:dyDescent="0.15">
      <c r="A36" s="180" t="str">
        <f>IF(連結実質赤字比率に係る赤字・黒字の構成分析!C$34="",NA(),連結実質赤字比率に係る赤字・黒字の構成分析!C$34)</f>
        <v>住宅新築資金貸付事業</v>
      </c>
      <c r="B36" s="180">
        <f>IF(ROUND(VALUE(SUBSTITUTE(連結実質赤字比率に係る赤字・黒字の構成分析!F$34,"▲", "-")), 2) &lt; 0, ABS(ROUND(VALUE(SUBSTITUTE(連結実質赤字比率に係る赤字・黒字の構成分析!F$34,"▲", "-")), 2)), NA())</f>
        <v>1.05</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0.89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0.62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0.52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528</v>
      </c>
      <c r="E42" s="181"/>
      <c r="F42" s="181"/>
      <c r="G42" s="181">
        <f>'実質公債費比率（分子）の構造'!L$52</f>
        <v>499</v>
      </c>
      <c r="H42" s="181"/>
      <c r="I42" s="181"/>
      <c r="J42" s="181">
        <f>'実質公債費比率（分子）の構造'!M$52</f>
        <v>496</v>
      </c>
      <c r="K42" s="181"/>
      <c r="L42" s="181"/>
      <c r="M42" s="181">
        <f>'実質公債費比率（分子）の構造'!N$52</f>
        <v>486</v>
      </c>
      <c r="N42" s="181"/>
      <c r="O42" s="181"/>
      <c r="P42" s="181">
        <f>'実質公債費比率（分子）の構造'!O$52</f>
        <v>485</v>
      </c>
    </row>
    <row r="43" spans="1:16" x14ac:dyDescent="0.15">
      <c r="A43" s="181" t="s">
        <v>18</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66</v>
      </c>
      <c r="C45" s="181"/>
      <c r="D45" s="181"/>
      <c r="E45" s="181">
        <f>'実質公債費比率（分子）の構造'!L$49</f>
        <v>65</v>
      </c>
      <c r="F45" s="181"/>
      <c r="G45" s="181"/>
      <c r="H45" s="181">
        <f>'実質公債費比率（分子）の構造'!M$49</f>
        <v>70</v>
      </c>
      <c r="I45" s="181"/>
      <c r="J45" s="181"/>
      <c r="K45" s="181">
        <f>'実質公債費比率（分子）の構造'!N$49</f>
        <v>69</v>
      </c>
      <c r="L45" s="181"/>
      <c r="M45" s="181"/>
      <c r="N45" s="181">
        <f>'実質公債費比率（分子）の構造'!O$49</f>
        <v>72</v>
      </c>
      <c r="O45" s="181"/>
      <c r="P45" s="181"/>
    </row>
    <row r="46" spans="1:16" x14ac:dyDescent="0.15">
      <c r="A46" s="181" t="s">
        <v>66</v>
      </c>
      <c r="B46" s="181">
        <f>'実質公債費比率（分子）の構造'!K$48</f>
        <v>183</v>
      </c>
      <c r="C46" s="181"/>
      <c r="D46" s="181"/>
      <c r="E46" s="181">
        <f>'実質公債費比率（分子）の構造'!L$48</f>
        <v>173</v>
      </c>
      <c r="F46" s="181"/>
      <c r="G46" s="181"/>
      <c r="H46" s="181">
        <f>'実質公債費比率（分子）の構造'!M$48</f>
        <v>164</v>
      </c>
      <c r="I46" s="181"/>
      <c r="J46" s="181"/>
      <c r="K46" s="181">
        <f>'実質公債費比率（分子）の構造'!N$48</f>
        <v>223</v>
      </c>
      <c r="L46" s="181"/>
      <c r="M46" s="181"/>
      <c r="N46" s="181">
        <f>'実質公債費比率（分子）の構造'!O$48</f>
        <v>225</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674</v>
      </c>
      <c r="C49" s="181"/>
      <c r="D49" s="181"/>
      <c r="E49" s="181">
        <f>'実質公債費比率（分子）の構造'!L$45</f>
        <v>640</v>
      </c>
      <c r="F49" s="181"/>
      <c r="G49" s="181"/>
      <c r="H49" s="181">
        <f>'実質公債費比率（分子）の構造'!M$45</f>
        <v>676</v>
      </c>
      <c r="I49" s="181"/>
      <c r="J49" s="181"/>
      <c r="K49" s="181">
        <f>'実質公債費比率（分子）の構造'!N$45</f>
        <v>687</v>
      </c>
      <c r="L49" s="181"/>
      <c r="M49" s="181"/>
      <c r="N49" s="181">
        <f>'実質公債費比率（分子）の構造'!O$45</f>
        <v>686</v>
      </c>
      <c r="O49" s="181"/>
      <c r="P49" s="181"/>
    </row>
    <row r="50" spans="1:16" x14ac:dyDescent="0.15">
      <c r="A50" s="181" t="s">
        <v>69</v>
      </c>
      <c r="B50" s="181" t="e">
        <f>NA()</f>
        <v>#N/A</v>
      </c>
      <c r="C50" s="181">
        <f>IF(ISNUMBER('実質公債費比率（分子）の構造'!K$53),'実質公債費比率（分子）の構造'!K$53,NA())</f>
        <v>395</v>
      </c>
      <c r="D50" s="181" t="e">
        <f>NA()</f>
        <v>#N/A</v>
      </c>
      <c r="E50" s="181" t="e">
        <f>NA()</f>
        <v>#N/A</v>
      </c>
      <c r="F50" s="181">
        <f>IF(ISNUMBER('実質公債費比率（分子）の構造'!L$53),'実質公債費比率（分子）の構造'!L$53,NA())</f>
        <v>379</v>
      </c>
      <c r="G50" s="181" t="e">
        <f>NA()</f>
        <v>#N/A</v>
      </c>
      <c r="H50" s="181" t="e">
        <f>NA()</f>
        <v>#N/A</v>
      </c>
      <c r="I50" s="181">
        <f>IF(ISNUMBER('実質公債費比率（分子）の構造'!M$53),'実質公債費比率（分子）の構造'!M$53,NA())</f>
        <v>414</v>
      </c>
      <c r="J50" s="181" t="e">
        <f>NA()</f>
        <v>#N/A</v>
      </c>
      <c r="K50" s="181" t="e">
        <f>NA()</f>
        <v>#N/A</v>
      </c>
      <c r="L50" s="181">
        <f>IF(ISNUMBER('実質公債費比率（分子）の構造'!N$53),'実質公債費比率（分子）の構造'!N$53,NA())</f>
        <v>493</v>
      </c>
      <c r="M50" s="181" t="e">
        <f>NA()</f>
        <v>#N/A</v>
      </c>
      <c r="N50" s="181" t="e">
        <f>NA()</f>
        <v>#N/A</v>
      </c>
      <c r="O50" s="181">
        <f>IF(ISNUMBER('実質公債費比率（分子）の構造'!O$53),'実質公債費比率（分子）の構造'!O$53,NA())</f>
        <v>498</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43</v>
      </c>
      <c r="B56" s="180"/>
      <c r="C56" s="180"/>
      <c r="D56" s="180">
        <f>'将来負担比率（分子）の構造'!I$52</f>
        <v>5607</v>
      </c>
      <c r="E56" s="180"/>
      <c r="F56" s="180"/>
      <c r="G56" s="180">
        <f>'将来負担比率（分子）の構造'!J$52</f>
        <v>5623</v>
      </c>
      <c r="H56" s="180"/>
      <c r="I56" s="180"/>
      <c r="J56" s="180">
        <f>'将来負担比率（分子）の構造'!K$52</f>
        <v>5632</v>
      </c>
      <c r="K56" s="180"/>
      <c r="L56" s="180"/>
      <c r="M56" s="180">
        <f>'将来負担比率（分子）の構造'!L$52</f>
        <v>5513</v>
      </c>
      <c r="N56" s="180"/>
      <c r="O56" s="180"/>
      <c r="P56" s="180">
        <f>'将来負担比率（分子）の構造'!M$52</f>
        <v>5547</v>
      </c>
    </row>
    <row r="57" spans="1:16" x14ac:dyDescent="0.15">
      <c r="A57" s="180" t="s">
        <v>42</v>
      </c>
      <c r="B57" s="180"/>
      <c r="C57" s="180"/>
      <c r="D57" s="180">
        <f>'将来負担比率（分子）の構造'!I$51</f>
        <v>361</v>
      </c>
      <c r="E57" s="180"/>
      <c r="F57" s="180"/>
      <c r="G57" s="180">
        <f>'将来負担比率（分子）の構造'!J$51</f>
        <v>350</v>
      </c>
      <c r="H57" s="180"/>
      <c r="I57" s="180"/>
      <c r="J57" s="180">
        <f>'将来負担比率（分子）の構造'!K$51</f>
        <v>296</v>
      </c>
      <c r="K57" s="180"/>
      <c r="L57" s="180"/>
      <c r="M57" s="180">
        <f>'将来負担比率（分子）の構造'!L$51</f>
        <v>233</v>
      </c>
      <c r="N57" s="180"/>
      <c r="O57" s="180"/>
      <c r="P57" s="180">
        <f>'将来負担比率（分子）の構造'!M$51</f>
        <v>175</v>
      </c>
    </row>
    <row r="58" spans="1:16" x14ac:dyDescent="0.15">
      <c r="A58" s="180" t="s">
        <v>41</v>
      </c>
      <c r="B58" s="180"/>
      <c r="C58" s="180"/>
      <c r="D58" s="180">
        <f>'将来負担比率（分子）の構造'!I$50</f>
        <v>1525</v>
      </c>
      <c r="E58" s="180"/>
      <c r="F58" s="180"/>
      <c r="G58" s="180">
        <f>'将来負担比率（分子）の構造'!J$50</f>
        <v>2109</v>
      </c>
      <c r="H58" s="180"/>
      <c r="I58" s="180"/>
      <c r="J58" s="180">
        <f>'将来負担比率（分子）の構造'!K$50</f>
        <v>2201</v>
      </c>
      <c r="K58" s="180"/>
      <c r="L58" s="180"/>
      <c r="M58" s="180">
        <f>'将来負担比率（分子）の構造'!L$50</f>
        <v>2286</v>
      </c>
      <c r="N58" s="180"/>
      <c r="O58" s="180"/>
      <c r="P58" s="180">
        <f>'将来負担比率（分子）の構造'!M$50</f>
        <v>2468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968</v>
      </c>
      <c r="C62" s="180"/>
      <c r="D62" s="180"/>
      <c r="E62" s="180">
        <f>'将来負担比率（分子）の構造'!J$45</f>
        <v>932</v>
      </c>
      <c r="F62" s="180"/>
      <c r="G62" s="180"/>
      <c r="H62" s="180">
        <f>'将来負担比率（分子）の構造'!K$45</f>
        <v>912</v>
      </c>
      <c r="I62" s="180"/>
      <c r="J62" s="180"/>
      <c r="K62" s="180">
        <f>'将来負担比率（分子）の構造'!L$45</f>
        <v>859</v>
      </c>
      <c r="L62" s="180"/>
      <c r="M62" s="180"/>
      <c r="N62" s="180">
        <f>'将来負担比率（分子）の構造'!M$45</f>
        <v>820</v>
      </c>
      <c r="O62" s="180"/>
      <c r="P62" s="180"/>
    </row>
    <row r="63" spans="1:16" x14ac:dyDescent="0.15">
      <c r="A63" s="180" t="s">
        <v>34</v>
      </c>
      <c r="B63" s="180">
        <f>'将来負担比率（分子）の構造'!I$44</f>
        <v>778</v>
      </c>
      <c r="C63" s="180"/>
      <c r="D63" s="180"/>
      <c r="E63" s="180">
        <f>'将来負担比率（分子）の構造'!J$44</f>
        <v>700</v>
      </c>
      <c r="F63" s="180"/>
      <c r="G63" s="180"/>
      <c r="H63" s="180">
        <f>'将来負担比率（分子）の構造'!K$44</f>
        <v>649</v>
      </c>
      <c r="I63" s="180"/>
      <c r="J63" s="180"/>
      <c r="K63" s="180">
        <f>'将来負担比率（分子）の構造'!L$44</f>
        <v>646</v>
      </c>
      <c r="L63" s="180"/>
      <c r="M63" s="180"/>
      <c r="N63" s="180">
        <f>'将来負担比率（分子）の構造'!M$44</f>
        <v>576</v>
      </c>
      <c r="O63" s="180"/>
      <c r="P63" s="180"/>
    </row>
    <row r="64" spans="1:16" x14ac:dyDescent="0.15">
      <c r="A64" s="180" t="s">
        <v>33</v>
      </c>
      <c r="B64" s="180">
        <f>'将来負担比率（分子）の構造'!I$43</f>
        <v>2850</v>
      </c>
      <c r="C64" s="180"/>
      <c r="D64" s="180"/>
      <c r="E64" s="180">
        <f>'将来負担比率（分子）の構造'!J$43</f>
        <v>2746</v>
      </c>
      <c r="F64" s="180"/>
      <c r="G64" s="180"/>
      <c r="H64" s="180">
        <f>'将来負担比率（分子）の構造'!K$43</f>
        <v>2539</v>
      </c>
      <c r="I64" s="180"/>
      <c r="J64" s="180"/>
      <c r="K64" s="180">
        <f>'将来負担比率（分子）の構造'!L$43</f>
        <v>2586</v>
      </c>
      <c r="L64" s="180"/>
      <c r="M64" s="180"/>
      <c r="N64" s="180">
        <f>'将来負担比率（分子）の構造'!M$43</f>
        <v>2674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6355</v>
      </c>
      <c r="C66" s="180"/>
      <c r="D66" s="180"/>
      <c r="E66" s="180">
        <f>'将来負担比率（分子）の構造'!J$41</f>
        <v>6488</v>
      </c>
      <c r="F66" s="180"/>
      <c r="G66" s="180"/>
      <c r="H66" s="180">
        <f>'将来負担比率（分子）の構造'!K$41</f>
        <v>6362</v>
      </c>
      <c r="I66" s="180"/>
      <c r="J66" s="180"/>
      <c r="K66" s="180">
        <f>'将来負担比率（分子）の構造'!L$41</f>
        <v>6918</v>
      </c>
      <c r="L66" s="180"/>
      <c r="M66" s="180"/>
      <c r="N66" s="180">
        <f>'将来負担比率（分子）の構造'!M$41</f>
        <v>6787</v>
      </c>
      <c r="O66" s="180"/>
      <c r="P66" s="180"/>
    </row>
    <row r="67" spans="1:16" x14ac:dyDescent="0.15">
      <c r="A67" s="180" t="s">
        <v>73</v>
      </c>
      <c r="B67" s="180" t="e">
        <f>NA()</f>
        <v>#N/A</v>
      </c>
      <c r="C67" s="180">
        <f>IF(ISNUMBER('将来負担比率（分子）の構造'!I$53), IF('将来負担比率（分子）の構造'!I$53 &lt; 0, 0, '将来負担比率（分子）の構造'!I$53), NA())</f>
        <v>3458</v>
      </c>
      <c r="D67" s="180" t="e">
        <f>NA()</f>
        <v>#N/A</v>
      </c>
      <c r="E67" s="180" t="e">
        <f>NA()</f>
        <v>#N/A</v>
      </c>
      <c r="F67" s="180">
        <f>IF(ISNUMBER('将来負担比率（分子）の構造'!J$53), IF('将来負担比率（分子）の構造'!J$53 &lt; 0, 0, '将来負担比率（分子）の構造'!J$53), NA())</f>
        <v>2785</v>
      </c>
      <c r="G67" s="180" t="e">
        <f>NA()</f>
        <v>#N/A</v>
      </c>
      <c r="H67" s="180" t="e">
        <f>NA()</f>
        <v>#N/A</v>
      </c>
      <c r="I67" s="180">
        <f>IF(ISNUMBER('将来負担比率（分子）の構造'!K$53), IF('将来負担比率（分子）の構造'!K$53 &lt; 0, 0, '将来負担比率（分子）の構造'!K$53), NA())</f>
        <v>2332</v>
      </c>
      <c r="J67" s="180" t="e">
        <f>NA()</f>
        <v>#N/A</v>
      </c>
      <c r="K67" s="180" t="e">
        <f>NA()</f>
        <v>#N/A</v>
      </c>
      <c r="L67" s="180">
        <f>IF(ISNUMBER('将来負担比率（分子）の構造'!L$53), IF('将来負担比率（分子）の構造'!L$53 &lt; 0, 0, '将来負担比率（分子）の構造'!L$53), NA())</f>
        <v>2977</v>
      </c>
      <c r="M67" s="180" t="e">
        <f>NA()</f>
        <v>#N/A</v>
      </c>
      <c r="N67" s="180" t="e">
        <f>NA()</f>
        <v>#N/A</v>
      </c>
      <c r="O67" s="180">
        <f>IF(ISNUMBER('将来負担比率（分子）の構造'!M$53), IF('将来負担比率（分子）の構造'!M$53 &lt; 0, 0, '将来負担比率（分子）の構造'!M$53), NA())</f>
        <v>2667</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1051</v>
      </c>
      <c r="C72" s="184">
        <f>基金残高に係る経年分析!G55</f>
        <v>1052</v>
      </c>
      <c r="D72" s="184">
        <f>基金残高に係る経年分析!H55</f>
        <v>1052</v>
      </c>
    </row>
    <row r="73" spans="1:16" x14ac:dyDescent="0.15">
      <c r="A73" s="183" t="s">
        <v>76</v>
      </c>
      <c r="B73" s="184">
        <f>基金残高に係る経年分析!F56</f>
        <v>322</v>
      </c>
      <c r="C73" s="184">
        <f>基金残高に係る経年分析!G56</f>
        <v>372</v>
      </c>
      <c r="D73" s="184">
        <f>基金残高に係る経年分析!H56</f>
        <v>432</v>
      </c>
    </row>
    <row r="74" spans="1:16" x14ac:dyDescent="0.15">
      <c r="A74" s="183" t="s">
        <v>77</v>
      </c>
      <c r="B74" s="184">
        <f>基金残高に係る経年分析!F57</f>
        <v>487</v>
      </c>
      <c r="C74" s="184">
        <f>基金残高に係る経年分析!G57</f>
        <v>472</v>
      </c>
      <c r="D74" s="184">
        <f>基金残高に係る経年分析!H57</f>
        <v>564</v>
      </c>
    </row>
  </sheetData>
  <sheetProtection algorithmName="SHA-512" hashValue="Nj5wL7iLHCezEcTkSt7UXnmbnpMxFr3Jyn4azO15qIdZFVyBm1XzWG4am+cVRVwDM54eXBD1SV6uCfvRMSTSpA==" saltValue="qanWSKvPLXsQ9RytxOay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133132</cp:lastModifiedBy>
  <cp:lastPrinted>2020-03-13T07:39:12Z</cp:lastPrinted>
  <dcterms:created xsi:type="dcterms:W3CDTF">2020-02-10T05:07:42Z</dcterms:created>
  <dcterms:modified xsi:type="dcterms:W3CDTF">2020-11-16T05:59:07Z</dcterms:modified>
</cp:coreProperties>
</file>