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結合前）\"/>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C38" i="10"/>
  <c r="BE37" i="10"/>
  <c r="AM37" i="10"/>
  <c r="BE36" i="10"/>
  <c r="BE35" i="10"/>
  <c r="C34" i="10"/>
  <c r="C35" i="10" l="1"/>
  <c r="C36" i="10" s="1"/>
  <c r="C37" i="10" s="1"/>
  <c r="AM34" i="10"/>
  <c r="AM35" i="10" s="1"/>
  <c r="AM36" i="10" s="1"/>
  <c r="U34" i="10"/>
  <c r="U35" i="10" s="1"/>
  <c r="U36" i="10" s="1"/>
  <c r="U37" i="10" s="1"/>
  <c r="U38"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c r="CO35" i="10" s="1"/>
  <c r="CO36" i="10" s="1"/>
  <c r="CO37" i="10" s="1"/>
  <c r="CO38" i="10" s="1"/>
  <c r="CO39" i="10" s="1"/>
</calcChain>
</file>

<file path=xl/sharedStrings.xml><?xml version="1.0" encoding="utf-8"?>
<sst xmlns="http://schemas.openxmlformats.org/spreadsheetml/2006/main" count="1212" uniqueCount="622">
  <si>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</si>
  <si>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</si>
  <si>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</si>
  <si>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</si>
  <si>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</si>
  <si>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</si>
  <si>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</si>
  <si>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</si>
  <si>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</si>
  <si>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</si>
  <si>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</si>
  <si>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</si>
  <si>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</si>
  <si>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</si>
  <si>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</si>
  <si>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</si>
  <si>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</si>
  <si>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</si>
  <si>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</si>
  <si>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</si>
  <si>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</si>
  <si>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</si>
  <si>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</si>
  <si>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</si>
  <si>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</si>
  <si>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</si>
  <si>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</si>
  <si>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</si>
  <si>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</si>
  <si>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</si>
  <si>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</si>
  <si>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</si>
  <si>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</si>
  <si>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</si>
  <si>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</si>
  <si>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</si>
  <si>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</si>
  <si>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</si>
  <si>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</si>
  <si>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</si>
  <si>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</si>
  <si>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</si>
  <si>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</si>
  <si>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</si>
  <si>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</si>
  <si>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</si>
  <si>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</si>
  <si>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</si>
  <si>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</si>
  <si>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</si>
  <si>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</si>
  <si>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</si>
  <si>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</si>
  <si>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</si>
  <si>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</si>
  <si>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</si>
  <si>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</si>
  <si>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</si>
  <si>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</si>
  <si>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</si>
  <si>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</si>
  <si>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</si>
  <si>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</si>
  <si>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</si>
  <si>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</si>
  <si>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</si>
  <si>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</si>
  <si>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</si>
  <si>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</si>
  <si>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</si>
  <si>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</si>
  <si>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</si>
  <si>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</si>
  <si>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</si>
  <si>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</si>
  <si>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</si>
  <si>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</si>
  <si>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</si>
  <si>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</si>
  <si>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</si>
  <si>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</si>
  <si>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</si>
  <si>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</si>
  <si>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</si>
  <si>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</si>
  <si>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</si>
  <si>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</si>
  <si>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</si>
  <si>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</si>
  <si>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</si>
  <si>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</si>
  <si>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</si>
  <si>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</si>
  <si>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</si>
  <si>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</si>
  <si>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</si>
  <si>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</si>
  <si>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</si>
  <si>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新宮市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</si>
  <si>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</si>
  <si>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</si>
  <si>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</si>
  <si>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</si>
  <si>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</si>
  <si>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</si>
  <si>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</si>
  <si>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</si>
  <si>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</si>
  <si>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</si>
  <si>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</si>
  <si>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</si>
  <si>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</si>
  <si>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</si>
  <si>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</si>
  <si>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</si>
  <si>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</si>
  <si>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</si>
  <si>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</si>
  <si>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</si>
  <si>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</si>
  <si>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</si>
  <si>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</si>
  <si>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</si>
  <si>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</si>
  <si>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</si>
  <si>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</si>
  <si>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</si>
  <si>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</si>
  <si>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</si>
  <si>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</si>
  <si>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</si>
  <si>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</si>
  <si>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</si>
  <si>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</si>
  <si>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</si>
  <si>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</si>
  <si>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</si>
  <si>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</si>
  <si>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</si>
  <si>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</si>
  <si>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</si>
  <si>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</si>
  <si>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</si>
  <si>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</si>
  <si>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</si>
  <si>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</si>
  <si>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</si>
  <si>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</si>
  <si>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</si>
  <si>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</si>
  <si>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</si>
  <si>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</si>
  <si>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</si>
  <si>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</si>
  <si>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</si>
  <si>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</si>
  <si>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</si>
  <si>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</si>
  <si>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</si>
  <si>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</si>
  <si>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</si>
  <si>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</si>
  <si>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</si>
  <si>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</si>
  <si>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</si>
  <si>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</si>
  <si>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</si>
  <si>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</si>
  <si>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</si>
  <si>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</si>
  <si>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</si>
  <si>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</si>
  <si>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</si>
  <si>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</si>
  <si>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</si>
  <si>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</si>
  <si>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</si>
  <si>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</si>
  <si>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</si>
  <si>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</si>
  <si>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</si>
  <si>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</si>
  <si>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</si>
  <si>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</si>
  <si>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</si>
  <si>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</si>
  <si>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</si>
  <si>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</si>
  <si>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</si>
  <si>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</si>
  <si>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</si>
  <si>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</si>
  <si>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</si>
  <si>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</si>
  <si>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</si>
  <si>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</si>
  <si>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</si>
  <si>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</si>
  <si>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</si>
  <si>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</si>
  <si>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</si>
  <si>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</si>
  <si>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</si>
  <si>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</si>
  <si>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</si>
  <si>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</si>
  <si>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</si>
  <si>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</si>
  <si>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</si>
  <si>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</si>
  <si>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</si>
  <si>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</si>
  <si>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</si>
  <si>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和歌山県新宮市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</si>
  <si>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</si>
  <si>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</si>
  <si>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</si>
  <si>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</si>
  <si>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</si>
  <si>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</si>
  <si>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</si>
  <si>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</si>
  <si>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</si>
  <si>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</si>
  <si>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</si>
  <si>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</si>
  <si>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</si>
  <si>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</si>
  <si>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</si>
  <si>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</si>
  <si>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</si>
  <si>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</si>
  <si>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</si>
  <si>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</si>
  <si>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</si>
  <si>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</si>
  <si>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</si>
  <si>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</si>
  <si>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</si>
  <si>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</si>
  <si>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</si>
  <si>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</si>
  <si>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</si>
  <si>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</si>
  <si>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</si>
  <si>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</si>
  <si>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</si>
  <si>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</si>
  <si>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</si>
  <si>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</si>
  <si>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</si>
  <si>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</si>
  <si>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</si>
  <si>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</si>
  <si>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</si>
  <si>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</si>
  <si>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</si>
  <si>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</si>
  <si>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</si>
  <si>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</si>
  <si>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</si>
  <si>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</si>
  <si>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</si>
  <si>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</si>
  <si>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</si>
  <si>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</si>
  <si>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</si>
  <si>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</si>
  <si>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</si>
  <si>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</si>
  <si>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</si>
  <si>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</si>
  <si>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</si>
  <si>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</si>
  <si>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</si>
  <si>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</si>
  <si>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</si>
  <si>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</si>
  <si>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</si>
  <si>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</si>
  <si>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</si>
  <si>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</si>
  <si>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</si>
  <si>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</si>
  <si>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</si>
  <si>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</si>
  <si>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</si>
  <si>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</si>
  <si>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</si>
  <si>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</si>
  <si>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</si>
  <si>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</si>
  <si>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</si>
  <si>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</si>
  <si>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</si>
  <si>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</si>
  <si>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</si>
  <si>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</si>
  <si>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</si>
  <si>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</si>
  <si>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</si>
  <si>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</si>
  <si>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</si>
  <si>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</si>
  <si>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</si>
  <si>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</si>
  <si>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</si>
  <si>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</si>
  <si>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</si>
  <si>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</si>
  <si>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</si>
  <si>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</si>
  <si>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</si>
  <si>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</si>
  <si>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</si>
  <si>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</si>
  <si>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</si>
  <si>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</si>
  <si>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</si>
  <si>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</si>
  <si>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</si>
  <si>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</si>
  <si>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</si>
  <si>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</si>
  <si>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</si>
  <si>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</si>
  <si>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</si>
  <si>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</si>
  <si>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</si>
  <si>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</si>
  <si>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</si>
  <si>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</si>
  <si>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</si>
  <si>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</si>
  <si>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</si>
  <si>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</si>
  <si>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</si>
  <si>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</si>
  <si>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</si>
  <si>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</si>
  <si>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</si>
  <si>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</si>
  <si>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</si>
  <si>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</si>
  <si>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</si>
  <si>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</si>
  <si>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</si>
  <si>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</si>
  <si>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</si>
  <si>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</si>
  <si>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</si>
  <si>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</si>
  <si>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</si>
  <si>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</si>
  <si>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</si>
  <si>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</si>
  <si>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</si>
  <si>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</si>
  <si>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</si>
  <si>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</si>
  <si>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</si>
  <si>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和歌山県新宮市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</si>
  <si>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</si>
  <si>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</si>
  <si>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</si>
  <si>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</si>
  <si>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</si>
  <si>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</si>
  <si>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</si>
  <si>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</si>
  <si>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</si>
  <si>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</si>
  <si>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</si>
  <si>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</si>
  <si>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</si>
  <si>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</si>
  <si>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</si>
  <si>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</si>
  <si>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</si>
  <si>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</si>
  <si>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</si>
  <si>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</si>
  <si>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</si>
  <si>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土地取得特別会計</t>
    <phoneticPr fontId="5"/>
  </si>
  <si>
    <t>蜂伏団地共同汚水処理施設事業特別会計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</si>
  <si>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</si>
  <si>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</si>
  <si>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</si>
  <si>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</si>
  <si>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</si>
  <si>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</si>
  <si>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</si>
  <si>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</si>
  <si>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</si>
  <si>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</si>
  <si>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</si>
  <si>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</si>
  <si>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</si>
  <si>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</si>
  <si>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</si>
  <si>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</si>
  <si>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</si>
  <si>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駐車場事業特別会計</t>
    <phoneticPr fontId="5"/>
  </si>
  <si>
    <t>新宮市立医療センター病院事業会計</t>
    <phoneticPr fontId="5"/>
  </si>
  <si>
    <t>法適用企業</t>
    <phoneticPr fontId="5"/>
  </si>
  <si>
    <t>水道事業会計</t>
    <phoneticPr fontId="5"/>
  </si>
  <si>
    <t>法適用企業</t>
    <phoneticPr fontId="5"/>
  </si>
  <si>
    <t>簡易水道事業会計</t>
    <phoneticPr fontId="5"/>
  </si>
  <si>
    <t>法適用企業</t>
    <phoneticPr fontId="5"/>
  </si>
  <si>
    <t>と畜場特別会計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</si>
  <si>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</si>
  <si>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</si>
  <si>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</si>
  <si>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</si>
  <si>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</si>
  <si>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</si>
  <si>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</si>
  <si>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</si>
  <si>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</si>
  <si>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</si>
  <si>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</si>
  <si>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</si>
  <si>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</si>
  <si>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</si>
  <si>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</si>
  <si>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</si>
  <si>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</si>
  <si>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</si>
  <si>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</si>
  <si>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</si>
  <si>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</si>
  <si>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</si>
  <si>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</si>
  <si>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</si>
  <si>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</si>
  <si>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</si>
  <si>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</si>
  <si>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</si>
  <si>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</si>
  <si>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</si>
  <si>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</si>
  <si>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</si>
  <si>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</si>
  <si>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</si>
  <si>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</si>
  <si>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</si>
  <si>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</si>
  <si>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</si>
  <si>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</si>
  <si>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</si>
  <si>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</si>
  <si>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</si>
  <si>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</si>
  <si>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</si>
  <si>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</si>
  <si>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</si>
  <si>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</si>
  <si>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</si>
  <si>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</si>
  <si>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</si>
  <si>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</si>
  <si>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</si>
  <si>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</si>
  <si>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</si>
  <si>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</si>
  <si>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</si>
  <si>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</si>
  <si>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</si>
  <si>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</si>
  <si>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</si>
  <si>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</si>
  <si>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新宮市立医療センター病院事業会計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</si>
  <si>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</si>
  <si>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</si>
  <si>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</si>
  <si>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</si>
  <si>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</si>
  <si>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</si>
  <si>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</si>
  <si>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</si>
  <si>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</si>
  <si>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</si>
  <si>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</si>
  <si>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</si>
  <si>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</si>
  <si>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</si>
  <si>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</si>
  <si>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</si>
  <si>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</si>
  <si>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</si>
  <si>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</si>
  <si>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</si>
  <si>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</si>
  <si>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</si>
  <si>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</si>
  <si>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</si>
  <si>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</si>
  <si>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</si>
  <si>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</si>
  <si>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</si>
  <si>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</si>
  <si>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</si>
  <si>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</si>
  <si>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</si>
  <si>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</si>
  <si>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</si>
  <si>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</si>
  <si>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</si>
  <si>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</si>
  <si>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</si>
  <si>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</si>
  <si>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</si>
  <si>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</si>
  <si>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</si>
  <si>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</si>
  <si>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</si>
  <si>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</si>
  <si>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</si>
  <si>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</si>
  <si>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</si>
  <si>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</si>
  <si>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</si>
  <si>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</si>
  <si>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</si>
  <si>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</si>
  <si>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</si>
  <si>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</si>
  <si>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</si>
  <si>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</si>
  <si>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</si>
  <si>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</si>
  <si>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</si>
  <si>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</si>
  <si>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</si>
  <si>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</si>
  <si>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</si>
  <si>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</si>
  <si>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</si>
  <si>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</si>
  <si>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</si>
  <si>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</si>
  <si>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</si>
  <si>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</si>
  <si>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</si>
  <si>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</si>
  <si>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</si>
  <si>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</si>
  <si>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</si>
  <si>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</si>
  <si>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</si>
  <si>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</si>
  <si>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</si>
  <si>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</si>
  <si>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</si>
  <si>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</si>
  <si>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</si>
  <si>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</si>
  <si>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</si>
  <si>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</si>
  <si>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</si>
  <si>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</si>
  <si>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</si>
  <si>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</si>
  <si>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</si>
  <si>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1.03</t>
  </si>
  <si>
    <t>▲ 0.66</t>
  </si>
  <si>
    <t>新宮市立医療センター病院事業会計</t>
  </si>
  <si>
    <t>水道事業会計</t>
  </si>
  <si>
    <t>一般会計</t>
  </si>
  <si>
    <t>介護保険特別会計</t>
  </si>
  <si>
    <t>国民健康保険特別会計（事業勘定）</t>
  </si>
  <si>
    <t>住宅資金貸付事業特別会計</t>
  </si>
  <si>
    <t>後期高齢者医療特別会計</t>
  </si>
  <si>
    <t>簡易水道事業会計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</si>
  <si>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</si>
  <si>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</si>
  <si>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</si>
  <si>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</si>
  <si>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</si>
  <si>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</si>
  <si>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</si>
  <si>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</si>
  <si>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</si>
  <si>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和歌山県市町村総合事務組合</t>
    <rPh sb="0" eb="4">
      <t>ワカヤマケン</t>
    </rPh>
    <rPh sb="4" eb="7">
      <t>シチョウソン</t>
    </rPh>
    <rPh sb="7" eb="9">
      <t>ソウゴウ</t>
    </rPh>
    <rPh sb="9" eb="11">
      <t>ジム</t>
    </rPh>
    <rPh sb="11" eb="13">
      <t>クミアイ</t>
    </rPh>
    <phoneticPr fontId="5"/>
  </si>
  <si>
    <t>紀南学園事務組合</t>
    <rPh sb="0" eb="1">
      <t>キ</t>
    </rPh>
    <rPh sb="1" eb="2">
      <t>ナン</t>
    </rPh>
    <rPh sb="2" eb="4">
      <t>ガクエン</t>
    </rPh>
    <rPh sb="4" eb="6">
      <t>ジム</t>
    </rPh>
    <rPh sb="6" eb="8">
      <t>クミアイ</t>
    </rPh>
    <phoneticPr fontId="5"/>
  </si>
  <si>
    <t>紀南環境衛生施設事務組合</t>
    <rPh sb="0" eb="1">
      <t>キ</t>
    </rPh>
    <rPh sb="1" eb="2">
      <t>ナン</t>
    </rPh>
    <rPh sb="2" eb="4">
      <t>カンキョウ</t>
    </rPh>
    <rPh sb="4" eb="6">
      <t>エイセイ</t>
    </rPh>
    <rPh sb="6" eb="8">
      <t>シセツ</t>
    </rPh>
    <rPh sb="8" eb="10">
      <t>ジム</t>
    </rPh>
    <rPh sb="10" eb="12">
      <t>クミアイ</t>
    </rPh>
    <phoneticPr fontId="5"/>
  </si>
  <si>
    <t>東牟婁郡新宮市老人福祉施設事務組合（普通会計）</t>
  </si>
  <si>
    <t>東牟婁郡新宮市老人福祉施設事務組合（公営企業会計）</t>
  </si>
  <si>
    <t>新宮周辺広域市町村圏事務組合（普通会計）</t>
  </si>
  <si>
    <t>新宮周辺広域市町村圏事務組合（公営企業会計）</t>
  </si>
  <si>
    <t>和歌山県地方税回収機構</t>
  </si>
  <si>
    <t>和歌山県後期高齢者医療広域連合（普通会計</t>
  </si>
  <si>
    <t>和歌山県後期高齢者医療広域連合（特別会計）</t>
  </si>
  <si>
    <t>和歌山県住宅新築資金等貸付金回収管理組合</t>
  </si>
  <si>
    <t>紀南環境広域施設組合</t>
  </si>
  <si>
    <t>(財)新宮徐福協会</t>
  </si>
  <si>
    <t>(財)新熊野体験研修協会</t>
  </si>
  <si>
    <t>(財)佐藤春夫記念会</t>
  </si>
  <si>
    <t>新宮港埠頭(株)</t>
  </si>
  <si>
    <t>(株)紀南ヘリポート</t>
  </si>
  <si>
    <t>(財)熊野川町ふれあい公社</t>
  </si>
  <si>
    <t>-</t>
    <phoneticPr fontId="2"/>
  </si>
  <si>
    <t>退職手当基金</t>
    <rPh sb="0" eb="2">
      <t>タイショク</t>
    </rPh>
    <rPh sb="2" eb="4">
      <t>テアテ</t>
    </rPh>
    <rPh sb="4" eb="6">
      <t>キキン</t>
    </rPh>
    <phoneticPr fontId="2"/>
  </si>
  <si>
    <t>合併市町村振興基金</t>
    <rPh sb="0" eb="2">
      <t>ガッペイ</t>
    </rPh>
    <rPh sb="2" eb="5">
      <t>シチョウソン</t>
    </rPh>
    <rPh sb="5" eb="7">
      <t>シンコウ</t>
    </rPh>
    <rPh sb="7" eb="9">
      <t>キキン</t>
    </rPh>
    <phoneticPr fontId="2"/>
  </si>
  <si>
    <t>長寿社会福祉基金</t>
    <rPh sb="0" eb="2">
      <t>チョウジュ</t>
    </rPh>
    <rPh sb="2" eb="4">
      <t>シャカイ</t>
    </rPh>
    <rPh sb="4" eb="6">
      <t>フクシ</t>
    </rPh>
    <rPh sb="6" eb="8">
      <t>キキン</t>
    </rPh>
    <phoneticPr fontId="2"/>
  </si>
  <si>
    <t>蜂伏団地共同汚水処理施設基金</t>
    <rPh sb="0" eb="1">
      <t>ハチ</t>
    </rPh>
    <rPh sb="1" eb="2">
      <t>フ</t>
    </rPh>
    <rPh sb="2" eb="4">
      <t>ダンチ</t>
    </rPh>
    <rPh sb="4" eb="6">
      <t>キョウドウ</t>
    </rPh>
    <rPh sb="6" eb="8">
      <t>オスイ</t>
    </rPh>
    <rPh sb="8" eb="10">
      <t>ショリ</t>
    </rPh>
    <rPh sb="10" eb="12">
      <t>シセツ</t>
    </rPh>
    <rPh sb="12" eb="14">
      <t>キキン</t>
    </rPh>
    <phoneticPr fontId="2"/>
  </si>
  <si>
    <t>丹鶴城址整備基金</t>
    <rPh sb="0" eb="1">
      <t>タン</t>
    </rPh>
    <rPh sb="1" eb="2">
      <t>カク</t>
    </rPh>
    <rPh sb="2" eb="4">
      <t>ジョウシ</t>
    </rPh>
    <rPh sb="4" eb="6">
      <t>セイビ</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</si>
  <si>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</si>
  <si>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</si>
  <si>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</si>
  <si>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30年度の将来負担比率は、年度中にH24年度借入の第三セクター改革推進債の繰上償還（800,000千円）等により、地方債残高が減少したため、平成29年度比20.8ポイント減少しているが、今後、文化複合施設整備を控え地方債残高が横ばいに推移することが見込まれる中、増加が懸念される。一方で、有形固定資産減価償却率も、類似団体平均と比較して高水準にあるが、今後、引き続き将来負担比率の増加抑制を図るとともに、「新宮市公共施設等総合管理計画」に基づいた適正な管理を行っていく必要がある。</t>
    <rPh sb="0" eb="2">
      <t>ヘイセイ</t>
    </rPh>
    <rPh sb="4" eb="6">
      <t>ネンド</t>
    </rPh>
    <rPh sb="15" eb="18">
      <t>ネンドチュウ</t>
    </rPh>
    <rPh sb="22" eb="24">
      <t>ネンド</t>
    </rPh>
    <rPh sb="24" eb="26">
      <t>カリイレ</t>
    </rPh>
    <rPh sb="27" eb="28">
      <t>ダイ</t>
    </rPh>
    <rPh sb="28" eb="29">
      <t>サン</t>
    </rPh>
    <rPh sb="33" eb="35">
      <t>カイカク</t>
    </rPh>
    <rPh sb="35" eb="37">
      <t>スイシン</t>
    </rPh>
    <rPh sb="37" eb="38">
      <t>サイ</t>
    </rPh>
    <rPh sb="39" eb="41">
      <t>クリアゲ</t>
    </rPh>
    <rPh sb="41" eb="43">
      <t>ショウカン</t>
    </rPh>
    <rPh sb="51" eb="53">
      <t>センエン</t>
    </rPh>
    <rPh sb="54" eb="55">
      <t>トウ</t>
    </rPh>
    <rPh sb="59" eb="62">
      <t>チホウサイ</t>
    </rPh>
    <rPh sb="62" eb="64">
      <t>ザンダカ</t>
    </rPh>
    <rPh sb="65" eb="67">
      <t>ゲンショウ</t>
    </rPh>
    <rPh sb="72" eb="74">
      <t>ヘイセイ</t>
    </rPh>
    <rPh sb="76" eb="78">
      <t>ネンド</t>
    </rPh>
    <rPh sb="78" eb="79">
      <t>ヒ</t>
    </rPh>
    <rPh sb="87" eb="89">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</si>
  <si>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</si>
  <si>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</si>
  <si>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</si>
  <si>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</si>
  <si>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</si>
  <si>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</si>
  <si>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</si>
  <si>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30年度の将来負担比率は、年度中にH24年度借入の第三セクター改革推進債の繰上償還（800,000千円）等により、地方債残高が減少したため、平成29年度比20.8ポイント減少しているが、、今後、文化複合施設整備を控え地方債残高が横ばいに推移することが見込まれる中、実質公債費比率とともに増加が懸念される。今後も、国費等の財源確保を第一に、地方債を活用する際は財政措置の有利な地方債の活用等により、将来負担比率、実質公債費比率の増加を抑制する必要があ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</si>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</sst>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63727</c:v>
                </c:pt>
                <c:pt idx="2">
                  <c:v>66954</c:v>
                </c:pt>
                <c:pt idx="3">
                  <c:v>72656</c:v>
                </c:pt>
                <c:pt idx="4">
                  <c:v>65080</c:v>
                </c:pt>
              </c:numCache>
            </c:numRef>
          </c:val>
          <c:smooth val="0"/>
          <c:extLst>
            <c:ext xmlns:c16="http://schemas.microsoft.com/office/drawing/2014/chart" uri="{C3380CC4-5D6E-409C-BE32-E72D297353CC}">
              <c16:uniqueId val="{00000000-9104-4BDD-BA89-797A3BD6EE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63832</c:v>
                </c:pt>
                <c:pt idx="1">
                  <c:v>89523</c:v>
                </c:pt>
                <c:pt idx="2">
                  <c:v>110623</c:v>
                </c:pt>
                <c:pt idx="3">
                  <c:v>60786</c:v>
                </c:pt>
                <c:pt idx="4">
                  <c:v>53226</c:v>
                </c:pt>
              </c:numCache>
            </c:numRef>
          </c:val>
          <c:smooth val="0"/>
          <c:extLst>
            <c:ext xmlns:c16="http://schemas.microsoft.com/office/drawing/2014/chart" uri="{C3380CC4-5D6E-409C-BE32-E72D297353CC}">
              <c16:uniqueId val="{00000001-9104-4BDD-BA89-797A3BD6EE4E}"/>
            </c:ext>
          </c:extLst>
        </c:ser>
        <c:dLbls>
          <c:showLegendKey val="0"/>
          <c:showVal val="0"/>
          <c:showCatName val="0"/>
          <c:showSerName val="0"/>
          <c:showPercent val="0"/>
          <c:showBubbleSize val="0"/>
        </c:dLbls>
        <c:marker val="1"/>
        <c:smooth val="0"/>
        <c:axId val="129663360"/>
        <c:axId val="129665280"/>
      </c:lineChart>
      <c:catAx>
        <c:axId val="129663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665280"/>
        <c:crosses val="autoZero"/>
        <c:auto val="1"/>
        <c:lblAlgn val="ctr"/>
        <c:lblOffset val="100"/>
        <c:tickLblSkip val="1"/>
        <c:tickMarkSkip val="1"/>
        <c:noMultiLvlLbl val="0"/>
      </c:catAx>
      <c:valAx>
        <c:axId val="1296652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663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8.98</c:v>
                </c:pt>
                <c:pt idx="1">
                  <c:v>10.09</c:v>
                </c:pt>
                <c:pt idx="2">
                  <c:v>6.58</c:v>
                </c:pt>
                <c:pt idx="3">
                  <c:v>8.24</c:v>
                </c:pt>
                <c:pt idx="4">
                  <c:v>7.95</c:v>
                </c:pt>
              </c:numCache>
            </c:numRef>
          </c:val>
          <c:extLst>
            <c:ext xmlns:c16="http://schemas.microsoft.com/office/drawing/2014/chart" uri="{C3380CC4-5D6E-409C-BE32-E72D297353CC}">
              <c16:uniqueId val="{00000000-BFCD-45F0-9CAF-81ECBCDCC4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16.399999999999999</c:v>
                </c:pt>
                <c:pt idx="1">
                  <c:v>18.850000000000001</c:v>
                </c:pt>
                <c:pt idx="2">
                  <c:v>21.72</c:v>
                </c:pt>
                <c:pt idx="3">
                  <c:v>22</c:v>
                </c:pt>
                <c:pt idx="4">
                  <c:v>24.05</c:v>
                </c:pt>
              </c:numCache>
            </c:numRef>
          </c:val>
          <c:extLst>
            <c:ext xmlns:c16="http://schemas.microsoft.com/office/drawing/2014/chart" uri="{C3380CC4-5D6E-409C-BE32-E72D297353CC}">
              <c16:uniqueId val="{00000001-BFCD-45F0-9CAF-81ECBCDCC40F}"/>
            </c:ext>
          </c:extLst>
        </c:ser>
        <c:dLbls>
          <c:showLegendKey val="0"/>
          <c:showVal val="0"/>
          <c:showCatName val="0"/>
          <c:showSerName val="0"/>
          <c:showPercent val="0"/>
          <c:showBubbleSize val="0"/>
        </c:dLbls>
        <c:gapWidth val="250"/>
        <c:overlap val="100"/>
        <c:axId val="160790016"/>
        <c:axId val="160791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-1.03</c:v>
                </c:pt>
                <c:pt idx="1">
                  <c:v>6.85</c:v>
                </c:pt>
                <c:pt idx="2">
                  <c:v>-0.66</c:v>
                </c:pt>
                <c:pt idx="3">
                  <c:v>1.72</c:v>
                </c:pt>
                <c:pt idx="4">
                  <c:v>9.99</c:v>
                </c:pt>
              </c:numCache>
            </c:numRef>
          </c:val>
          <c:smooth val="0"/>
          <c:extLst>
            <c:ext xmlns:c16="http://schemas.microsoft.com/office/drawing/2014/chart" uri="{C3380CC4-5D6E-409C-BE32-E72D297353CC}">
              <c16:uniqueId val="{00000002-BFCD-45F0-9CAF-81ECBCDCC40F}"/>
            </c:ext>
          </c:extLst>
        </c:ser>
        <c:dLbls>
          <c:showLegendKey val="0"/>
          <c:showVal val="0"/>
          <c:showCatName val="0"/>
          <c:showSerName val="0"/>
          <c:showPercent val="0"/>
          <c:showBubbleSize val="0"/>
        </c:dLbls>
        <c:marker val="1"/>
        <c:smooth val="0"/>
        <c:axId val="160790016"/>
        <c:axId val="160791936"/>
      </c:lineChart>
      <c:catAx>
        <c:axId val="16079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791936"/>
        <c:crosses val="autoZero"/>
        <c:auto val="1"/>
        <c:lblAlgn val="ctr"/>
        <c:lblOffset val="100"/>
        <c:tickLblSkip val="1"/>
        <c:tickMarkSkip val="1"/>
        <c:noMultiLvlLbl val="0"/>
      </c:catAx>
      <c:valAx>
        <c:axId val="160791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79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7.0000000000000007E-2</c:v>
                </c:pt>
                <c:pt idx="2">
                  <c:v>#N/A</c:v>
                </c:pt>
                <c:pt idx="3">
                  <c:v>0.09</c:v>
                </c:pt>
                <c:pt idx="4">
                  <c:v>#N/A</c:v>
                </c:pt>
                <c:pt idx="5">
                  <c:v>0.06</c:v>
                </c:pt>
                <c:pt idx="6">
                  <c:v>#N/A</c:v>
                </c:pt>
                <c:pt idx="7">
                  <c:v>0.19</c:v>
                </c:pt>
                <c:pt idx="8">
                  <c:v>#N/A</c:v>
                </c:pt>
                <c:pt idx="9">
                  <c:v>0.08</c:v>
                </c:pt>
              </c:numCache>
            </c:numRef>
          </c:val>
          <c:extLst>
            <c:ext xmlns:c16="http://schemas.microsoft.com/office/drawing/2014/chart" uri="{C3380CC4-5D6E-409C-BE32-E72D297353CC}">
              <c16:uniqueId val="{00000000-30A3-4199-AFFF-3A2E58570E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A3-4199-AFFF-3A2E58570E1D}"/>
            </c:ext>
          </c:extLst>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0.08</c:v>
                </c:pt>
              </c:numCache>
            </c:numRef>
          </c:val>
          <c:extLst>
            <c:ext xmlns:c16="http://schemas.microsoft.com/office/drawing/2014/chart" uri="{C3380CC4-5D6E-409C-BE32-E72D297353CC}">
              <c16:uniqueId val="{00000002-30A3-4199-AFFF-3A2E58570E1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0.08</c:v>
                </c:pt>
                <c:pt idx="4">
                  <c:v>#N/A</c:v>
                </c:pt>
                <c:pt idx="5">
                  <c:v>7.0000000000000007E-2</c:v>
                </c:pt>
                <c:pt idx="6">
                  <c:v>#N/A</c:v>
                </c:pt>
                <c:pt idx="7">
                  <c:v>0.06</c:v>
                </c:pt>
                <c:pt idx="8">
                  <c:v>#N/A</c:v>
                </c:pt>
                <c:pt idx="9">
                  <c:v>0.1</c:v>
                </c:pt>
              </c:numCache>
            </c:numRef>
          </c:val>
          <c:extLst>
            <c:ext xmlns:c16="http://schemas.microsoft.com/office/drawing/2014/chart" uri="{C3380CC4-5D6E-409C-BE32-E72D297353CC}">
              <c16:uniqueId val="{00000003-30A3-4199-AFFF-3A2E58570E1D}"/>
            </c:ext>
          </c:extLst>
        </c:ser>
        <c:ser>
          <c:idx val="4"/>
          <c:order val="4"/>
          <c:tx>
            <c:strRef>
              <c:f>データシート!$A$31</c:f>
              <c:strCache>
                <c:ptCount val="1"/>
                <c:pt idx="0">
                  <c:v>住宅資金貸付事業特別会計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0.22</c:v>
                </c:pt>
                <c:pt idx="2">
                  <c:v>#N/A</c:v>
                </c:pt>
                <c:pt idx="3">
                  <c:v>0.28000000000000003</c:v>
                </c:pt>
                <c:pt idx="4">
                  <c:v>#N/A</c:v>
                </c:pt>
                <c:pt idx="5">
                  <c:v>0.3</c:v>
                </c:pt>
                <c:pt idx="6">
                  <c:v>#N/A</c:v>
                </c:pt>
                <c:pt idx="7">
                  <c:v>0.44</c:v>
                </c:pt>
                <c:pt idx="8">
                  <c:v>#N/A</c:v>
                </c:pt>
                <c:pt idx="9">
                  <c:v>0.43</c:v>
                </c:pt>
              </c:numCache>
            </c:numRef>
          </c:val>
          <c:extLst>
            <c:ext xmlns:c16="http://schemas.microsoft.com/office/drawing/2014/chart" uri="{C3380CC4-5D6E-409C-BE32-E72D297353CC}">
              <c16:uniqueId val="{00000004-30A3-4199-AFFF-3A2E58570E1D}"/>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0.66</c:v>
                </c:pt>
                <c:pt idx="2">
                  <c:v>#N/A</c:v>
                </c:pt>
                <c:pt idx="3">
                  <c:v>1.05</c:v>
                </c:pt>
                <c:pt idx="4">
                  <c:v>#N/A</c:v>
                </c:pt>
                <c:pt idx="5">
                  <c:v>1.83</c:v>
                </c:pt>
                <c:pt idx="6">
                  <c:v>#N/A</c:v>
                </c:pt>
                <c:pt idx="7">
                  <c:v>2.8</c:v>
                </c:pt>
                <c:pt idx="8">
                  <c:v>#N/A</c:v>
                </c:pt>
                <c:pt idx="9">
                  <c:v>1.31</c:v>
                </c:pt>
              </c:numCache>
            </c:numRef>
          </c:val>
          <c:extLst>
            <c:ext xmlns:c16="http://schemas.microsoft.com/office/drawing/2014/chart" uri="{C3380CC4-5D6E-409C-BE32-E72D297353CC}">
              <c16:uniqueId val="{00000005-30A3-4199-AFFF-3A2E58570E1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c:v>
                </c:pt>
                <c:pt idx="2">
                  <c:v>#N/A</c:v>
                </c:pt>
                <c:pt idx="3">
                  <c:v>0.42</c:v>
                </c:pt>
                <c:pt idx="4">
                  <c:v>#N/A</c:v>
                </c:pt>
                <c:pt idx="5">
                  <c:v>1.77</c:v>
                </c:pt>
                <c:pt idx="6">
                  <c:v>#N/A</c:v>
                </c:pt>
                <c:pt idx="7">
                  <c:v>1.32</c:v>
                </c:pt>
                <c:pt idx="8">
                  <c:v>#N/A</c:v>
                </c:pt>
                <c:pt idx="9">
                  <c:v>1.34</c:v>
                </c:pt>
              </c:numCache>
            </c:numRef>
          </c:val>
          <c:extLst>
            <c:ext xmlns:c16="http://schemas.microsoft.com/office/drawing/2014/chart" uri="{C3380CC4-5D6E-409C-BE32-E72D297353CC}">
              <c16:uniqueId val="{00000006-30A3-4199-AFFF-3A2E58570E1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8.69</c:v>
                </c:pt>
                <c:pt idx="2">
                  <c:v>#N/A</c:v>
                </c:pt>
                <c:pt idx="3">
                  <c:v>9.75</c:v>
                </c:pt>
                <c:pt idx="4">
                  <c:v>#N/A</c:v>
                </c:pt>
                <c:pt idx="5">
                  <c:v>6.24</c:v>
                </c:pt>
                <c:pt idx="6">
                  <c:v>#N/A</c:v>
                </c:pt>
                <c:pt idx="7">
                  <c:v>7.76</c:v>
                </c:pt>
                <c:pt idx="8">
                  <c:v>#N/A</c:v>
                </c:pt>
                <c:pt idx="9">
                  <c:v>7.46</c:v>
                </c:pt>
              </c:numCache>
            </c:numRef>
          </c:val>
          <c:extLst>
            <c:ext xmlns:c16="http://schemas.microsoft.com/office/drawing/2014/chart" uri="{C3380CC4-5D6E-409C-BE32-E72D297353CC}">
              <c16:uniqueId val="{00000007-30A3-4199-AFFF-3A2E58570E1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6.46</c:v>
                </c:pt>
                <c:pt idx="2">
                  <c:v>#N/A</c:v>
                </c:pt>
                <c:pt idx="3">
                  <c:v>7.88</c:v>
                </c:pt>
                <c:pt idx="4">
                  <c:v>#N/A</c:v>
                </c:pt>
                <c:pt idx="5">
                  <c:v>8.07</c:v>
                </c:pt>
                <c:pt idx="6">
                  <c:v>#N/A</c:v>
                </c:pt>
                <c:pt idx="7">
                  <c:v>8.33</c:v>
                </c:pt>
                <c:pt idx="8">
                  <c:v>#N/A</c:v>
                </c:pt>
                <c:pt idx="9">
                  <c:v>9.7799999999999994</c:v>
                </c:pt>
              </c:numCache>
            </c:numRef>
          </c:val>
          <c:extLst>
            <c:ext xmlns:c16="http://schemas.microsoft.com/office/drawing/2014/chart" uri="{C3380CC4-5D6E-409C-BE32-E72D297353CC}">
              <c16:uniqueId val="{00000008-30A3-4199-AFFF-3A2E58570E1D}"/>
            </c:ext>
          </c:extLst>
        </c:ser>
        <c:ser>
          <c:idx val="9"/>
          <c:order val="9"/>
          <c:tx>
            <c:strRef>
              <c:f>データシート!$A$36</c:f>
              <c:strCache>
                <c:ptCount val="1"/>
                <c:pt idx="0">
                  <c:v>新宮市立医療センター病院事業会計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29.48</c:v>
                </c:pt>
                <c:pt idx="2">
                  <c:v>#N/A</c:v>
                </c:pt>
                <c:pt idx="3">
                  <c:v>27.31</c:v>
                </c:pt>
                <c:pt idx="4">
                  <c:v>#N/A</c:v>
                </c:pt>
                <c:pt idx="5">
                  <c:v>27.57</c:v>
                </c:pt>
                <c:pt idx="6">
                  <c:v>#N/A</c:v>
                </c:pt>
                <c:pt idx="7">
                  <c:v>24.38</c:v>
                </c:pt>
                <c:pt idx="8">
                  <c:v>#N/A</c:v>
                </c:pt>
                <c:pt idx="9">
                  <c:v>23.37</c:v>
                </c:pt>
              </c:numCache>
            </c:numRef>
          </c:val>
          <c:extLst>
            <c:ext xmlns:c16="http://schemas.microsoft.com/office/drawing/2014/chart" uri="{C3380CC4-5D6E-409C-BE32-E72D297353CC}">
              <c16:uniqueId val="{00000009-30A3-4199-AFFF-3A2E58570E1D}"/>
            </c:ext>
          </c:extLst>
        </c:ser>
        <c:dLbls>
          <c:showLegendKey val="0"/>
          <c:showVal val="0"/>
          <c:showCatName val="0"/>
          <c:showSerName val="0"/>
          <c:showPercent val="0"/>
          <c:showBubbleSize val="0"/>
        </c:dLbls>
        <c:gapWidth val="150"/>
        <c:overlap val="100"/>
        <c:axId val="160906624"/>
        <c:axId val="160912512"/>
      </c:barChart>
      <c:catAx>
        <c:axId val="16090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912512"/>
        <c:crosses val="autoZero"/>
        <c:auto val="1"/>
        <c:lblAlgn val="ctr"/>
        <c:lblOffset val="100"/>
        <c:tickLblSkip val="1"/>
        <c:tickMarkSkip val="1"/>
        <c:noMultiLvlLbl val="0"/>
      </c:catAx>
      <c:valAx>
        <c:axId val="160912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906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1678</c:v>
                </c:pt>
                <c:pt idx="5">
                  <c:v>1723</c:v>
                </c:pt>
                <c:pt idx="8">
                  <c:v>1980</c:v>
                </c:pt>
                <c:pt idx="11">
                  <c:v>2010</c:v>
                </c:pt>
                <c:pt idx="14">
                  <c:v>1950</c:v>
                </c:pt>
              </c:numCache>
            </c:numRef>
          </c:val>
          <c:extLst>
            <c:ext xmlns:c16="http://schemas.microsoft.com/office/drawing/2014/chart" uri="{C3380CC4-5D6E-409C-BE32-E72D297353CC}">
              <c16:uniqueId val="{00000000-5C95-4E97-B4EA-F662596573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C95-4E97-B4EA-F662596573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C95-4E97-B4EA-F662596573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95-4E97-B4EA-F662596573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495</c:v>
                </c:pt>
                <c:pt idx="3">
                  <c:v>490</c:v>
                </c:pt>
                <c:pt idx="6">
                  <c:v>535</c:v>
                </c:pt>
                <c:pt idx="9">
                  <c:v>600</c:v>
                </c:pt>
                <c:pt idx="12">
                  <c:v>618</c:v>
                </c:pt>
              </c:numCache>
            </c:numRef>
          </c:val>
          <c:extLst>
            <c:ext xmlns:c16="http://schemas.microsoft.com/office/drawing/2014/chart" uri="{C3380CC4-5D6E-409C-BE32-E72D297353CC}">
              <c16:uniqueId val="{00000004-5C95-4E97-B4EA-F662596573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95-4E97-B4EA-F662596573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C95-4E97-B4EA-F662596573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2342</c:v>
                </c:pt>
                <c:pt idx="3">
                  <c:v>2435</c:v>
                </c:pt>
                <c:pt idx="6">
                  <c:v>2725</c:v>
                </c:pt>
                <c:pt idx="9">
                  <c:v>2604</c:v>
                </c:pt>
                <c:pt idx="12">
                  <c:v>2378</c:v>
                </c:pt>
              </c:numCache>
            </c:numRef>
          </c:val>
          <c:extLst>
            <c:ext xmlns:c16="http://schemas.microsoft.com/office/drawing/2014/chart" uri="{C3380CC4-5D6E-409C-BE32-E72D297353CC}">
              <c16:uniqueId val="{00000007-5C95-4E97-B4EA-F66259657363}"/>
            </c:ext>
          </c:extLst>
        </c:ser>
        <c:dLbls>
          <c:showLegendKey val="0"/>
          <c:showVal val="0"/>
          <c:showCatName val="0"/>
          <c:showSerName val="0"/>
          <c:showPercent val="0"/>
          <c:showBubbleSize val="0"/>
        </c:dLbls>
        <c:gapWidth val="100"/>
        <c:overlap val="100"/>
        <c:axId val="161012736"/>
        <c:axId val="161014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1159</c:v>
                </c:pt>
                <c:pt idx="2">
                  <c:v>#N/A</c:v>
                </c:pt>
                <c:pt idx="3">
                  <c:v>#N/A</c:v>
                </c:pt>
                <c:pt idx="4">
                  <c:v>1202</c:v>
                </c:pt>
                <c:pt idx="5">
                  <c:v>#N/A</c:v>
                </c:pt>
                <c:pt idx="6">
                  <c:v>#N/A</c:v>
                </c:pt>
                <c:pt idx="7">
                  <c:v>1280</c:v>
                </c:pt>
                <c:pt idx="8">
                  <c:v>#N/A</c:v>
                </c:pt>
                <c:pt idx="9">
                  <c:v>#N/A</c:v>
                </c:pt>
                <c:pt idx="10">
                  <c:v>1194</c:v>
                </c:pt>
                <c:pt idx="11">
                  <c:v>#N/A</c:v>
                </c:pt>
                <c:pt idx="12">
                  <c:v>#N/A</c:v>
                </c:pt>
                <c:pt idx="13">
                  <c:v>1046</c:v>
                </c:pt>
                <c:pt idx="14">
                  <c:v>#N/A</c:v>
                </c:pt>
              </c:numCache>
            </c:numRef>
          </c:val>
          <c:smooth val="0"/>
          <c:extLst>
            <c:ext xmlns:c16="http://schemas.microsoft.com/office/drawing/2014/chart" uri="{C3380CC4-5D6E-409C-BE32-E72D297353CC}">
              <c16:uniqueId val="{00000008-5C95-4E97-B4EA-F66259657363}"/>
            </c:ext>
          </c:extLst>
        </c:ser>
        <c:dLbls>
          <c:showLegendKey val="0"/>
          <c:showVal val="0"/>
          <c:showCatName val="0"/>
          <c:showSerName val="0"/>
          <c:showPercent val="0"/>
          <c:showBubbleSize val="0"/>
        </c:dLbls>
        <c:marker val="1"/>
        <c:smooth val="0"/>
        <c:axId val="161012736"/>
        <c:axId val="161014912"/>
      </c:lineChart>
      <c:catAx>
        <c:axId val="16101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014912"/>
        <c:crosses val="autoZero"/>
        <c:auto val="1"/>
        <c:lblAlgn val="ctr"/>
        <c:lblOffset val="100"/>
        <c:tickLblSkip val="1"/>
        <c:tickMarkSkip val="1"/>
        <c:noMultiLvlLbl val="0"/>
      </c:catAx>
      <c:valAx>
        <c:axId val="161014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01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17785</c:v>
                </c:pt>
                <c:pt idx="5">
                  <c:v>18666</c:v>
                </c:pt>
                <c:pt idx="8">
                  <c:v>19656</c:v>
                </c:pt>
                <c:pt idx="11">
                  <c:v>19305</c:v>
                </c:pt>
                <c:pt idx="14">
                  <c:v>18957</c:v>
                </c:pt>
              </c:numCache>
            </c:numRef>
          </c:val>
          <c:extLst>
            <c:ext xmlns:c16="http://schemas.microsoft.com/office/drawing/2014/chart" uri="{C3380CC4-5D6E-409C-BE32-E72D297353CC}">
              <c16:uniqueId val="{00000000-37D3-43FB-BADF-FE3DBB7C6C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1440</c:v>
                </c:pt>
                <c:pt idx="5">
                  <c:v>1204</c:v>
                </c:pt>
                <c:pt idx="8">
                  <c:v>1207</c:v>
                </c:pt>
                <c:pt idx="11">
                  <c:v>1129</c:v>
                </c:pt>
                <c:pt idx="14">
                  <c:v>938</c:v>
                </c:pt>
              </c:numCache>
            </c:numRef>
          </c:val>
          <c:extLst>
            <c:ext xmlns:c16="http://schemas.microsoft.com/office/drawing/2014/chart" uri="{C3380CC4-5D6E-409C-BE32-E72D297353CC}">
              <c16:uniqueId val="{00000001-37D3-43FB-BADF-FE3DBB7C6C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6599</c:v>
                </c:pt>
                <c:pt idx="5">
                  <c:v>7181</c:v>
                </c:pt>
                <c:pt idx="8">
                  <c:v>7239</c:v>
                </c:pt>
                <c:pt idx="11">
                  <c:v>6810</c:v>
                </c:pt>
                <c:pt idx="14">
                  <c:v>7124</c:v>
                </c:pt>
              </c:numCache>
            </c:numRef>
          </c:val>
          <c:extLst>
            <c:ext xmlns:c16="http://schemas.microsoft.com/office/drawing/2014/chart" uri="{C3380CC4-5D6E-409C-BE32-E72D297353CC}">
              <c16:uniqueId val="{00000002-37D3-43FB-BADF-FE3DBB7C6C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D3-43FB-BADF-FE3DBB7C6C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D3-43FB-BADF-FE3DBB7C6C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D3-43FB-BADF-FE3DBB7C6C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2684</c:v>
                </c:pt>
                <c:pt idx="3">
                  <c:v>2762</c:v>
                </c:pt>
                <c:pt idx="6">
                  <c:v>2585</c:v>
                </c:pt>
                <c:pt idx="9">
                  <c:v>2462</c:v>
                </c:pt>
                <c:pt idx="12">
                  <c:v>2180</c:v>
                </c:pt>
              </c:numCache>
            </c:numRef>
          </c:val>
          <c:extLst>
            <c:ext xmlns:c16="http://schemas.microsoft.com/office/drawing/2014/chart" uri="{C3380CC4-5D6E-409C-BE32-E72D297353CC}">
              <c16:uniqueId val="{00000006-37D3-43FB-BADF-FE3DBB7C6C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222</c:v>
                </c:pt>
                <c:pt idx="3">
                  <c:v>222</c:v>
                </c:pt>
                <c:pt idx="6">
                  <c:v>222</c:v>
                </c:pt>
                <c:pt idx="9">
                  <c:v>222</c:v>
                </c:pt>
                <c:pt idx="12">
                  <c:v>220</c:v>
                </c:pt>
              </c:numCache>
            </c:numRef>
          </c:val>
          <c:extLst>
            <c:ext xmlns:c16="http://schemas.microsoft.com/office/drawing/2014/chart" uri="{C3380CC4-5D6E-409C-BE32-E72D297353CC}">
              <c16:uniqueId val="{00000007-37D3-43FB-BADF-FE3DBB7C6C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5965</c:v>
                </c:pt>
                <c:pt idx="3">
                  <c:v>5810</c:v>
                </c:pt>
                <c:pt idx="6">
                  <c:v>5414</c:v>
                </c:pt>
                <c:pt idx="9">
                  <c:v>4937</c:v>
                </c:pt>
                <c:pt idx="12">
                  <c:v>4793</c:v>
                </c:pt>
              </c:numCache>
            </c:numRef>
          </c:val>
          <c:extLst>
            <c:ext xmlns:c16="http://schemas.microsoft.com/office/drawing/2014/chart" uri="{C3380CC4-5D6E-409C-BE32-E72D297353CC}">
              <c16:uniqueId val="{00000008-37D3-43FB-BADF-FE3DBB7C6C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7D3-43FB-BADF-FE3DBB7C6C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24692</c:v>
                </c:pt>
                <c:pt idx="3">
                  <c:v>25383</c:v>
                </c:pt>
                <c:pt idx="6">
                  <c:v>26433</c:v>
                </c:pt>
                <c:pt idx="9">
                  <c:v>25482</c:v>
                </c:pt>
                <c:pt idx="12">
                  <c:v>24091</c:v>
                </c:pt>
              </c:numCache>
            </c:numRef>
          </c:val>
          <c:extLst>
            <c:ext xmlns:c16="http://schemas.microsoft.com/office/drawing/2014/chart" uri="{C3380CC4-5D6E-409C-BE32-E72D297353CC}">
              <c16:uniqueId val="{0000000A-37D3-43FB-BADF-FE3DBB7C6C57}"/>
            </c:ext>
          </c:extLst>
        </c:ser>
        <c:dLbls>
          <c:showLegendKey val="0"/>
          <c:showVal val="0"/>
          <c:showCatName val="0"/>
          <c:showSerName val="0"/>
          <c:showPercent val="0"/>
          <c:showBubbleSize val="0"/>
        </c:dLbls>
        <c:gapWidth val="100"/>
        <c:overlap val="100"/>
        <c:axId val="161283072"/>
        <c:axId val="161285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7738</c:v>
                </c:pt>
                <c:pt idx="2">
                  <c:v>#N/A</c:v>
                </c:pt>
                <c:pt idx="3">
                  <c:v>#N/A</c:v>
                </c:pt>
                <c:pt idx="4">
                  <c:v>7126</c:v>
                </c:pt>
                <c:pt idx="5">
                  <c:v>#N/A</c:v>
                </c:pt>
                <c:pt idx="6">
                  <c:v>#N/A</c:v>
                </c:pt>
                <c:pt idx="7">
                  <c:v>6552</c:v>
                </c:pt>
                <c:pt idx="8">
                  <c:v>#N/A</c:v>
                </c:pt>
                <c:pt idx="9">
                  <c:v>#N/A</c:v>
                </c:pt>
                <c:pt idx="10">
                  <c:v>5858</c:v>
                </c:pt>
                <c:pt idx="11">
                  <c:v>#N/A</c:v>
                </c:pt>
                <c:pt idx="12">
                  <c:v>#N/A</c:v>
                </c:pt>
                <c:pt idx="13">
                  <c:v>4264</c:v>
                </c:pt>
                <c:pt idx="14">
                  <c:v>#N/A</c:v>
                </c:pt>
              </c:numCache>
            </c:numRef>
          </c:val>
          <c:smooth val="0"/>
          <c:extLst>
            <c:ext xmlns:c16="http://schemas.microsoft.com/office/drawing/2014/chart" uri="{C3380CC4-5D6E-409C-BE32-E72D297353CC}">
              <c16:uniqueId val="{0000000B-37D3-43FB-BADF-FE3DBB7C6C57}"/>
            </c:ext>
          </c:extLst>
        </c:ser>
        <c:dLbls>
          <c:showLegendKey val="0"/>
          <c:showVal val="0"/>
          <c:showCatName val="0"/>
          <c:showSerName val="0"/>
          <c:showPercent val="0"/>
          <c:showBubbleSize val="0"/>
        </c:dLbls>
        <c:marker val="1"/>
        <c:smooth val="0"/>
        <c:axId val="161283072"/>
        <c:axId val="161285248"/>
      </c:lineChart>
      <c:catAx>
        <c:axId val="16128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285248"/>
        <c:crosses val="autoZero"/>
        <c:auto val="1"/>
        <c:lblAlgn val="ctr"/>
        <c:lblOffset val="100"/>
        <c:tickLblSkip val="1"/>
        <c:tickMarkSkip val="1"/>
        <c:noMultiLvlLbl val="0"/>
      </c:catAx>
      <c:valAx>
        <c:axId val="161285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28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2050</c:v>
                </c:pt>
                <c:pt idx="1">
                  <c:v>2060</c:v>
                </c:pt>
                <c:pt idx="2">
                  <c:v>2220</c:v>
                </c:pt>
              </c:numCache>
            </c:numRef>
          </c:val>
          <c:extLst>
            <c:ext xmlns:c16="http://schemas.microsoft.com/office/drawing/2014/chart" uri="{C3380CC4-5D6E-409C-BE32-E72D297353CC}">
              <c16:uniqueId val="{00000000-E00F-4EAD-A6BD-BE79526BC9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1793</c:v>
                </c:pt>
                <c:pt idx="1">
                  <c:v>1843</c:v>
                </c:pt>
                <c:pt idx="2">
                  <c:v>1965</c:v>
                </c:pt>
              </c:numCache>
            </c:numRef>
          </c:val>
          <c:extLst>
            <c:ext xmlns:c16="http://schemas.microsoft.com/office/drawing/2014/chart" uri="{C3380CC4-5D6E-409C-BE32-E72D297353CC}">
              <c16:uniqueId val="{00000001-E00F-4EAD-A6BD-BE79526BC9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4408</c:v>
                </c:pt>
                <c:pt idx="1">
                  <c:v>3924</c:v>
                </c:pt>
                <c:pt idx="2">
                  <c:v>3739</c:v>
                </c:pt>
              </c:numCache>
            </c:numRef>
          </c:val>
          <c:extLst>
            <c:ext xmlns:c16="http://schemas.microsoft.com/office/drawing/2014/chart" uri="{C3380CC4-5D6E-409C-BE32-E72D297353CC}">
              <c16:uniqueId val="{00000002-E00F-4EAD-A6BD-BE79526BC916}"/>
            </c:ext>
          </c:extLst>
        </c:ser>
        <c:dLbls>
          <c:showLegendKey val="0"/>
          <c:showVal val="0"/>
          <c:showCatName val="0"/>
          <c:showSerName val="0"/>
          <c:showPercent val="0"/>
          <c:showBubbleSize val="0"/>
        </c:dLbls>
        <c:gapWidth val="120"/>
        <c:overlap val="100"/>
        <c:axId val="161374208"/>
        <c:axId val="161375744"/>
      </c:barChart>
      <c:catAx>
        <c:axId val="16137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1375744"/>
        <c:crosses val="autoZero"/>
        <c:auto val="1"/>
        <c:lblAlgn val="ctr"/>
        <c:lblOffset val="100"/>
        <c:tickLblSkip val="1"/>
        <c:tickMarkSkip val="1"/>
        <c:noMultiLvlLbl val="0"/>
      </c:catAx>
      <c:valAx>
        <c:axId val="161375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137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{55531C5D-E4C9-485C-9C5F-0240315791FC}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DF3-4D0E-801E-C472A69BBB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{4D03C6F8-C9D5-4F0E-AFFA-39D088AA6E6D}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F3-4D0E-801E-C472A69BBB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{201ABD0D-984F-4262-BAD7-ABD8DF871514}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F3-4D0E-801E-C472A69BBB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{E70263A9-E808-42FC-B701-21F28B9134AF}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F3-4D0E-801E-C472A69BBB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{98D653B6-D1C2-49E0-862C-7B2E0EFDA3C7}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F3-4D0E-801E-C472A69BBB3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{52FED90D-6EAB-4011-BF9B-1C5F87B0E970}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DF3-4D0E-801E-C472A69BBB3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{7E043777-6097-4427-93F8-DEFA4F66D5FB}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DF3-4D0E-801E-C472A69BBB3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{440063A6-5C34-4EE5-848E-EB118D1C2BC2}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DF3-4D0E-801E-C472A69BBB3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{236874B5-AB59-4240-AB1A-A94B8D7E786D}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DF3-4D0E-801E-C472A69BBB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67.599999999999994</c:v>
                </c:pt>
                <c:pt idx="16">
                  <c:v>63.8</c:v>
                </c:pt>
                <c:pt idx="24">
                  <c:v>66.099999999999994</c:v>
                </c:pt>
                <c:pt idx="32">
                  <c:v>67.3</c:v>
                </c:pt>
              </c:numCache>
            </c:numRef>
          </c:xVal>
          <c:yVal>
            <c:numRef>
              <c:f>公会計指標分析・財政指標組合せ分析表!$BP$51:$DC$51</c:f>
              <c:numCache>
                <c:formatCode>#,##0.0;"▲ "#,##0.0</c:formatCode>
                <c:ptCount val="40"/>
                <c:pt idx="8">
                  <c:v>91.5</c:v>
                </c:pt>
                <c:pt idx="16">
                  <c:v>87.2</c:v>
                </c:pt>
                <c:pt idx="24">
                  <c:v>78.599999999999994</c:v>
                </c:pt>
                <c:pt idx="32">
                  <c:v>57.8</c:v>
                </c:pt>
              </c:numCache>
            </c:numRef>
          </c:yVal>
          <c:smooth val="0"/>
          <c:extLst>
            <c:ext xmlns:c16="http://schemas.microsoft.com/office/drawing/2014/chart" uri="{C3380CC4-5D6E-409C-BE32-E72D297353CC}">
              <c16:uniqueId val="{00000009-3DF3-4D0E-801E-C472A69BBB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{22DFC9D7-6EC4-4B33-98ED-8FA2F82B38ED}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DF3-4D0E-801E-C472A69BBB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{FE650703-174F-4227-AE11-1575FE77B6C9}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F3-4D0E-801E-C472A69BBB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{7398CB83-8AF3-473D-BCA6-A459B17BE890}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F3-4D0E-801E-C472A69BBB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{19A940E5-A87C-45F5-92AF-2C2F2B292EF0}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F3-4D0E-801E-C472A69BBB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{FFF5FB64-3085-45C8-AEE3-928E3AC4A0F5}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F3-4D0E-801E-C472A69BBB3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{2A016110-A792-4320-A0A9-E9B1EFA62B68}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DF3-4D0E-801E-C472A69BBB3A}"/>
                </c:ext>
              </c:extLst>
            </c:dLbl>
            <c:dLbl>
              <c:idx val="16"/>
              <c:layout>
                <c:manualLayout>
                  <c:x val="-3.3543811847235816E-2"/>
                  <c:y val="-5.2250902375108918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{E752B5FA-4A15-4689-868F-30F033FB7FC0}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DF3-4D0E-801E-C472A69BBB3A}"/>
                </c:ext>
              </c:extLst>
            </c:dLbl>
            <c:dLbl>
              <c:idx val="24"/>
              <c:layout>
                <c:manualLayout>
                  <c:x val="-2.392040452413292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{74014A37-A536-4D5A-A9BA-3F07E990A5F9}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DF3-4D0E-801E-C472A69BBB3A}"/>
                </c:ext>
              </c:extLst>
            </c:dLbl>
            <c:dLbl>
              <c:idx val="32"/>
              <c:layout>
                <c:manualLayout>
                  <c:x val="-3.8971385037348309E-2"/>
                  <c:y val="-7.7226826605794316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{C5F3F2DE-B3A1-42E6-B9ED-ABAFD07B50DA}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DF3-4D0E-801E-C472A69BBB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56.4</c:v>
                </c:pt>
                <c:pt idx="16">
                  <c:v>58.8</c:v>
                </c:pt>
                <c:pt idx="24">
                  <c:v>59.4</c:v>
                </c:pt>
                <c:pt idx="32">
                  <c:v>59.2</c:v>
                </c:pt>
              </c:numCache>
            </c:numRef>
          </c:xVal>
          <c:yVal>
            <c:numRef>
              <c:f>公会計指標分析・財政指標組合せ分析表!$BP$55:$DC$55</c:f>
              <c:numCache>
                <c:formatCode>#,##0.0;"▲ "#,##0.0</c:formatCode>
                <c:ptCount val="40"/>
                <c:pt idx="8">
                  <c:v>41.5</c:v>
                </c:pt>
                <c:pt idx="16">
                  <c:v>36.6</c:v>
                </c:pt>
                <c:pt idx="24">
                  <c:v>37.700000000000003</c:v>
                </c:pt>
                <c:pt idx="32">
                  <c:v>37.9</c:v>
                </c:pt>
              </c:numCache>
            </c:numRef>
          </c:yVal>
          <c:smooth val="0"/>
          <c:extLst>
            <c:ext xmlns:c16="http://schemas.microsoft.com/office/drawing/2014/chart" uri="{C3380CC4-5D6E-409C-BE32-E72D297353CC}">
              <c16:uniqueId val="{00000013-3DF3-4D0E-801E-C472A69BBB3A}"/>
            </c:ext>
          </c:extLst>
        </c:ser>
        <c:dLbls>
          <c:showLegendKey val="0"/>
          <c:showVal val="1"/>
          <c:showCatName val="0"/>
          <c:showSerName val="0"/>
          <c:showPercent val="0"/>
          <c:showBubbleSize val="0"/>
        </c:dLbls>
        <c:axId val="213798312"/>
        <c:axId val="215599536"/>
      </c:scatterChart>
      <c:valAx>
        <c:axId val="213798312"/>
        <c:scaling>
          <c:orientation val="minMax"/>
          <c:max val="69"/>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5599536"/>
        <c:crosses val="autoZero"/>
        <c:crossBetween val="midCat"/>
      </c:valAx>
      <c:valAx>
        <c:axId val="215599536"/>
        <c:scaling>
          <c:orientation val="minMax"/>
          <c:max val="101"/>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3798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{13F7D7F9-5460-44D9-B18C-33D95B8BB428}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CC8-4F00-ADA0-CEF57962C1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{513A672C-97D6-426E-B28D-7671ACAB2965}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C8-4F00-ADA0-CEF57962C1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{B26AF560-6D9F-4773-A815-7AD9D0009082}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C8-4F00-ADA0-CEF57962C1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{1A7ABEF1-3712-4FFD-AB40-3F3A312C3572}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C8-4F00-ADA0-CEF57962C1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{617D4A08-FEA2-4E0B-8077-702300B7F44E}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C8-4F00-ADA0-CEF57962C1E1}"/>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{42B441EE-BFE5-4E84-9E2E-5A12D2189755}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CC8-4F00-ADA0-CEF57962C1E1}"/>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{89BD1FAC-9D2F-41F9-A2D4-A96FCDDFA7AA}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CC8-4F00-ADA0-CEF57962C1E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{6354C72C-340B-4DCB-A717-688F1BDB1C01}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CC8-4F00-ADA0-CEF57962C1E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{BC6D2FD2-ACD0-4D99-9CEE-F920A196D5DC}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CC8-4F00-ADA0-CEF57962C1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15.2</c:v>
                </c:pt>
                <c:pt idx="16">
                  <c:v>15.9</c:v>
                </c:pt>
                <c:pt idx="24">
                  <c:v>16.100000000000001</c:v>
                </c:pt>
                <c:pt idx="32">
                  <c:v>15.7</c:v>
                </c:pt>
              </c:numCache>
            </c:numRef>
          </c:xVal>
          <c:yVal>
            <c:numRef>
              <c:f>公会計指標分析・財政指標組合せ分析表!$BP$73:$DC$73</c:f>
              <c:numCache>
                <c:formatCode>#,##0.0;"▲ "#,##0.0</c:formatCode>
                <c:ptCount val="40"/>
                <c:pt idx="0">
                  <c:v>101.9</c:v>
                </c:pt>
                <c:pt idx="8">
                  <c:v>91.5</c:v>
                </c:pt>
                <c:pt idx="16">
                  <c:v>87.2</c:v>
                </c:pt>
                <c:pt idx="24">
                  <c:v>78.599999999999994</c:v>
                </c:pt>
                <c:pt idx="32">
                  <c:v>57.8</c:v>
                </c:pt>
              </c:numCache>
            </c:numRef>
          </c:yVal>
          <c:smooth val="0"/>
          <c:extLst>
            <c:ext xmlns:c16="http://schemas.microsoft.com/office/drawing/2014/chart" uri="{C3380CC4-5D6E-409C-BE32-E72D297353CC}">
              <c16:uniqueId val="{00000009-5CC8-4F00-ADA0-CEF57962C1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{ED09BBE8-99F4-4261-888A-65C290159979}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CC8-4F00-ADA0-CEF57962C1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{7C118C41-5083-4187-91BB-1C6257182D76}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C8-4F00-ADA0-CEF57962C1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{B71B232A-A43E-41E0-BF57-45B93E8C5FB0}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C8-4F00-ADA0-CEF57962C1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{39E578BA-0C83-45DE-917F-7F97F60F6568}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C8-4F00-ADA0-CEF57962C1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{3A41D5CF-0035-4599-9E0F-1745F39CC62F}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C8-4F00-ADA0-CEF57962C1E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{D71797D4-B63B-4A2A-8482-DE0E72C48CE7}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CC8-4F00-ADA0-CEF57962C1E1}"/>
                </c:ext>
              </c:extLst>
            </c:dLbl>
            <c:dLbl>
              <c:idx val="16"/>
              <c:layout>
                <c:manualLayout>
                  <c:x val="-3.1214533996820441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{7E90CBA5-7266-4DF1-B7B4-62804738FC3B}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CC8-4F00-ADA0-CEF57962C1E1}"/>
                </c:ext>
              </c:extLst>
            </c:dLbl>
            <c:dLbl>
              <c:idx val="24"/>
              <c:layout>
                <c:manualLayout>
                  <c:x val="-2.8574111598158442E-2"/>
                  <c:y val="-4.441241805128683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{5E87A0C6-F9C3-4743-B5DE-67170E625D1B}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CC8-4F00-ADA0-CEF57962C1E1}"/>
                </c:ext>
              </c:extLst>
            </c:dLbl>
            <c:dLbl>
              <c:idx val="32"/>
              <c:layout>
                <c:manualLayout>
                  <c:x val="-3.5305257468824396E-2"/>
                  <c:y val="-8.042053363673165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{A82915C1-CA03-43C3-AC6A-8D68A8C0883D}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CC8-4F00-ADA0-CEF57962C1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9.6</c:v>
                </c:pt>
                <c:pt idx="16">
                  <c:v>9.1999999999999993</c:v>
                </c:pt>
                <c:pt idx="24">
                  <c:v>8.9</c:v>
                </c:pt>
                <c:pt idx="32">
                  <c:v>8.6999999999999993</c:v>
                </c:pt>
              </c:numCache>
            </c:numRef>
          </c:xVal>
          <c:yVal>
            <c:numRef>
              <c:f>公会計指標分析・財政指標組合せ分析表!$BP$77:$DC$77</c:f>
              <c:numCache>
                <c:formatCode>#,##0.0;"▲ "#,##0.0</c:formatCode>
                <c:ptCount val="40"/>
                <c:pt idx="0">
                  <c:v>60.8</c:v>
                </c:pt>
                <c:pt idx="8">
                  <c:v>41.5</c:v>
                </c:pt>
                <c:pt idx="16">
                  <c:v>36.6</c:v>
                </c:pt>
                <c:pt idx="24">
                  <c:v>37.700000000000003</c:v>
                </c:pt>
                <c:pt idx="32">
                  <c:v>37.9</c:v>
                </c:pt>
              </c:numCache>
            </c:numRef>
          </c:yVal>
          <c:smooth val="0"/>
          <c:extLst>
            <c:ext xmlns:c16="http://schemas.microsoft.com/office/drawing/2014/chart" uri="{C3380CC4-5D6E-409C-BE32-E72D297353CC}">
              <c16:uniqueId val="{00000013-5CC8-4F00-ADA0-CEF57962C1E1}"/>
            </c:ext>
          </c:extLst>
        </c:ser>
        <c:dLbls>
          <c:showLegendKey val="0"/>
          <c:showVal val="1"/>
          <c:showCatName val="0"/>
          <c:showSerName val="0"/>
          <c:showPercent val="0"/>
          <c:showBubbleSize val="0"/>
        </c:dLbls>
        <c:axId val="215600320"/>
        <c:axId val="215600712"/>
      </c:scatterChart>
      <c:valAx>
        <c:axId val="215600320"/>
        <c:scaling>
          <c:orientation val="minMax"/>
          <c:max val="16.8"/>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5600712"/>
        <c:crosses val="autoZero"/>
        <c:crossBetween val="midCat"/>
      </c:valAx>
      <c:valAx>
        <c:axId val="215600712"/>
        <c:scaling>
          <c:orientation val="minMax"/>
          <c:max val="113"/>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56003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28,876
28,664
255.23
17,962,561
17,198,377
734,069
9,229,227
24,091,399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税が微増となるも、固定資産税が減となったことなどから、地方税は減となり、財政力指数は０．０１減少した。今後も人口減少の傾向は続く見通しであり、指数の急激な改善は難しく、差押等の徴収強化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25400</xdr:rowOff>
    </xdr:to>
    <xdr:cxnSp macro="">
      <xdr:nvCxnSpPr>
        <xdr:cNvPr id="70" name="直線コネクタ 69"/>
        <xdr:cNvCxnSpPr/>
      </xdr:nvCxnSpPr>
      <xdr:spPr>
        <a:xfrm>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8165</xdr:rowOff>
    </xdr:to>
    <xdr:cxnSp macro="">
      <xdr:nvCxnSpPr>
        <xdr:cNvPr id="73" name="直線コネクタ 72"/>
        <xdr:cNvCxnSpPr/>
      </xdr:nvCxnSpPr>
      <xdr:spPr>
        <a:xfrm>
          <a:off x="3225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8165</xdr:rowOff>
    </xdr:to>
    <xdr:cxnSp macro="">
      <xdr:nvCxnSpPr>
        <xdr:cNvPr id="76" name="直線コネクタ 75"/>
        <xdr:cNvCxnSpPr/>
      </xdr:nvCxnSpPr>
      <xdr:spPr>
        <a:xfrm>
          <a:off x="2336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78" name="テキスト ボックス 77"/>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8165</xdr:rowOff>
    </xdr:to>
    <xdr:cxnSp macro="">
      <xdr:nvCxnSpPr>
        <xdr:cNvPr id="79" name="直線コネクタ 78"/>
        <xdr:cNvCxnSpPr/>
      </xdr:nvCxnSpPr>
      <xdr:spPr>
        <a:xfrm>
          <a:off x="1447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9" name="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0"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1" name="楕円 90"/>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2" name="テキスト ボックス 91"/>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3" name="楕円 92"/>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94" name="テキスト ボックス 93"/>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5" name="楕円 94"/>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6" name="テキスト ボックス 95"/>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7" name="楕円 96"/>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8" name="テキスト ボックス 97"/>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歳入では、普通交付税の減や、地方税の減等により歳入経常一般財源は減となった。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歳出では、物件費で庁舎管理における設備点検費等の増等により増となったものの、公債費で平成１４年度借入の一般廃棄物処理事業債やふるさとづくり事業債の償還終了などにより減となったことや、人件費で退職者数の増に対応するため退手債の起債や退手基金の取崩により一般財源充当額が減となったこと等から、経常収支比率は前年度比０．２ポイント減となった。 </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112183</xdr:rowOff>
    </xdr:from>
    <xdr:to>
      <xdr:col>23</xdr:col>
      <xdr:colOff>133350</xdr:colOff>
      <xdr:row>67</xdr:row>
      <xdr:rowOff>128270</xdr:rowOff>
    </xdr:to>
    <xdr:cxnSp macro="">
      <xdr:nvCxnSpPr>
        <xdr:cNvPr id="133" name="直線コネクタ 132"/>
        <xdr:cNvCxnSpPr/>
      </xdr:nvCxnSpPr>
      <xdr:spPr>
        <a:xfrm flipV="1">
          <a:off x="4114800" y="115993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4"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128270</xdr:rowOff>
    </xdr:from>
    <xdr:to>
      <xdr:col>19</xdr:col>
      <xdr:colOff>133350</xdr:colOff>
      <xdr:row>67</xdr:row>
      <xdr:rowOff>128270</xdr:rowOff>
    </xdr:to>
    <xdr:cxnSp macro="">
      <xdr:nvCxnSpPr>
        <xdr:cNvPr id="136" name="直線コネクタ 135"/>
        <xdr:cNvCxnSpPr/>
      </xdr:nvCxnSpPr>
      <xdr:spPr>
        <a:xfrm>
          <a:off x="3225800" y="1161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2117</xdr:rowOff>
    </xdr:from>
    <xdr:to>
      <xdr:col>15</xdr:col>
      <xdr:colOff>82550</xdr:colOff>
      <xdr:row>67</xdr:row>
      <xdr:rowOff>128270</xdr:rowOff>
    </xdr:to>
    <xdr:cxnSp macro="">
      <xdr:nvCxnSpPr>
        <xdr:cNvPr id="139" name="直線コネクタ 138"/>
        <xdr:cNvCxnSpPr/>
      </xdr:nvCxnSpPr>
      <xdr:spPr>
        <a:xfrm>
          <a:off x="2336800" y="11317817"/>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41" name="テキスト ボックス 140"/>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2117</xdr:rowOff>
    </xdr:from>
    <xdr:to>
      <xdr:col>11</xdr:col>
      <xdr:colOff>31750</xdr:colOff>
      <xdr:row>67</xdr:row>
      <xdr:rowOff>39794</xdr:rowOff>
    </xdr:to>
    <xdr:cxnSp macro="">
      <xdr:nvCxnSpPr>
        <xdr:cNvPr id="142" name="直線コネクタ 141"/>
        <xdr:cNvCxnSpPr/>
      </xdr:nvCxnSpPr>
      <xdr:spPr>
        <a:xfrm flipV="1">
          <a:off x="1447800" y="11317817"/>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146473</xdr:rowOff>
    </xdr:from>
    <xdr:to>
      <xdr:col>11</xdr:col>
      <xdr:colOff>82550</xdr:colOff>
      <xdr:row>63</xdr:row>
      <xdr:rowOff>76623</xdr:rowOff>
    </xdr:to>
    <xdr:sp macro="" textlink="">
      <xdr:nvSpPr>
        <xdr:cNvPr id="143" name="フローチャート: 判断 142"/>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86800</xdr:rowOff>
    </xdr:from>
    <xdr:ext cx="762000" cy="259045"/>
    <xdr:sp macro="" textlink="">
      <xdr:nvSpPr>
        <xdr:cNvPr id="144" name="テキスト ボックス 143"/>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5" name="フローチャート: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61383</xdr:rowOff>
    </xdr:from>
    <xdr:to>
      <xdr:col>23</xdr:col>
      <xdr:colOff>184150</xdr:colOff>
      <xdr:row>67</xdr:row>
      <xdr:rowOff>162983</xdr:rowOff>
    </xdr:to>
    <xdr:sp macro="" textlink="">
      <xdr:nvSpPr>
        <xdr:cNvPr id="152" name="楕円 151"/>
        <xdr:cNvSpPr/>
      </xdr:nvSpPr>
      <xdr:spPr>
        <a:xfrm>
          <a:off x="4902200" y="11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128710</xdr:rowOff>
    </xdr:from>
    <xdr:ext cx="762000" cy="259045"/>
    <xdr:sp macro="" textlink="">
      <xdr:nvSpPr>
        <xdr:cNvPr id="153" name="財政構造の弾力性該当値テキスト"/>
        <xdr:cNvSpPr txBox="1"/>
      </xdr:nvSpPr>
      <xdr:spPr>
        <a:xfrm>
          <a:off x="5041900" y="1144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77470</xdr:rowOff>
    </xdr:from>
    <xdr:to>
      <xdr:col>19</xdr:col>
      <xdr:colOff>184150</xdr:colOff>
      <xdr:row>68</xdr:row>
      <xdr:rowOff>7620</xdr:rowOff>
    </xdr:to>
    <xdr:sp macro="" textlink="">
      <xdr:nvSpPr>
        <xdr:cNvPr id="154" name="楕円 153"/>
        <xdr:cNvSpPr/>
      </xdr:nvSpPr>
      <xdr:spPr>
        <a:xfrm>
          <a:off x="4064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163847</xdr:rowOff>
    </xdr:from>
    <xdr:ext cx="736600" cy="259045"/>
    <xdr:sp macro="" textlink="">
      <xdr:nvSpPr>
        <xdr:cNvPr id="155" name="テキスト ボックス 154"/>
        <xdr:cNvSpPr txBox="1"/>
      </xdr:nvSpPr>
      <xdr:spPr>
        <a:xfrm>
          <a:off x="3733800" y="1165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77470</xdr:rowOff>
    </xdr:from>
    <xdr:to>
      <xdr:col>15</xdr:col>
      <xdr:colOff>133350</xdr:colOff>
      <xdr:row>68</xdr:row>
      <xdr:rowOff>7620</xdr:rowOff>
    </xdr:to>
    <xdr:sp macro="" textlink="">
      <xdr:nvSpPr>
        <xdr:cNvPr id="156" name="楕円 155"/>
        <xdr:cNvSpPr/>
      </xdr:nvSpPr>
      <xdr:spPr>
        <a:xfrm>
          <a:off x="3175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163847</xdr:rowOff>
    </xdr:from>
    <xdr:ext cx="762000" cy="259045"/>
    <xdr:sp macro="" textlink="">
      <xdr:nvSpPr>
        <xdr:cNvPr id="157" name="テキスト ボックス 156"/>
        <xdr:cNvSpPr txBox="1"/>
      </xdr:nvSpPr>
      <xdr:spPr>
        <a:xfrm>
          <a:off x="2844800" y="1165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8" name="楕円 157"/>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9" name="テキスト ボックス 158"/>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160444</xdr:rowOff>
    </xdr:from>
    <xdr:to>
      <xdr:col>7</xdr:col>
      <xdr:colOff>31750</xdr:colOff>
      <xdr:row>67</xdr:row>
      <xdr:rowOff>90594</xdr:rowOff>
    </xdr:to>
    <xdr:sp macro="" textlink="">
      <xdr:nvSpPr>
        <xdr:cNvPr id="160" name="楕円 159"/>
        <xdr:cNvSpPr/>
      </xdr:nvSpPr>
      <xdr:spPr>
        <a:xfrm>
          <a:off x="1397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75371</xdr:rowOff>
    </xdr:from>
    <xdr:ext cx="762000" cy="259045"/>
    <xdr:sp macro="" textlink="">
      <xdr:nvSpPr>
        <xdr:cNvPr id="161" name="テキスト ボックス 160"/>
        <xdr:cNvSpPr txBox="1"/>
      </xdr:nvSpPr>
      <xdr:spPr>
        <a:xfrm>
          <a:off x="1066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類似団体平均に比べて、人口１人当たり人件費・物件費等決算額が高くなっているのは、主に物件費等が要因と考えられる。</a:t>
          </a:r>
        </a:p>
        <a:p>
          <a:r>
            <a:rPr kumimoji="1" lang="ja-JP" altLang="en-US" sz="1300">
              <a:latin typeface="ＭＳ Ｐゴシック" panose="020B0600070205080204" pitchFamily="50" charset="-128"/>
              <a:ea typeface="ＭＳ Ｐゴシック" panose="020B0600070205080204" pitchFamily="50" charset="-128"/>
            </a:rPr>
            <a:t>　人件費は定員適正化計画に基づき職員削減を実施しているため、年々減少している一方、物件費等は民間委託への転換による委託料の増や道路や学校施設等の維持修繕費の増など、年々増加傾向にある。このため、今後も定員管理計画に基づき必要最小限の職員数を見極め適正化に努めるとともに、経常経費カットや委託経費の見直しなどを実施し、人件費・物件費等の縮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31748</xdr:rowOff>
    </xdr:from>
    <xdr:to>
      <xdr:col>23</xdr:col>
      <xdr:colOff>133350</xdr:colOff>
      <xdr:row>82</xdr:row>
      <xdr:rowOff>43202</xdr:rowOff>
    </xdr:to>
    <xdr:cxnSp macro="">
      <xdr:nvCxnSpPr>
        <xdr:cNvPr id="196" name="直線コネクタ 195"/>
        <xdr:cNvCxnSpPr/>
      </xdr:nvCxnSpPr>
      <xdr:spPr>
        <a:xfrm>
          <a:off x="4114800" y="14090648"/>
          <a:ext cx="838200" cy="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107399</xdr:rowOff>
    </xdr:from>
    <xdr:ext cx="762000" cy="259045"/>
    <xdr:sp macro="" textlink="">
      <xdr:nvSpPr>
        <xdr:cNvPr id="197" name="人件費・物件費等の状況平均値テキスト"/>
        <xdr:cNvSpPr txBox="1"/>
      </xdr:nvSpPr>
      <xdr:spPr>
        <a:xfrm>
          <a:off x="5041900" y="1382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30237</xdr:rowOff>
    </xdr:from>
    <xdr:to>
      <xdr:col>19</xdr:col>
      <xdr:colOff>133350</xdr:colOff>
      <xdr:row>82</xdr:row>
      <xdr:rowOff>31748</xdr:rowOff>
    </xdr:to>
    <xdr:cxnSp macro="">
      <xdr:nvCxnSpPr>
        <xdr:cNvPr id="199" name="直線コネクタ 198"/>
        <xdr:cNvCxnSpPr/>
      </xdr:nvCxnSpPr>
      <xdr:spPr>
        <a:xfrm>
          <a:off x="3225800" y="14089137"/>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22829</xdr:rowOff>
    </xdr:from>
    <xdr:ext cx="736600" cy="259045"/>
    <xdr:sp macro="" textlink="">
      <xdr:nvSpPr>
        <xdr:cNvPr id="201" name="テキスト ボックス 200"/>
        <xdr:cNvSpPr txBox="1"/>
      </xdr:nvSpPr>
      <xdr:spPr>
        <a:xfrm>
          <a:off x="3733800" y="1373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15953</xdr:rowOff>
    </xdr:from>
    <xdr:to>
      <xdr:col>15</xdr:col>
      <xdr:colOff>82550</xdr:colOff>
      <xdr:row>82</xdr:row>
      <xdr:rowOff>30237</xdr:rowOff>
    </xdr:to>
    <xdr:cxnSp macro="">
      <xdr:nvCxnSpPr>
        <xdr:cNvPr id="202" name="直線コネクタ 201"/>
        <xdr:cNvCxnSpPr/>
      </xdr:nvCxnSpPr>
      <xdr:spPr>
        <a:xfrm>
          <a:off x="2336800" y="14074853"/>
          <a:ext cx="889000" cy="1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8255</xdr:rowOff>
    </xdr:from>
    <xdr:ext cx="762000" cy="259045"/>
    <xdr:sp macro="" textlink="">
      <xdr:nvSpPr>
        <xdr:cNvPr id="204" name="テキスト ボックス 203"/>
        <xdr:cNvSpPr txBox="1"/>
      </xdr:nvSpPr>
      <xdr:spPr>
        <a:xfrm>
          <a:off x="2844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7426</xdr:rowOff>
    </xdr:from>
    <xdr:to>
      <xdr:col>11</xdr:col>
      <xdr:colOff>31750</xdr:colOff>
      <xdr:row>82</xdr:row>
      <xdr:rowOff>15953</xdr:rowOff>
    </xdr:to>
    <xdr:cxnSp macro="">
      <xdr:nvCxnSpPr>
        <xdr:cNvPr id="205" name="直線コネクタ 204"/>
        <xdr:cNvCxnSpPr/>
      </xdr:nvCxnSpPr>
      <xdr:spPr>
        <a:xfrm>
          <a:off x="1447800" y="14066326"/>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28045</xdr:rowOff>
    </xdr:from>
    <xdr:to>
      <xdr:col>11</xdr:col>
      <xdr:colOff>82550</xdr:colOff>
      <xdr:row>81</xdr:row>
      <xdr:rowOff>129645</xdr:rowOff>
    </xdr:to>
    <xdr:sp macro="" textlink="">
      <xdr:nvSpPr>
        <xdr:cNvPr id="206" name="フローチャート: 判断 205"/>
        <xdr:cNvSpPr/>
      </xdr:nvSpPr>
      <xdr:spPr>
        <a:xfrm>
          <a:off x="2286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139822</xdr:rowOff>
    </xdr:from>
    <xdr:ext cx="762000" cy="259045"/>
    <xdr:sp macro="" textlink="">
      <xdr:nvSpPr>
        <xdr:cNvPr id="207" name="テキスト ボックス 206"/>
        <xdr:cNvSpPr txBox="1"/>
      </xdr:nvSpPr>
      <xdr:spPr>
        <a:xfrm>
          <a:off x="1955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72183</xdr:rowOff>
    </xdr:from>
    <xdr:to>
      <xdr:col>7</xdr:col>
      <xdr:colOff>31750</xdr:colOff>
      <xdr:row>82</xdr:row>
      <xdr:rowOff>2333</xdr:rowOff>
    </xdr:to>
    <xdr:sp macro="" textlink="">
      <xdr:nvSpPr>
        <xdr:cNvPr id="208" name="フローチャート: 判断 207"/>
        <xdr:cNvSpPr/>
      </xdr:nvSpPr>
      <xdr:spPr>
        <a:xfrm>
          <a:off x="1397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12510</xdr:rowOff>
    </xdr:from>
    <xdr:ext cx="762000" cy="259045"/>
    <xdr:sp macro="" textlink="">
      <xdr:nvSpPr>
        <xdr:cNvPr id="209" name="テキスト ボックス 208"/>
        <xdr:cNvSpPr txBox="1"/>
      </xdr:nvSpPr>
      <xdr:spPr>
        <a:xfrm>
          <a:off x="1066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163852</xdr:rowOff>
    </xdr:from>
    <xdr:to>
      <xdr:col>23</xdr:col>
      <xdr:colOff>184150</xdr:colOff>
      <xdr:row>82</xdr:row>
      <xdr:rowOff>94002</xdr:rowOff>
    </xdr:to>
    <xdr:sp macro="" textlink="">
      <xdr:nvSpPr>
        <xdr:cNvPr id="215" name="楕円 214"/>
        <xdr:cNvSpPr/>
      </xdr:nvSpPr>
      <xdr:spPr>
        <a:xfrm>
          <a:off x="4902200" y="140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135929</xdr:rowOff>
    </xdr:from>
    <xdr:ext cx="762000" cy="259045"/>
    <xdr:sp macro="" textlink="">
      <xdr:nvSpPr>
        <xdr:cNvPr id="216" name="人件費・物件費等の状況該当値テキスト"/>
        <xdr:cNvSpPr txBox="1"/>
      </xdr:nvSpPr>
      <xdr:spPr>
        <a:xfrm>
          <a:off x="5041900" y="140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152398</xdr:rowOff>
    </xdr:from>
    <xdr:to>
      <xdr:col>19</xdr:col>
      <xdr:colOff>184150</xdr:colOff>
      <xdr:row>82</xdr:row>
      <xdr:rowOff>82548</xdr:rowOff>
    </xdr:to>
    <xdr:sp macro="" textlink="">
      <xdr:nvSpPr>
        <xdr:cNvPr id="217" name="楕円 216"/>
        <xdr:cNvSpPr/>
      </xdr:nvSpPr>
      <xdr:spPr>
        <a:xfrm>
          <a:off x="4064000" y="1403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67325</xdr:rowOff>
    </xdr:from>
    <xdr:ext cx="736600" cy="259045"/>
    <xdr:sp macro="" textlink="">
      <xdr:nvSpPr>
        <xdr:cNvPr id="218" name="テキスト ボックス 217"/>
        <xdr:cNvSpPr txBox="1"/>
      </xdr:nvSpPr>
      <xdr:spPr>
        <a:xfrm>
          <a:off x="3733800" y="14126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150887</xdr:rowOff>
    </xdr:from>
    <xdr:to>
      <xdr:col>15</xdr:col>
      <xdr:colOff>133350</xdr:colOff>
      <xdr:row>82</xdr:row>
      <xdr:rowOff>81037</xdr:rowOff>
    </xdr:to>
    <xdr:sp macro="" textlink="">
      <xdr:nvSpPr>
        <xdr:cNvPr id="219" name="楕円 218"/>
        <xdr:cNvSpPr/>
      </xdr:nvSpPr>
      <xdr:spPr>
        <a:xfrm>
          <a:off x="3175000" y="1403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65814</xdr:rowOff>
    </xdr:from>
    <xdr:ext cx="762000" cy="259045"/>
    <xdr:sp macro="" textlink="">
      <xdr:nvSpPr>
        <xdr:cNvPr id="220" name="テキスト ボックス 219"/>
        <xdr:cNvSpPr txBox="1"/>
      </xdr:nvSpPr>
      <xdr:spPr>
        <a:xfrm>
          <a:off x="2844800" y="1412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136603</xdr:rowOff>
    </xdr:from>
    <xdr:to>
      <xdr:col>11</xdr:col>
      <xdr:colOff>82550</xdr:colOff>
      <xdr:row>82</xdr:row>
      <xdr:rowOff>66753</xdr:rowOff>
    </xdr:to>
    <xdr:sp macro="" textlink="">
      <xdr:nvSpPr>
        <xdr:cNvPr id="221" name="楕円 220"/>
        <xdr:cNvSpPr/>
      </xdr:nvSpPr>
      <xdr:spPr>
        <a:xfrm>
          <a:off x="2286000" y="140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51530</xdr:rowOff>
    </xdr:from>
    <xdr:ext cx="762000" cy="259045"/>
    <xdr:sp macro="" textlink="">
      <xdr:nvSpPr>
        <xdr:cNvPr id="222" name="テキスト ボックス 221"/>
        <xdr:cNvSpPr txBox="1"/>
      </xdr:nvSpPr>
      <xdr:spPr>
        <a:xfrm>
          <a:off x="1955800" y="1411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128076</xdr:rowOff>
    </xdr:from>
    <xdr:to>
      <xdr:col>7</xdr:col>
      <xdr:colOff>31750</xdr:colOff>
      <xdr:row>82</xdr:row>
      <xdr:rowOff>58226</xdr:rowOff>
    </xdr:to>
    <xdr:sp macro="" textlink="">
      <xdr:nvSpPr>
        <xdr:cNvPr id="223" name="楕円 222"/>
        <xdr:cNvSpPr/>
      </xdr:nvSpPr>
      <xdr:spPr>
        <a:xfrm>
          <a:off x="1397000" y="1401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43003</xdr:rowOff>
    </xdr:from>
    <xdr:ext cx="762000" cy="259045"/>
    <xdr:sp macro="" textlink="">
      <xdr:nvSpPr>
        <xdr:cNvPr id="224" name="テキスト ボックス 223"/>
        <xdr:cNvSpPr txBox="1"/>
      </xdr:nvSpPr>
      <xdr:spPr>
        <a:xfrm>
          <a:off x="1066800" y="1410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類似団体平均と比較して、０．１ポイント下回っている。今後も類似団体及び県下の状況を勘案しつつ適正化に努める。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3" name="直線コネクタ 252"/>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160161</xdr:rowOff>
    </xdr:to>
    <xdr:cxnSp macro="">
      <xdr:nvCxnSpPr>
        <xdr:cNvPr id="258" name="直線コネクタ 257"/>
        <xdr:cNvCxnSpPr/>
      </xdr:nvCxnSpPr>
      <xdr:spPr>
        <a:xfrm>
          <a:off x="16179800" y="14323484"/>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9"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0" name="フローチャート: 判断 259"/>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79728</xdr:rowOff>
    </xdr:from>
    <xdr:to>
      <xdr:col>77</xdr:col>
      <xdr:colOff>44450</xdr:colOff>
      <xdr:row>83</xdr:row>
      <xdr:rowOff>93134</xdr:rowOff>
    </xdr:to>
    <xdr:cxnSp macro="">
      <xdr:nvCxnSpPr>
        <xdr:cNvPr id="261" name="直線コネクタ 260"/>
        <xdr:cNvCxnSpPr/>
      </xdr:nvCxnSpPr>
      <xdr:spPr>
        <a:xfrm>
          <a:off x="15290800" y="143100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2" name="フローチャート: 判断 261"/>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24288</xdr:rowOff>
    </xdr:from>
    <xdr:ext cx="736600" cy="259045"/>
    <xdr:sp macro="" textlink="">
      <xdr:nvSpPr>
        <xdr:cNvPr id="263" name="テキスト ボックス 262"/>
        <xdr:cNvSpPr txBox="1"/>
      </xdr:nvSpPr>
      <xdr:spPr>
        <a:xfrm>
          <a:off x="15798800" y="1442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79728</xdr:rowOff>
    </xdr:from>
    <xdr:to>
      <xdr:col>72</xdr:col>
      <xdr:colOff>203200</xdr:colOff>
      <xdr:row>83</xdr:row>
      <xdr:rowOff>119945</xdr:rowOff>
    </xdr:to>
    <xdr:cxnSp macro="">
      <xdr:nvCxnSpPr>
        <xdr:cNvPr id="264" name="直線コネクタ 263"/>
        <xdr:cNvCxnSpPr/>
      </xdr:nvCxnSpPr>
      <xdr:spPr>
        <a:xfrm flipV="1">
          <a:off x="14401800" y="143100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66" name="テキスト ボックス 265"/>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119945</xdr:rowOff>
    </xdr:from>
    <xdr:to>
      <xdr:col>68</xdr:col>
      <xdr:colOff>152400</xdr:colOff>
      <xdr:row>84</xdr:row>
      <xdr:rowOff>69145</xdr:rowOff>
    </xdr:to>
    <xdr:cxnSp macro="">
      <xdr:nvCxnSpPr>
        <xdr:cNvPr id="267" name="直線コネクタ 266"/>
        <xdr:cNvCxnSpPr/>
      </xdr:nvCxnSpPr>
      <xdr:spPr>
        <a:xfrm flipV="1">
          <a:off x="13512800" y="143502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8" name="フローチャート: 判断 267"/>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51099</xdr:rowOff>
    </xdr:from>
    <xdr:ext cx="762000" cy="259045"/>
    <xdr:sp macro="" textlink="">
      <xdr:nvSpPr>
        <xdr:cNvPr id="269" name="テキスト ボックス 268"/>
        <xdr:cNvSpPr txBox="1"/>
      </xdr:nvSpPr>
      <xdr:spPr>
        <a:xfrm>
          <a:off x="14020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70" name="フローチャート: 判断 269"/>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71" name="テキスト ボックス 270"/>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7" name="楕円 276"/>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125888</xdr:rowOff>
    </xdr:from>
    <xdr:ext cx="762000" cy="259045"/>
    <xdr:sp macro="" textlink="">
      <xdr:nvSpPr>
        <xdr:cNvPr id="278" name="給与水準   （国との比較）該当値テキスト"/>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9" name="楕円 278"/>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80" name="テキスト ボックス 279"/>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28928</xdr:rowOff>
    </xdr:from>
    <xdr:to>
      <xdr:col>73</xdr:col>
      <xdr:colOff>44450</xdr:colOff>
      <xdr:row>83</xdr:row>
      <xdr:rowOff>130528</xdr:rowOff>
    </xdr:to>
    <xdr:sp macro="" textlink="">
      <xdr:nvSpPr>
        <xdr:cNvPr id="281" name="楕円 280"/>
        <xdr:cNvSpPr/>
      </xdr:nvSpPr>
      <xdr:spPr>
        <a:xfrm>
          <a:off x="15240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140705</xdr:rowOff>
    </xdr:from>
    <xdr:ext cx="762000" cy="259045"/>
    <xdr:sp macro="" textlink="">
      <xdr:nvSpPr>
        <xdr:cNvPr id="282" name="テキスト ボックス 281"/>
        <xdr:cNvSpPr txBox="1"/>
      </xdr:nvSpPr>
      <xdr:spPr>
        <a:xfrm>
          <a:off x="14909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69145</xdr:rowOff>
    </xdr:from>
    <xdr:to>
      <xdr:col>68</xdr:col>
      <xdr:colOff>203200</xdr:colOff>
      <xdr:row>83</xdr:row>
      <xdr:rowOff>170745</xdr:rowOff>
    </xdr:to>
    <xdr:sp macro="" textlink="">
      <xdr:nvSpPr>
        <xdr:cNvPr id="283" name="楕円 282"/>
        <xdr:cNvSpPr/>
      </xdr:nvSpPr>
      <xdr:spPr>
        <a:xfrm>
          <a:off x="14351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9472</xdr:rowOff>
    </xdr:from>
    <xdr:ext cx="762000" cy="259045"/>
    <xdr:sp macro="" textlink="">
      <xdr:nvSpPr>
        <xdr:cNvPr id="284" name="テキスト ボックス 283"/>
        <xdr:cNvSpPr txBox="1"/>
      </xdr:nvSpPr>
      <xdr:spPr>
        <a:xfrm>
          <a:off x="14020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85" name="楕円 284"/>
        <xdr:cNvSpPr/>
      </xdr:nvSpPr>
      <xdr:spPr>
        <a:xfrm>
          <a:off x="13462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104722</xdr:rowOff>
    </xdr:from>
    <xdr:ext cx="762000" cy="259045"/>
    <xdr:sp macro="" textlink="">
      <xdr:nvSpPr>
        <xdr:cNvPr id="286" name="テキスト ボックス 285"/>
        <xdr:cNvSpPr txBox="1"/>
      </xdr:nvSpPr>
      <xdr:spPr>
        <a:xfrm>
          <a:off x="13131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類似団体平均と比較して、０．９４人、和歌山県平均と比較して、１．４５人上回っている。今後も定員管理計画に基づき、必要最小限の職員数を見極めながら適正化に努める。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3" name="直線コネクタ 312"/>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4"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5" name="直線コネクタ 314"/>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6"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7" name="直線コネクタ 316"/>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105867</xdr:rowOff>
    </xdr:from>
    <xdr:to>
      <xdr:col>81</xdr:col>
      <xdr:colOff>44450</xdr:colOff>
      <xdr:row>61</xdr:row>
      <xdr:rowOff>105867</xdr:rowOff>
    </xdr:to>
    <xdr:cxnSp macro="">
      <xdr:nvCxnSpPr>
        <xdr:cNvPr id="318" name="直線コネクタ 317"/>
        <xdr:cNvCxnSpPr/>
      </xdr:nvCxnSpPr>
      <xdr:spPr>
        <a:xfrm>
          <a:off x="16179800" y="105643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26230</xdr:rowOff>
    </xdr:from>
    <xdr:ext cx="762000" cy="259045"/>
    <xdr:sp macro="" textlink="">
      <xdr:nvSpPr>
        <xdr:cNvPr id="319" name="定員管理の状況平均値テキスト"/>
        <xdr:cNvSpPr txBox="1"/>
      </xdr:nvSpPr>
      <xdr:spPr>
        <a:xfrm>
          <a:off x="17106900" y="1031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0" name="フローチャート: 判断 319"/>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97663</xdr:rowOff>
    </xdr:from>
    <xdr:to>
      <xdr:col>77</xdr:col>
      <xdr:colOff>44450</xdr:colOff>
      <xdr:row>61</xdr:row>
      <xdr:rowOff>105867</xdr:rowOff>
    </xdr:to>
    <xdr:cxnSp macro="">
      <xdr:nvCxnSpPr>
        <xdr:cNvPr id="321" name="直線コネクタ 320"/>
        <xdr:cNvCxnSpPr/>
      </xdr:nvCxnSpPr>
      <xdr:spPr>
        <a:xfrm>
          <a:off x="15290800" y="10556113"/>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2" name="フローチャート: 判断 321"/>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124858</xdr:rowOff>
    </xdr:from>
    <xdr:ext cx="736600" cy="259045"/>
    <xdr:sp macro="" textlink="">
      <xdr:nvSpPr>
        <xdr:cNvPr id="323" name="テキスト ボックス 322"/>
        <xdr:cNvSpPr txBox="1"/>
      </xdr:nvSpPr>
      <xdr:spPr>
        <a:xfrm>
          <a:off x="15798800" y="1024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93320</xdr:rowOff>
    </xdr:from>
    <xdr:to>
      <xdr:col>72</xdr:col>
      <xdr:colOff>203200</xdr:colOff>
      <xdr:row>61</xdr:row>
      <xdr:rowOff>97663</xdr:rowOff>
    </xdr:to>
    <xdr:cxnSp macro="">
      <xdr:nvCxnSpPr>
        <xdr:cNvPr id="324" name="直線コネクタ 323"/>
        <xdr:cNvCxnSpPr/>
      </xdr:nvCxnSpPr>
      <xdr:spPr>
        <a:xfrm>
          <a:off x="14401800" y="10551770"/>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5" name="フローチャート: 判断 324"/>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116653</xdr:rowOff>
    </xdr:from>
    <xdr:ext cx="762000" cy="259045"/>
    <xdr:sp macro="" textlink="">
      <xdr:nvSpPr>
        <xdr:cNvPr id="326" name="テキスト ボックス 325"/>
        <xdr:cNvSpPr txBox="1"/>
      </xdr:nvSpPr>
      <xdr:spPr>
        <a:xfrm>
          <a:off x="14909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83668</xdr:rowOff>
    </xdr:from>
    <xdr:to>
      <xdr:col>68</xdr:col>
      <xdr:colOff>152400</xdr:colOff>
      <xdr:row>61</xdr:row>
      <xdr:rowOff>93320</xdr:rowOff>
    </xdr:to>
    <xdr:cxnSp macro="">
      <xdr:nvCxnSpPr>
        <xdr:cNvPr id="327" name="直線コネクタ 326"/>
        <xdr:cNvCxnSpPr/>
      </xdr:nvCxnSpPr>
      <xdr:spPr>
        <a:xfrm>
          <a:off x="13512800" y="105421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157505</xdr:rowOff>
    </xdr:from>
    <xdr:to>
      <xdr:col>68</xdr:col>
      <xdr:colOff>203200</xdr:colOff>
      <xdr:row>61</xdr:row>
      <xdr:rowOff>87655</xdr:rowOff>
    </xdr:to>
    <xdr:sp macro="" textlink="">
      <xdr:nvSpPr>
        <xdr:cNvPr id="328" name="フローチャート: 判断 327"/>
        <xdr:cNvSpPr/>
      </xdr:nvSpPr>
      <xdr:spPr>
        <a:xfrm>
          <a:off x="14351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97832</xdr:rowOff>
    </xdr:from>
    <xdr:ext cx="762000" cy="259045"/>
    <xdr:sp macro="" textlink="">
      <xdr:nvSpPr>
        <xdr:cNvPr id="329" name="テキスト ボックス 328"/>
        <xdr:cNvSpPr txBox="1"/>
      </xdr:nvSpPr>
      <xdr:spPr>
        <a:xfrm>
          <a:off x="14020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15011</xdr:rowOff>
    </xdr:from>
    <xdr:to>
      <xdr:col>64</xdr:col>
      <xdr:colOff>152400</xdr:colOff>
      <xdr:row>61</xdr:row>
      <xdr:rowOff>116611</xdr:rowOff>
    </xdr:to>
    <xdr:sp macro="" textlink="">
      <xdr:nvSpPr>
        <xdr:cNvPr id="330" name="フローチャート: 判断 329"/>
        <xdr:cNvSpPr/>
      </xdr:nvSpPr>
      <xdr:spPr>
        <a:xfrm>
          <a:off x="13462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126788</xdr:rowOff>
    </xdr:from>
    <xdr:ext cx="762000" cy="259045"/>
    <xdr:sp macro="" textlink="">
      <xdr:nvSpPr>
        <xdr:cNvPr id="331" name="テキスト ボックス 330"/>
        <xdr:cNvSpPr txBox="1"/>
      </xdr:nvSpPr>
      <xdr:spPr>
        <a:xfrm>
          <a:off x="13131800" y="102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55067</xdr:rowOff>
    </xdr:from>
    <xdr:to>
      <xdr:col>81</xdr:col>
      <xdr:colOff>95250</xdr:colOff>
      <xdr:row>61</xdr:row>
      <xdr:rowOff>156667</xdr:rowOff>
    </xdr:to>
    <xdr:sp macro="" textlink="">
      <xdr:nvSpPr>
        <xdr:cNvPr id="337" name="楕円 336"/>
        <xdr:cNvSpPr/>
      </xdr:nvSpPr>
      <xdr:spPr>
        <a:xfrm>
          <a:off x="16967200" y="105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27144</xdr:rowOff>
    </xdr:from>
    <xdr:ext cx="762000" cy="259045"/>
    <xdr:sp macro="" textlink="">
      <xdr:nvSpPr>
        <xdr:cNvPr id="338" name="定員管理の状況該当値テキスト"/>
        <xdr:cNvSpPr txBox="1"/>
      </xdr:nvSpPr>
      <xdr:spPr>
        <a:xfrm>
          <a:off x="17106900" y="1048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55067</xdr:rowOff>
    </xdr:from>
    <xdr:to>
      <xdr:col>77</xdr:col>
      <xdr:colOff>95250</xdr:colOff>
      <xdr:row>61</xdr:row>
      <xdr:rowOff>156667</xdr:rowOff>
    </xdr:to>
    <xdr:sp macro="" textlink="">
      <xdr:nvSpPr>
        <xdr:cNvPr id="339" name="楕円 338"/>
        <xdr:cNvSpPr/>
      </xdr:nvSpPr>
      <xdr:spPr>
        <a:xfrm>
          <a:off x="16129000" y="105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141444</xdr:rowOff>
    </xdr:from>
    <xdr:ext cx="736600" cy="259045"/>
    <xdr:sp macro="" textlink="">
      <xdr:nvSpPr>
        <xdr:cNvPr id="340" name="テキスト ボックス 339"/>
        <xdr:cNvSpPr txBox="1"/>
      </xdr:nvSpPr>
      <xdr:spPr>
        <a:xfrm>
          <a:off x="15798800" y="105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46863</xdr:rowOff>
    </xdr:from>
    <xdr:to>
      <xdr:col>73</xdr:col>
      <xdr:colOff>44450</xdr:colOff>
      <xdr:row>61</xdr:row>
      <xdr:rowOff>148463</xdr:rowOff>
    </xdr:to>
    <xdr:sp macro="" textlink="">
      <xdr:nvSpPr>
        <xdr:cNvPr id="341" name="楕円 340"/>
        <xdr:cNvSpPr/>
      </xdr:nvSpPr>
      <xdr:spPr>
        <a:xfrm>
          <a:off x="152400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42" name="テキスト ボックス 341"/>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42520</xdr:rowOff>
    </xdr:from>
    <xdr:to>
      <xdr:col>68</xdr:col>
      <xdr:colOff>203200</xdr:colOff>
      <xdr:row>61</xdr:row>
      <xdr:rowOff>144120</xdr:rowOff>
    </xdr:to>
    <xdr:sp macro="" textlink="">
      <xdr:nvSpPr>
        <xdr:cNvPr id="343" name="楕円 342"/>
        <xdr:cNvSpPr/>
      </xdr:nvSpPr>
      <xdr:spPr>
        <a:xfrm>
          <a:off x="14351000" y="105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128897</xdr:rowOff>
    </xdr:from>
    <xdr:ext cx="762000" cy="259045"/>
    <xdr:sp macro="" textlink="">
      <xdr:nvSpPr>
        <xdr:cNvPr id="344" name="テキスト ボックス 343"/>
        <xdr:cNvSpPr txBox="1"/>
      </xdr:nvSpPr>
      <xdr:spPr>
        <a:xfrm>
          <a:off x="14020800" y="105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32868</xdr:rowOff>
    </xdr:from>
    <xdr:to>
      <xdr:col>64</xdr:col>
      <xdr:colOff>152400</xdr:colOff>
      <xdr:row>61</xdr:row>
      <xdr:rowOff>134468</xdr:rowOff>
    </xdr:to>
    <xdr:sp macro="" textlink="">
      <xdr:nvSpPr>
        <xdr:cNvPr id="345" name="楕円 344"/>
        <xdr:cNvSpPr/>
      </xdr:nvSpPr>
      <xdr:spPr>
        <a:xfrm>
          <a:off x="13462000" y="104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119245</xdr:rowOff>
    </xdr:from>
    <xdr:ext cx="762000" cy="259045"/>
    <xdr:sp macro="" textlink="">
      <xdr:nvSpPr>
        <xdr:cNvPr id="346" name="テキスト ボックス 345"/>
        <xdr:cNvSpPr txBox="1"/>
      </xdr:nvSpPr>
      <xdr:spPr>
        <a:xfrm>
          <a:off x="13131800" y="1057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平成３０年度単年度では、クリーンセンター建設に係る一般廃棄物処理事業債の償還終了等により、繰上償還を除く元利償還金が減となったこと等から、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．８ポイント減となったものの、３ヶ年平均では０．４ポイント減となった。</a:t>
          </a:r>
        </a:p>
        <a:p>
          <a:r>
            <a:rPr kumimoji="1" lang="ja-JP" altLang="en-US" sz="1300">
              <a:latin typeface="ＭＳ Ｐゴシック" panose="020B0600070205080204" pitchFamily="50" charset="-128"/>
              <a:ea typeface="ＭＳ Ｐゴシック" panose="020B0600070205080204" pitchFamily="50" charset="-128"/>
            </a:rPr>
            <a:t>　今後も大型事業実施に伴い公債費が高水準になる見込みであるため、実質公債費比率も同様に高水準になると見込まれることから、国費等の財源確保を第一に、地方債を活用する際は財政措置の有利な地方債の活用等により、実質公債費比率の増加を抑制する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3" name="直線コネクタ 372"/>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61214</xdr:rowOff>
    </xdr:from>
    <xdr:to>
      <xdr:col>81</xdr:col>
      <xdr:colOff>44450</xdr:colOff>
      <xdr:row>45</xdr:row>
      <xdr:rowOff>99822</xdr:rowOff>
    </xdr:to>
    <xdr:cxnSp macro="">
      <xdr:nvCxnSpPr>
        <xdr:cNvPr id="378" name="直線コネクタ 377"/>
        <xdr:cNvCxnSpPr/>
      </xdr:nvCxnSpPr>
      <xdr:spPr>
        <a:xfrm flipV="1">
          <a:off x="16179800" y="777646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80518</xdr:rowOff>
    </xdr:from>
    <xdr:to>
      <xdr:col>77</xdr:col>
      <xdr:colOff>44450</xdr:colOff>
      <xdr:row>45</xdr:row>
      <xdr:rowOff>99822</xdr:rowOff>
    </xdr:to>
    <xdr:cxnSp macro="">
      <xdr:nvCxnSpPr>
        <xdr:cNvPr id="381" name="直線コネクタ 380"/>
        <xdr:cNvCxnSpPr/>
      </xdr:nvCxnSpPr>
      <xdr:spPr>
        <a:xfrm>
          <a:off x="15290800" y="77957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2" name="フローチャート: 判断 381"/>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3" name="テキスト ボックス 382"/>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12954</xdr:rowOff>
    </xdr:from>
    <xdr:to>
      <xdr:col>72</xdr:col>
      <xdr:colOff>203200</xdr:colOff>
      <xdr:row>45</xdr:row>
      <xdr:rowOff>80518</xdr:rowOff>
    </xdr:to>
    <xdr:cxnSp macro="">
      <xdr:nvCxnSpPr>
        <xdr:cNvPr id="384" name="直線コネクタ 383"/>
        <xdr:cNvCxnSpPr/>
      </xdr:nvCxnSpPr>
      <xdr:spPr>
        <a:xfrm>
          <a:off x="14401800" y="77282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5" name="フローチャート: 判断 384"/>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386" name="テキスト ボックス 385"/>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107188</xdr:rowOff>
    </xdr:from>
    <xdr:to>
      <xdr:col>68</xdr:col>
      <xdr:colOff>152400</xdr:colOff>
      <xdr:row>45</xdr:row>
      <xdr:rowOff>12954</xdr:rowOff>
    </xdr:to>
    <xdr:cxnSp macro="">
      <xdr:nvCxnSpPr>
        <xdr:cNvPr id="387" name="直線コネクタ 386"/>
        <xdr:cNvCxnSpPr/>
      </xdr:nvCxnSpPr>
      <xdr:spPr>
        <a:xfrm>
          <a:off x="13512800" y="76509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88" name="フローチャート: 判断 387"/>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47769</xdr:rowOff>
    </xdr:from>
    <xdr:ext cx="762000" cy="259045"/>
    <xdr:sp macro="" textlink="">
      <xdr:nvSpPr>
        <xdr:cNvPr id="389" name="テキスト ボックス 388"/>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0" name="フローチャート: 判断 389"/>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21099</xdr:rowOff>
    </xdr:from>
    <xdr:ext cx="762000" cy="259045"/>
    <xdr:sp macro="" textlink="">
      <xdr:nvSpPr>
        <xdr:cNvPr id="391" name="テキスト ボックス 390"/>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10414</xdr:rowOff>
    </xdr:from>
    <xdr:to>
      <xdr:col>81</xdr:col>
      <xdr:colOff>95250</xdr:colOff>
      <xdr:row>45</xdr:row>
      <xdr:rowOff>112014</xdr:rowOff>
    </xdr:to>
    <xdr:sp macro="" textlink="">
      <xdr:nvSpPr>
        <xdr:cNvPr id="397" name="楕円 396"/>
        <xdr:cNvSpPr/>
      </xdr:nvSpPr>
      <xdr:spPr>
        <a:xfrm>
          <a:off x="16967200" y="77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77741</xdr:rowOff>
    </xdr:from>
    <xdr:ext cx="762000" cy="259045"/>
    <xdr:sp macro="" textlink="">
      <xdr:nvSpPr>
        <xdr:cNvPr id="398" name="公債費負担の状況該当値テキスト"/>
        <xdr:cNvSpPr txBox="1"/>
      </xdr:nvSpPr>
      <xdr:spPr>
        <a:xfrm>
          <a:off x="17106900" y="762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49022</xdr:rowOff>
    </xdr:from>
    <xdr:to>
      <xdr:col>77</xdr:col>
      <xdr:colOff>95250</xdr:colOff>
      <xdr:row>45</xdr:row>
      <xdr:rowOff>150622</xdr:rowOff>
    </xdr:to>
    <xdr:sp macro="" textlink="">
      <xdr:nvSpPr>
        <xdr:cNvPr id="399" name="楕円 398"/>
        <xdr:cNvSpPr/>
      </xdr:nvSpPr>
      <xdr:spPr>
        <a:xfrm>
          <a:off x="16129000" y="77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135399</xdr:rowOff>
    </xdr:from>
    <xdr:ext cx="736600" cy="259045"/>
    <xdr:sp macro="" textlink="">
      <xdr:nvSpPr>
        <xdr:cNvPr id="400" name="テキスト ボックス 399"/>
        <xdr:cNvSpPr txBox="1"/>
      </xdr:nvSpPr>
      <xdr:spPr>
        <a:xfrm>
          <a:off x="15798800" y="785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29718</xdr:rowOff>
    </xdr:from>
    <xdr:to>
      <xdr:col>73</xdr:col>
      <xdr:colOff>44450</xdr:colOff>
      <xdr:row>45</xdr:row>
      <xdr:rowOff>131318</xdr:rowOff>
    </xdr:to>
    <xdr:sp macro="" textlink="">
      <xdr:nvSpPr>
        <xdr:cNvPr id="401" name="楕円 400"/>
        <xdr:cNvSpPr/>
      </xdr:nvSpPr>
      <xdr:spPr>
        <a:xfrm>
          <a:off x="15240000" y="77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116095</xdr:rowOff>
    </xdr:from>
    <xdr:ext cx="762000" cy="259045"/>
    <xdr:sp macro="" textlink="">
      <xdr:nvSpPr>
        <xdr:cNvPr id="402" name="テキスト ボックス 401"/>
        <xdr:cNvSpPr txBox="1"/>
      </xdr:nvSpPr>
      <xdr:spPr>
        <a:xfrm>
          <a:off x="14909800" y="783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133604</xdr:rowOff>
    </xdr:from>
    <xdr:to>
      <xdr:col>68</xdr:col>
      <xdr:colOff>203200</xdr:colOff>
      <xdr:row>45</xdr:row>
      <xdr:rowOff>63754</xdr:rowOff>
    </xdr:to>
    <xdr:sp macro="" textlink="">
      <xdr:nvSpPr>
        <xdr:cNvPr id="403" name="楕円 402"/>
        <xdr:cNvSpPr/>
      </xdr:nvSpPr>
      <xdr:spPr>
        <a:xfrm>
          <a:off x="14351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48531</xdr:rowOff>
    </xdr:from>
    <xdr:ext cx="762000" cy="259045"/>
    <xdr:sp macro="" textlink="">
      <xdr:nvSpPr>
        <xdr:cNvPr id="404" name="テキスト ボックス 403"/>
        <xdr:cNvSpPr txBox="1"/>
      </xdr:nvSpPr>
      <xdr:spPr>
        <a:xfrm>
          <a:off x="14020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56388</xdr:rowOff>
    </xdr:from>
    <xdr:to>
      <xdr:col>64</xdr:col>
      <xdr:colOff>152400</xdr:colOff>
      <xdr:row>44</xdr:row>
      <xdr:rowOff>157988</xdr:rowOff>
    </xdr:to>
    <xdr:sp macro="" textlink="">
      <xdr:nvSpPr>
        <xdr:cNvPr id="405" name="楕円 404"/>
        <xdr:cNvSpPr/>
      </xdr:nvSpPr>
      <xdr:spPr>
        <a:xfrm>
          <a:off x="13462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142765</xdr:rowOff>
    </xdr:from>
    <xdr:ext cx="762000" cy="259045"/>
    <xdr:sp macro="" textlink="">
      <xdr:nvSpPr>
        <xdr:cNvPr id="406" name="テキスト ボックス 405"/>
        <xdr:cNvSpPr txBox="1"/>
      </xdr:nvSpPr>
      <xdr:spPr>
        <a:xfrm>
          <a:off x="13131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が新宮港用地売払収入による第三セクター等改革推進債の繰上償還等により減となったことや、職員数の減等により退職手当負担見込額が減となったこと等から、将来負担比率は２０．８ポイント減少した。</a:t>
          </a:r>
        </a:p>
        <a:p>
          <a:r>
            <a:rPr kumimoji="1" lang="ja-JP" altLang="en-US" sz="1300">
              <a:latin typeface="ＭＳ Ｐゴシック" panose="020B0600070205080204" pitchFamily="50" charset="-128"/>
              <a:ea typeface="ＭＳ Ｐゴシック" panose="020B0600070205080204" pitchFamily="50" charset="-128"/>
            </a:rPr>
            <a:t>　今後、大型事業の実施により地方債残高は増加が見込まれるため、国費等の財源確保を第一に、地方債を活用する際は財政措置の有利な地方債の活用等により、将来負担比率の増加を抑制する必要がある。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7" name="直線コネクタ 436"/>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38"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39" name="直線コネクタ 438"/>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62714</xdr:rowOff>
    </xdr:from>
    <xdr:to>
      <xdr:col>81</xdr:col>
      <xdr:colOff>44450</xdr:colOff>
      <xdr:row>18</xdr:row>
      <xdr:rowOff>130266</xdr:rowOff>
    </xdr:to>
    <xdr:cxnSp macro="">
      <xdr:nvCxnSpPr>
        <xdr:cNvPr id="442" name="直線コネクタ 441"/>
        <xdr:cNvCxnSpPr/>
      </xdr:nvCxnSpPr>
      <xdr:spPr>
        <a:xfrm flipV="1">
          <a:off x="16179800" y="2977364"/>
          <a:ext cx="838200" cy="2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142680</xdr:rowOff>
    </xdr:from>
    <xdr:ext cx="762000" cy="259045"/>
    <xdr:sp macro="" textlink="">
      <xdr:nvSpPr>
        <xdr:cNvPr id="443"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4" name="フローチャート: 判断 443"/>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130266</xdr:rowOff>
    </xdr:from>
    <xdr:to>
      <xdr:col>77</xdr:col>
      <xdr:colOff>44450</xdr:colOff>
      <xdr:row>19</xdr:row>
      <xdr:rowOff>57634</xdr:rowOff>
    </xdr:to>
    <xdr:cxnSp macro="">
      <xdr:nvCxnSpPr>
        <xdr:cNvPr id="445" name="直線コネクタ 444"/>
        <xdr:cNvCxnSpPr/>
      </xdr:nvCxnSpPr>
      <xdr:spPr>
        <a:xfrm flipV="1">
          <a:off x="15290800" y="3216366"/>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6" name="フローチャート: 判断 445"/>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64182</xdr:rowOff>
    </xdr:from>
    <xdr:ext cx="736600" cy="259045"/>
    <xdr:sp macro="" textlink="">
      <xdr:nvSpPr>
        <xdr:cNvPr id="447" name="テキスト ボックス 446"/>
        <xdr:cNvSpPr txBox="1"/>
      </xdr:nvSpPr>
      <xdr:spPr>
        <a:xfrm>
          <a:off x="15798800" y="246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57634</xdr:rowOff>
    </xdr:from>
    <xdr:to>
      <xdr:col>72</xdr:col>
      <xdr:colOff>203200</xdr:colOff>
      <xdr:row>19</xdr:row>
      <xdr:rowOff>107043</xdr:rowOff>
    </xdr:to>
    <xdr:cxnSp macro="">
      <xdr:nvCxnSpPr>
        <xdr:cNvPr id="448" name="直線コネクタ 447"/>
        <xdr:cNvCxnSpPr/>
      </xdr:nvCxnSpPr>
      <xdr:spPr>
        <a:xfrm flipV="1">
          <a:off x="14401800" y="3315184"/>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111216</xdr:rowOff>
    </xdr:from>
    <xdr:to>
      <xdr:col>73</xdr:col>
      <xdr:colOff>44450</xdr:colOff>
      <xdr:row>16</xdr:row>
      <xdr:rowOff>41366</xdr:rowOff>
    </xdr:to>
    <xdr:sp macro="" textlink="">
      <xdr:nvSpPr>
        <xdr:cNvPr id="449" name="フローチャート: 判断 448"/>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51543</xdr:rowOff>
    </xdr:from>
    <xdr:ext cx="762000" cy="259045"/>
    <xdr:sp macro="" textlink="">
      <xdr:nvSpPr>
        <xdr:cNvPr id="450" name="テキスト ボックス 449"/>
        <xdr:cNvSpPr txBox="1"/>
      </xdr:nvSpPr>
      <xdr:spPr>
        <a:xfrm>
          <a:off x="14909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107043</xdr:rowOff>
    </xdr:from>
    <xdr:to>
      <xdr:col>68</xdr:col>
      <xdr:colOff>152400</xdr:colOff>
      <xdr:row>20</xdr:row>
      <xdr:rowOff>55094</xdr:rowOff>
    </xdr:to>
    <xdr:cxnSp macro="">
      <xdr:nvCxnSpPr>
        <xdr:cNvPr id="451" name="直線コネクタ 450"/>
        <xdr:cNvCxnSpPr/>
      </xdr:nvCxnSpPr>
      <xdr:spPr>
        <a:xfrm flipV="1">
          <a:off x="13512800" y="3364593"/>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52" name="フローチャート: 判断 451"/>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107846</xdr:rowOff>
    </xdr:from>
    <xdr:ext cx="762000" cy="259045"/>
    <xdr:sp macro="" textlink="">
      <xdr:nvSpPr>
        <xdr:cNvPr id="453" name="テキスト ボックス 452"/>
        <xdr:cNvSpPr txBox="1"/>
      </xdr:nvSpPr>
      <xdr:spPr>
        <a:xfrm>
          <a:off x="14020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46385</xdr:rowOff>
    </xdr:from>
    <xdr:to>
      <xdr:col>64</xdr:col>
      <xdr:colOff>152400</xdr:colOff>
      <xdr:row>17</xdr:row>
      <xdr:rowOff>147985</xdr:rowOff>
    </xdr:to>
    <xdr:sp macro="" textlink="">
      <xdr:nvSpPr>
        <xdr:cNvPr id="454" name="フローチャート: 判断 453"/>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158162</xdr:rowOff>
    </xdr:from>
    <xdr:ext cx="762000" cy="259045"/>
    <xdr:sp macro="" textlink="">
      <xdr:nvSpPr>
        <xdr:cNvPr id="455" name="テキスト ボックス 454"/>
        <xdr:cNvSpPr txBox="1"/>
      </xdr:nvSpPr>
      <xdr:spPr>
        <a:xfrm>
          <a:off x="13131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11914</xdr:rowOff>
    </xdr:from>
    <xdr:to>
      <xdr:col>81</xdr:col>
      <xdr:colOff>95250</xdr:colOff>
      <xdr:row>17</xdr:row>
      <xdr:rowOff>113514</xdr:rowOff>
    </xdr:to>
    <xdr:sp macro="" textlink="">
      <xdr:nvSpPr>
        <xdr:cNvPr id="461" name="楕円 460"/>
        <xdr:cNvSpPr/>
      </xdr:nvSpPr>
      <xdr:spPr>
        <a:xfrm>
          <a:off x="16967200" y="292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155441</xdr:rowOff>
    </xdr:from>
    <xdr:ext cx="762000" cy="259045"/>
    <xdr:sp macro="" textlink="">
      <xdr:nvSpPr>
        <xdr:cNvPr id="462" name="将来負担の状況該当値テキスト"/>
        <xdr:cNvSpPr txBox="1"/>
      </xdr:nvSpPr>
      <xdr:spPr>
        <a:xfrm>
          <a:off x="17106900" y="289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79466</xdr:rowOff>
    </xdr:from>
    <xdr:to>
      <xdr:col>77</xdr:col>
      <xdr:colOff>95250</xdr:colOff>
      <xdr:row>19</xdr:row>
      <xdr:rowOff>9616</xdr:rowOff>
    </xdr:to>
    <xdr:sp macro="" textlink="">
      <xdr:nvSpPr>
        <xdr:cNvPr id="463" name="楕円 462"/>
        <xdr:cNvSpPr/>
      </xdr:nvSpPr>
      <xdr:spPr>
        <a:xfrm>
          <a:off x="16129000" y="316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165843</xdr:rowOff>
    </xdr:from>
    <xdr:ext cx="736600" cy="259045"/>
    <xdr:sp macro="" textlink="">
      <xdr:nvSpPr>
        <xdr:cNvPr id="464" name="テキスト ボックス 463"/>
        <xdr:cNvSpPr txBox="1"/>
      </xdr:nvSpPr>
      <xdr:spPr>
        <a:xfrm>
          <a:off x="15798800" y="325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6834</xdr:rowOff>
    </xdr:from>
    <xdr:to>
      <xdr:col>73</xdr:col>
      <xdr:colOff>44450</xdr:colOff>
      <xdr:row>19</xdr:row>
      <xdr:rowOff>108434</xdr:rowOff>
    </xdr:to>
    <xdr:sp macro="" textlink="">
      <xdr:nvSpPr>
        <xdr:cNvPr id="465" name="楕円 464"/>
        <xdr:cNvSpPr/>
      </xdr:nvSpPr>
      <xdr:spPr>
        <a:xfrm>
          <a:off x="15240000" y="32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93211</xdr:rowOff>
    </xdr:from>
    <xdr:ext cx="762000" cy="259045"/>
    <xdr:sp macro="" textlink="">
      <xdr:nvSpPr>
        <xdr:cNvPr id="466" name="テキスト ボックス 465"/>
        <xdr:cNvSpPr txBox="1"/>
      </xdr:nvSpPr>
      <xdr:spPr>
        <a:xfrm>
          <a:off x="14909800" y="33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56243</xdr:rowOff>
    </xdr:from>
    <xdr:to>
      <xdr:col>68</xdr:col>
      <xdr:colOff>203200</xdr:colOff>
      <xdr:row>19</xdr:row>
      <xdr:rowOff>157843</xdr:rowOff>
    </xdr:to>
    <xdr:sp macro="" textlink="">
      <xdr:nvSpPr>
        <xdr:cNvPr id="467" name="楕円 466"/>
        <xdr:cNvSpPr/>
      </xdr:nvSpPr>
      <xdr:spPr>
        <a:xfrm>
          <a:off x="14351000" y="331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142620</xdr:rowOff>
    </xdr:from>
    <xdr:ext cx="762000" cy="259045"/>
    <xdr:sp macro="" textlink="">
      <xdr:nvSpPr>
        <xdr:cNvPr id="468" name="テキスト ボックス 467"/>
        <xdr:cNvSpPr txBox="1"/>
      </xdr:nvSpPr>
      <xdr:spPr>
        <a:xfrm>
          <a:off x="14020800" y="340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4294</xdr:rowOff>
    </xdr:from>
    <xdr:to>
      <xdr:col>64</xdr:col>
      <xdr:colOff>152400</xdr:colOff>
      <xdr:row>20</xdr:row>
      <xdr:rowOff>105894</xdr:rowOff>
    </xdr:to>
    <xdr:sp macro="" textlink="">
      <xdr:nvSpPr>
        <xdr:cNvPr id="469" name="楕円 468"/>
        <xdr:cNvSpPr/>
      </xdr:nvSpPr>
      <xdr:spPr>
        <a:xfrm>
          <a:off x="13462000" y="34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90671</xdr:rowOff>
    </xdr:from>
    <xdr:ext cx="762000" cy="259045"/>
    <xdr:sp macro="" textlink="">
      <xdr:nvSpPr>
        <xdr:cNvPr id="470" name="テキスト ボックス 469"/>
        <xdr:cNvSpPr txBox="1"/>
      </xdr:nvSpPr>
      <xdr:spPr>
        <a:xfrm>
          <a:off x="13131800" y="35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28,876
28,664
255.23
17,962,561
17,198,377
734,069
9,229,227
24,091,399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定員管理計画に基づき、必要最小限の職員数を見極めながら継続した職員削減を実施していることから年々減少している。本年度は、退職手当債の起債や退職手当基金の取崩増により、一般財源充当額が減少したことなどから、全体で０．２ポイントの減となった。</a:t>
          </a:r>
        </a:p>
        <a:p>
          <a:r>
            <a:rPr kumimoji="1" lang="ja-JP" altLang="en-US" sz="1300">
              <a:latin typeface="ＭＳ Ｐゴシック" panose="020B0600070205080204" pitchFamily="50" charset="-128"/>
              <a:ea typeface="ＭＳ Ｐゴシック" panose="020B0600070205080204" pitchFamily="50" charset="-128"/>
            </a:rPr>
            <a:t>　今後は特殊勤務手当の見直しなど給与制度の是正を行い、人件費の削減と適正化に努める。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73660</xdr:rowOff>
    </xdr:to>
    <xdr:cxnSp macro="">
      <xdr:nvCxnSpPr>
        <xdr:cNvPr id="66" name="直線コネクタ 65"/>
        <xdr:cNvCxnSpPr/>
      </xdr:nvCxnSpPr>
      <xdr:spPr>
        <a:xfrm flipV="1">
          <a:off x="3987800" y="5887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762000" cy="259045"/>
    <xdr:sp macro="" textlink="">
      <xdr:nvSpPr>
        <xdr:cNvPr id="67" name="人件費平均値テキスト"/>
        <xdr:cNvSpPr txBox="1"/>
      </xdr:nvSpPr>
      <xdr:spPr>
        <a:xfrm>
          <a:off x="4914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20320</xdr:rowOff>
    </xdr:from>
    <xdr:to>
      <xdr:col>19</xdr:col>
      <xdr:colOff>187325</xdr:colOff>
      <xdr:row>34</xdr:row>
      <xdr:rowOff>73660</xdr:rowOff>
    </xdr:to>
    <xdr:cxnSp macro="">
      <xdr:nvCxnSpPr>
        <xdr:cNvPr id="69" name="直線コネクタ 68"/>
        <xdr:cNvCxnSpPr/>
      </xdr:nvCxnSpPr>
      <xdr:spPr>
        <a:xfrm>
          <a:off x="3098800" y="5849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13987</xdr:rowOff>
    </xdr:from>
    <xdr:ext cx="736600" cy="259045"/>
    <xdr:sp macro="" textlink="">
      <xdr:nvSpPr>
        <xdr:cNvPr id="71" name="テキスト ボックス 70"/>
        <xdr:cNvSpPr txBox="1"/>
      </xdr:nvSpPr>
      <xdr:spPr>
        <a:xfrm>
          <a:off x="3606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20320</xdr:rowOff>
    </xdr:from>
    <xdr:to>
      <xdr:col>15</xdr:col>
      <xdr:colOff>98425</xdr:colOff>
      <xdr:row>34</xdr:row>
      <xdr:rowOff>81280</xdr:rowOff>
    </xdr:to>
    <xdr:cxnSp macro="">
      <xdr:nvCxnSpPr>
        <xdr:cNvPr id="72" name="直線コネクタ 71"/>
        <xdr:cNvCxnSpPr/>
      </xdr:nvCxnSpPr>
      <xdr:spPr>
        <a:xfrm flipV="1">
          <a:off x="2209800" y="5849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6367</xdr:rowOff>
    </xdr:from>
    <xdr:ext cx="762000" cy="259045"/>
    <xdr:sp macro="" textlink="">
      <xdr:nvSpPr>
        <xdr:cNvPr id="74" name="テキスト ボックス 73"/>
        <xdr:cNvSpPr txBox="1"/>
      </xdr:nvSpPr>
      <xdr:spPr>
        <a:xfrm>
          <a:off x="2717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35</xdr:row>
      <xdr:rowOff>1270</xdr:rowOff>
    </xdr:to>
    <xdr:cxnSp macro="">
      <xdr:nvCxnSpPr>
        <xdr:cNvPr id="75" name="直線コネクタ 74"/>
        <xdr:cNvCxnSpPr/>
      </xdr:nvCxnSpPr>
      <xdr:spPr>
        <a:xfrm flipV="1">
          <a:off x="1320800" y="5910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6" name="フローチャート: 判断 75"/>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77" name="テキスト ボックス 76"/>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78" name="フローチャート: 判断 77"/>
        <xdr:cNvSpPr/>
      </xdr:nvSpPr>
      <xdr:spPr>
        <a:xfrm>
          <a:off x="1270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79" name="テキスト ボックス 78"/>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5" name="楕円 84"/>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24147</xdr:rowOff>
    </xdr:from>
    <xdr:ext cx="762000" cy="259045"/>
    <xdr:sp macro="" textlink="">
      <xdr:nvSpPr>
        <xdr:cNvPr id="86" name="人件費該当値テキスト"/>
        <xdr:cNvSpPr txBox="1"/>
      </xdr:nvSpPr>
      <xdr:spPr>
        <a:xfrm>
          <a:off x="4914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22860</xdr:rowOff>
    </xdr:from>
    <xdr:to>
      <xdr:col>20</xdr:col>
      <xdr:colOff>38100</xdr:colOff>
      <xdr:row>34</xdr:row>
      <xdr:rowOff>124460</xdr:rowOff>
    </xdr:to>
    <xdr:sp macro="" textlink="">
      <xdr:nvSpPr>
        <xdr:cNvPr id="87" name="楕円 86"/>
        <xdr:cNvSpPr/>
      </xdr:nvSpPr>
      <xdr:spPr>
        <a:xfrm>
          <a:off x="3937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134637</xdr:rowOff>
    </xdr:from>
    <xdr:ext cx="736600" cy="259045"/>
    <xdr:sp macro="" textlink="">
      <xdr:nvSpPr>
        <xdr:cNvPr id="88" name="テキスト ボックス 87"/>
        <xdr:cNvSpPr txBox="1"/>
      </xdr:nvSpPr>
      <xdr:spPr>
        <a:xfrm>
          <a:off x="3606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140970</xdr:rowOff>
    </xdr:from>
    <xdr:to>
      <xdr:col>15</xdr:col>
      <xdr:colOff>149225</xdr:colOff>
      <xdr:row>34</xdr:row>
      <xdr:rowOff>71120</xdr:rowOff>
    </xdr:to>
    <xdr:sp macro="" textlink="">
      <xdr:nvSpPr>
        <xdr:cNvPr id="89" name="楕円 88"/>
        <xdr:cNvSpPr/>
      </xdr:nvSpPr>
      <xdr:spPr>
        <a:xfrm>
          <a:off x="3048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81297</xdr:rowOff>
    </xdr:from>
    <xdr:ext cx="762000" cy="259045"/>
    <xdr:sp macro="" textlink="">
      <xdr:nvSpPr>
        <xdr:cNvPr id="90" name="テキスト ボックス 89"/>
        <xdr:cNvSpPr txBox="1"/>
      </xdr:nvSpPr>
      <xdr:spPr>
        <a:xfrm>
          <a:off x="2717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91" name="楕円 90"/>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116857</xdr:rowOff>
    </xdr:from>
    <xdr:ext cx="762000" cy="259045"/>
    <xdr:sp macro="" textlink="">
      <xdr:nvSpPr>
        <xdr:cNvPr id="92" name="テキスト ボックス 91"/>
        <xdr:cNvSpPr txBox="1"/>
      </xdr:nvSpPr>
      <xdr:spPr>
        <a:xfrm>
          <a:off x="1828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94" name="テキスト ボックス 93"/>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物件費については、経常経費の圧縮のため、予算編成時に一部経常経費の５％カットに取り組むものの、新庁舎の管理経費や水中ポンプの維持管理費等の増により、比率は類似団体、県平均を上回っている。</a:t>
          </a:r>
        </a:p>
        <a:p>
          <a:r>
            <a:rPr kumimoji="1" lang="ja-JP" altLang="en-US" sz="1300">
              <a:latin typeface="ＭＳ Ｐゴシック" panose="020B0600070205080204" pitchFamily="50" charset="-128"/>
              <a:ea typeface="ＭＳ Ｐゴシック" panose="020B0600070205080204" pitchFamily="50" charset="-128"/>
            </a:rPr>
            <a:t>　今後についても予算編成時における経常経費カットや委託経費の見直しなど、物件費の抑制に取り組む。</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19</xdr:row>
      <xdr:rowOff>27396</xdr:rowOff>
    </xdr:to>
    <xdr:cxnSp macro="">
      <xdr:nvCxnSpPr>
        <xdr:cNvPr id="128" name="直線コネクタ 127"/>
        <xdr:cNvCxnSpPr/>
      </xdr:nvCxnSpPr>
      <xdr:spPr>
        <a:xfrm>
          <a:off x="15671800" y="324575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87828</xdr:rowOff>
    </xdr:from>
    <xdr:ext cx="762000" cy="259045"/>
    <xdr:sp macro="" textlink="">
      <xdr:nvSpPr>
        <xdr:cNvPr id="129" name="物件費平均値テキスト"/>
        <xdr:cNvSpPr txBox="1"/>
      </xdr:nvSpPr>
      <xdr:spPr>
        <a:xfrm>
          <a:off x="16598900" y="2831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18</xdr:row>
      <xdr:rowOff>159657</xdr:rowOff>
    </xdr:to>
    <xdr:cxnSp macro="">
      <xdr:nvCxnSpPr>
        <xdr:cNvPr id="131" name="直線コネクタ 130"/>
        <xdr:cNvCxnSpPr/>
      </xdr:nvCxnSpPr>
      <xdr:spPr>
        <a:xfrm>
          <a:off x="14782800" y="3213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156953</xdr:rowOff>
    </xdr:from>
    <xdr:ext cx="736600" cy="259045"/>
    <xdr:sp macro="" textlink="">
      <xdr:nvSpPr>
        <xdr:cNvPr id="133" name="テキスト ボックス 132"/>
        <xdr:cNvSpPr txBox="1"/>
      </xdr:nvSpPr>
      <xdr:spPr>
        <a:xfrm>
          <a:off x="15290800" y="2728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18</xdr:row>
      <xdr:rowOff>159657</xdr:rowOff>
    </xdr:to>
    <xdr:cxnSp macro="">
      <xdr:nvCxnSpPr>
        <xdr:cNvPr id="134" name="直線コネクタ 133"/>
        <xdr:cNvCxnSpPr/>
      </xdr:nvCxnSpPr>
      <xdr:spPr>
        <a:xfrm flipV="1">
          <a:off x="13893800" y="3213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143890</xdr:rowOff>
    </xdr:from>
    <xdr:ext cx="762000" cy="259045"/>
    <xdr:sp macro="" textlink="">
      <xdr:nvSpPr>
        <xdr:cNvPr id="136" name="テキスト ボックス 135"/>
        <xdr:cNvSpPr txBox="1"/>
      </xdr:nvSpPr>
      <xdr:spPr>
        <a:xfrm>
          <a:off x="14401800" y="271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19</xdr:row>
      <xdr:rowOff>20864</xdr:rowOff>
    </xdr:to>
    <xdr:cxnSp macro="">
      <xdr:nvCxnSpPr>
        <xdr:cNvPr id="137" name="直線コネクタ 136"/>
        <xdr:cNvCxnSpPr/>
      </xdr:nvCxnSpPr>
      <xdr:spPr>
        <a:xfrm flipV="1">
          <a:off x="13004800" y="3245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45176</xdr:rowOff>
    </xdr:from>
    <xdr:to>
      <xdr:col>69</xdr:col>
      <xdr:colOff>142875</xdr:colOff>
      <xdr:row>17</xdr:row>
      <xdr:rowOff>146776</xdr:rowOff>
    </xdr:to>
    <xdr:sp macro="" textlink="">
      <xdr:nvSpPr>
        <xdr:cNvPr id="138" name="フローチャート: 判断 137"/>
        <xdr:cNvSpPr/>
      </xdr:nvSpPr>
      <xdr:spPr>
        <a:xfrm>
          <a:off x="13843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156953</xdr:rowOff>
    </xdr:from>
    <xdr:ext cx="762000" cy="259045"/>
    <xdr:sp macro="" textlink="">
      <xdr:nvSpPr>
        <xdr:cNvPr id="139" name="テキスト ボックス 138"/>
        <xdr:cNvSpPr txBox="1"/>
      </xdr:nvSpPr>
      <xdr:spPr>
        <a:xfrm>
          <a:off x="13512800" y="272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40" name="フローチャート: 判断 139"/>
        <xdr:cNvSpPr/>
      </xdr:nvSpPr>
      <xdr:spPr>
        <a:xfrm>
          <a:off x="12954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143890</xdr:rowOff>
    </xdr:from>
    <xdr:ext cx="762000" cy="259045"/>
    <xdr:sp macro="" textlink="">
      <xdr:nvSpPr>
        <xdr:cNvPr id="141" name="テキスト ボックス 140"/>
        <xdr:cNvSpPr txBox="1"/>
      </xdr:nvSpPr>
      <xdr:spPr>
        <a:xfrm>
          <a:off x="12623800" y="271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148046</xdr:rowOff>
    </xdr:from>
    <xdr:to>
      <xdr:col>82</xdr:col>
      <xdr:colOff>158750</xdr:colOff>
      <xdr:row>19</xdr:row>
      <xdr:rowOff>78196</xdr:rowOff>
    </xdr:to>
    <xdr:sp macro="" textlink="">
      <xdr:nvSpPr>
        <xdr:cNvPr id="147" name="楕円 146"/>
        <xdr:cNvSpPr/>
      </xdr:nvSpPr>
      <xdr:spPr>
        <a:xfrm>
          <a:off x="16459200" y="32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120123</xdr:rowOff>
    </xdr:from>
    <xdr:ext cx="762000" cy="259045"/>
    <xdr:sp macro="" textlink="">
      <xdr:nvSpPr>
        <xdr:cNvPr id="148" name="物件費該当値テキスト"/>
        <xdr:cNvSpPr txBox="1"/>
      </xdr:nvSpPr>
      <xdr:spPr>
        <a:xfrm>
          <a:off x="16598900" y="320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108857</xdr:rowOff>
    </xdr:from>
    <xdr:to>
      <xdr:col>78</xdr:col>
      <xdr:colOff>120650</xdr:colOff>
      <xdr:row>19</xdr:row>
      <xdr:rowOff>39007</xdr:rowOff>
    </xdr:to>
    <xdr:sp macro="" textlink="">
      <xdr:nvSpPr>
        <xdr:cNvPr id="149" name="楕円 148"/>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23784</xdr:rowOff>
    </xdr:from>
    <xdr:ext cx="736600" cy="259045"/>
    <xdr:sp macro="" textlink="">
      <xdr:nvSpPr>
        <xdr:cNvPr id="150" name="テキスト ボックス 149"/>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1" name="楕円 150"/>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2" name="テキスト ボックス 151"/>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3" name="楕円 152"/>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macro="" textlink="">
      <xdr:nvSpPr>
        <xdr:cNvPr id="154" name="テキスト ボックス 153"/>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141514</xdr:rowOff>
    </xdr:from>
    <xdr:to>
      <xdr:col>65</xdr:col>
      <xdr:colOff>53975</xdr:colOff>
      <xdr:row>19</xdr:row>
      <xdr:rowOff>71664</xdr:rowOff>
    </xdr:to>
    <xdr:sp macro="" textlink="">
      <xdr:nvSpPr>
        <xdr:cNvPr id="155" name="楕円 154"/>
        <xdr:cNvSpPr/>
      </xdr:nvSpPr>
      <xdr:spPr>
        <a:xfrm>
          <a:off x="12954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56441</xdr:rowOff>
    </xdr:from>
    <xdr:ext cx="762000" cy="259045"/>
    <xdr:sp macro="" textlink="">
      <xdr:nvSpPr>
        <xdr:cNvPr id="156" name="テキスト ボックス 155"/>
        <xdr:cNvSpPr txBox="1"/>
      </xdr:nvSpPr>
      <xdr:spPr>
        <a:xfrm>
          <a:off x="12623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扶助費に係る経常収支比率は、私立認定子ども園への移行に伴う給付費の増や介護給付事業に係る扶助費の増などから、前年度から０．６ポイント増となった。　扶助費は社会保障制度の一環、住民福祉の増進を図るものであるため、容易に削減することができず、今後も障害者総合支援法に基づく訓練等給付事業や介護給付事業、また生活保護扶助費等の横ばいが予想されることから、資格審査の適正化を図り、縮減に努める。</a:t>
          </a: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69850</xdr:rowOff>
    </xdr:to>
    <xdr:cxnSp macro="">
      <xdr:nvCxnSpPr>
        <xdr:cNvPr id="191" name="直線コネクタ 190"/>
        <xdr:cNvCxnSpPr/>
      </xdr:nvCxnSpPr>
      <xdr:spPr>
        <a:xfrm>
          <a:off x="3987800" y="97771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24692</xdr:rowOff>
    </xdr:from>
    <xdr:ext cx="762000" cy="259045"/>
    <xdr:sp macro="" textlink="">
      <xdr:nvSpPr>
        <xdr:cNvPr id="192" name="扶助費平均値テキスト"/>
        <xdr:cNvSpPr txBox="1"/>
      </xdr:nvSpPr>
      <xdr:spPr>
        <a:xfrm>
          <a:off x="4914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37193</xdr:rowOff>
    </xdr:to>
    <xdr:cxnSp macro="">
      <xdr:nvCxnSpPr>
        <xdr:cNvPr id="194" name="直線コネクタ 193"/>
        <xdr:cNvCxnSpPr/>
      </xdr:nvCxnSpPr>
      <xdr:spPr>
        <a:xfrm flipV="1">
          <a:off x="3098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196" name="テキスト ボックス 195"/>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37193</xdr:rowOff>
    </xdr:to>
    <xdr:cxnSp macro="">
      <xdr:nvCxnSpPr>
        <xdr:cNvPr id="197" name="直線コネクタ 196"/>
        <xdr:cNvCxnSpPr/>
      </xdr:nvCxnSpPr>
      <xdr:spPr>
        <a:xfrm>
          <a:off x="2209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199" name="テキスト ボックス 198"/>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57</xdr:row>
      <xdr:rowOff>4535</xdr:rowOff>
    </xdr:to>
    <xdr:cxnSp macro="">
      <xdr:nvCxnSpPr>
        <xdr:cNvPr id="200" name="直線コネクタ 199"/>
        <xdr:cNvCxnSpPr/>
      </xdr:nvCxnSpPr>
      <xdr:spPr>
        <a:xfrm flipV="1">
          <a:off x="1320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1" name="フローチャート: 判断 200"/>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02" name="テキスト ボックス 201"/>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3" name="フローチャート: 判断 202"/>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4" name="テキスト ボックス 203"/>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10" name="楕円 209"/>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1"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2" name="楕円 211"/>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213" name="テキスト ボックス 21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4" name="楕円 213"/>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5" name="テキスト ボックス 214"/>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6" name="楕円 215"/>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17" name="テキスト ボックス 216"/>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8" name="楕円 217"/>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9" name="テキスト ボックス 218"/>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経費は繰出金であるが、後期高齢者医療特別会計繰出金が給付費の増などから増となるも、簡易水道事業会計の法適化に伴い繰出金から補助費等へ移行したことや、国民健康保険特別会計繰出金や介護保険特別会計繰出金が給付費の減等により減となったことなどから、前年度と比較して０．１ポイント減となった。</a:t>
          </a: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136144</xdr:rowOff>
    </xdr:from>
    <xdr:to>
      <xdr:col>82</xdr:col>
      <xdr:colOff>107950</xdr:colOff>
      <xdr:row>54</xdr:row>
      <xdr:rowOff>145288</xdr:rowOff>
    </xdr:to>
    <xdr:cxnSp macro="">
      <xdr:nvCxnSpPr>
        <xdr:cNvPr id="250" name="直線コネクタ 249"/>
        <xdr:cNvCxnSpPr/>
      </xdr:nvCxnSpPr>
      <xdr:spPr>
        <a:xfrm flipV="1">
          <a:off x="15671800" y="93944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1"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145288</xdr:rowOff>
    </xdr:to>
    <xdr:cxnSp macro="">
      <xdr:nvCxnSpPr>
        <xdr:cNvPr id="253" name="直線コネクタ 252"/>
        <xdr:cNvCxnSpPr/>
      </xdr:nvCxnSpPr>
      <xdr:spPr>
        <a:xfrm>
          <a:off x="14782800" y="9385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55" name="テキスト ボックス 254"/>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81280</xdr:rowOff>
    </xdr:from>
    <xdr:to>
      <xdr:col>73</xdr:col>
      <xdr:colOff>180975</xdr:colOff>
      <xdr:row>54</xdr:row>
      <xdr:rowOff>127000</xdr:rowOff>
    </xdr:to>
    <xdr:cxnSp macro="">
      <xdr:nvCxnSpPr>
        <xdr:cNvPr id="256" name="直線コネクタ 255"/>
        <xdr:cNvCxnSpPr/>
      </xdr:nvCxnSpPr>
      <xdr:spPr>
        <a:xfrm>
          <a:off x="13893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81280</xdr:rowOff>
    </xdr:from>
    <xdr:to>
      <xdr:col>69</xdr:col>
      <xdr:colOff>92075</xdr:colOff>
      <xdr:row>54</xdr:row>
      <xdr:rowOff>117856</xdr:rowOff>
    </xdr:to>
    <xdr:cxnSp macro="">
      <xdr:nvCxnSpPr>
        <xdr:cNvPr id="259" name="直線コネクタ 258"/>
        <xdr:cNvCxnSpPr/>
      </xdr:nvCxnSpPr>
      <xdr:spPr>
        <a:xfrm flipV="1">
          <a:off x="13004800" y="93395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169926</xdr:rowOff>
    </xdr:from>
    <xdr:to>
      <xdr:col>69</xdr:col>
      <xdr:colOff>142875</xdr:colOff>
      <xdr:row>56</xdr:row>
      <xdr:rowOff>100076</xdr:rowOff>
    </xdr:to>
    <xdr:sp macro="" textlink="">
      <xdr:nvSpPr>
        <xdr:cNvPr id="260" name="フローチャート: 判断 259"/>
        <xdr:cNvSpPr/>
      </xdr:nvSpPr>
      <xdr:spPr>
        <a:xfrm>
          <a:off x="13843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84853</xdr:rowOff>
    </xdr:from>
    <xdr:ext cx="762000" cy="259045"/>
    <xdr:sp macro="" textlink="">
      <xdr:nvSpPr>
        <xdr:cNvPr id="261" name="テキスト ボックス 260"/>
        <xdr:cNvSpPr txBox="1"/>
      </xdr:nvSpPr>
      <xdr:spPr>
        <a:xfrm>
          <a:off x="13512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2" name="フローチャート: 判断 261"/>
        <xdr:cNvSpPr/>
      </xdr:nvSpPr>
      <xdr:spPr>
        <a:xfrm>
          <a:off x="12954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20845</xdr:rowOff>
    </xdr:from>
    <xdr:ext cx="762000" cy="259045"/>
    <xdr:sp macro="" textlink="">
      <xdr:nvSpPr>
        <xdr:cNvPr id="263" name="テキスト ボックス 262"/>
        <xdr:cNvSpPr txBox="1"/>
      </xdr:nvSpPr>
      <xdr:spPr>
        <a:xfrm>
          <a:off x="12623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85344</xdr:rowOff>
    </xdr:from>
    <xdr:to>
      <xdr:col>82</xdr:col>
      <xdr:colOff>158750</xdr:colOff>
      <xdr:row>55</xdr:row>
      <xdr:rowOff>15494</xdr:rowOff>
    </xdr:to>
    <xdr:sp macro="" textlink="">
      <xdr:nvSpPr>
        <xdr:cNvPr id="269" name="楕円 268"/>
        <xdr:cNvSpPr/>
      </xdr:nvSpPr>
      <xdr:spPr>
        <a:xfrm>
          <a:off x="164592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101871</xdr:rowOff>
    </xdr:from>
    <xdr:ext cx="762000" cy="259045"/>
    <xdr:sp macro="" textlink="">
      <xdr:nvSpPr>
        <xdr:cNvPr id="270" name="その他該当値テキスト"/>
        <xdr:cNvSpPr txBox="1"/>
      </xdr:nvSpPr>
      <xdr:spPr>
        <a:xfrm>
          <a:off x="16598900" y="91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94488</xdr:rowOff>
    </xdr:from>
    <xdr:to>
      <xdr:col>78</xdr:col>
      <xdr:colOff>120650</xdr:colOff>
      <xdr:row>55</xdr:row>
      <xdr:rowOff>24638</xdr:rowOff>
    </xdr:to>
    <xdr:sp macro="" textlink="">
      <xdr:nvSpPr>
        <xdr:cNvPr id="271" name="楕円 270"/>
        <xdr:cNvSpPr/>
      </xdr:nvSpPr>
      <xdr:spPr>
        <a:xfrm>
          <a:off x="156210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34815</xdr:rowOff>
    </xdr:from>
    <xdr:ext cx="736600" cy="259045"/>
    <xdr:sp macro="" textlink="">
      <xdr:nvSpPr>
        <xdr:cNvPr id="272" name="テキスト ボックス 271"/>
        <xdr:cNvSpPr txBox="1"/>
      </xdr:nvSpPr>
      <xdr:spPr>
        <a:xfrm>
          <a:off x="15290800" y="912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3" name="楕円 272"/>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4" name="テキスト ボックス 273"/>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30480</xdr:rowOff>
    </xdr:from>
    <xdr:to>
      <xdr:col>69</xdr:col>
      <xdr:colOff>142875</xdr:colOff>
      <xdr:row>54</xdr:row>
      <xdr:rowOff>132080</xdr:rowOff>
    </xdr:to>
    <xdr:sp macro="" textlink="">
      <xdr:nvSpPr>
        <xdr:cNvPr id="275" name="楕円 274"/>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142257</xdr:rowOff>
    </xdr:from>
    <xdr:ext cx="762000" cy="259045"/>
    <xdr:sp macro="" textlink="">
      <xdr:nvSpPr>
        <xdr:cNvPr id="276" name="テキスト ボックス 275"/>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67056</xdr:rowOff>
    </xdr:from>
    <xdr:to>
      <xdr:col>65</xdr:col>
      <xdr:colOff>53975</xdr:colOff>
      <xdr:row>54</xdr:row>
      <xdr:rowOff>168656</xdr:rowOff>
    </xdr:to>
    <xdr:sp macro="" textlink="">
      <xdr:nvSpPr>
        <xdr:cNvPr id="277" name="楕円 276"/>
        <xdr:cNvSpPr/>
      </xdr:nvSpPr>
      <xdr:spPr>
        <a:xfrm>
          <a:off x="12954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7383</xdr:rowOff>
    </xdr:from>
    <xdr:ext cx="762000" cy="259045"/>
    <xdr:sp macro="" textlink="">
      <xdr:nvSpPr>
        <xdr:cNvPr id="278" name="テキスト ボックス 277"/>
        <xdr:cNvSpPr txBox="1"/>
      </xdr:nvSpPr>
      <xdr:spPr>
        <a:xfrm>
          <a:off x="12623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法人等への補助金・負担金については、交付開始後、大きな見直しが行われていないものもあるため、近年横ばい傾向にある。本年度は医療センター事業会計補助金や在宅育児支援負担金などが増となり、比率は前年度から０．７ポイント増加した。</a:t>
          </a:r>
        </a:p>
        <a:p>
          <a:r>
            <a:rPr kumimoji="1" lang="ja-JP" altLang="en-US" sz="1300">
              <a:latin typeface="ＭＳ Ｐゴシック" panose="020B0600070205080204" pitchFamily="50" charset="-128"/>
              <a:ea typeface="ＭＳ Ｐゴシック" panose="020B0600070205080204" pitchFamily="50" charset="-128"/>
            </a:rPr>
            <a:t>　今後は補助金・負担金の内容を調査し、効果の低い補助金、負担金の見直しや廃止を検討する。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167005</xdr:rowOff>
    </xdr:from>
    <xdr:to>
      <xdr:col>82</xdr:col>
      <xdr:colOff>107950</xdr:colOff>
      <xdr:row>38</xdr:row>
      <xdr:rowOff>35560</xdr:rowOff>
    </xdr:to>
    <xdr:cxnSp macro="">
      <xdr:nvCxnSpPr>
        <xdr:cNvPr id="306" name="直線コネクタ 305"/>
        <xdr:cNvCxnSpPr/>
      </xdr:nvCxnSpPr>
      <xdr:spPr>
        <a:xfrm>
          <a:off x="15671800" y="65106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121302</xdr:rowOff>
    </xdr:from>
    <xdr:ext cx="762000" cy="259045"/>
    <xdr:sp macro="" textlink="">
      <xdr:nvSpPr>
        <xdr:cNvPr id="307" name="補助費等平均値テキスト"/>
        <xdr:cNvSpPr txBox="1"/>
      </xdr:nvSpPr>
      <xdr:spPr>
        <a:xfrm>
          <a:off x="16598900" y="6293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127000</xdr:rowOff>
    </xdr:from>
    <xdr:to>
      <xdr:col>78</xdr:col>
      <xdr:colOff>69850</xdr:colOff>
      <xdr:row>37</xdr:row>
      <xdr:rowOff>167005</xdr:rowOff>
    </xdr:to>
    <xdr:cxnSp macro="">
      <xdr:nvCxnSpPr>
        <xdr:cNvPr id="309" name="直線コネクタ 308"/>
        <xdr:cNvCxnSpPr/>
      </xdr:nvCxnSpPr>
      <xdr:spPr>
        <a:xfrm>
          <a:off x="14782800" y="64706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33672</xdr:rowOff>
    </xdr:from>
    <xdr:ext cx="736600" cy="259045"/>
    <xdr:sp macro="" textlink="">
      <xdr:nvSpPr>
        <xdr:cNvPr id="311" name="テキスト ボックス 310"/>
        <xdr:cNvSpPr txBox="1"/>
      </xdr:nvSpPr>
      <xdr:spPr>
        <a:xfrm>
          <a:off x="15290800" y="620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109855</xdr:rowOff>
    </xdr:from>
    <xdr:to>
      <xdr:col>73</xdr:col>
      <xdr:colOff>180975</xdr:colOff>
      <xdr:row>37</xdr:row>
      <xdr:rowOff>127000</xdr:rowOff>
    </xdr:to>
    <xdr:cxnSp macro="">
      <xdr:nvCxnSpPr>
        <xdr:cNvPr id="312" name="直線コネクタ 311"/>
        <xdr:cNvCxnSpPr/>
      </xdr:nvCxnSpPr>
      <xdr:spPr>
        <a:xfrm>
          <a:off x="13893800" y="64535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8272</xdr:rowOff>
    </xdr:from>
    <xdr:ext cx="762000" cy="259045"/>
    <xdr:sp macro="" textlink="">
      <xdr:nvSpPr>
        <xdr:cNvPr id="314" name="テキスト ボックス 313"/>
        <xdr:cNvSpPr txBox="1"/>
      </xdr:nvSpPr>
      <xdr:spPr>
        <a:xfrm>
          <a:off x="14401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109855</xdr:rowOff>
    </xdr:from>
    <xdr:to>
      <xdr:col>69</xdr:col>
      <xdr:colOff>92075</xdr:colOff>
      <xdr:row>37</xdr:row>
      <xdr:rowOff>127000</xdr:rowOff>
    </xdr:to>
    <xdr:cxnSp macro="">
      <xdr:nvCxnSpPr>
        <xdr:cNvPr id="315" name="直線コネクタ 314"/>
        <xdr:cNvCxnSpPr/>
      </xdr:nvCxnSpPr>
      <xdr:spPr>
        <a:xfrm flipV="1">
          <a:off x="13004800" y="64535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6" name="フローチャート: 判断 315"/>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8272</xdr:rowOff>
    </xdr:from>
    <xdr:ext cx="762000" cy="259045"/>
    <xdr:sp macro="" textlink="">
      <xdr:nvSpPr>
        <xdr:cNvPr id="317" name="テキスト ボックス 316"/>
        <xdr:cNvSpPr txBox="1"/>
      </xdr:nvSpPr>
      <xdr:spPr>
        <a:xfrm>
          <a:off x="13512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18" name="フローチャート: 判断 317"/>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19" name="テキスト ボックス 318"/>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5" name="楕円 324"/>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26"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116205</xdr:rowOff>
    </xdr:from>
    <xdr:to>
      <xdr:col>78</xdr:col>
      <xdr:colOff>120650</xdr:colOff>
      <xdr:row>38</xdr:row>
      <xdr:rowOff>46355</xdr:rowOff>
    </xdr:to>
    <xdr:sp macro="" textlink="">
      <xdr:nvSpPr>
        <xdr:cNvPr id="327" name="楕円 326"/>
        <xdr:cNvSpPr/>
      </xdr:nvSpPr>
      <xdr:spPr>
        <a:xfrm>
          <a:off x="156210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31132</xdr:rowOff>
    </xdr:from>
    <xdr:ext cx="736600" cy="259045"/>
    <xdr:sp macro="" textlink="">
      <xdr:nvSpPr>
        <xdr:cNvPr id="328" name="テキスト ボックス 327"/>
        <xdr:cNvSpPr txBox="1"/>
      </xdr:nvSpPr>
      <xdr:spPr>
        <a:xfrm>
          <a:off x="15290800" y="654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76200</xdr:rowOff>
    </xdr:from>
    <xdr:to>
      <xdr:col>74</xdr:col>
      <xdr:colOff>31750</xdr:colOff>
      <xdr:row>38</xdr:row>
      <xdr:rowOff>6350</xdr:rowOff>
    </xdr:to>
    <xdr:sp macro="" textlink="">
      <xdr:nvSpPr>
        <xdr:cNvPr id="329" name="楕円 328"/>
        <xdr:cNvSpPr/>
      </xdr:nvSpPr>
      <xdr:spPr>
        <a:xfrm>
          <a:off x="14732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16527</xdr:rowOff>
    </xdr:from>
    <xdr:ext cx="762000" cy="259045"/>
    <xdr:sp macro="" textlink="">
      <xdr:nvSpPr>
        <xdr:cNvPr id="330" name="テキスト ボックス 329"/>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59055</xdr:rowOff>
    </xdr:from>
    <xdr:to>
      <xdr:col>69</xdr:col>
      <xdr:colOff>142875</xdr:colOff>
      <xdr:row>37</xdr:row>
      <xdr:rowOff>160655</xdr:rowOff>
    </xdr:to>
    <xdr:sp macro="" textlink="">
      <xdr:nvSpPr>
        <xdr:cNvPr id="331" name="楕円 330"/>
        <xdr:cNvSpPr/>
      </xdr:nvSpPr>
      <xdr:spPr>
        <a:xfrm>
          <a:off x="138430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170832</xdr:rowOff>
    </xdr:from>
    <xdr:ext cx="762000" cy="259045"/>
    <xdr:sp macro="" textlink="">
      <xdr:nvSpPr>
        <xdr:cNvPr id="332" name="テキスト ボックス 331"/>
        <xdr:cNvSpPr txBox="1"/>
      </xdr:nvSpPr>
      <xdr:spPr>
        <a:xfrm>
          <a:off x="13512800" y="617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76200</xdr:rowOff>
    </xdr:from>
    <xdr:to>
      <xdr:col>65</xdr:col>
      <xdr:colOff>53975</xdr:colOff>
      <xdr:row>38</xdr:row>
      <xdr:rowOff>6350</xdr:rowOff>
    </xdr:to>
    <xdr:sp macro="" textlink="">
      <xdr:nvSpPr>
        <xdr:cNvPr id="333" name="楕円 332"/>
        <xdr:cNvSpPr/>
      </xdr:nvSpPr>
      <xdr:spPr>
        <a:xfrm>
          <a:off x="12954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16527</xdr:rowOff>
    </xdr:from>
    <xdr:ext cx="762000" cy="259045"/>
    <xdr:sp macro="" textlink="">
      <xdr:nvSpPr>
        <xdr:cNvPr id="334" name="テキスト ボックス 333"/>
        <xdr:cNvSpPr txBox="1"/>
      </xdr:nvSpPr>
      <xdr:spPr>
        <a:xfrm>
          <a:off x="12623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平成２６年に内ヶ坪踏切拡幅工事等のために借り入れた過疎対策事業債などが償還開始となる一方で、平成１４年にクリーンセンター建設のために借り入れた一般廃棄物処理事業債などの償還完了などにより、１．８ポイント減となった。今後は文化複合施設建設を控え、公債費の増加が予想されるため、事業の絞り込みを徹底し、国費等の財源確保を第一に、財政措置の有利な地方債の活用など、公債費負担の抑制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54611</xdr:rowOff>
    </xdr:from>
    <xdr:to>
      <xdr:col>24</xdr:col>
      <xdr:colOff>25400</xdr:colOff>
      <xdr:row>80</xdr:row>
      <xdr:rowOff>20320</xdr:rowOff>
    </xdr:to>
    <xdr:cxnSp macro="">
      <xdr:nvCxnSpPr>
        <xdr:cNvPr id="367" name="直線コネクタ 366"/>
        <xdr:cNvCxnSpPr/>
      </xdr:nvCxnSpPr>
      <xdr:spPr>
        <a:xfrm flipV="1">
          <a:off x="3987800" y="1359916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68"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20320</xdr:rowOff>
    </xdr:from>
    <xdr:to>
      <xdr:col>19</xdr:col>
      <xdr:colOff>187325</xdr:colOff>
      <xdr:row>80</xdr:row>
      <xdr:rowOff>157480</xdr:rowOff>
    </xdr:to>
    <xdr:cxnSp macro="">
      <xdr:nvCxnSpPr>
        <xdr:cNvPr id="370" name="直線コネクタ 369"/>
        <xdr:cNvCxnSpPr/>
      </xdr:nvCxnSpPr>
      <xdr:spPr>
        <a:xfrm flipV="1">
          <a:off x="3098800" y="13736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72" name="テキスト ボックス 371"/>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54611</xdr:rowOff>
    </xdr:from>
    <xdr:to>
      <xdr:col>15</xdr:col>
      <xdr:colOff>98425</xdr:colOff>
      <xdr:row>80</xdr:row>
      <xdr:rowOff>157480</xdr:rowOff>
    </xdr:to>
    <xdr:cxnSp macro="">
      <xdr:nvCxnSpPr>
        <xdr:cNvPr id="373" name="直線コネクタ 372"/>
        <xdr:cNvCxnSpPr/>
      </xdr:nvCxnSpPr>
      <xdr:spPr>
        <a:xfrm>
          <a:off x="2209800" y="13599161"/>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5" name="テキスト ボックス 374"/>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54611</xdr:rowOff>
    </xdr:to>
    <xdr:cxnSp macro="">
      <xdr:nvCxnSpPr>
        <xdr:cNvPr id="376" name="直線コネクタ 375"/>
        <xdr:cNvCxnSpPr/>
      </xdr:nvCxnSpPr>
      <xdr:spPr>
        <a:xfrm>
          <a:off x="1320800" y="13591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7" name="フローチャート: 判断 376"/>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78" name="テキスト ボックス 377"/>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9" name="フローチャート: 判断 378"/>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0" name="テキスト ボックス 379"/>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3811</xdr:rowOff>
    </xdr:from>
    <xdr:to>
      <xdr:col>24</xdr:col>
      <xdr:colOff>76200</xdr:colOff>
      <xdr:row>79</xdr:row>
      <xdr:rowOff>105411</xdr:rowOff>
    </xdr:to>
    <xdr:sp macro="" textlink="">
      <xdr:nvSpPr>
        <xdr:cNvPr id="386" name="楕円 385"/>
        <xdr:cNvSpPr/>
      </xdr:nvSpPr>
      <xdr:spPr>
        <a:xfrm>
          <a:off x="4775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147338</xdr:rowOff>
    </xdr:from>
    <xdr:ext cx="762000" cy="259045"/>
    <xdr:sp macro="" textlink="">
      <xdr:nvSpPr>
        <xdr:cNvPr id="387" name="公債費該当値テキスト"/>
        <xdr:cNvSpPr txBox="1"/>
      </xdr:nvSpPr>
      <xdr:spPr>
        <a:xfrm>
          <a:off x="4914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140970</xdr:rowOff>
    </xdr:from>
    <xdr:to>
      <xdr:col>20</xdr:col>
      <xdr:colOff>38100</xdr:colOff>
      <xdr:row>80</xdr:row>
      <xdr:rowOff>71120</xdr:rowOff>
    </xdr:to>
    <xdr:sp macro="" textlink="">
      <xdr:nvSpPr>
        <xdr:cNvPr id="388" name="楕円 387"/>
        <xdr:cNvSpPr/>
      </xdr:nvSpPr>
      <xdr:spPr>
        <a:xfrm>
          <a:off x="3937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55897</xdr:rowOff>
    </xdr:from>
    <xdr:ext cx="736600" cy="259045"/>
    <xdr:sp macro="" textlink="">
      <xdr:nvSpPr>
        <xdr:cNvPr id="389" name="テキスト ボックス 388"/>
        <xdr:cNvSpPr txBox="1"/>
      </xdr:nvSpPr>
      <xdr:spPr>
        <a:xfrm>
          <a:off x="3606800" y="1377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106680</xdr:rowOff>
    </xdr:from>
    <xdr:to>
      <xdr:col>15</xdr:col>
      <xdr:colOff>149225</xdr:colOff>
      <xdr:row>81</xdr:row>
      <xdr:rowOff>36830</xdr:rowOff>
    </xdr:to>
    <xdr:sp macro="" textlink="">
      <xdr:nvSpPr>
        <xdr:cNvPr id="390" name="楕円 389"/>
        <xdr:cNvSpPr/>
      </xdr:nvSpPr>
      <xdr:spPr>
        <a:xfrm>
          <a:off x="3048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21607</xdr:rowOff>
    </xdr:from>
    <xdr:ext cx="762000" cy="259045"/>
    <xdr:sp macro="" textlink="">
      <xdr:nvSpPr>
        <xdr:cNvPr id="391" name="テキスト ボックス 390"/>
        <xdr:cNvSpPr txBox="1"/>
      </xdr:nvSpPr>
      <xdr:spPr>
        <a:xfrm>
          <a:off x="2717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3811</xdr:rowOff>
    </xdr:from>
    <xdr:to>
      <xdr:col>11</xdr:col>
      <xdr:colOff>60325</xdr:colOff>
      <xdr:row>79</xdr:row>
      <xdr:rowOff>105411</xdr:rowOff>
    </xdr:to>
    <xdr:sp macro="" textlink="">
      <xdr:nvSpPr>
        <xdr:cNvPr id="392" name="楕円 391"/>
        <xdr:cNvSpPr/>
      </xdr:nvSpPr>
      <xdr:spPr>
        <a:xfrm>
          <a:off x="2159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90188</xdr:rowOff>
    </xdr:from>
    <xdr:ext cx="762000" cy="259045"/>
    <xdr:sp macro="" textlink="">
      <xdr:nvSpPr>
        <xdr:cNvPr id="393" name="テキスト ボックス 392"/>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94" name="楕円 393"/>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95" name="テキスト ボックス 394"/>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公債費以外の比率については類似団体平均を下回ったが、物件費や扶助費の比率は高い状態が続いているため、今後も収入の確保や経常経費の削減などに取り組む必要がある。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101854</xdr:rowOff>
    </xdr:to>
    <xdr:cxnSp macro="">
      <xdr:nvCxnSpPr>
        <xdr:cNvPr id="426" name="直線コネクタ 425"/>
        <xdr:cNvCxnSpPr/>
      </xdr:nvCxnSpPr>
      <xdr:spPr>
        <a:xfrm>
          <a:off x="15671800" y="132303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27"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77</xdr:row>
      <xdr:rowOff>28702</xdr:rowOff>
    </xdr:to>
    <xdr:cxnSp macro="">
      <xdr:nvCxnSpPr>
        <xdr:cNvPr id="429" name="直線コネクタ 428"/>
        <xdr:cNvCxnSpPr/>
      </xdr:nvCxnSpPr>
      <xdr:spPr>
        <a:xfrm>
          <a:off x="14782800" y="131480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31" name="テキスト ボックス 430"/>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76</xdr:row>
      <xdr:rowOff>117856</xdr:rowOff>
    </xdr:to>
    <xdr:cxnSp macro="">
      <xdr:nvCxnSpPr>
        <xdr:cNvPr id="432" name="直線コネクタ 431"/>
        <xdr:cNvCxnSpPr/>
      </xdr:nvCxnSpPr>
      <xdr:spPr>
        <a:xfrm>
          <a:off x="13893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4" name="テキスト ボックス 433"/>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77</xdr:row>
      <xdr:rowOff>65278</xdr:rowOff>
    </xdr:to>
    <xdr:cxnSp macro="">
      <xdr:nvCxnSpPr>
        <xdr:cNvPr id="435" name="直線コネクタ 434"/>
        <xdr:cNvCxnSpPr/>
      </xdr:nvCxnSpPr>
      <xdr:spPr>
        <a:xfrm flipV="1">
          <a:off x="13004800" y="13143485"/>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6" name="フローチャート: 判断 435"/>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7" name="テキスト ボックス 436"/>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8" name="フローチャート: 判断 437"/>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9" name="テキスト ボックス 438"/>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5" name="楕円 444"/>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67581</xdr:rowOff>
    </xdr:from>
    <xdr:ext cx="762000" cy="259045"/>
    <xdr:sp macro="" textlink="">
      <xdr:nvSpPr>
        <xdr:cNvPr id="446" name="公債費以外該当値テキスト"/>
        <xdr:cNvSpPr txBox="1"/>
      </xdr:nvSpPr>
      <xdr:spPr>
        <a:xfrm>
          <a:off x="16598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7" name="楕円 446"/>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48" name="テキスト ボックス 447"/>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49" name="楕円 448"/>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50" name="テキスト ボックス 449"/>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51" name="楕円 450"/>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52" name="テキスト ボックス 451"/>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3" name="楕円 452"/>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4" name="テキスト ボックス 453"/>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67494</xdr:rowOff>
    </xdr:from>
    <xdr:to>
      <xdr:col>29</xdr:col>
      <xdr:colOff>127000</xdr:colOff>
      <xdr:row>17</xdr:row>
      <xdr:rowOff>68980</xdr:rowOff>
    </xdr:to>
    <xdr:cxnSp macro="">
      <xdr:nvCxnSpPr>
        <xdr:cNvPr id="47" name="直線コネクタ 46"/>
        <xdr:cNvCxnSpPr/>
      </xdr:nvCxnSpPr>
      <xdr:spPr bwMode="auto">
        <a:xfrm flipV="1">
          <a:off x="5003800" y="3029769"/>
          <a:ext cx="6477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21910</xdr:rowOff>
    </xdr:from>
    <xdr:ext cx="762000" cy="259045"/>
    <xdr:sp macro="" textlink="">
      <xdr:nvSpPr>
        <xdr:cNvPr id="48" name="人口1人当たり決算額の推移平均値テキスト130"/>
        <xdr:cNvSpPr txBox="1"/>
      </xdr:nvSpPr>
      <xdr:spPr>
        <a:xfrm>
          <a:off x="5740400" y="28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68980</xdr:rowOff>
    </xdr:from>
    <xdr:to>
      <xdr:col>26</xdr:col>
      <xdr:colOff>50800</xdr:colOff>
      <xdr:row>17</xdr:row>
      <xdr:rowOff>73053</xdr:rowOff>
    </xdr:to>
    <xdr:cxnSp macro="">
      <xdr:nvCxnSpPr>
        <xdr:cNvPr id="50" name="直線コネクタ 49"/>
        <xdr:cNvCxnSpPr/>
      </xdr:nvCxnSpPr>
      <xdr:spPr bwMode="auto">
        <a:xfrm flipV="1">
          <a:off x="4305300" y="3031255"/>
          <a:ext cx="698500" cy="4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121645</xdr:rowOff>
    </xdr:from>
    <xdr:ext cx="736600" cy="259045"/>
    <xdr:sp macro="" textlink="">
      <xdr:nvSpPr>
        <xdr:cNvPr id="52" name="テキスト ボックス 51"/>
        <xdr:cNvSpPr txBox="1"/>
      </xdr:nvSpPr>
      <xdr:spPr>
        <a:xfrm>
          <a:off x="4622800" y="2741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72230</xdr:rowOff>
    </xdr:from>
    <xdr:to>
      <xdr:col>22</xdr:col>
      <xdr:colOff>114300</xdr:colOff>
      <xdr:row>17</xdr:row>
      <xdr:rowOff>73053</xdr:rowOff>
    </xdr:to>
    <xdr:cxnSp macro="">
      <xdr:nvCxnSpPr>
        <xdr:cNvPr id="53" name="直線コネクタ 52"/>
        <xdr:cNvCxnSpPr/>
      </xdr:nvCxnSpPr>
      <xdr:spPr bwMode="auto">
        <a:xfrm>
          <a:off x="3606800" y="3034505"/>
          <a:ext cx="698500" cy="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133838</xdr:rowOff>
    </xdr:from>
    <xdr:ext cx="762000" cy="259045"/>
    <xdr:sp macro="" textlink="">
      <xdr:nvSpPr>
        <xdr:cNvPr id="55" name="テキスト ボックス 54"/>
        <xdr:cNvSpPr txBox="1"/>
      </xdr:nvSpPr>
      <xdr:spPr>
        <a:xfrm>
          <a:off x="3924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72130</xdr:rowOff>
    </xdr:from>
    <xdr:to>
      <xdr:col>18</xdr:col>
      <xdr:colOff>177800</xdr:colOff>
      <xdr:row>17</xdr:row>
      <xdr:rowOff>72230</xdr:rowOff>
    </xdr:to>
    <xdr:cxnSp macro="">
      <xdr:nvCxnSpPr>
        <xdr:cNvPr id="56" name="直線コネクタ 55"/>
        <xdr:cNvCxnSpPr/>
      </xdr:nvCxnSpPr>
      <xdr:spPr bwMode="auto">
        <a:xfrm>
          <a:off x="2908300" y="3034405"/>
          <a:ext cx="698500" cy="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44926</xdr:rowOff>
    </xdr:from>
    <xdr:to>
      <xdr:col>19</xdr:col>
      <xdr:colOff>38100</xdr:colOff>
      <xdr:row>17</xdr:row>
      <xdr:rowOff>146526</xdr:rowOff>
    </xdr:to>
    <xdr:sp macro="" textlink="">
      <xdr:nvSpPr>
        <xdr:cNvPr id="57" name="フローチャート: 判断 56"/>
        <xdr:cNvSpPr/>
      </xdr:nvSpPr>
      <xdr:spPr bwMode="auto">
        <a:xfrm>
          <a:off x="3556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131303</xdr:rowOff>
    </xdr:from>
    <xdr:ext cx="762000" cy="259045"/>
    <xdr:sp macro="" textlink="">
      <xdr:nvSpPr>
        <xdr:cNvPr id="58" name="テキスト ボックス 57"/>
        <xdr:cNvSpPr txBox="1"/>
      </xdr:nvSpPr>
      <xdr:spPr>
        <a:xfrm>
          <a:off x="32258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18655</xdr:rowOff>
    </xdr:from>
    <xdr:to>
      <xdr:col>15</xdr:col>
      <xdr:colOff>101600</xdr:colOff>
      <xdr:row>17</xdr:row>
      <xdr:rowOff>120255</xdr:rowOff>
    </xdr:to>
    <xdr:sp macro="" textlink="">
      <xdr:nvSpPr>
        <xdr:cNvPr id="59" name="フローチャート: 判断 58"/>
        <xdr:cNvSpPr/>
      </xdr:nvSpPr>
      <xdr:spPr bwMode="auto">
        <a:xfrm>
          <a:off x="2857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130432</xdr:rowOff>
    </xdr:from>
    <xdr:ext cx="762000" cy="259045"/>
    <xdr:sp macro="" textlink="">
      <xdr:nvSpPr>
        <xdr:cNvPr id="60" name="テキスト ボックス 59"/>
        <xdr:cNvSpPr txBox="1"/>
      </xdr:nvSpPr>
      <xdr:spPr>
        <a:xfrm>
          <a:off x="25273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16694</xdr:rowOff>
    </xdr:from>
    <xdr:to>
      <xdr:col>29</xdr:col>
      <xdr:colOff>177800</xdr:colOff>
      <xdr:row>17</xdr:row>
      <xdr:rowOff>118294</xdr:rowOff>
    </xdr:to>
    <xdr:sp macro="" textlink="">
      <xdr:nvSpPr>
        <xdr:cNvPr id="66" name="楕円 65"/>
        <xdr:cNvSpPr/>
      </xdr:nvSpPr>
      <xdr:spPr bwMode="auto">
        <a:xfrm>
          <a:off x="5600700" y="2978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160221</xdr:rowOff>
    </xdr:from>
    <xdr:ext cx="762000" cy="259045"/>
    <xdr:sp macro="" textlink="">
      <xdr:nvSpPr>
        <xdr:cNvPr id="67" name="人口1人当たり決算額の推移該当値テキスト130"/>
        <xdr:cNvSpPr txBox="1"/>
      </xdr:nvSpPr>
      <xdr:spPr>
        <a:xfrm>
          <a:off x="5740400" y="295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18180</xdr:rowOff>
    </xdr:from>
    <xdr:to>
      <xdr:col>26</xdr:col>
      <xdr:colOff>101600</xdr:colOff>
      <xdr:row>17</xdr:row>
      <xdr:rowOff>119780</xdr:rowOff>
    </xdr:to>
    <xdr:sp macro="" textlink="">
      <xdr:nvSpPr>
        <xdr:cNvPr id="68" name="楕円 67"/>
        <xdr:cNvSpPr/>
      </xdr:nvSpPr>
      <xdr:spPr bwMode="auto">
        <a:xfrm>
          <a:off x="4953000" y="2980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104557</xdr:rowOff>
    </xdr:from>
    <xdr:ext cx="736600" cy="259045"/>
    <xdr:sp macro="" textlink="">
      <xdr:nvSpPr>
        <xdr:cNvPr id="69" name="テキスト ボックス 68"/>
        <xdr:cNvSpPr txBox="1"/>
      </xdr:nvSpPr>
      <xdr:spPr>
        <a:xfrm>
          <a:off x="4622800" y="3066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22253</xdr:rowOff>
    </xdr:from>
    <xdr:to>
      <xdr:col>22</xdr:col>
      <xdr:colOff>165100</xdr:colOff>
      <xdr:row>17</xdr:row>
      <xdr:rowOff>123853</xdr:rowOff>
    </xdr:to>
    <xdr:sp macro="" textlink="">
      <xdr:nvSpPr>
        <xdr:cNvPr id="70" name="楕円 69"/>
        <xdr:cNvSpPr/>
      </xdr:nvSpPr>
      <xdr:spPr bwMode="auto">
        <a:xfrm>
          <a:off x="4254500" y="2984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108630</xdr:rowOff>
    </xdr:from>
    <xdr:ext cx="762000" cy="259045"/>
    <xdr:sp macro="" textlink="">
      <xdr:nvSpPr>
        <xdr:cNvPr id="71" name="テキスト ボックス 70"/>
        <xdr:cNvSpPr txBox="1"/>
      </xdr:nvSpPr>
      <xdr:spPr>
        <a:xfrm>
          <a:off x="3924300" y="307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21430</xdr:rowOff>
    </xdr:from>
    <xdr:to>
      <xdr:col>19</xdr:col>
      <xdr:colOff>38100</xdr:colOff>
      <xdr:row>17</xdr:row>
      <xdr:rowOff>123030</xdr:rowOff>
    </xdr:to>
    <xdr:sp macro="" textlink="">
      <xdr:nvSpPr>
        <xdr:cNvPr id="72" name="楕円 71"/>
        <xdr:cNvSpPr/>
      </xdr:nvSpPr>
      <xdr:spPr bwMode="auto">
        <a:xfrm>
          <a:off x="3556000" y="298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133207</xdr:rowOff>
    </xdr:from>
    <xdr:ext cx="762000" cy="259045"/>
    <xdr:sp macro="" textlink="">
      <xdr:nvSpPr>
        <xdr:cNvPr id="73" name="テキスト ボックス 72"/>
        <xdr:cNvSpPr txBox="1"/>
      </xdr:nvSpPr>
      <xdr:spPr>
        <a:xfrm>
          <a:off x="3225800" y="275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21330</xdr:rowOff>
    </xdr:from>
    <xdr:to>
      <xdr:col>15</xdr:col>
      <xdr:colOff>101600</xdr:colOff>
      <xdr:row>17</xdr:row>
      <xdr:rowOff>122930</xdr:rowOff>
    </xdr:to>
    <xdr:sp macro="" textlink="">
      <xdr:nvSpPr>
        <xdr:cNvPr id="74" name="楕円 73"/>
        <xdr:cNvSpPr/>
      </xdr:nvSpPr>
      <xdr:spPr bwMode="auto">
        <a:xfrm>
          <a:off x="2857500" y="298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107707</xdr:rowOff>
    </xdr:from>
    <xdr:ext cx="762000" cy="259045"/>
    <xdr:sp macro="" textlink="">
      <xdr:nvSpPr>
        <xdr:cNvPr id="75" name="テキスト ボックス 74"/>
        <xdr:cNvSpPr txBox="1"/>
      </xdr:nvSpPr>
      <xdr:spPr>
        <a:xfrm>
          <a:off x="2527300" y="306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171424</xdr:rowOff>
    </xdr:from>
    <xdr:to>
      <xdr:col>29</xdr:col>
      <xdr:colOff>127000</xdr:colOff>
      <xdr:row>35</xdr:row>
      <xdr:rowOff>255416</xdr:rowOff>
    </xdr:to>
    <xdr:cxnSp macro="">
      <xdr:nvCxnSpPr>
        <xdr:cNvPr id="109" name="直線コネクタ 108"/>
        <xdr:cNvCxnSpPr/>
      </xdr:nvCxnSpPr>
      <xdr:spPr bwMode="auto">
        <a:xfrm>
          <a:off x="5003800" y="6781774"/>
          <a:ext cx="647700" cy="83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110056</xdr:rowOff>
    </xdr:from>
    <xdr:ext cx="762000" cy="259045"/>
    <xdr:sp macro="" textlink="">
      <xdr:nvSpPr>
        <xdr:cNvPr id="110" name="人口1人当たり決算額の推移平均値テキスト445"/>
        <xdr:cNvSpPr txBox="1"/>
      </xdr:nvSpPr>
      <xdr:spPr>
        <a:xfrm>
          <a:off x="5740400" y="7063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128715</xdr:rowOff>
    </xdr:from>
    <xdr:to>
      <xdr:col>26</xdr:col>
      <xdr:colOff>50800</xdr:colOff>
      <xdr:row>35</xdr:row>
      <xdr:rowOff>171424</xdr:rowOff>
    </xdr:to>
    <xdr:cxnSp macro="">
      <xdr:nvCxnSpPr>
        <xdr:cNvPr id="112" name="直線コネクタ 111"/>
        <xdr:cNvCxnSpPr/>
      </xdr:nvCxnSpPr>
      <xdr:spPr bwMode="auto">
        <a:xfrm>
          <a:off x="4305300" y="6739065"/>
          <a:ext cx="698500" cy="42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40085</xdr:rowOff>
    </xdr:from>
    <xdr:ext cx="736600" cy="259045"/>
    <xdr:sp macro="" textlink="">
      <xdr:nvSpPr>
        <xdr:cNvPr id="114" name="テキスト ボックス 113"/>
        <xdr:cNvSpPr txBox="1"/>
      </xdr:nvSpPr>
      <xdr:spPr>
        <a:xfrm>
          <a:off x="4622800" y="7164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128715</xdr:rowOff>
    </xdr:from>
    <xdr:to>
      <xdr:col>22</xdr:col>
      <xdr:colOff>114300</xdr:colOff>
      <xdr:row>35</xdr:row>
      <xdr:rowOff>193504</xdr:rowOff>
    </xdr:to>
    <xdr:cxnSp macro="">
      <xdr:nvCxnSpPr>
        <xdr:cNvPr id="115" name="直線コネクタ 114"/>
        <xdr:cNvCxnSpPr/>
      </xdr:nvCxnSpPr>
      <xdr:spPr bwMode="auto">
        <a:xfrm flipV="1">
          <a:off x="3606800" y="6739065"/>
          <a:ext cx="698500" cy="64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34865</xdr:rowOff>
    </xdr:from>
    <xdr:ext cx="762000" cy="259045"/>
    <xdr:sp macro="" textlink="">
      <xdr:nvSpPr>
        <xdr:cNvPr id="117" name="テキスト ボックス 116"/>
        <xdr:cNvSpPr txBox="1"/>
      </xdr:nvSpPr>
      <xdr:spPr>
        <a:xfrm>
          <a:off x="3924300" y="715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193504</xdr:rowOff>
    </xdr:from>
    <xdr:to>
      <xdr:col>18</xdr:col>
      <xdr:colOff>177800</xdr:colOff>
      <xdr:row>35</xdr:row>
      <xdr:rowOff>233280</xdr:rowOff>
    </xdr:to>
    <xdr:cxnSp macro="">
      <xdr:nvCxnSpPr>
        <xdr:cNvPr id="118" name="直線コネクタ 117"/>
        <xdr:cNvCxnSpPr/>
      </xdr:nvCxnSpPr>
      <xdr:spPr bwMode="auto">
        <a:xfrm flipV="1">
          <a:off x="2908300" y="6803854"/>
          <a:ext cx="698500" cy="39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131979</xdr:rowOff>
    </xdr:from>
    <xdr:to>
      <xdr:col>19</xdr:col>
      <xdr:colOff>38100</xdr:colOff>
      <xdr:row>37</xdr:row>
      <xdr:rowOff>62129</xdr:rowOff>
    </xdr:to>
    <xdr:sp macro="" textlink="">
      <xdr:nvSpPr>
        <xdr:cNvPr id="119" name="フローチャート: 判断 118"/>
        <xdr:cNvSpPr/>
      </xdr:nvSpPr>
      <xdr:spPr bwMode="auto">
        <a:xfrm>
          <a:off x="35560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46906</xdr:rowOff>
    </xdr:from>
    <xdr:ext cx="762000" cy="259045"/>
    <xdr:sp macro="" textlink="">
      <xdr:nvSpPr>
        <xdr:cNvPr id="120" name="テキスト ボックス 119"/>
        <xdr:cNvSpPr txBox="1"/>
      </xdr:nvSpPr>
      <xdr:spPr>
        <a:xfrm>
          <a:off x="3225800" y="717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49778</xdr:rowOff>
    </xdr:from>
    <xdr:to>
      <xdr:col>15</xdr:col>
      <xdr:colOff>101600</xdr:colOff>
      <xdr:row>36</xdr:row>
      <xdr:rowOff>151378</xdr:rowOff>
    </xdr:to>
    <xdr:sp macro="" textlink="">
      <xdr:nvSpPr>
        <xdr:cNvPr id="121" name="フローチャート: 判断 120"/>
        <xdr:cNvSpPr/>
      </xdr:nvSpPr>
      <xdr:spPr bwMode="auto">
        <a:xfrm>
          <a:off x="28575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136155</xdr:rowOff>
    </xdr:from>
    <xdr:ext cx="762000" cy="259045"/>
    <xdr:sp macro="" textlink="">
      <xdr:nvSpPr>
        <xdr:cNvPr id="122" name="テキスト ボックス 121"/>
        <xdr:cNvSpPr txBox="1"/>
      </xdr:nvSpPr>
      <xdr:spPr>
        <a:xfrm>
          <a:off x="2527300" y="708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204616</xdr:rowOff>
    </xdr:from>
    <xdr:to>
      <xdr:col>29</xdr:col>
      <xdr:colOff>177800</xdr:colOff>
      <xdr:row>35</xdr:row>
      <xdr:rowOff>306216</xdr:rowOff>
    </xdr:to>
    <xdr:sp macro="" textlink="">
      <xdr:nvSpPr>
        <xdr:cNvPr id="128" name="楕円 127"/>
        <xdr:cNvSpPr/>
      </xdr:nvSpPr>
      <xdr:spPr bwMode="auto">
        <a:xfrm>
          <a:off x="5600700" y="681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49693</xdr:rowOff>
    </xdr:from>
    <xdr:ext cx="762000" cy="259045"/>
    <xdr:sp macro="" textlink="">
      <xdr:nvSpPr>
        <xdr:cNvPr id="129" name="人口1人当たり決算額の推移該当値テキスト445"/>
        <xdr:cNvSpPr txBox="1"/>
      </xdr:nvSpPr>
      <xdr:spPr>
        <a:xfrm>
          <a:off x="5740400" y="66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120624</xdr:rowOff>
    </xdr:from>
    <xdr:to>
      <xdr:col>26</xdr:col>
      <xdr:colOff>101600</xdr:colOff>
      <xdr:row>35</xdr:row>
      <xdr:rowOff>222224</xdr:rowOff>
    </xdr:to>
    <xdr:sp macro="" textlink="">
      <xdr:nvSpPr>
        <xdr:cNvPr id="130" name="楕円 129"/>
        <xdr:cNvSpPr/>
      </xdr:nvSpPr>
      <xdr:spPr bwMode="auto">
        <a:xfrm>
          <a:off x="4953000" y="6730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232401</xdr:rowOff>
    </xdr:from>
    <xdr:ext cx="736600" cy="259045"/>
    <xdr:sp macro="" textlink="">
      <xdr:nvSpPr>
        <xdr:cNvPr id="131" name="テキスト ボックス 130"/>
        <xdr:cNvSpPr txBox="1"/>
      </xdr:nvSpPr>
      <xdr:spPr>
        <a:xfrm>
          <a:off x="4622800" y="6499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77915</xdr:rowOff>
    </xdr:from>
    <xdr:to>
      <xdr:col>22</xdr:col>
      <xdr:colOff>165100</xdr:colOff>
      <xdr:row>35</xdr:row>
      <xdr:rowOff>179515</xdr:rowOff>
    </xdr:to>
    <xdr:sp macro="" textlink="">
      <xdr:nvSpPr>
        <xdr:cNvPr id="132" name="楕円 131"/>
        <xdr:cNvSpPr/>
      </xdr:nvSpPr>
      <xdr:spPr bwMode="auto">
        <a:xfrm>
          <a:off x="4254500" y="6688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189692</xdr:rowOff>
    </xdr:from>
    <xdr:ext cx="762000" cy="259045"/>
    <xdr:sp macro="" textlink="">
      <xdr:nvSpPr>
        <xdr:cNvPr id="133" name="テキスト ボックス 132"/>
        <xdr:cNvSpPr txBox="1"/>
      </xdr:nvSpPr>
      <xdr:spPr>
        <a:xfrm>
          <a:off x="3924300" y="64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142704</xdr:rowOff>
    </xdr:from>
    <xdr:to>
      <xdr:col>19</xdr:col>
      <xdr:colOff>38100</xdr:colOff>
      <xdr:row>35</xdr:row>
      <xdr:rowOff>244304</xdr:rowOff>
    </xdr:to>
    <xdr:sp macro="" textlink="">
      <xdr:nvSpPr>
        <xdr:cNvPr id="134" name="楕円 133"/>
        <xdr:cNvSpPr/>
      </xdr:nvSpPr>
      <xdr:spPr bwMode="auto">
        <a:xfrm>
          <a:off x="3556000" y="6753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254481</xdr:rowOff>
    </xdr:from>
    <xdr:ext cx="762000" cy="259045"/>
    <xdr:sp macro="" textlink="">
      <xdr:nvSpPr>
        <xdr:cNvPr id="135" name="テキスト ボックス 134"/>
        <xdr:cNvSpPr txBox="1"/>
      </xdr:nvSpPr>
      <xdr:spPr>
        <a:xfrm>
          <a:off x="3225800" y="652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182480</xdr:rowOff>
    </xdr:from>
    <xdr:to>
      <xdr:col>15</xdr:col>
      <xdr:colOff>101600</xdr:colOff>
      <xdr:row>35</xdr:row>
      <xdr:rowOff>284080</xdr:rowOff>
    </xdr:to>
    <xdr:sp macro="" textlink="">
      <xdr:nvSpPr>
        <xdr:cNvPr id="136" name="楕円 135"/>
        <xdr:cNvSpPr/>
      </xdr:nvSpPr>
      <xdr:spPr bwMode="auto">
        <a:xfrm>
          <a:off x="2857500" y="6792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294257</xdr:rowOff>
    </xdr:from>
    <xdr:ext cx="762000" cy="259045"/>
    <xdr:sp macro="" textlink="">
      <xdr:nvSpPr>
        <xdr:cNvPr id="137" name="テキスト ボックス 136"/>
        <xdr:cNvSpPr txBox="1"/>
      </xdr:nvSpPr>
      <xdr:spPr>
        <a:xfrm>
          <a:off x="2527300" y="656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28,876
28,664
255.23
17,962,561
17,198,377
734,069
9,229,227
24,091,399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71266</xdr:rowOff>
    </xdr:from>
    <xdr:to>
      <xdr:col>24</xdr:col>
      <xdr:colOff>63500</xdr:colOff>
      <xdr:row>36</xdr:row>
      <xdr:rowOff>94007</xdr:rowOff>
    </xdr:to>
    <xdr:cxnSp macro="">
      <xdr:nvCxnSpPr>
        <xdr:cNvPr id="58" name="直線コネクタ 57"/>
        <xdr:cNvCxnSpPr/>
      </xdr:nvCxnSpPr>
      <xdr:spPr>
        <a:xfrm flipV="1">
          <a:off x="3797300" y="6243466"/>
          <a:ext cx="838200" cy="2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23075</xdr:rowOff>
    </xdr:from>
    <xdr:ext cx="534377" cy="259045"/>
    <xdr:sp macro="" textlink="">
      <xdr:nvSpPr>
        <xdr:cNvPr id="59" name="人件費平均値テキスト"/>
        <xdr:cNvSpPr txBox="1"/>
      </xdr:nvSpPr>
      <xdr:spPr>
        <a:xfrm>
          <a:off x="4686300" y="619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94007</xdr:rowOff>
    </xdr:from>
    <xdr:to>
      <xdr:col>19</xdr:col>
      <xdr:colOff>177800</xdr:colOff>
      <xdr:row>36</xdr:row>
      <xdr:rowOff>100536</xdr:rowOff>
    </xdr:to>
    <xdr:cxnSp macro="">
      <xdr:nvCxnSpPr>
        <xdr:cNvPr id="61" name="直線コネクタ 60"/>
        <xdr:cNvCxnSpPr/>
      </xdr:nvCxnSpPr>
      <xdr:spPr>
        <a:xfrm flipV="1">
          <a:off x="2908300" y="6266207"/>
          <a:ext cx="8890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137923</xdr:rowOff>
    </xdr:from>
    <xdr:ext cx="534377" cy="259045"/>
    <xdr:sp macro="" textlink="">
      <xdr:nvSpPr>
        <xdr:cNvPr id="63" name="テキスト ボックス 62"/>
        <xdr:cNvSpPr txBox="1"/>
      </xdr:nvSpPr>
      <xdr:spPr>
        <a:xfrm>
          <a:off x="3530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81572</xdr:rowOff>
    </xdr:from>
    <xdr:to>
      <xdr:col>15</xdr:col>
      <xdr:colOff>50800</xdr:colOff>
      <xdr:row>36</xdr:row>
      <xdr:rowOff>100536</xdr:rowOff>
    </xdr:to>
    <xdr:cxnSp macro="">
      <xdr:nvCxnSpPr>
        <xdr:cNvPr id="64" name="直線コネクタ 63"/>
        <xdr:cNvCxnSpPr/>
      </xdr:nvCxnSpPr>
      <xdr:spPr>
        <a:xfrm>
          <a:off x="2019300" y="6253772"/>
          <a:ext cx="889000" cy="1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146034</xdr:rowOff>
    </xdr:from>
    <xdr:ext cx="534377" cy="259045"/>
    <xdr:sp macro="" textlink="">
      <xdr:nvSpPr>
        <xdr:cNvPr id="66" name="テキスト ボックス 65"/>
        <xdr:cNvSpPr txBox="1"/>
      </xdr:nvSpPr>
      <xdr:spPr>
        <a:xfrm>
          <a:off x="2641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47743</xdr:rowOff>
    </xdr:from>
    <xdr:to>
      <xdr:col>10</xdr:col>
      <xdr:colOff>114300</xdr:colOff>
      <xdr:row>36</xdr:row>
      <xdr:rowOff>81572</xdr:rowOff>
    </xdr:to>
    <xdr:cxnSp macro="">
      <xdr:nvCxnSpPr>
        <xdr:cNvPr id="67" name="直線コネクタ 66"/>
        <xdr:cNvCxnSpPr/>
      </xdr:nvCxnSpPr>
      <xdr:spPr>
        <a:xfrm>
          <a:off x="1130300" y="6219943"/>
          <a:ext cx="889000" cy="3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74402</xdr:rowOff>
    </xdr:from>
    <xdr:to>
      <xdr:col>10</xdr:col>
      <xdr:colOff>165100</xdr:colOff>
      <xdr:row>37</xdr:row>
      <xdr:rowOff>4552</xdr:rowOff>
    </xdr:to>
    <xdr:sp macro="" textlink="">
      <xdr:nvSpPr>
        <xdr:cNvPr id="68" name="フローチャート: 判断 67"/>
        <xdr:cNvSpPr/>
      </xdr:nvSpPr>
      <xdr:spPr>
        <a:xfrm>
          <a:off x="1968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167129</xdr:rowOff>
    </xdr:from>
    <xdr:ext cx="534377" cy="259045"/>
    <xdr:sp macro="" textlink="">
      <xdr:nvSpPr>
        <xdr:cNvPr id="69" name="テキスト ボックス 68"/>
        <xdr:cNvSpPr txBox="1"/>
      </xdr:nvSpPr>
      <xdr:spPr>
        <a:xfrm>
          <a:off x="1752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46618</xdr:rowOff>
    </xdr:from>
    <xdr:to>
      <xdr:col>6</xdr:col>
      <xdr:colOff>38100</xdr:colOff>
      <xdr:row>36</xdr:row>
      <xdr:rowOff>148218</xdr:rowOff>
    </xdr:to>
    <xdr:sp macro="" textlink="">
      <xdr:nvSpPr>
        <xdr:cNvPr id="70" name="フローチャート: 判断 69"/>
        <xdr:cNvSpPr/>
      </xdr:nvSpPr>
      <xdr:spPr>
        <a:xfrm>
          <a:off x="1079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139345</xdr:rowOff>
    </xdr:from>
    <xdr:ext cx="534377" cy="259045"/>
    <xdr:sp macro="" textlink="">
      <xdr:nvSpPr>
        <xdr:cNvPr id="71" name="テキスト ボックス 70"/>
        <xdr:cNvSpPr txBox="1"/>
      </xdr:nvSpPr>
      <xdr:spPr>
        <a:xfrm>
          <a:off x="863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20466</xdr:rowOff>
    </xdr:from>
    <xdr:to>
      <xdr:col>24</xdr:col>
      <xdr:colOff>114300</xdr:colOff>
      <xdr:row>36</xdr:row>
      <xdr:rowOff>122066</xdr:rowOff>
    </xdr:to>
    <xdr:sp macro="" textlink="">
      <xdr:nvSpPr>
        <xdr:cNvPr id="77" name="楕円 76"/>
        <xdr:cNvSpPr/>
      </xdr:nvSpPr>
      <xdr:spPr>
        <a:xfrm>
          <a:off x="4584700" y="619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43343</xdr:rowOff>
    </xdr:from>
    <xdr:ext cx="534377" cy="259045"/>
    <xdr:sp macro="" textlink="">
      <xdr:nvSpPr>
        <xdr:cNvPr id="78" name="人件費該当値テキスト"/>
        <xdr:cNvSpPr txBox="1"/>
      </xdr:nvSpPr>
      <xdr:spPr>
        <a:xfrm>
          <a:off x="4686300" y="604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43207</xdr:rowOff>
    </xdr:from>
    <xdr:to>
      <xdr:col>20</xdr:col>
      <xdr:colOff>38100</xdr:colOff>
      <xdr:row>36</xdr:row>
      <xdr:rowOff>144807</xdr:rowOff>
    </xdr:to>
    <xdr:sp macro="" textlink="">
      <xdr:nvSpPr>
        <xdr:cNvPr id="79" name="楕円 78"/>
        <xdr:cNvSpPr/>
      </xdr:nvSpPr>
      <xdr:spPr>
        <a:xfrm>
          <a:off x="3746500" y="621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161334</xdr:rowOff>
    </xdr:from>
    <xdr:ext cx="534377" cy="259045"/>
    <xdr:sp macro="" textlink="">
      <xdr:nvSpPr>
        <xdr:cNvPr id="80" name="テキスト ボックス 79"/>
        <xdr:cNvSpPr txBox="1"/>
      </xdr:nvSpPr>
      <xdr:spPr>
        <a:xfrm>
          <a:off x="3530111" y="599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49736</xdr:rowOff>
    </xdr:from>
    <xdr:to>
      <xdr:col>15</xdr:col>
      <xdr:colOff>101600</xdr:colOff>
      <xdr:row>36</xdr:row>
      <xdr:rowOff>151336</xdr:rowOff>
    </xdr:to>
    <xdr:sp macro="" textlink="">
      <xdr:nvSpPr>
        <xdr:cNvPr id="81" name="楕円 80"/>
        <xdr:cNvSpPr/>
      </xdr:nvSpPr>
      <xdr:spPr>
        <a:xfrm>
          <a:off x="2857500" y="62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167863</xdr:rowOff>
    </xdr:from>
    <xdr:ext cx="534377" cy="259045"/>
    <xdr:sp macro="" textlink="">
      <xdr:nvSpPr>
        <xdr:cNvPr id="82" name="テキスト ボックス 81"/>
        <xdr:cNvSpPr txBox="1"/>
      </xdr:nvSpPr>
      <xdr:spPr>
        <a:xfrm>
          <a:off x="2641111" y="599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30772</xdr:rowOff>
    </xdr:from>
    <xdr:to>
      <xdr:col>10</xdr:col>
      <xdr:colOff>165100</xdr:colOff>
      <xdr:row>36</xdr:row>
      <xdr:rowOff>132372</xdr:rowOff>
    </xdr:to>
    <xdr:sp macro="" textlink="">
      <xdr:nvSpPr>
        <xdr:cNvPr id="83" name="楕円 82"/>
        <xdr:cNvSpPr/>
      </xdr:nvSpPr>
      <xdr:spPr>
        <a:xfrm>
          <a:off x="1968500" y="620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148899</xdr:rowOff>
    </xdr:from>
    <xdr:ext cx="534377" cy="259045"/>
    <xdr:sp macro="" textlink="">
      <xdr:nvSpPr>
        <xdr:cNvPr id="84" name="テキスト ボックス 83"/>
        <xdr:cNvSpPr txBox="1"/>
      </xdr:nvSpPr>
      <xdr:spPr>
        <a:xfrm>
          <a:off x="1752111" y="597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168393</xdr:rowOff>
    </xdr:from>
    <xdr:to>
      <xdr:col>6</xdr:col>
      <xdr:colOff>38100</xdr:colOff>
      <xdr:row>36</xdr:row>
      <xdr:rowOff>98543</xdr:rowOff>
    </xdr:to>
    <xdr:sp macro="" textlink="">
      <xdr:nvSpPr>
        <xdr:cNvPr id="85" name="楕円 84"/>
        <xdr:cNvSpPr/>
      </xdr:nvSpPr>
      <xdr:spPr>
        <a:xfrm>
          <a:off x="1079500" y="616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115070</xdr:rowOff>
    </xdr:from>
    <xdr:ext cx="534377" cy="259045"/>
    <xdr:sp macro="" textlink="">
      <xdr:nvSpPr>
        <xdr:cNvPr id="86" name="テキスト ボックス 85"/>
        <xdr:cNvSpPr txBox="1"/>
      </xdr:nvSpPr>
      <xdr:spPr>
        <a:xfrm>
          <a:off x="863111" y="594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118451</xdr:rowOff>
    </xdr:from>
    <xdr:to>
      <xdr:col>24</xdr:col>
      <xdr:colOff>63500</xdr:colOff>
      <xdr:row>55</xdr:row>
      <xdr:rowOff>140125</xdr:rowOff>
    </xdr:to>
    <xdr:cxnSp macro="">
      <xdr:nvCxnSpPr>
        <xdr:cNvPr id="118" name="直線コネクタ 117"/>
        <xdr:cNvCxnSpPr/>
      </xdr:nvCxnSpPr>
      <xdr:spPr>
        <a:xfrm flipV="1">
          <a:off x="3797300" y="9548201"/>
          <a:ext cx="838200" cy="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91069</xdr:rowOff>
    </xdr:from>
    <xdr:ext cx="534377" cy="259045"/>
    <xdr:sp macro="" textlink="">
      <xdr:nvSpPr>
        <xdr:cNvPr id="119" name="物件費平均値テキスト"/>
        <xdr:cNvSpPr txBox="1"/>
      </xdr:nvSpPr>
      <xdr:spPr>
        <a:xfrm>
          <a:off x="4686300" y="969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136728</xdr:rowOff>
    </xdr:from>
    <xdr:to>
      <xdr:col>19</xdr:col>
      <xdr:colOff>177800</xdr:colOff>
      <xdr:row>55</xdr:row>
      <xdr:rowOff>140125</xdr:rowOff>
    </xdr:to>
    <xdr:cxnSp macro="">
      <xdr:nvCxnSpPr>
        <xdr:cNvPr id="121" name="直線コネクタ 120"/>
        <xdr:cNvCxnSpPr/>
      </xdr:nvCxnSpPr>
      <xdr:spPr>
        <a:xfrm>
          <a:off x="2908300" y="9566478"/>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61253</xdr:rowOff>
    </xdr:from>
    <xdr:ext cx="534377" cy="259045"/>
    <xdr:sp macro="" textlink="">
      <xdr:nvSpPr>
        <xdr:cNvPr id="123" name="テキスト ボックス 122"/>
        <xdr:cNvSpPr txBox="1"/>
      </xdr:nvSpPr>
      <xdr:spPr>
        <a:xfrm>
          <a:off x="3530111" y="98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136728</xdr:rowOff>
    </xdr:from>
    <xdr:to>
      <xdr:col>15</xdr:col>
      <xdr:colOff>50800</xdr:colOff>
      <xdr:row>56</xdr:row>
      <xdr:rowOff>11488</xdr:rowOff>
    </xdr:to>
    <xdr:cxnSp macro="">
      <xdr:nvCxnSpPr>
        <xdr:cNvPr id="124" name="直線コネクタ 123"/>
        <xdr:cNvCxnSpPr/>
      </xdr:nvCxnSpPr>
      <xdr:spPr>
        <a:xfrm flipV="1">
          <a:off x="2019300" y="9566478"/>
          <a:ext cx="8890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68187</xdr:rowOff>
    </xdr:from>
    <xdr:ext cx="534377" cy="259045"/>
    <xdr:sp macro="" textlink="">
      <xdr:nvSpPr>
        <xdr:cNvPr id="126" name="テキスト ボックス 125"/>
        <xdr:cNvSpPr txBox="1"/>
      </xdr:nvSpPr>
      <xdr:spPr>
        <a:xfrm>
          <a:off x="2641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11488</xdr:rowOff>
    </xdr:from>
    <xdr:to>
      <xdr:col>10</xdr:col>
      <xdr:colOff>114300</xdr:colOff>
      <xdr:row>56</xdr:row>
      <xdr:rowOff>38648</xdr:rowOff>
    </xdr:to>
    <xdr:cxnSp macro="">
      <xdr:nvCxnSpPr>
        <xdr:cNvPr id="127" name="直線コネクタ 126"/>
        <xdr:cNvCxnSpPr/>
      </xdr:nvCxnSpPr>
      <xdr:spPr>
        <a:xfrm flipV="1">
          <a:off x="1130300" y="9612688"/>
          <a:ext cx="889000" cy="2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28" name="フローチャート: 判断 127"/>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123258</xdr:rowOff>
    </xdr:from>
    <xdr:ext cx="534377" cy="259045"/>
    <xdr:sp macro="" textlink="">
      <xdr:nvSpPr>
        <xdr:cNvPr id="129" name="テキスト ボックス 128"/>
        <xdr:cNvSpPr txBox="1"/>
      </xdr:nvSpPr>
      <xdr:spPr>
        <a:xfrm>
          <a:off x="1752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0" name="フローチャート: 判断 129"/>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1" name="テキスト ボックス 130"/>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67651</xdr:rowOff>
    </xdr:from>
    <xdr:to>
      <xdr:col>24</xdr:col>
      <xdr:colOff>114300</xdr:colOff>
      <xdr:row>55</xdr:row>
      <xdr:rowOff>169251</xdr:rowOff>
    </xdr:to>
    <xdr:sp macro="" textlink="">
      <xdr:nvSpPr>
        <xdr:cNvPr id="137" name="楕円 136"/>
        <xdr:cNvSpPr/>
      </xdr:nvSpPr>
      <xdr:spPr>
        <a:xfrm>
          <a:off x="4584700" y="94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90528</xdr:rowOff>
    </xdr:from>
    <xdr:ext cx="534377" cy="259045"/>
    <xdr:sp macro="" textlink="">
      <xdr:nvSpPr>
        <xdr:cNvPr id="138" name="物件費該当値テキスト"/>
        <xdr:cNvSpPr txBox="1"/>
      </xdr:nvSpPr>
      <xdr:spPr>
        <a:xfrm>
          <a:off x="4686300" y="934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89325</xdr:rowOff>
    </xdr:from>
    <xdr:to>
      <xdr:col>20</xdr:col>
      <xdr:colOff>38100</xdr:colOff>
      <xdr:row>56</xdr:row>
      <xdr:rowOff>19475</xdr:rowOff>
    </xdr:to>
    <xdr:sp macro="" textlink="">
      <xdr:nvSpPr>
        <xdr:cNvPr id="139" name="楕円 138"/>
        <xdr:cNvSpPr/>
      </xdr:nvSpPr>
      <xdr:spPr>
        <a:xfrm>
          <a:off x="3746500" y="95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36002</xdr:rowOff>
    </xdr:from>
    <xdr:ext cx="534377" cy="259045"/>
    <xdr:sp macro="" textlink="">
      <xdr:nvSpPr>
        <xdr:cNvPr id="140" name="テキスト ボックス 139"/>
        <xdr:cNvSpPr txBox="1"/>
      </xdr:nvSpPr>
      <xdr:spPr>
        <a:xfrm>
          <a:off x="3530111" y="92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85928</xdr:rowOff>
    </xdr:from>
    <xdr:to>
      <xdr:col>15</xdr:col>
      <xdr:colOff>101600</xdr:colOff>
      <xdr:row>56</xdr:row>
      <xdr:rowOff>16078</xdr:rowOff>
    </xdr:to>
    <xdr:sp macro="" textlink="">
      <xdr:nvSpPr>
        <xdr:cNvPr id="141" name="楕円 140"/>
        <xdr:cNvSpPr/>
      </xdr:nvSpPr>
      <xdr:spPr>
        <a:xfrm>
          <a:off x="2857500" y="95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32605</xdr:rowOff>
    </xdr:from>
    <xdr:ext cx="534377" cy="259045"/>
    <xdr:sp macro="" textlink="">
      <xdr:nvSpPr>
        <xdr:cNvPr id="142" name="テキスト ボックス 141"/>
        <xdr:cNvSpPr txBox="1"/>
      </xdr:nvSpPr>
      <xdr:spPr>
        <a:xfrm>
          <a:off x="2641111" y="929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132138</xdr:rowOff>
    </xdr:from>
    <xdr:to>
      <xdr:col>10</xdr:col>
      <xdr:colOff>165100</xdr:colOff>
      <xdr:row>56</xdr:row>
      <xdr:rowOff>62288</xdr:rowOff>
    </xdr:to>
    <xdr:sp macro="" textlink="">
      <xdr:nvSpPr>
        <xdr:cNvPr id="143" name="楕円 142"/>
        <xdr:cNvSpPr/>
      </xdr:nvSpPr>
      <xdr:spPr>
        <a:xfrm>
          <a:off x="1968500" y="956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78815</xdr:rowOff>
    </xdr:from>
    <xdr:ext cx="534377" cy="259045"/>
    <xdr:sp macro="" textlink="">
      <xdr:nvSpPr>
        <xdr:cNvPr id="144" name="テキスト ボックス 143"/>
        <xdr:cNvSpPr txBox="1"/>
      </xdr:nvSpPr>
      <xdr:spPr>
        <a:xfrm>
          <a:off x="1752111" y="933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159298</xdr:rowOff>
    </xdr:from>
    <xdr:to>
      <xdr:col>6</xdr:col>
      <xdr:colOff>38100</xdr:colOff>
      <xdr:row>56</xdr:row>
      <xdr:rowOff>89448</xdr:rowOff>
    </xdr:to>
    <xdr:sp macro="" textlink="">
      <xdr:nvSpPr>
        <xdr:cNvPr id="145" name="楕円 144"/>
        <xdr:cNvSpPr/>
      </xdr:nvSpPr>
      <xdr:spPr>
        <a:xfrm>
          <a:off x="1079500" y="95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105975</xdr:rowOff>
    </xdr:from>
    <xdr:ext cx="534377" cy="259045"/>
    <xdr:sp macro="" textlink="">
      <xdr:nvSpPr>
        <xdr:cNvPr id="146" name="テキスト ボックス 145"/>
        <xdr:cNvSpPr txBox="1"/>
      </xdr:nvSpPr>
      <xdr:spPr>
        <a:xfrm>
          <a:off x="863111" y="936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48603</xdr:rowOff>
    </xdr:from>
    <xdr:to>
      <xdr:col>24</xdr:col>
      <xdr:colOff>63500</xdr:colOff>
      <xdr:row>78</xdr:row>
      <xdr:rowOff>61657</xdr:rowOff>
    </xdr:to>
    <xdr:cxnSp macro="">
      <xdr:nvCxnSpPr>
        <xdr:cNvPr id="173" name="直線コネクタ 172"/>
        <xdr:cNvCxnSpPr/>
      </xdr:nvCxnSpPr>
      <xdr:spPr>
        <a:xfrm flipV="1">
          <a:off x="3797300" y="13421703"/>
          <a:ext cx="838200" cy="1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135872</xdr:rowOff>
    </xdr:from>
    <xdr:ext cx="469744" cy="259045"/>
    <xdr:sp macro="" textlink="">
      <xdr:nvSpPr>
        <xdr:cNvPr id="174" name="維持補修費平均値テキスト"/>
        <xdr:cNvSpPr txBox="1"/>
      </xdr:nvSpPr>
      <xdr:spPr>
        <a:xfrm>
          <a:off x="4686300" y="131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61657</xdr:rowOff>
    </xdr:from>
    <xdr:to>
      <xdr:col>19</xdr:col>
      <xdr:colOff>177800</xdr:colOff>
      <xdr:row>78</xdr:row>
      <xdr:rowOff>62982</xdr:rowOff>
    </xdr:to>
    <xdr:cxnSp macro="">
      <xdr:nvCxnSpPr>
        <xdr:cNvPr id="176" name="直線コネクタ 175"/>
        <xdr:cNvCxnSpPr/>
      </xdr:nvCxnSpPr>
      <xdr:spPr>
        <a:xfrm flipV="1">
          <a:off x="2908300" y="13434757"/>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44516</xdr:rowOff>
    </xdr:from>
    <xdr:ext cx="469744" cy="259045"/>
    <xdr:sp macro="" textlink="">
      <xdr:nvSpPr>
        <xdr:cNvPr id="178" name="テキスト ボックス 177"/>
        <xdr:cNvSpPr txBox="1"/>
      </xdr:nvSpPr>
      <xdr:spPr>
        <a:xfrm>
          <a:off x="3562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62982</xdr:rowOff>
    </xdr:from>
    <xdr:to>
      <xdr:col>15</xdr:col>
      <xdr:colOff>50800</xdr:colOff>
      <xdr:row>78</xdr:row>
      <xdr:rowOff>67325</xdr:rowOff>
    </xdr:to>
    <xdr:cxnSp macro="">
      <xdr:nvCxnSpPr>
        <xdr:cNvPr id="179" name="直線コネクタ 178"/>
        <xdr:cNvCxnSpPr/>
      </xdr:nvCxnSpPr>
      <xdr:spPr>
        <a:xfrm flipV="1">
          <a:off x="2019300" y="13436082"/>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64335</xdr:rowOff>
    </xdr:from>
    <xdr:ext cx="469744" cy="259045"/>
    <xdr:sp macro="" textlink="">
      <xdr:nvSpPr>
        <xdr:cNvPr id="181" name="テキスト ボックス 180"/>
        <xdr:cNvSpPr txBox="1"/>
      </xdr:nvSpPr>
      <xdr:spPr>
        <a:xfrm>
          <a:off x="2673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67325</xdr:rowOff>
    </xdr:from>
    <xdr:to>
      <xdr:col>10</xdr:col>
      <xdr:colOff>114300</xdr:colOff>
      <xdr:row>78</xdr:row>
      <xdr:rowOff>69154</xdr:rowOff>
    </xdr:to>
    <xdr:cxnSp macro="">
      <xdr:nvCxnSpPr>
        <xdr:cNvPr id="182" name="直線コネクタ 181"/>
        <xdr:cNvCxnSpPr/>
      </xdr:nvCxnSpPr>
      <xdr:spPr>
        <a:xfrm flipV="1">
          <a:off x="1130300" y="1344042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3" name="フローチャート: 判断 182"/>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74508</xdr:rowOff>
    </xdr:from>
    <xdr:ext cx="469744" cy="259045"/>
    <xdr:sp macro="" textlink="">
      <xdr:nvSpPr>
        <xdr:cNvPr id="184" name="テキスト ボックス 183"/>
        <xdr:cNvSpPr txBox="1"/>
      </xdr:nvSpPr>
      <xdr:spPr>
        <a:xfrm>
          <a:off x="1784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5" name="フローチャート: 判断 184"/>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6" name="テキスト ボックス 185"/>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169253</xdr:rowOff>
    </xdr:from>
    <xdr:to>
      <xdr:col>24</xdr:col>
      <xdr:colOff>114300</xdr:colOff>
      <xdr:row>78</xdr:row>
      <xdr:rowOff>99403</xdr:rowOff>
    </xdr:to>
    <xdr:sp macro="" textlink="">
      <xdr:nvSpPr>
        <xdr:cNvPr id="192" name="楕円 191"/>
        <xdr:cNvSpPr/>
      </xdr:nvSpPr>
      <xdr:spPr>
        <a:xfrm>
          <a:off x="4584700" y="133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91422</xdr:rowOff>
    </xdr:from>
    <xdr:ext cx="469744" cy="259045"/>
    <xdr:sp macro="" textlink="">
      <xdr:nvSpPr>
        <xdr:cNvPr id="193" name="維持補修費該当値テキスト"/>
        <xdr:cNvSpPr txBox="1"/>
      </xdr:nvSpPr>
      <xdr:spPr>
        <a:xfrm>
          <a:off x="4686300" y="1329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10857</xdr:rowOff>
    </xdr:from>
    <xdr:to>
      <xdr:col>20</xdr:col>
      <xdr:colOff>38100</xdr:colOff>
      <xdr:row>78</xdr:row>
      <xdr:rowOff>112457</xdr:rowOff>
    </xdr:to>
    <xdr:sp macro="" textlink="">
      <xdr:nvSpPr>
        <xdr:cNvPr id="194" name="楕円 193"/>
        <xdr:cNvSpPr/>
      </xdr:nvSpPr>
      <xdr:spPr>
        <a:xfrm>
          <a:off x="3746500" y="133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103584</xdr:rowOff>
    </xdr:from>
    <xdr:ext cx="469744" cy="259045"/>
    <xdr:sp macro="" textlink="">
      <xdr:nvSpPr>
        <xdr:cNvPr id="195" name="テキスト ボックス 194"/>
        <xdr:cNvSpPr txBox="1"/>
      </xdr:nvSpPr>
      <xdr:spPr>
        <a:xfrm>
          <a:off x="3562428" y="134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12182</xdr:rowOff>
    </xdr:from>
    <xdr:to>
      <xdr:col>15</xdr:col>
      <xdr:colOff>101600</xdr:colOff>
      <xdr:row>78</xdr:row>
      <xdr:rowOff>113782</xdr:rowOff>
    </xdr:to>
    <xdr:sp macro="" textlink="">
      <xdr:nvSpPr>
        <xdr:cNvPr id="196" name="楕円 195"/>
        <xdr:cNvSpPr/>
      </xdr:nvSpPr>
      <xdr:spPr>
        <a:xfrm>
          <a:off x="2857500" y="1338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104909</xdr:rowOff>
    </xdr:from>
    <xdr:ext cx="469744" cy="259045"/>
    <xdr:sp macro="" textlink="">
      <xdr:nvSpPr>
        <xdr:cNvPr id="197" name="テキスト ボックス 196"/>
        <xdr:cNvSpPr txBox="1"/>
      </xdr:nvSpPr>
      <xdr:spPr>
        <a:xfrm>
          <a:off x="2673428" y="1347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16525</xdr:rowOff>
    </xdr:from>
    <xdr:to>
      <xdr:col>10</xdr:col>
      <xdr:colOff>165100</xdr:colOff>
      <xdr:row>78</xdr:row>
      <xdr:rowOff>118125</xdr:rowOff>
    </xdr:to>
    <xdr:sp macro="" textlink="">
      <xdr:nvSpPr>
        <xdr:cNvPr id="198" name="楕円 197"/>
        <xdr:cNvSpPr/>
      </xdr:nvSpPr>
      <xdr:spPr>
        <a:xfrm>
          <a:off x="1968500" y="133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109252</xdr:rowOff>
    </xdr:from>
    <xdr:ext cx="469744" cy="259045"/>
    <xdr:sp macro="" textlink="">
      <xdr:nvSpPr>
        <xdr:cNvPr id="199" name="テキスト ボックス 198"/>
        <xdr:cNvSpPr txBox="1"/>
      </xdr:nvSpPr>
      <xdr:spPr>
        <a:xfrm>
          <a:off x="1784428" y="134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18354</xdr:rowOff>
    </xdr:from>
    <xdr:to>
      <xdr:col>6</xdr:col>
      <xdr:colOff>38100</xdr:colOff>
      <xdr:row>78</xdr:row>
      <xdr:rowOff>119954</xdr:rowOff>
    </xdr:to>
    <xdr:sp macro="" textlink="">
      <xdr:nvSpPr>
        <xdr:cNvPr id="200" name="楕円 199"/>
        <xdr:cNvSpPr/>
      </xdr:nvSpPr>
      <xdr:spPr>
        <a:xfrm>
          <a:off x="1079500" y="133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111081</xdr:rowOff>
    </xdr:from>
    <xdr:ext cx="469744" cy="259045"/>
    <xdr:sp macro="" textlink="">
      <xdr:nvSpPr>
        <xdr:cNvPr id="201" name="テキスト ボックス 200"/>
        <xdr:cNvSpPr txBox="1"/>
      </xdr:nvSpPr>
      <xdr:spPr>
        <a:xfrm>
          <a:off x="895428" y="134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55697</xdr:rowOff>
    </xdr:from>
    <xdr:to>
      <xdr:col>24</xdr:col>
      <xdr:colOff>63500</xdr:colOff>
      <xdr:row>96</xdr:row>
      <xdr:rowOff>63539</xdr:rowOff>
    </xdr:to>
    <xdr:cxnSp macro="">
      <xdr:nvCxnSpPr>
        <xdr:cNvPr id="231" name="直線コネクタ 230"/>
        <xdr:cNvCxnSpPr/>
      </xdr:nvCxnSpPr>
      <xdr:spPr>
        <a:xfrm>
          <a:off x="3797300" y="16514897"/>
          <a:ext cx="8382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165808</xdr:rowOff>
    </xdr:from>
    <xdr:ext cx="599010" cy="259045"/>
    <xdr:sp macro="" textlink="">
      <xdr:nvSpPr>
        <xdr:cNvPr id="232" name="扶助費平均値テキスト"/>
        <xdr:cNvSpPr txBox="1"/>
      </xdr:nvSpPr>
      <xdr:spPr>
        <a:xfrm>
          <a:off x="4686300" y="1645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26809</xdr:rowOff>
    </xdr:from>
    <xdr:to>
      <xdr:col>19</xdr:col>
      <xdr:colOff>177800</xdr:colOff>
      <xdr:row>96</xdr:row>
      <xdr:rowOff>55697</xdr:rowOff>
    </xdr:to>
    <xdr:cxnSp macro="">
      <xdr:nvCxnSpPr>
        <xdr:cNvPr id="234" name="直線コネクタ 233"/>
        <xdr:cNvCxnSpPr/>
      </xdr:nvCxnSpPr>
      <xdr:spPr>
        <a:xfrm>
          <a:off x="2908300" y="16486009"/>
          <a:ext cx="889000" cy="2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113206</xdr:rowOff>
    </xdr:from>
    <xdr:ext cx="599010" cy="259045"/>
    <xdr:sp macro="" textlink="">
      <xdr:nvSpPr>
        <xdr:cNvPr id="236" name="テキスト ボックス 235"/>
        <xdr:cNvSpPr txBox="1"/>
      </xdr:nvSpPr>
      <xdr:spPr>
        <a:xfrm>
          <a:off x="3497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26809</xdr:rowOff>
    </xdr:from>
    <xdr:to>
      <xdr:col>15</xdr:col>
      <xdr:colOff>50800</xdr:colOff>
      <xdr:row>96</xdr:row>
      <xdr:rowOff>93714</xdr:rowOff>
    </xdr:to>
    <xdr:cxnSp macro="">
      <xdr:nvCxnSpPr>
        <xdr:cNvPr id="237" name="直線コネクタ 236"/>
        <xdr:cNvCxnSpPr/>
      </xdr:nvCxnSpPr>
      <xdr:spPr>
        <a:xfrm flipV="1">
          <a:off x="2019300" y="16486009"/>
          <a:ext cx="889000" cy="6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117268</xdr:rowOff>
    </xdr:from>
    <xdr:ext cx="599010" cy="259045"/>
    <xdr:sp macro="" textlink="">
      <xdr:nvSpPr>
        <xdr:cNvPr id="239" name="テキスト ボックス 238"/>
        <xdr:cNvSpPr txBox="1"/>
      </xdr:nvSpPr>
      <xdr:spPr>
        <a:xfrm>
          <a:off x="2608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93714</xdr:rowOff>
    </xdr:from>
    <xdr:to>
      <xdr:col>10</xdr:col>
      <xdr:colOff>114300</xdr:colOff>
      <xdr:row>96</xdr:row>
      <xdr:rowOff>97530</xdr:rowOff>
    </xdr:to>
    <xdr:cxnSp macro="">
      <xdr:nvCxnSpPr>
        <xdr:cNvPr id="240" name="直線コネクタ 239"/>
        <xdr:cNvCxnSpPr/>
      </xdr:nvCxnSpPr>
      <xdr:spPr>
        <a:xfrm flipV="1">
          <a:off x="1130300" y="16552914"/>
          <a:ext cx="889000" cy="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87933</xdr:rowOff>
    </xdr:from>
    <xdr:to>
      <xdr:col>10</xdr:col>
      <xdr:colOff>165100</xdr:colOff>
      <xdr:row>97</xdr:row>
      <xdr:rowOff>18083</xdr:rowOff>
    </xdr:to>
    <xdr:sp macro="" textlink="">
      <xdr:nvSpPr>
        <xdr:cNvPr id="241" name="フローチャート: 判断 240"/>
        <xdr:cNvSpPr/>
      </xdr:nvSpPr>
      <xdr:spPr>
        <a:xfrm>
          <a:off x="1968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9210</xdr:rowOff>
    </xdr:from>
    <xdr:ext cx="599010" cy="259045"/>
    <xdr:sp macro="" textlink="">
      <xdr:nvSpPr>
        <xdr:cNvPr id="242" name="テキスト ボックス 241"/>
        <xdr:cNvSpPr txBox="1"/>
      </xdr:nvSpPr>
      <xdr:spPr>
        <a:xfrm>
          <a:off x="1719795" y="1663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63412</xdr:rowOff>
    </xdr:from>
    <xdr:to>
      <xdr:col>6</xdr:col>
      <xdr:colOff>38100</xdr:colOff>
      <xdr:row>97</xdr:row>
      <xdr:rowOff>165012</xdr:rowOff>
    </xdr:to>
    <xdr:sp macro="" textlink="">
      <xdr:nvSpPr>
        <xdr:cNvPr id="243" name="フローチャート: 判断 242"/>
        <xdr:cNvSpPr/>
      </xdr:nvSpPr>
      <xdr:spPr>
        <a:xfrm>
          <a:off x="1079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156139</xdr:rowOff>
    </xdr:from>
    <xdr:ext cx="534377" cy="259045"/>
    <xdr:sp macro="" textlink="">
      <xdr:nvSpPr>
        <xdr:cNvPr id="244" name="テキスト ボックス 243"/>
        <xdr:cNvSpPr txBox="1"/>
      </xdr:nvSpPr>
      <xdr:spPr>
        <a:xfrm>
          <a:off x="863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12739</xdr:rowOff>
    </xdr:from>
    <xdr:to>
      <xdr:col>24</xdr:col>
      <xdr:colOff>114300</xdr:colOff>
      <xdr:row>96</xdr:row>
      <xdr:rowOff>114339</xdr:rowOff>
    </xdr:to>
    <xdr:sp macro="" textlink="">
      <xdr:nvSpPr>
        <xdr:cNvPr id="250" name="楕円 249"/>
        <xdr:cNvSpPr/>
      </xdr:nvSpPr>
      <xdr:spPr>
        <a:xfrm>
          <a:off x="4584700" y="164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35616</xdr:rowOff>
    </xdr:from>
    <xdr:ext cx="599010" cy="259045"/>
    <xdr:sp macro="" textlink="">
      <xdr:nvSpPr>
        <xdr:cNvPr id="251" name="扶助費該当値テキスト"/>
        <xdr:cNvSpPr txBox="1"/>
      </xdr:nvSpPr>
      <xdr:spPr>
        <a:xfrm>
          <a:off x="4686300" y="1632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4897</xdr:rowOff>
    </xdr:from>
    <xdr:to>
      <xdr:col>20</xdr:col>
      <xdr:colOff>38100</xdr:colOff>
      <xdr:row>96</xdr:row>
      <xdr:rowOff>106497</xdr:rowOff>
    </xdr:to>
    <xdr:sp macro="" textlink="">
      <xdr:nvSpPr>
        <xdr:cNvPr id="252" name="楕円 251"/>
        <xdr:cNvSpPr/>
      </xdr:nvSpPr>
      <xdr:spPr>
        <a:xfrm>
          <a:off x="3746500" y="1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123024</xdr:rowOff>
    </xdr:from>
    <xdr:ext cx="599010" cy="259045"/>
    <xdr:sp macro="" textlink="">
      <xdr:nvSpPr>
        <xdr:cNvPr id="253" name="テキスト ボックス 252"/>
        <xdr:cNvSpPr txBox="1"/>
      </xdr:nvSpPr>
      <xdr:spPr>
        <a:xfrm>
          <a:off x="3497795" y="1623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147459</xdr:rowOff>
    </xdr:from>
    <xdr:to>
      <xdr:col>15</xdr:col>
      <xdr:colOff>101600</xdr:colOff>
      <xdr:row>96</xdr:row>
      <xdr:rowOff>77609</xdr:rowOff>
    </xdr:to>
    <xdr:sp macro="" textlink="">
      <xdr:nvSpPr>
        <xdr:cNvPr id="254" name="楕円 253"/>
        <xdr:cNvSpPr/>
      </xdr:nvSpPr>
      <xdr:spPr>
        <a:xfrm>
          <a:off x="2857500" y="1643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94136</xdr:rowOff>
    </xdr:from>
    <xdr:ext cx="599010" cy="259045"/>
    <xdr:sp macro="" textlink="">
      <xdr:nvSpPr>
        <xdr:cNvPr id="255" name="テキスト ボックス 254"/>
        <xdr:cNvSpPr txBox="1"/>
      </xdr:nvSpPr>
      <xdr:spPr>
        <a:xfrm>
          <a:off x="2608795" y="1621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42914</xdr:rowOff>
    </xdr:from>
    <xdr:to>
      <xdr:col>10</xdr:col>
      <xdr:colOff>165100</xdr:colOff>
      <xdr:row>96</xdr:row>
      <xdr:rowOff>144514</xdr:rowOff>
    </xdr:to>
    <xdr:sp macro="" textlink="">
      <xdr:nvSpPr>
        <xdr:cNvPr id="256" name="楕円 255"/>
        <xdr:cNvSpPr/>
      </xdr:nvSpPr>
      <xdr:spPr>
        <a:xfrm>
          <a:off x="1968500" y="165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161041</xdr:rowOff>
    </xdr:from>
    <xdr:ext cx="599010" cy="259045"/>
    <xdr:sp macro="" textlink="">
      <xdr:nvSpPr>
        <xdr:cNvPr id="257" name="テキスト ボックス 256"/>
        <xdr:cNvSpPr txBox="1"/>
      </xdr:nvSpPr>
      <xdr:spPr>
        <a:xfrm>
          <a:off x="1719795" y="1627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46730</xdr:rowOff>
    </xdr:from>
    <xdr:to>
      <xdr:col>6</xdr:col>
      <xdr:colOff>38100</xdr:colOff>
      <xdr:row>96</xdr:row>
      <xdr:rowOff>148330</xdr:rowOff>
    </xdr:to>
    <xdr:sp macro="" textlink="">
      <xdr:nvSpPr>
        <xdr:cNvPr id="258" name="楕円 257"/>
        <xdr:cNvSpPr/>
      </xdr:nvSpPr>
      <xdr:spPr>
        <a:xfrm>
          <a:off x="1079500" y="165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164857</xdr:rowOff>
    </xdr:from>
    <xdr:ext cx="599010" cy="259045"/>
    <xdr:sp macro="" textlink="">
      <xdr:nvSpPr>
        <xdr:cNvPr id="259" name="テキスト ボックス 258"/>
        <xdr:cNvSpPr txBox="1"/>
      </xdr:nvSpPr>
      <xdr:spPr>
        <a:xfrm>
          <a:off x="830795" y="1628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102027</xdr:rowOff>
    </xdr:from>
    <xdr:to>
      <xdr:col>55</xdr:col>
      <xdr:colOff>0</xdr:colOff>
      <xdr:row>37</xdr:row>
      <xdr:rowOff>25400</xdr:rowOff>
    </xdr:to>
    <xdr:cxnSp macro="">
      <xdr:nvCxnSpPr>
        <xdr:cNvPr id="288" name="直線コネクタ 287"/>
        <xdr:cNvCxnSpPr/>
      </xdr:nvCxnSpPr>
      <xdr:spPr>
        <a:xfrm flipV="1">
          <a:off x="9639300" y="6274227"/>
          <a:ext cx="838200" cy="9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72359</xdr:rowOff>
    </xdr:from>
    <xdr:ext cx="534377" cy="259045"/>
    <xdr:sp macro="" textlink="">
      <xdr:nvSpPr>
        <xdr:cNvPr id="289" name="補助費等平均値テキスト"/>
        <xdr:cNvSpPr txBox="1"/>
      </xdr:nvSpPr>
      <xdr:spPr>
        <a:xfrm>
          <a:off x="10528300" y="607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67904</xdr:rowOff>
    </xdr:from>
    <xdr:to>
      <xdr:col>50</xdr:col>
      <xdr:colOff>114300</xdr:colOff>
      <xdr:row>37</xdr:row>
      <xdr:rowOff>25400</xdr:rowOff>
    </xdr:to>
    <xdr:cxnSp macro="">
      <xdr:nvCxnSpPr>
        <xdr:cNvPr id="291" name="直線コネクタ 290"/>
        <xdr:cNvCxnSpPr/>
      </xdr:nvCxnSpPr>
      <xdr:spPr>
        <a:xfrm>
          <a:off x="8750300" y="6240104"/>
          <a:ext cx="889000" cy="12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22051</xdr:rowOff>
    </xdr:from>
    <xdr:ext cx="534377" cy="259045"/>
    <xdr:sp macro="" textlink="">
      <xdr:nvSpPr>
        <xdr:cNvPr id="293" name="テキスト ボックス 292"/>
        <xdr:cNvSpPr txBox="1"/>
      </xdr:nvSpPr>
      <xdr:spPr>
        <a:xfrm>
          <a:off x="9372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67904</xdr:rowOff>
    </xdr:from>
    <xdr:to>
      <xdr:col>45</xdr:col>
      <xdr:colOff>177800</xdr:colOff>
      <xdr:row>36</xdr:row>
      <xdr:rowOff>84150</xdr:rowOff>
    </xdr:to>
    <xdr:cxnSp macro="">
      <xdr:nvCxnSpPr>
        <xdr:cNvPr id="294" name="直線コネクタ 293"/>
        <xdr:cNvCxnSpPr/>
      </xdr:nvCxnSpPr>
      <xdr:spPr>
        <a:xfrm flipV="1">
          <a:off x="7861300" y="6240104"/>
          <a:ext cx="889000" cy="1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6961</xdr:rowOff>
    </xdr:from>
    <xdr:ext cx="534377" cy="259045"/>
    <xdr:sp macro="" textlink="">
      <xdr:nvSpPr>
        <xdr:cNvPr id="296" name="テキスト ボックス 295"/>
        <xdr:cNvSpPr txBox="1"/>
      </xdr:nvSpPr>
      <xdr:spPr>
        <a:xfrm>
          <a:off x="8483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84150</xdr:rowOff>
    </xdr:from>
    <xdr:to>
      <xdr:col>41</xdr:col>
      <xdr:colOff>50800</xdr:colOff>
      <xdr:row>37</xdr:row>
      <xdr:rowOff>9718</xdr:rowOff>
    </xdr:to>
    <xdr:cxnSp macro="">
      <xdr:nvCxnSpPr>
        <xdr:cNvPr id="297" name="直線コネクタ 296"/>
        <xdr:cNvCxnSpPr/>
      </xdr:nvCxnSpPr>
      <xdr:spPr>
        <a:xfrm flipV="1">
          <a:off x="6972300" y="6256350"/>
          <a:ext cx="889000" cy="9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298" name="フローチャート: 判断 297"/>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155849</xdr:rowOff>
    </xdr:from>
    <xdr:ext cx="534377" cy="259045"/>
    <xdr:sp macro="" textlink="">
      <xdr:nvSpPr>
        <xdr:cNvPr id="299" name="テキスト ボックス 298"/>
        <xdr:cNvSpPr txBox="1"/>
      </xdr:nvSpPr>
      <xdr:spPr>
        <a:xfrm>
          <a:off x="7594111" y="63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0" name="フローチャート: 判断 299"/>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1" name="テキスト ボックス 300"/>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51227</xdr:rowOff>
    </xdr:from>
    <xdr:to>
      <xdr:col>55</xdr:col>
      <xdr:colOff>50800</xdr:colOff>
      <xdr:row>36</xdr:row>
      <xdr:rowOff>152827</xdr:rowOff>
    </xdr:to>
    <xdr:sp macro="" textlink="">
      <xdr:nvSpPr>
        <xdr:cNvPr id="307" name="楕円 306"/>
        <xdr:cNvSpPr/>
      </xdr:nvSpPr>
      <xdr:spPr>
        <a:xfrm>
          <a:off x="10426700" y="622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29654</xdr:rowOff>
    </xdr:from>
    <xdr:ext cx="534377" cy="259045"/>
    <xdr:sp macro="" textlink="">
      <xdr:nvSpPr>
        <xdr:cNvPr id="308" name="補助費等該当値テキスト"/>
        <xdr:cNvSpPr txBox="1"/>
      </xdr:nvSpPr>
      <xdr:spPr>
        <a:xfrm>
          <a:off x="10528300" y="62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146050</xdr:rowOff>
    </xdr:from>
    <xdr:to>
      <xdr:col>50</xdr:col>
      <xdr:colOff>165100</xdr:colOff>
      <xdr:row>37</xdr:row>
      <xdr:rowOff>76200</xdr:rowOff>
    </xdr:to>
    <xdr:sp macro="" textlink="">
      <xdr:nvSpPr>
        <xdr:cNvPr id="309" name="楕円 308"/>
        <xdr:cNvSpPr/>
      </xdr:nvSpPr>
      <xdr:spPr>
        <a:xfrm>
          <a:off x="9588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67327</xdr:rowOff>
    </xdr:from>
    <xdr:ext cx="534377" cy="259045"/>
    <xdr:sp macro="" textlink="">
      <xdr:nvSpPr>
        <xdr:cNvPr id="310" name="テキスト ボックス 309"/>
        <xdr:cNvSpPr txBox="1"/>
      </xdr:nvSpPr>
      <xdr:spPr>
        <a:xfrm>
          <a:off x="9372111" y="64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17104</xdr:rowOff>
    </xdr:from>
    <xdr:to>
      <xdr:col>46</xdr:col>
      <xdr:colOff>38100</xdr:colOff>
      <xdr:row>36</xdr:row>
      <xdr:rowOff>118704</xdr:rowOff>
    </xdr:to>
    <xdr:sp macro="" textlink="">
      <xdr:nvSpPr>
        <xdr:cNvPr id="311" name="楕円 310"/>
        <xdr:cNvSpPr/>
      </xdr:nvSpPr>
      <xdr:spPr>
        <a:xfrm>
          <a:off x="8699500" y="61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135231</xdr:rowOff>
    </xdr:from>
    <xdr:ext cx="534377" cy="259045"/>
    <xdr:sp macro="" textlink="">
      <xdr:nvSpPr>
        <xdr:cNvPr id="312" name="テキスト ボックス 311"/>
        <xdr:cNvSpPr txBox="1"/>
      </xdr:nvSpPr>
      <xdr:spPr>
        <a:xfrm>
          <a:off x="8483111" y="596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33350</xdr:rowOff>
    </xdr:from>
    <xdr:to>
      <xdr:col>41</xdr:col>
      <xdr:colOff>101600</xdr:colOff>
      <xdr:row>36</xdr:row>
      <xdr:rowOff>134950</xdr:rowOff>
    </xdr:to>
    <xdr:sp macro="" textlink="">
      <xdr:nvSpPr>
        <xdr:cNvPr id="313" name="楕円 312"/>
        <xdr:cNvSpPr/>
      </xdr:nvSpPr>
      <xdr:spPr>
        <a:xfrm>
          <a:off x="7810500" y="62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151477</xdr:rowOff>
    </xdr:from>
    <xdr:ext cx="534377" cy="259045"/>
    <xdr:sp macro="" textlink="">
      <xdr:nvSpPr>
        <xdr:cNvPr id="314" name="テキスト ボックス 313"/>
        <xdr:cNvSpPr txBox="1"/>
      </xdr:nvSpPr>
      <xdr:spPr>
        <a:xfrm>
          <a:off x="7594111" y="59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130368</xdr:rowOff>
    </xdr:from>
    <xdr:to>
      <xdr:col>36</xdr:col>
      <xdr:colOff>165100</xdr:colOff>
      <xdr:row>37</xdr:row>
      <xdr:rowOff>60518</xdr:rowOff>
    </xdr:to>
    <xdr:sp macro="" textlink="">
      <xdr:nvSpPr>
        <xdr:cNvPr id="315" name="楕円 314"/>
        <xdr:cNvSpPr/>
      </xdr:nvSpPr>
      <xdr:spPr>
        <a:xfrm>
          <a:off x="6921500" y="630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51645</xdr:rowOff>
    </xdr:from>
    <xdr:ext cx="534377" cy="259045"/>
    <xdr:sp macro="" textlink="">
      <xdr:nvSpPr>
        <xdr:cNvPr id="316" name="テキスト ボックス 315"/>
        <xdr:cNvSpPr txBox="1"/>
      </xdr:nvSpPr>
      <xdr:spPr>
        <a:xfrm>
          <a:off x="6705111" y="639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33237</xdr:rowOff>
    </xdr:from>
    <xdr:to>
      <xdr:col>55</xdr:col>
      <xdr:colOff>0</xdr:colOff>
      <xdr:row>57</xdr:row>
      <xdr:rowOff>67801</xdr:rowOff>
    </xdr:to>
    <xdr:cxnSp macro="">
      <xdr:nvCxnSpPr>
        <xdr:cNvPr id="343" name="直線コネクタ 342"/>
        <xdr:cNvCxnSpPr/>
      </xdr:nvCxnSpPr>
      <xdr:spPr>
        <a:xfrm>
          <a:off x="9639300" y="9805887"/>
          <a:ext cx="8382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157132</xdr:rowOff>
    </xdr:from>
    <xdr:ext cx="534377" cy="259045"/>
    <xdr:sp macro="" textlink="">
      <xdr:nvSpPr>
        <xdr:cNvPr id="344" name="普通建設事業費平均値テキスト"/>
        <xdr:cNvSpPr txBox="1"/>
      </xdr:nvSpPr>
      <xdr:spPr>
        <a:xfrm>
          <a:off x="10528300" y="9586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148282</xdr:rowOff>
    </xdr:from>
    <xdr:to>
      <xdr:col>50</xdr:col>
      <xdr:colOff>114300</xdr:colOff>
      <xdr:row>57</xdr:row>
      <xdr:rowOff>33237</xdr:rowOff>
    </xdr:to>
    <xdr:cxnSp macro="">
      <xdr:nvCxnSpPr>
        <xdr:cNvPr id="346" name="直線コネクタ 345"/>
        <xdr:cNvCxnSpPr/>
      </xdr:nvCxnSpPr>
      <xdr:spPr>
        <a:xfrm>
          <a:off x="8750300" y="9578032"/>
          <a:ext cx="889000" cy="22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46293</xdr:rowOff>
    </xdr:from>
    <xdr:ext cx="534377" cy="259045"/>
    <xdr:sp macro="" textlink="">
      <xdr:nvSpPr>
        <xdr:cNvPr id="348" name="テキスト ボックス 347"/>
        <xdr:cNvSpPr txBox="1"/>
      </xdr:nvSpPr>
      <xdr:spPr>
        <a:xfrm>
          <a:off x="9372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148282</xdr:rowOff>
    </xdr:from>
    <xdr:to>
      <xdr:col>45</xdr:col>
      <xdr:colOff>177800</xdr:colOff>
      <xdr:row>56</xdr:row>
      <xdr:rowOff>73301</xdr:rowOff>
    </xdr:to>
    <xdr:cxnSp macro="">
      <xdr:nvCxnSpPr>
        <xdr:cNvPr id="349" name="直線コネクタ 348"/>
        <xdr:cNvCxnSpPr/>
      </xdr:nvCxnSpPr>
      <xdr:spPr>
        <a:xfrm flipV="1">
          <a:off x="7861300" y="9578032"/>
          <a:ext cx="8890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46963</xdr:rowOff>
    </xdr:from>
    <xdr:ext cx="534377" cy="259045"/>
    <xdr:sp macro="" textlink="">
      <xdr:nvSpPr>
        <xdr:cNvPr id="351" name="テキスト ボックス 350"/>
        <xdr:cNvSpPr txBox="1"/>
      </xdr:nvSpPr>
      <xdr:spPr>
        <a:xfrm>
          <a:off x="8483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73301</xdr:rowOff>
    </xdr:from>
    <xdr:to>
      <xdr:col>41</xdr:col>
      <xdr:colOff>50800</xdr:colOff>
      <xdr:row>57</xdr:row>
      <xdr:rowOff>19310</xdr:rowOff>
    </xdr:to>
    <xdr:cxnSp macro="">
      <xdr:nvCxnSpPr>
        <xdr:cNvPr id="352" name="直線コネクタ 351"/>
        <xdr:cNvCxnSpPr/>
      </xdr:nvCxnSpPr>
      <xdr:spPr>
        <a:xfrm flipV="1">
          <a:off x="6972300" y="9674501"/>
          <a:ext cx="889000" cy="11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3" name="フローチャート: 判断 352"/>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61717</xdr:rowOff>
    </xdr:from>
    <xdr:ext cx="534377" cy="259045"/>
    <xdr:sp macro="" textlink="">
      <xdr:nvSpPr>
        <xdr:cNvPr id="354" name="テキスト ボックス 353"/>
        <xdr:cNvSpPr txBox="1"/>
      </xdr:nvSpPr>
      <xdr:spPr>
        <a:xfrm>
          <a:off x="7594111" y="983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5" name="フローチャート: 判断 354"/>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6" name="テキスト ボックス 355"/>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17001</xdr:rowOff>
    </xdr:from>
    <xdr:to>
      <xdr:col>55</xdr:col>
      <xdr:colOff>50800</xdr:colOff>
      <xdr:row>57</xdr:row>
      <xdr:rowOff>118601</xdr:rowOff>
    </xdr:to>
    <xdr:sp macro="" textlink="">
      <xdr:nvSpPr>
        <xdr:cNvPr id="362" name="楕円 361"/>
        <xdr:cNvSpPr/>
      </xdr:nvSpPr>
      <xdr:spPr>
        <a:xfrm>
          <a:off x="10426700" y="978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166878</xdr:rowOff>
    </xdr:from>
    <xdr:ext cx="534377" cy="259045"/>
    <xdr:sp macro="" textlink="">
      <xdr:nvSpPr>
        <xdr:cNvPr id="363" name="普通建設事業費該当値テキスト"/>
        <xdr:cNvSpPr txBox="1"/>
      </xdr:nvSpPr>
      <xdr:spPr>
        <a:xfrm>
          <a:off x="10528300" y="97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153887</xdr:rowOff>
    </xdr:from>
    <xdr:to>
      <xdr:col>50</xdr:col>
      <xdr:colOff>165100</xdr:colOff>
      <xdr:row>57</xdr:row>
      <xdr:rowOff>84037</xdr:rowOff>
    </xdr:to>
    <xdr:sp macro="" textlink="">
      <xdr:nvSpPr>
        <xdr:cNvPr id="364" name="楕円 363"/>
        <xdr:cNvSpPr/>
      </xdr:nvSpPr>
      <xdr:spPr>
        <a:xfrm>
          <a:off x="9588500" y="975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75164</xdr:rowOff>
    </xdr:from>
    <xdr:ext cx="534377" cy="259045"/>
    <xdr:sp macro="" textlink="">
      <xdr:nvSpPr>
        <xdr:cNvPr id="365" name="テキスト ボックス 364"/>
        <xdr:cNvSpPr txBox="1"/>
      </xdr:nvSpPr>
      <xdr:spPr>
        <a:xfrm>
          <a:off x="9372111" y="984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97482</xdr:rowOff>
    </xdr:from>
    <xdr:to>
      <xdr:col>46</xdr:col>
      <xdr:colOff>38100</xdr:colOff>
      <xdr:row>56</xdr:row>
      <xdr:rowOff>27632</xdr:rowOff>
    </xdr:to>
    <xdr:sp macro="" textlink="">
      <xdr:nvSpPr>
        <xdr:cNvPr id="366" name="楕円 365"/>
        <xdr:cNvSpPr/>
      </xdr:nvSpPr>
      <xdr:spPr>
        <a:xfrm>
          <a:off x="8699500" y="952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44159</xdr:rowOff>
    </xdr:from>
    <xdr:ext cx="599010" cy="259045"/>
    <xdr:sp macro="" textlink="">
      <xdr:nvSpPr>
        <xdr:cNvPr id="367" name="テキスト ボックス 366"/>
        <xdr:cNvSpPr txBox="1"/>
      </xdr:nvSpPr>
      <xdr:spPr>
        <a:xfrm>
          <a:off x="8450795" y="930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22501</xdr:rowOff>
    </xdr:from>
    <xdr:to>
      <xdr:col>41</xdr:col>
      <xdr:colOff>101600</xdr:colOff>
      <xdr:row>56</xdr:row>
      <xdr:rowOff>124101</xdr:rowOff>
    </xdr:to>
    <xdr:sp macro="" textlink="">
      <xdr:nvSpPr>
        <xdr:cNvPr id="368" name="楕円 367"/>
        <xdr:cNvSpPr/>
      </xdr:nvSpPr>
      <xdr:spPr>
        <a:xfrm>
          <a:off x="7810500" y="962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140628</xdr:rowOff>
    </xdr:from>
    <xdr:ext cx="534377" cy="259045"/>
    <xdr:sp macro="" textlink="">
      <xdr:nvSpPr>
        <xdr:cNvPr id="369" name="テキスト ボックス 368"/>
        <xdr:cNvSpPr txBox="1"/>
      </xdr:nvSpPr>
      <xdr:spPr>
        <a:xfrm>
          <a:off x="7594111" y="939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139960</xdr:rowOff>
    </xdr:from>
    <xdr:to>
      <xdr:col>36</xdr:col>
      <xdr:colOff>165100</xdr:colOff>
      <xdr:row>57</xdr:row>
      <xdr:rowOff>70110</xdr:rowOff>
    </xdr:to>
    <xdr:sp macro="" textlink="">
      <xdr:nvSpPr>
        <xdr:cNvPr id="370" name="楕円 369"/>
        <xdr:cNvSpPr/>
      </xdr:nvSpPr>
      <xdr:spPr>
        <a:xfrm>
          <a:off x="6921500" y="9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61237</xdr:rowOff>
    </xdr:from>
    <xdr:ext cx="534377" cy="259045"/>
    <xdr:sp macro="" textlink="">
      <xdr:nvSpPr>
        <xdr:cNvPr id="371" name="テキスト ボックス 370"/>
        <xdr:cNvSpPr txBox="1"/>
      </xdr:nvSpPr>
      <xdr:spPr>
        <a:xfrm>
          <a:off x="6705111" y="983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66177</xdr:rowOff>
    </xdr:from>
    <xdr:to>
      <xdr:col>55</xdr:col>
      <xdr:colOff>0</xdr:colOff>
      <xdr:row>79</xdr:row>
      <xdr:rowOff>50851</xdr:rowOff>
    </xdr:to>
    <xdr:cxnSp macro="">
      <xdr:nvCxnSpPr>
        <xdr:cNvPr id="402" name="直線コネクタ 401"/>
        <xdr:cNvCxnSpPr/>
      </xdr:nvCxnSpPr>
      <xdr:spPr>
        <a:xfrm>
          <a:off x="9639300" y="13439277"/>
          <a:ext cx="838200" cy="15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89037</xdr:rowOff>
    </xdr:from>
    <xdr:ext cx="534377" cy="259045"/>
    <xdr:sp macro="" textlink="">
      <xdr:nvSpPr>
        <xdr:cNvPr id="403" name="普通建設事業費 （ うち新規整備　）平均値テキスト"/>
        <xdr:cNvSpPr txBox="1"/>
      </xdr:nvSpPr>
      <xdr:spPr>
        <a:xfrm>
          <a:off x="10528300" y="1329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66177</xdr:rowOff>
    </xdr:from>
    <xdr:to>
      <xdr:col>50</xdr:col>
      <xdr:colOff>114300</xdr:colOff>
      <xdr:row>78</xdr:row>
      <xdr:rowOff>67233</xdr:rowOff>
    </xdr:to>
    <xdr:cxnSp macro="">
      <xdr:nvCxnSpPr>
        <xdr:cNvPr id="405" name="直線コネクタ 404"/>
        <xdr:cNvCxnSpPr/>
      </xdr:nvCxnSpPr>
      <xdr:spPr>
        <a:xfrm flipV="1">
          <a:off x="8750300" y="13439277"/>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129333</xdr:rowOff>
    </xdr:from>
    <xdr:ext cx="534377" cy="259045"/>
    <xdr:sp macro="" textlink="">
      <xdr:nvSpPr>
        <xdr:cNvPr id="407" name="テキスト ボックス 406"/>
        <xdr:cNvSpPr txBox="1"/>
      </xdr:nvSpPr>
      <xdr:spPr>
        <a:xfrm>
          <a:off x="9372111" y="1350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29852</xdr:rowOff>
    </xdr:from>
    <xdr:to>
      <xdr:col>45</xdr:col>
      <xdr:colOff>177800</xdr:colOff>
      <xdr:row>78</xdr:row>
      <xdr:rowOff>67233</xdr:rowOff>
    </xdr:to>
    <xdr:cxnSp macro="">
      <xdr:nvCxnSpPr>
        <xdr:cNvPr id="408" name="直線コネクタ 407"/>
        <xdr:cNvCxnSpPr/>
      </xdr:nvCxnSpPr>
      <xdr:spPr>
        <a:xfrm>
          <a:off x="7861300" y="13402952"/>
          <a:ext cx="889000" cy="3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161673</xdr:rowOff>
    </xdr:from>
    <xdr:ext cx="534377" cy="259045"/>
    <xdr:sp macro="" textlink="">
      <xdr:nvSpPr>
        <xdr:cNvPr id="410" name="テキスト ボックス 409"/>
        <xdr:cNvSpPr txBox="1"/>
      </xdr:nvSpPr>
      <xdr:spPr>
        <a:xfrm>
          <a:off x="8483111" y="135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29852</xdr:rowOff>
    </xdr:from>
    <xdr:to>
      <xdr:col>41</xdr:col>
      <xdr:colOff>50800</xdr:colOff>
      <xdr:row>78</xdr:row>
      <xdr:rowOff>94731</xdr:rowOff>
    </xdr:to>
    <xdr:cxnSp macro="">
      <xdr:nvCxnSpPr>
        <xdr:cNvPr id="411" name="直線コネクタ 410"/>
        <xdr:cNvCxnSpPr/>
      </xdr:nvCxnSpPr>
      <xdr:spPr>
        <a:xfrm flipV="1">
          <a:off x="6972300" y="13402952"/>
          <a:ext cx="889000" cy="6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81824</xdr:rowOff>
    </xdr:from>
    <xdr:to>
      <xdr:col>41</xdr:col>
      <xdr:colOff>101600</xdr:colOff>
      <xdr:row>78</xdr:row>
      <xdr:rowOff>11974</xdr:rowOff>
    </xdr:to>
    <xdr:sp macro="" textlink="">
      <xdr:nvSpPr>
        <xdr:cNvPr id="412" name="フローチャート: 判断 411"/>
        <xdr:cNvSpPr/>
      </xdr:nvSpPr>
      <xdr:spPr>
        <a:xfrm>
          <a:off x="7810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28501</xdr:rowOff>
    </xdr:from>
    <xdr:ext cx="534377" cy="259045"/>
    <xdr:sp macro="" textlink="">
      <xdr:nvSpPr>
        <xdr:cNvPr id="413" name="テキスト ボックス 412"/>
        <xdr:cNvSpPr txBox="1"/>
      </xdr:nvSpPr>
      <xdr:spPr>
        <a:xfrm>
          <a:off x="7594111" y="130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166188</xdr:rowOff>
    </xdr:from>
    <xdr:to>
      <xdr:col>36</xdr:col>
      <xdr:colOff>165100</xdr:colOff>
      <xdr:row>76</xdr:row>
      <xdr:rowOff>96338</xdr:rowOff>
    </xdr:to>
    <xdr:sp macro="" textlink="">
      <xdr:nvSpPr>
        <xdr:cNvPr id="414" name="フローチャート: 判断 413"/>
        <xdr:cNvSpPr/>
      </xdr:nvSpPr>
      <xdr:spPr>
        <a:xfrm>
          <a:off x="6921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112865</xdr:rowOff>
    </xdr:from>
    <xdr:ext cx="534377" cy="259045"/>
    <xdr:sp macro="" textlink="">
      <xdr:nvSpPr>
        <xdr:cNvPr id="415" name="テキスト ボックス 414"/>
        <xdr:cNvSpPr txBox="1"/>
      </xdr:nvSpPr>
      <xdr:spPr>
        <a:xfrm>
          <a:off x="6705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51</xdr:rowOff>
    </xdr:from>
    <xdr:to>
      <xdr:col>55</xdr:col>
      <xdr:colOff>50800</xdr:colOff>
      <xdr:row>79</xdr:row>
      <xdr:rowOff>101651</xdr:rowOff>
    </xdr:to>
    <xdr:sp macro="" textlink="">
      <xdr:nvSpPr>
        <xdr:cNvPr id="421" name="楕円 420"/>
        <xdr:cNvSpPr/>
      </xdr:nvSpPr>
      <xdr:spPr>
        <a:xfrm>
          <a:off x="10426700" y="135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86428</xdr:rowOff>
    </xdr:from>
    <xdr:ext cx="469744" cy="259045"/>
    <xdr:sp macro="" textlink="">
      <xdr:nvSpPr>
        <xdr:cNvPr id="422" name="普通建設事業費 （ うち新規整備　）該当値テキスト"/>
        <xdr:cNvSpPr txBox="1"/>
      </xdr:nvSpPr>
      <xdr:spPr>
        <a:xfrm>
          <a:off x="10528300" y="1345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15377</xdr:rowOff>
    </xdr:from>
    <xdr:to>
      <xdr:col>50</xdr:col>
      <xdr:colOff>165100</xdr:colOff>
      <xdr:row>78</xdr:row>
      <xdr:rowOff>116977</xdr:rowOff>
    </xdr:to>
    <xdr:sp macro="" textlink="">
      <xdr:nvSpPr>
        <xdr:cNvPr id="423" name="楕円 422"/>
        <xdr:cNvSpPr/>
      </xdr:nvSpPr>
      <xdr:spPr>
        <a:xfrm>
          <a:off x="9588500" y="1338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133504</xdr:rowOff>
    </xdr:from>
    <xdr:ext cx="534377" cy="259045"/>
    <xdr:sp macro="" textlink="">
      <xdr:nvSpPr>
        <xdr:cNvPr id="424" name="テキスト ボックス 423"/>
        <xdr:cNvSpPr txBox="1"/>
      </xdr:nvSpPr>
      <xdr:spPr>
        <a:xfrm>
          <a:off x="9372111" y="1316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16433</xdr:rowOff>
    </xdr:from>
    <xdr:to>
      <xdr:col>46</xdr:col>
      <xdr:colOff>38100</xdr:colOff>
      <xdr:row>78</xdr:row>
      <xdr:rowOff>118033</xdr:rowOff>
    </xdr:to>
    <xdr:sp macro="" textlink="">
      <xdr:nvSpPr>
        <xdr:cNvPr id="425" name="楕円 424"/>
        <xdr:cNvSpPr/>
      </xdr:nvSpPr>
      <xdr:spPr>
        <a:xfrm>
          <a:off x="8699500" y="133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134560</xdr:rowOff>
    </xdr:from>
    <xdr:ext cx="534377" cy="259045"/>
    <xdr:sp macro="" textlink="">
      <xdr:nvSpPr>
        <xdr:cNvPr id="426" name="テキスト ボックス 425"/>
        <xdr:cNvSpPr txBox="1"/>
      </xdr:nvSpPr>
      <xdr:spPr>
        <a:xfrm>
          <a:off x="8483111" y="1316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150502</xdr:rowOff>
    </xdr:from>
    <xdr:to>
      <xdr:col>41</xdr:col>
      <xdr:colOff>101600</xdr:colOff>
      <xdr:row>78</xdr:row>
      <xdr:rowOff>80652</xdr:rowOff>
    </xdr:to>
    <xdr:sp macro="" textlink="">
      <xdr:nvSpPr>
        <xdr:cNvPr id="427" name="楕円 426"/>
        <xdr:cNvSpPr/>
      </xdr:nvSpPr>
      <xdr:spPr>
        <a:xfrm>
          <a:off x="7810500" y="133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71779</xdr:rowOff>
    </xdr:from>
    <xdr:ext cx="534377" cy="259045"/>
    <xdr:sp macro="" textlink="">
      <xdr:nvSpPr>
        <xdr:cNvPr id="428" name="テキスト ボックス 427"/>
        <xdr:cNvSpPr txBox="1"/>
      </xdr:nvSpPr>
      <xdr:spPr>
        <a:xfrm>
          <a:off x="7594111" y="134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43931</xdr:rowOff>
    </xdr:from>
    <xdr:to>
      <xdr:col>36</xdr:col>
      <xdr:colOff>165100</xdr:colOff>
      <xdr:row>78</xdr:row>
      <xdr:rowOff>145531</xdr:rowOff>
    </xdr:to>
    <xdr:sp macro="" textlink="">
      <xdr:nvSpPr>
        <xdr:cNvPr id="429" name="楕円 428"/>
        <xdr:cNvSpPr/>
      </xdr:nvSpPr>
      <xdr:spPr>
        <a:xfrm>
          <a:off x="6921500" y="134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136658</xdr:rowOff>
    </xdr:from>
    <xdr:ext cx="534377" cy="259045"/>
    <xdr:sp macro="" textlink="">
      <xdr:nvSpPr>
        <xdr:cNvPr id="430" name="テキスト ボックス 429"/>
        <xdr:cNvSpPr txBox="1"/>
      </xdr:nvSpPr>
      <xdr:spPr>
        <a:xfrm>
          <a:off x="6705111" y="1350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109004</xdr:rowOff>
    </xdr:from>
    <xdr:to>
      <xdr:col>55</xdr:col>
      <xdr:colOff>0</xdr:colOff>
      <xdr:row>96</xdr:row>
      <xdr:rowOff>148816</xdr:rowOff>
    </xdr:to>
    <xdr:cxnSp macro="">
      <xdr:nvCxnSpPr>
        <xdr:cNvPr id="455" name="直線コネクタ 454"/>
        <xdr:cNvCxnSpPr/>
      </xdr:nvCxnSpPr>
      <xdr:spPr>
        <a:xfrm flipV="1">
          <a:off x="9639300" y="16568204"/>
          <a:ext cx="838200" cy="3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53239</xdr:rowOff>
    </xdr:from>
    <xdr:ext cx="534377" cy="259045"/>
    <xdr:sp macro="" textlink="">
      <xdr:nvSpPr>
        <xdr:cNvPr id="456" name="普通建設事業費 （ うち更新整備　）平均値テキスト"/>
        <xdr:cNvSpPr txBox="1"/>
      </xdr:nvSpPr>
      <xdr:spPr>
        <a:xfrm>
          <a:off x="10528300" y="1651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25702</xdr:rowOff>
    </xdr:from>
    <xdr:to>
      <xdr:col>50</xdr:col>
      <xdr:colOff>114300</xdr:colOff>
      <xdr:row>96</xdr:row>
      <xdr:rowOff>148816</xdr:rowOff>
    </xdr:to>
    <xdr:cxnSp macro="">
      <xdr:nvCxnSpPr>
        <xdr:cNvPr id="458" name="直線コネクタ 457"/>
        <xdr:cNvCxnSpPr/>
      </xdr:nvCxnSpPr>
      <xdr:spPr>
        <a:xfrm>
          <a:off x="8750300" y="16313452"/>
          <a:ext cx="889000" cy="2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3184</xdr:rowOff>
    </xdr:from>
    <xdr:ext cx="534377" cy="259045"/>
    <xdr:sp macro="" textlink="">
      <xdr:nvSpPr>
        <xdr:cNvPr id="460" name="テキスト ボックス 459"/>
        <xdr:cNvSpPr txBox="1"/>
      </xdr:nvSpPr>
      <xdr:spPr>
        <a:xfrm>
          <a:off x="9372111" y="162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25702</xdr:rowOff>
    </xdr:from>
    <xdr:to>
      <xdr:col>45</xdr:col>
      <xdr:colOff>177800</xdr:colOff>
      <xdr:row>96</xdr:row>
      <xdr:rowOff>7758</xdr:rowOff>
    </xdr:to>
    <xdr:cxnSp macro="">
      <xdr:nvCxnSpPr>
        <xdr:cNvPr id="461" name="直線コネクタ 460"/>
        <xdr:cNvCxnSpPr/>
      </xdr:nvCxnSpPr>
      <xdr:spPr>
        <a:xfrm flipV="1">
          <a:off x="7861300" y="16313452"/>
          <a:ext cx="889000" cy="15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153058</xdr:rowOff>
    </xdr:from>
    <xdr:ext cx="534377" cy="259045"/>
    <xdr:sp macro="" textlink="">
      <xdr:nvSpPr>
        <xdr:cNvPr id="463" name="テキスト ボックス 462"/>
        <xdr:cNvSpPr txBox="1"/>
      </xdr:nvSpPr>
      <xdr:spPr>
        <a:xfrm>
          <a:off x="8483111" y="166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7758</xdr:rowOff>
    </xdr:from>
    <xdr:to>
      <xdr:col>41</xdr:col>
      <xdr:colOff>50800</xdr:colOff>
      <xdr:row>96</xdr:row>
      <xdr:rowOff>121847</xdr:rowOff>
    </xdr:to>
    <xdr:cxnSp macro="">
      <xdr:nvCxnSpPr>
        <xdr:cNvPr id="464" name="直線コネクタ 463"/>
        <xdr:cNvCxnSpPr/>
      </xdr:nvCxnSpPr>
      <xdr:spPr>
        <a:xfrm flipV="1">
          <a:off x="6972300" y="16466958"/>
          <a:ext cx="889000" cy="11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5" name="フローチャート: 判断 464"/>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78757</xdr:rowOff>
    </xdr:from>
    <xdr:ext cx="534377" cy="259045"/>
    <xdr:sp macro="" textlink="">
      <xdr:nvSpPr>
        <xdr:cNvPr id="466" name="テキスト ボックス 465"/>
        <xdr:cNvSpPr txBox="1"/>
      </xdr:nvSpPr>
      <xdr:spPr>
        <a:xfrm>
          <a:off x="7594111" y="167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7" name="フローチャート: 判断 466"/>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31945</xdr:rowOff>
    </xdr:from>
    <xdr:ext cx="534377" cy="259045"/>
    <xdr:sp macro="" textlink="">
      <xdr:nvSpPr>
        <xdr:cNvPr id="468" name="テキスト ボックス 467"/>
        <xdr:cNvSpPr txBox="1"/>
      </xdr:nvSpPr>
      <xdr:spPr>
        <a:xfrm>
          <a:off x="6705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58204</xdr:rowOff>
    </xdr:from>
    <xdr:to>
      <xdr:col>55</xdr:col>
      <xdr:colOff>50800</xdr:colOff>
      <xdr:row>96</xdr:row>
      <xdr:rowOff>159804</xdr:rowOff>
    </xdr:to>
    <xdr:sp macro="" textlink="">
      <xdr:nvSpPr>
        <xdr:cNvPr id="474" name="楕円 473"/>
        <xdr:cNvSpPr/>
      </xdr:nvSpPr>
      <xdr:spPr>
        <a:xfrm>
          <a:off x="10426700" y="165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81081</xdr:rowOff>
    </xdr:from>
    <xdr:ext cx="534377" cy="259045"/>
    <xdr:sp macro="" textlink="">
      <xdr:nvSpPr>
        <xdr:cNvPr id="475" name="普通建設事業費 （ うち更新整備　）該当値テキスト"/>
        <xdr:cNvSpPr txBox="1"/>
      </xdr:nvSpPr>
      <xdr:spPr>
        <a:xfrm>
          <a:off x="10528300" y="163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98016</xdr:rowOff>
    </xdr:from>
    <xdr:to>
      <xdr:col>50</xdr:col>
      <xdr:colOff>165100</xdr:colOff>
      <xdr:row>97</xdr:row>
      <xdr:rowOff>28166</xdr:rowOff>
    </xdr:to>
    <xdr:sp macro="" textlink="">
      <xdr:nvSpPr>
        <xdr:cNvPr id="476" name="楕円 475"/>
        <xdr:cNvSpPr/>
      </xdr:nvSpPr>
      <xdr:spPr>
        <a:xfrm>
          <a:off x="9588500" y="1655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19293</xdr:rowOff>
    </xdr:from>
    <xdr:ext cx="534377" cy="259045"/>
    <xdr:sp macro="" textlink="">
      <xdr:nvSpPr>
        <xdr:cNvPr id="477" name="テキスト ボックス 476"/>
        <xdr:cNvSpPr txBox="1"/>
      </xdr:nvSpPr>
      <xdr:spPr>
        <a:xfrm>
          <a:off x="9372111" y="1664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146352</xdr:rowOff>
    </xdr:from>
    <xdr:to>
      <xdr:col>46</xdr:col>
      <xdr:colOff>38100</xdr:colOff>
      <xdr:row>95</xdr:row>
      <xdr:rowOff>76502</xdr:rowOff>
    </xdr:to>
    <xdr:sp macro="" textlink="">
      <xdr:nvSpPr>
        <xdr:cNvPr id="478" name="楕円 477"/>
        <xdr:cNvSpPr/>
      </xdr:nvSpPr>
      <xdr:spPr>
        <a:xfrm>
          <a:off x="8699500" y="1626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93029</xdr:rowOff>
    </xdr:from>
    <xdr:ext cx="534377" cy="259045"/>
    <xdr:sp macro="" textlink="">
      <xdr:nvSpPr>
        <xdr:cNvPr id="479" name="テキスト ボックス 478"/>
        <xdr:cNvSpPr txBox="1"/>
      </xdr:nvSpPr>
      <xdr:spPr>
        <a:xfrm>
          <a:off x="8483111" y="1603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128408</xdr:rowOff>
    </xdr:from>
    <xdr:to>
      <xdr:col>41</xdr:col>
      <xdr:colOff>101600</xdr:colOff>
      <xdr:row>96</xdr:row>
      <xdr:rowOff>58558</xdr:rowOff>
    </xdr:to>
    <xdr:sp macro="" textlink="">
      <xdr:nvSpPr>
        <xdr:cNvPr id="480" name="楕円 479"/>
        <xdr:cNvSpPr/>
      </xdr:nvSpPr>
      <xdr:spPr>
        <a:xfrm>
          <a:off x="7810500" y="164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75085</xdr:rowOff>
    </xdr:from>
    <xdr:ext cx="534377" cy="259045"/>
    <xdr:sp macro="" textlink="">
      <xdr:nvSpPr>
        <xdr:cNvPr id="481" name="テキスト ボックス 480"/>
        <xdr:cNvSpPr txBox="1"/>
      </xdr:nvSpPr>
      <xdr:spPr>
        <a:xfrm>
          <a:off x="7594111" y="1619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71047</xdr:rowOff>
    </xdr:from>
    <xdr:to>
      <xdr:col>36</xdr:col>
      <xdr:colOff>165100</xdr:colOff>
      <xdr:row>97</xdr:row>
      <xdr:rowOff>1197</xdr:rowOff>
    </xdr:to>
    <xdr:sp macro="" textlink="">
      <xdr:nvSpPr>
        <xdr:cNvPr id="482" name="楕円 481"/>
        <xdr:cNvSpPr/>
      </xdr:nvSpPr>
      <xdr:spPr>
        <a:xfrm>
          <a:off x="6921500" y="165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17724</xdr:rowOff>
    </xdr:from>
    <xdr:ext cx="534377" cy="259045"/>
    <xdr:sp macro="" textlink="">
      <xdr:nvSpPr>
        <xdr:cNvPr id="483" name="テキスト ボックス 482"/>
        <xdr:cNvSpPr txBox="1"/>
      </xdr:nvSpPr>
      <xdr:spPr>
        <a:xfrm>
          <a:off x="6705111" y="1630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10404</xdr:rowOff>
    </xdr:from>
    <xdr:to>
      <xdr:col>85</xdr:col>
      <xdr:colOff>127000</xdr:colOff>
      <xdr:row>38</xdr:row>
      <xdr:rowOff>14930</xdr:rowOff>
    </xdr:to>
    <xdr:cxnSp macro="">
      <xdr:nvCxnSpPr>
        <xdr:cNvPr id="510" name="直線コネクタ 509"/>
        <xdr:cNvCxnSpPr/>
      </xdr:nvCxnSpPr>
      <xdr:spPr>
        <a:xfrm>
          <a:off x="15481300" y="6525504"/>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142912</xdr:rowOff>
    </xdr:from>
    <xdr:ext cx="469744" cy="259045"/>
    <xdr:sp macro="" textlink="">
      <xdr:nvSpPr>
        <xdr:cNvPr id="511" name="災害復旧事業費平均値テキスト"/>
        <xdr:cNvSpPr txBox="1"/>
      </xdr:nvSpPr>
      <xdr:spPr>
        <a:xfrm>
          <a:off x="16370300" y="631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10404</xdr:rowOff>
    </xdr:from>
    <xdr:to>
      <xdr:col>81</xdr:col>
      <xdr:colOff>50800</xdr:colOff>
      <xdr:row>38</xdr:row>
      <xdr:rowOff>129436</xdr:rowOff>
    </xdr:to>
    <xdr:cxnSp macro="">
      <xdr:nvCxnSpPr>
        <xdr:cNvPr id="513" name="直線コネクタ 512"/>
        <xdr:cNvCxnSpPr/>
      </xdr:nvCxnSpPr>
      <xdr:spPr>
        <a:xfrm flipV="1">
          <a:off x="14592300" y="6525504"/>
          <a:ext cx="889000" cy="11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120728</xdr:rowOff>
    </xdr:from>
    <xdr:ext cx="469744" cy="259045"/>
    <xdr:sp macro="" textlink="">
      <xdr:nvSpPr>
        <xdr:cNvPr id="515" name="テキスト ボックス 514"/>
        <xdr:cNvSpPr txBox="1"/>
      </xdr:nvSpPr>
      <xdr:spPr>
        <a:xfrm>
          <a:off x="15246428" y="663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129436</xdr:rowOff>
    </xdr:from>
    <xdr:to>
      <xdr:col>76</xdr:col>
      <xdr:colOff>114300</xdr:colOff>
      <xdr:row>38</xdr:row>
      <xdr:rowOff>129459</xdr:rowOff>
    </xdr:to>
    <xdr:cxnSp macro="">
      <xdr:nvCxnSpPr>
        <xdr:cNvPr id="516" name="直線コネクタ 515"/>
        <xdr:cNvCxnSpPr/>
      </xdr:nvCxnSpPr>
      <xdr:spPr>
        <a:xfrm flipV="1">
          <a:off x="13703300" y="6644536"/>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106580</xdr:rowOff>
    </xdr:from>
    <xdr:ext cx="469744" cy="259045"/>
    <xdr:sp macro="" textlink="">
      <xdr:nvSpPr>
        <xdr:cNvPr id="518" name="テキスト ボックス 517"/>
        <xdr:cNvSpPr txBox="1"/>
      </xdr:nvSpPr>
      <xdr:spPr>
        <a:xfrm>
          <a:off x="14357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143838</xdr:rowOff>
    </xdr:from>
    <xdr:to>
      <xdr:col>71</xdr:col>
      <xdr:colOff>177800</xdr:colOff>
      <xdr:row>38</xdr:row>
      <xdr:rowOff>129459</xdr:rowOff>
    </xdr:to>
    <xdr:cxnSp macro="">
      <xdr:nvCxnSpPr>
        <xdr:cNvPr id="519" name="直線コネクタ 518"/>
        <xdr:cNvCxnSpPr/>
      </xdr:nvCxnSpPr>
      <xdr:spPr>
        <a:xfrm>
          <a:off x="12814300" y="6487488"/>
          <a:ext cx="889000" cy="15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10696</xdr:rowOff>
    </xdr:from>
    <xdr:to>
      <xdr:col>72</xdr:col>
      <xdr:colOff>38100</xdr:colOff>
      <xdr:row>38</xdr:row>
      <xdr:rowOff>112296</xdr:rowOff>
    </xdr:to>
    <xdr:sp macro="" textlink="">
      <xdr:nvSpPr>
        <xdr:cNvPr id="520" name="フローチャート: 判断 519"/>
        <xdr:cNvSpPr/>
      </xdr:nvSpPr>
      <xdr:spPr>
        <a:xfrm>
          <a:off x="13652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128823</xdr:rowOff>
    </xdr:from>
    <xdr:ext cx="469744" cy="259045"/>
    <xdr:sp macro="" textlink="">
      <xdr:nvSpPr>
        <xdr:cNvPr id="521" name="テキスト ボックス 520"/>
        <xdr:cNvSpPr txBox="1"/>
      </xdr:nvSpPr>
      <xdr:spPr>
        <a:xfrm>
          <a:off x="13468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74933</xdr:rowOff>
    </xdr:from>
    <xdr:to>
      <xdr:col>67</xdr:col>
      <xdr:colOff>101600</xdr:colOff>
      <xdr:row>38</xdr:row>
      <xdr:rowOff>5083</xdr:rowOff>
    </xdr:to>
    <xdr:sp macro="" textlink="">
      <xdr:nvSpPr>
        <xdr:cNvPr id="522" name="フローチャート: 判断 521"/>
        <xdr:cNvSpPr/>
      </xdr:nvSpPr>
      <xdr:spPr>
        <a:xfrm>
          <a:off x="12763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21610</xdr:rowOff>
    </xdr:from>
    <xdr:ext cx="469744" cy="259045"/>
    <xdr:sp macro="" textlink="">
      <xdr:nvSpPr>
        <xdr:cNvPr id="523" name="テキスト ボックス 522"/>
        <xdr:cNvSpPr txBox="1"/>
      </xdr:nvSpPr>
      <xdr:spPr>
        <a:xfrm>
          <a:off x="12579428"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29" name="楕円 528"/>
        <xdr:cNvSpPr/>
      </xdr:nvSpPr>
      <xdr:spPr>
        <a:xfrm>
          <a:off x="16268700" y="647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98462</xdr:rowOff>
    </xdr:from>
    <xdr:ext cx="469744" cy="259045"/>
    <xdr:sp macro="" textlink="">
      <xdr:nvSpPr>
        <xdr:cNvPr id="530" name="災害復旧事業費該当値テキスト"/>
        <xdr:cNvSpPr txBox="1"/>
      </xdr:nvSpPr>
      <xdr:spPr>
        <a:xfrm>
          <a:off x="16370300" y="644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131054</xdr:rowOff>
    </xdr:from>
    <xdr:to>
      <xdr:col>81</xdr:col>
      <xdr:colOff>101600</xdr:colOff>
      <xdr:row>38</xdr:row>
      <xdr:rowOff>61204</xdr:rowOff>
    </xdr:to>
    <xdr:sp macro="" textlink="">
      <xdr:nvSpPr>
        <xdr:cNvPr id="531" name="楕円 530"/>
        <xdr:cNvSpPr/>
      </xdr:nvSpPr>
      <xdr:spPr>
        <a:xfrm>
          <a:off x="15430500" y="647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77731</xdr:rowOff>
    </xdr:from>
    <xdr:ext cx="469744" cy="259045"/>
    <xdr:sp macro="" textlink="">
      <xdr:nvSpPr>
        <xdr:cNvPr id="532" name="テキスト ボックス 531"/>
        <xdr:cNvSpPr txBox="1"/>
      </xdr:nvSpPr>
      <xdr:spPr>
        <a:xfrm>
          <a:off x="15246428"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78636</xdr:rowOff>
    </xdr:from>
    <xdr:to>
      <xdr:col>76</xdr:col>
      <xdr:colOff>165100</xdr:colOff>
      <xdr:row>39</xdr:row>
      <xdr:rowOff>8786</xdr:rowOff>
    </xdr:to>
    <xdr:sp macro="" textlink="">
      <xdr:nvSpPr>
        <xdr:cNvPr id="533" name="楕円 532"/>
        <xdr:cNvSpPr/>
      </xdr:nvSpPr>
      <xdr:spPr>
        <a:xfrm>
          <a:off x="14541500" y="659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171363</xdr:rowOff>
    </xdr:from>
    <xdr:ext cx="378565" cy="259045"/>
    <xdr:sp macro="" textlink="">
      <xdr:nvSpPr>
        <xdr:cNvPr id="534" name="テキスト ボックス 533"/>
        <xdr:cNvSpPr txBox="1"/>
      </xdr:nvSpPr>
      <xdr:spPr>
        <a:xfrm>
          <a:off x="14403017" y="6686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78659</xdr:rowOff>
    </xdr:from>
    <xdr:to>
      <xdr:col>72</xdr:col>
      <xdr:colOff>38100</xdr:colOff>
      <xdr:row>39</xdr:row>
      <xdr:rowOff>8809</xdr:rowOff>
    </xdr:to>
    <xdr:sp macro="" textlink="">
      <xdr:nvSpPr>
        <xdr:cNvPr id="535" name="楕円 534"/>
        <xdr:cNvSpPr/>
      </xdr:nvSpPr>
      <xdr:spPr>
        <a:xfrm>
          <a:off x="13652500" y="65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171386</xdr:rowOff>
    </xdr:from>
    <xdr:ext cx="378565" cy="259045"/>
    <xdr:sp macro="" textlink="">
      <xdr:nvSpPr>
        <xdr:cNvPr id="536" name="テキスト ボックス 535"/>
        <xdr:cNvSpPr txBox="1"/>
      </xdr:nvSpPr>
      <xdr:spPr>
        <a:xfrm>
          <a:off x="13514017" y="6686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93038</xdr:rowOff>
    </xdr:from>
    <xdr:to>
      <xdr:col>67</xdr:col>
      <xdr:colOff>101600</xdr:colOff>
      <xdr:row>38</xdr:row>
      <xdr:rowOff>23188</xdr:rowOff>
    </xdr:to>
    <xdr:sp macro="" textlink="">
      <xdr:nvSpPr>
        <xdr:cNvPr id="537" name="楕円 536"/>
        <xdr:cNvSpPr/>
      </xdr:nvSpPr>
      <xdr:spPr>
        <a:xfrm>
          <a:off x="12763500" y="64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14315</xdr:rowOff>
    </xdr:from>
    <xdr:ext cx="469744" cy="259045"/>
    <xdr:sp macro="" textlink="">
      <xdr:nvSpPr>
        <xdr:cNvPr id="538" name="テキスト ボックス 537"/>
        <xdr:cNvSpPr txBox="1"/>
      </xdr:nvSpPr>
      <xdr:spPr>
        <a:xfrm>
          <a:off x="12579428" y="65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2" name="テキスト ボックス 55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4" name="テキスト ボックス 55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6" name="テキスト ボックス 55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8" name="テキスト ボックス 557"/>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0" name="テキスト ボックス 55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79" name="フローチャート: 判断 578"/>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0" name="テキスト ボックス 579"/>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72572</xdr:rowOff>
    </xdr:from>
    <xdr:to>
      <xdr:col>67</xdr:col>
      <xdr:colOff>101600</xdr:colOff>
      <xdr:row>57</xdr:row>
      <xdr:rowOff>2722</xdr:rowOff>
    </xdr:to>
    <xdr:sp macro="" textlink="">
      <xdr:nvSpPr>
        <xdr:cNvPr id="581" name="フローチャート: 判断 580"/>
        <xdr:cNvSpPr/>
      </xdr:nvSpPr>
      <xdr:spPr>
        <a:xfrm>
          <a:off x="12763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19249</xdr:rowOff>
    </xdr:from>
    <xdr:ext cx="249299" cy="259045"/>
    <xdr:sp macro="" textlink="">
      <xdr:nvSpPr>
        <xdr:cNvPr id="582" name="テキスト ボックス 581"/>
        <xdr:cNvSpPr txBox="1"/>
      </xdr:nvSpPr>
      <xdr:spPr>
        <a:xfrm>
          <a:off x="12689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21" name="直線コネクタ 620"/>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22"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23" name="直線コネクタ 622"/>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4"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5" name="直線コネクタ 624"/>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63005</xdr:rowOff>
    </xdr:from>
    <xdr:to>
      <xdr:col>85</xdr:col>
      <xdr:colOff>127000</xdr:colOff>
      <xdr:row>75</xdr:row>
      <xdr:rowOff>54363</xdr:rowOff>
    </xdr:to>
    <xdr:cxnSp macro="">
      <xdr:nvCxnSpPr>
        <xdr:cNvPr id="626" name="直線コネクタ 625"/>
        <xdr:cNvCxnSpPr/>
      </xdr:nvCxnSpPr>
      <xdr:spPr>
        <a:xfrm flipV="1">
          <a:off x="15481300" y="12750305"/>
          <a:ext cx="838200" cy="16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19344</xdr:rowOff>
    </xdr:from>
    <xdr:ext cx="534377" cy="259045"/>
    <xdr:sp macro="" textlink="">
      <xdr:nvSpPr>
        <xdr:cNvPr id="627" name="公債費平均値テキスト"/>
        <xdr:cNvSpPr txBox="1"/>
      </xdr:nvSpPr>
      <xdr:spPr>
        <a:xfrm>
          <a:off x="16370300" y="1304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8" name="フローチャート: 判断 627"/>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34895</xdr:rowOff>
    </xdr:from>
    <xdr:to>
      <xdr:col>81</xdr:col>
      <xdr:colOff>50800</xdr:colOff>
      <xdr:row>75</xdr:row>
      <xdr:rowOff>54363</xdr:rowOff>
    </xdr:to>
    <xdr:cxnSp macro="">
      <xdr:nvCxnSpPr>
        <xdr:cNvPr id="629" name="直線コネクタ 628"/>
        <xdr:cNvCxnSpPr/>
      </xdr:nvCxnSpPr>
      <xdr:spPr>
        <a:xfrm>
          <a:off x="14592300" y="12893645"/>
          <a:ext cx="889000" cy="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30" name="フローチャート: 判断 629"/>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137941</xdr:rowOff>
    </xdr:from>
    <xdr:ext cx="534377" cy="259045"/>
    <xdr:sp macro="" textlink="">
      <xdr:nvSpPr>
        <xdr:cNvPr id="631" name="テキスト ボックス 630"/>
        <xdr:cNvSpPr txBox="1"/>
      </xdr:nvSpPr>
      <xdr:spPr>
        <a:xfrm>
          <a:off x="15214111" y="1316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34895</xdr:rowOff>
    </xdr:from>
    <xdr:to>
      <xdr:col>76</xdr:col>
      <xdr:colOff>114300</xdr:colOff>
      <xdr:row>75</xdr:row>
      <xdr:rowOff>57930</xdr:rowOff>
    </xdr:to>
    <xdr:cxnSp macro="">
      <xdr:nvCxnSpPr>
        <xdr:cNvPr id="632" name="直線コネクタ 631"/>
        <xdr:cNvCxnSpPr/>
      </xdr:nvCxnSpPr>
      <xdr:spPr>
        <a:xfrm flipV="1">
          <a:off x="13703300" y="12893645"/>
          <a:ext cx="889000" cy="2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33" name="フローチャート: 判断 632"/>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142392</xdr:rowOff>
    </xdr:from>
    <xdr:ext cx="534377" cy="259045"/>
    <xdr:sp macro="" textlink="">
      <xdr:nvSpPr>
        <xdr:cNvPr id="634" name="テキスト ボックス 633"/>
        <xdr:cNvSpPr txBox="1"/>
      </xdr:nvSpPr>
      <xdr:spPr>
        <a:xfrm>
          <a:off x="14325111" y="1317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57930</xdr:rowOff>
    </xdr:from>
    <xdr:to>
      <xdr:col>71</xdr:col>
      <xdr:colOff>177800</xdr:colOff>
      <xdr:row>75</xdr:row>
      <xdr:rowOff>153347</xdr:rowOff>
    </xdr:to>
    <xdr:cxnSp macro="">
      <xdr:nvCxnSpPr>
        <xdr:cNvPr id="635" name="直線コネクタ 634"/>
        <xdr:cNvCxnSpPr/>
      </xdr:nvCxnSpPr>
      <xdr:spPr>
        <a:xfrm flipV="1">
          <a:off x="12814300" y="12916680"/>
          <a:ext cx="889000" cy="9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92275</xdr:rowOff>
    </xdr:from>
    <xdr:to>
      <xdr:col>72</xdr:col>
      <xdr:colOff>38100</xdr:colOff>
      <xdr:row>77</xdr:row>
      <xdr:rowOff>22425</xdr:rowOff>
    </xdr:to>
    <xdr:sp macro="" textlink="">
      <xdr:nvSpPr>
        <xdr:cNvPr id="636" name="フローチャート: 判断 635"/>
        <xdr:cNvSpPr/>
      </xdr:nvSpPr>
      <xdr:spPr>
        <a:xfrm>
          <a:off x="13652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13552</xdr:rowOff>
    </xdr:from>
    <xdr:ext cx="534377" cy="259045"/>
    <xdr:sp macro="" textlink="">
      <xdr:nvSpPr>
        <xdr:cNvPr id="637" name="テキスト ボックス 636"/>
        <xdr:cNvSpPr txBox="1"/>
      </xdr:nvSpPr>
      <xdr:spPr>
        <a:xfrm>
          <a:off x="13436111" y="13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162951</xdr:rowOff>
    </xdr:from>
    <xdr:to>
      <xdr:col>67</xdr:col>
      <xdr:colOff>101600</xdr:colOff>
      <xdr:row>76</xdr:row>
      <xdr:rowOff>93101</xdr:rowOff>
    </xdr:to>
    <xdr:sp macro="" textlink="">
      <xdr:nvSpPr>
        <xdr:cNvPr id="638" name="フローチャート: 判断 637"/>
        <xdr:cNvSpPr/>
      </xdr:nvSpPr>
      <xdr:spPr>
        <a:xfrm>
          <a:off x="12763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84228</xdr:rowOff>
    </xdr:from>
    <xdr:ext cx="534377" cy="259045"/>
    <xdr:sp macro="" textlink="">
      <xdr:nvSpPr>
        <xdr:cNvPr id="639" name="テキスト ボックス 638"/>
        <xdr:cNvSpPr txBox="1"/>
      </xdr:nvSpPr>
      <xdr:spPr>
        <a:xfrm>
          <a:off x="12547111" y="1311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12205</xdr:rowOff>
    </xdr:from>
    <xdr:to>
      <xdr:col>85</xdr:col>
      <xdr:colOff>177800</xdr:colOff>
      <xdr:row>74</xdr:row>
      <xdr:rowOff>113805</xdr:rowOff>
    </xdr:to>
    <xdr:sp macro="" textlink="">
      <xdr:nvSpPr>
        <xdr:cNvPr id="645" name="楕円 644"/>
        <xdr:cNvSpPr/>
      </xdr:nvSpPr>
      <xdr:spPr>
        <a:xfrm>
          <a:off x="16268700" y="126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35082</xdr:rowOff>
    </xdr:from>
    <xdr:ext cx="599010" cy="259045"/>
    <xdr:sp macro="" textlink="">
      <xdr:nvSpPr>
        <xdr:cNvPr id="646" name="公債費該当値テキスト"/>
        <xdr:cNvSpPr txBox="1"/>
      </xdr:nvSpPr>
      <xdr:spPr>
        <a:xfrm>
          <a:off x="16370300" y="1255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3563</xdr:rowOff>
    </xdr:from>
    <xdr:to>
      <xdr:col>81</xdr:col>
      <xdr:colOff>101600</xdr:colOff>
      <xdr:row>75</xdr:row>
      <xdr:rowOff>105163</xdr:rowOff>
    </xdr:to>
    <xdr:sp macro="" textlink="">
      <xdr:nvSpPr>
        <xdr:cNvPr id="647" name="楕円 646"/>
        <xdr:cNvSpPr/>
      </xdr:nvSpPr>
      <xdr:spPr>
        <a:xfrm>
          <a:off x="15430500" y="128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121690</xdr:rowOff>
    </xdr:from>
    <xdr:ext cx="534377" cy="259045"/>
    <xdr:sp macro="" textlink="">
      <xdr:nvSpPr>
        <xdr:cNvPr id="648" name="テキスト ボックス 647"/>
        <xdr:cNvSpPr txBox="1"/>
      </xdr:nvSpPr>
      <xdr:spPr>
        <a:xfrm>
          <a:off x="15214111" y="1263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155545</xdr:rowOff>
    </xdr:from>
    <xdr:to>
      <xdr:col>76</xdr:col>
      <xdr:colOff>165100</xdr:colOff>
      <xdr:row>75</xdr:row>
      <xdr:rowOff>85695</xdr:rowOff>
    </xdr:to>
    <xdr:sp macro="" textlink="">
      <xdr:nvSpPr>
        <xdr:cNvPr id="649" name="楕円 648"/>
        <xdr:cNvSpPr/>
      </xdr:nvSpPr>
      <xdr:spPr>
        <a:xfrm>
          <a:off x="14541500" y="1284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102222</xdr:rowOff>
    </xdr:from>
    <xdr:ext cx="534377" cy="259045"/>
    <xdr:sp macro="" textlink="">
      <xdr:nvSpPr>
        <xdr:cNvPr id="650" name="テキスト ボックス 649"/>
        <xdr:cNvSpPr txBox="1"/>
      </xdr:nvSpPr>
      <xdr:spPr>
        <a:xfrm>
          <a:off x="14325111" y="1261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7130</xdr:rowOff>
    </xdr:from>
    <xdr:to>
      <xdr:col>72</xdr:col>
      <xdr:colOff>38100</xdr:colOff>
      <xdr:row>75</xdr:row>
      <xdr:rowOff>108730</xdr:rowOff>
    </xdr:to>
    <xdr:sp macro="" textlink="">
      <xdr:nvSpPr>
        <xdr:cNvPr id="651" name="楕円 650"/>
        <xdr:cNvSpPr/>
      </xdr:nvSpPr>
      <xdr:spPr>
        <a:xfrm>
          <a:off x="13652500" y="128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125257</xdr:rowOff>
    </xdr:from>
    <xdr:ext cx="534377" cy="259045"/>
    <xdr:sp macro="" textlink="">
      <xdr:nvSpPr>
        <xdr:cNvPr id="652" name="テキスト ボックス 651"/>
        <xdr:cNvSpPr txBox="1"/>
      </xdr:nvSpPr>
      <xdr:spPr>
        <a:xfrm>
          <a:off x="13436111" y="1264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102547</xdr:rowOff>
    </xdr:from>
    <xdr:to>
      <xdr:col>67</xdr:col>
      <xdr:colOff>101600</xdr:colOff>
      <xdr:row>76</xdr:row>
      <xdr:rowOff>32697</xdr:rowOff>
    </xdr:to>
    <xdr:sp macro="" textlink="">
      <xdr:nvSpPr>
        <xdr:cNvPr id="653" name="楕円 652"/>
        <xdr:cNvSpPr/>
      </xdr:nvSpPr>
      <xdr:spPr>
        <a:xfrm>
          <a:off x="12763500" y="129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49224</xdr:rowOff>
    </xdr:from>
    <xdr:ext cx="534377" cy="259045"/>
    <xdr:sp macro="" textlink="">
      <xdr:nvSpPr>
        <xdr:cNvPr id="654" name="テキスト ボックス 653"/>
        <xdr:cNvSpPr txBox="1"/>
      </xdr:nvSpPr>
      <xdr:spPr>
        <a:xfrm>
          <a:off x="12547111" y="1273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8" name="直線コネクタ 677"/>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9"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80" name="直線コネクタ 679"/>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81"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82" name="直線コネクタ 681"/>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102073</xdr:rowOff>
    </xdr:from>
    <xdr:to>
      <xdr:col>85</xdr:col>
      <xdr:colOff>127000</xdr:colOff>
      <xdr:row>99</xdr:row>
      <xdr:rowOff>12767</xdr:rowOff>
    </xdr:to>
    <xdr:cxnSp macro="">
      <xdr:nvCxnSpPr>
        <xdr:cNvPr id="683" name="直線コネクタ 682"/>
        <xdr:cNvCxnSpPr/>
      </xdr:nvCxnSpPr>
      <xdr:spPr>
        <a:xfrm flipV="1">
          <a:off x="15481300" y="16904173"/>
          <a:ext cx="838200" cy="8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46832</xdr:rowOff>
    </xdr:from>
    <xdr:ext cx="534377" cy="259045"/>
    <xdr:sp macro="" textlink="">
      <xdr:nvSpPr>
        <xdr:cNvPr id="684" name="積立金平均値テキスト"/>
        <xdr:cNvSpPr txBox="1"/>
      </xdr:nvSpPr>
      <xdr:spPr>
        <a:xfrm>
          <a:off x="16370300" y="16677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5" name="フローチャート: 判断 684"/>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99650</xdr:rowOff>
    </xdr:from>
    <xdr:to>
      <xdr:col>81</xdr:col>
      <xdr:colOff>50800</xdr:colOff>
      <xdr:row>99</xdr:row>
      <xdr:rowOff>12767</xdr:rowOff>
    </xdr:to>
    <xdr:cxnSp macro="">
      <xdr:nvCxnSpPr>
        <xdr:cNvPr id="686" name="直線コネクタ 685"/>
        <xdr:cNvCxnSpPr/>
      </xdr:nvCxnSpPr>
      <xdr:spPr>
        <a:xfrm>
          <a:off x="14592300" y="16901750"/>
          <a:ext cx="889000" cy="8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7" name="フローチャート: 判断 686"/>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168310</xdr:rowOff>
    </xdr:from>
    <xdr:ext cx="534377" cy="259045"/>
    <xdr:sp macro="" textlink="">
      <xdr:nvSpPr>
        <xdr:cNvPr id="688" name="テキスト ボックス 687"/>
        <xdr:cNvSpPr txBox="1"/>
      </xdr:nvSpPr>
      <xdr:spPr>
        <a:xfrm>
          <a:off x="15214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35869</xdr:rowOff>
    </xdr:from>
    <xdr:to>
      <xdr:col>76</xdr:col>
      <xdr:colOff>114300</xdr:colOff>
      <xdr:row>98</xdr:row>
      <xdr:rowOff>99650</xdr:rowOff>
    </xdr:to>
    <xdr:cxnSp macro="">
      <xdr:nvCxnSpPr>
        <xdr:cNvPr id="689" name="直線コネクタ 688"/>
        <xdr:cNvCxnSpPr/>
      </xdr:nvCxnSpPr>
      <xdr:spPr>
        <a:xfrm>
          <a:off x="13703300" y="16837969"/>
          <a:ext cx="889000" cy="6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90" name="フローチャート: 判断 689"/>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153123</xdr:rowOff>
    </xdr:from>
    <xdr:ext cx="534377" cy="259045"/>
    <xdr:sp macro="" textlink="">
      <xdr:nvSpPr>
        <xdr:cNvPr id="691" name="テキスト ボックス 690"/>
        <xdr:cNvSpPr txBox="1"/>
      </xdr:nvSpPr>
      <xdr:spPr>
        <a:xfrm>
          <a:off x="14325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35869</xdr:rowOff>
    </xdr:from>
    <xdr:to>
      <xdr:col>71</xdr:col>
      <xdr:colOff>177800</xdr:colOff>
      <xdr:row>98</xdr:row>
      <xdr:rowOff>75304</xdr:rowOff>
    </xdr:to>
    <xdr:cxnSp macro="">
      <xdr:nvCxnSpPr>
        <xdr:cNvPr id="692" name="直線コネクタ 691"/>
        <xdr:cNvCxnSpPr/>
      </xdr:nvCxnSpPr>
      <xdr:spPr>
        <a:xfrm flipV="1">
          <a:off x="12814300" y="16837969"/>
          <a:ext cx="889000" cy="3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61506</xdr:rowOff>
    </xdr:from>
    <xdr:to>
      <xdr:col>72</xdr:col>
      <xdr:colOff>38100</xdr:colOff>
      <xdr:row>98</xdr:row>
      <xdr:rowOff>163106</xdr:rowOff>
    </xdr:to>
    <xdr:sp macro="" textlink="">
      <xdr:nvSpPr>
        <xdr:cNvPr id="693" name="フローチャート: 判断 692"/>
        <xdr:cNvSpPr/>
      </xdr:nvSpPr>
      <xdr:spPr>
        <a:xfrm>
          <a:off x="13652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154233</xdr:rowOff>
    </xdr:from>
    <xdr:ext cx="534377" cy="259045"/>
    <xdr:sp macro="" textlink="">
      <xdr:nvSpPr>
        <xdr:cNvPr id="694" name="テキスト ボックス 693"/>
        <xdr:cNvSpPr txBox="1"/>
      </xdr:nvSpPr>
      <xdr:spPr>
        <a:xfrm>
          <a:off x="13436111" y="169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102060</xdr:rowOff>
    </xdr:from>
    <xdr:to>
      <xdr:col>67</xdr:col>
      <xdr:colOff>101600</xdr:colOff>
      <xdr:row>98</xdr:row>
      <xdr:rowOff>32210</xdr:rowOff>
    </xdr:to>
    <xdr:sp macro="" textlink="">
      <xdr:nvSpPr>
        <xdr:cNvPr id="695" name="フローチャート: 判断 694"/>
        <xdr:cNvSpPr/>
      </xdr:nvSpPr>
      <xdr:spPr>
        <a:xfrm>
          <a:off x="12763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48737</xdr:rowOff>
    </xdr:from>
    <xdr:ext cx="534377" cy="259045"/>
    <xdr:sp macro="" textlink="">
      <xdr:nvSpPr>
        <xdr:cNvPr id="696" name="テキスト ボックス 695"/>
        <xdr:cNvSpPr txBox="1"/>
      </xdr:nvSpPr>
      <xdr:spPr>
        <a:xfrm>
          <a:off x="12547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51273</xdr:rowOff>
    </xdr:from>
    <xdr:to>
      <xdr:col>85</xdr:col>
      <xdr:colOff>177800</xdr:colOff>
      <xdr:row>98</xdr:row>
      <xdr:rowOff>152873</xdr:rowOff>
    </xdr:to>
    <xdr:sp macro="" textlink="">
      <xdr:nvSpPr>
        <xdr:cNvPr id="702" name="楕円 701"/>
        <xdr:cNvSpPr/>
      </xdr:nvSpPr>
      <xdr:spPr>
        <a:xfrm>
          <a:off x="16268700" y="1685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2382</xdr:rowOff>
    </xdr:from>
    <xdr:ext cx="534377" cy="259045"/>
    <xdr:sp macro="" textlink="">
      <xdr:nvSpPr>
        <xdr:cNvPr id="703" name="積立金該当値テキスト"/>
        <xdr:cNvSpPr txBox="1"/>
      </xdr:nvSpPr>
      <xdr:spPr>
        <a:xfrm>
          <a:off x="16370300" y="168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133417</xdr:rowOff>
    </xdr:from>
    <xdr:to>
      <xdr:col>81</xdr:col>
      <xdr:colOff>101600</xdr:colOff>
      <xdr:row>99</xdr:row>
      <xdr:rowOff>63567</xdr:rowOff>
    </xdr:to>
    <xdr:sp macro="" textlink="">
      <xdr:nvSpPr>
        <xdr:cNvPr id="704" name="楕円 703"/>
        <xdr:cNvSpPr/>
      </xdr:nvSpPr>
      <xdr:spPr>
        <a:xfrm>
          <a:off x="15430500" y="1693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54694</xdr:rowOff>
    </xdr:from>
    <xdr:ext cx="469744" cy="259045"/>
    <xdr:sp macro="" textlink="">
      <xdr:nvSpPr>
        <xdr:cNvPr id="705" name="テキスト ボックス 704"/>
        <xdr:cNvSpPr txBox="1"/>
      </xdr:nvSpPr>
      <xdr:spPr>
        <a:xfrm>
          <a:off x="15246428" y="1702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48850</xdr:rowOff>
    </xdr:from>
    <xdr:to>
      <xdr:col>76</xdr:col>
      <xdr:colOff>165100</xdr:colOff>
      <xdr:row>98</xdr:row>
      <xdr:rowOff>150450</xdr:rowOff>
    </xdr:to>
    <xdr:sp macro="" textlink="">
      <xdr:nvSpPr>
        <xdr:cNvPr id="706" name="楕円 705"/>
        <xdr:cNvSpPr/>
      </xdr:nvSpPr>
      <xdr:spPr>
        <a:xfrm>
          <a:off x="14541500" y="168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141577</xdr:rowOff>
    </xdr:from>
    <xdr:ext cx="534377" cy="259045"/>
    <xdr:sp macro="" textlink="">
      <xdr:nvSpPr>
        <xdr:cNvPr id="707" name="テキスト ボックス 706"/>
        <xdr:cNvSpPr txBox="1"/>
      </xdr:nvSpPr>
      <xdr:spPr>
        <a:xfrm>
          <a:off x="14325111" y="1694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156519</xdr:rowOff>
    </xdr:from>
    <xdr:to>
      <xdr:col>72</xdr:col>
      <xdr:colOff>38100</xdr:colOff>
      <xdr:row>98</xdr:row>
      <xdr:rowOff>86669</xdr:rowOff>
    </xdr:to>
    <xdr:sp macro="" textlink="">
      <xdr:nvSpPr>
        <xdr:cNvPr id="708" name="楕円 707"/>
        <xdr:cNvSpPr/>
      </xdr:nvSpPr>
      <xdr:spPr>
        <a:xfrm>
          <a:off x="13652500" y="1678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103196</xdr:rowOff>
    </xdr:from>
    <xdr:ext cx="534377" cy="259045"/>
    <xdr:sp macro="" textlink="">
      <xdr:nvSpPr>
        <xdr:cNvPr id="709" name="テキスト ボックス 708"/>
        <xdr:cNvSpPr txBox="1"/>
      </xdr:nvSpPr>
      <xdr:spPr>
        <a:xfrm>
          <a:off x="13436111" y="165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24504</xdr:rowOff>
    </xdr:from>
    <xdr:to>
      <xdr:col>67</xdr:col>
      <xdr:colOff>101600</xdr:colOff>
      <xdr:row>98</xdr:row>
      <xdr:rowOff>126104</xdr:rowOff>
    </xdr:to>
    <xdr:sp macro="" textlink="">
      <xdr:nvSpPr>
        <xdr:cNvPr id="710" name="楕円 709"/>
        <xdr:cNvSpPr/>
      </xdr:nvSpPr>
      <xdr:spPr>
        <a:xfrm>
          <a:off x="12763500" y="1682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117231</xdr:rowOff>
    </xdr:from>
    <xdr:ext cx="534377" cy="259045"/>
    <xdr:sp macro="" textlink="">
      <xdr:nvSpPr>
        <xdr:cNvPr id="711" name="テキスト ボックス 710"/>
        <xdr:cNvSpPr txBox="1"/>
      </xdr:nvSpPr>
      <xdr:spPr>
        <a:xfrm>
          <a:off x="12547111" y="169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5" name="直線コネクタ 734"/>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8"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9" name="直線コネクタ 738"/>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41" name="投資及び出資金平均値テキスト"/>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42" name="フローチャート: 判断 741"/>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4" name="フローチャート: 判断 743"/>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45" name="テキスト ボックス 744"/>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7" name="フローチャート: 判断 746"/>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48" name="テキスト ボックス 747"/>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0" name="フローチャート: 判断 749"/>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6088</xdr:rowOff>
    </xdr:from>
    <xdr:ext cx="469744" cy="259045"/>
    <xdr:sp macro="" textlink="">
      <xdr:nvSpPr>
        <xdr:cNvPr id="751" name="テキスト ボックス 750"/>
        <xdr:cNvSpPr txBox="1"/>
      </xdr:nvSpPr>
      <xdr:spPr>
        <a:xfrm>
          <a:off x="19310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2" name="フローチャート: 判断 751"/>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3" name="テキスト ボックス 752"/>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4" name="直線コネクタ 793"/>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7"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8" name="直線コネクタ 797"/>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95483</xdr:rowOff>
    </xdr:from>
    <xdr:to>
      <xdr:col>116</xdr:col>
      <xdr:colOff>63500</xdr:colOff>
      <xdr:row>59</xdr:row>
      <xdr:rowOff>95548</xdr:rowOff>
    </xdr:to>
    <xdr:cxnSp macro="">
      <xdr:nvCxnSpPr>
        <xdr:cNvPr id="799" name="直線コネクタ 798"/>
        <xdr:cNvCxnSpPr/>
      </xdr:nvCxnSpPr>
      <xdr:spPr>
        <a:xfrm flipV="1">
          <a:off x="21323300" y="10211033"/>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84410</xdr:rowOff>
    </xdr:from>
    <xdr:ext cx="469744" cy="259045"/>
    <xdr:sp macro="" textlink="">
      <xdr:nvSpPr>
        <xdr:cNvPr id="800" name="貸付金平均値テキスト"/>
        <xdr:cNvSpPr txBox="1"/>
      </xdr:nvSpPr>
      <xdr:spPr>
        <a:xfrm>
          <a:off x="22212300" y="985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801" name="フローチャート: 判断 800"/>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95548</xdr:rowOff>
    </xdr:from>
    <xdr:to>
      <xdr:col>111</xdr:col>
      <xdr:colOff>177800</xdr:colOff>
      <xdr:row>59</xdr:row>
      <xdr:rowOff>95613</xdr:rowOff>
    </xdr:to>
    <xdr:cxnSp macro="">
      <xdr:nvCxnSpPr>
        <xdr:cNvPr id="802" name="直線コネクタ 801"/>
        <xdr:cNvCxnSpPr/>
      </xdr:nvCxnSpPr>
      <xdr:spPr>
        <a:xfrm flipV="1">
          <a:off x="20434300" y="1021109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803" name="フローチャート: 判断 802"/>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154515</xdr:rowOff>
    </xdr:from>
    <xdr:ext cx="469744" cy="259045"/>
    <xdr:sp macro="" textlink="">
      <xdr:nvSpPr>
        <xdr:cNvPr id="804" name="テキスト ボックス 803"/>
        <xdr:cNvSpPr txBox="1"/>
      </xdr:nvSpPr>
      <xdr:spPr>
        <a:xfrm>
          <a:off x="21088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95613</xdr:rowOff>
    </xdr:from>
    <xdr:to>
      <xdr:col>107</xdr:col>
      <xdr:colOff>50800</xdr:colOff>
      <xdr:row>59</xdr:row>
      <xdr:rowOff>95645</xdr:rowOff>
    </xdr:to>
    <xdr:cxnSp macro="">
      <xdr:nvCxnSpPr>
        <xdr:cNvPr id="805" name="直線コネクタ 804"/>
        <xdr:cNvCxnSpPr/>
      </xdr:nvCxnSpPr>
      <xdr:spPr>
        <a:xfrm flipV="1">
          <a:off x="19545300" y="10211163"/>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6" name="フローチャート: 判断 805"/>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154710</xdr:rowOff>
    </xdr:from>
    <xdr:ext cx="469744" cy="259045"/>
    <xdr:sp macro="" textlink="">
      <xdr:nvSpPr>
        <xdr:cNvPr id="807" name="テキスト ボックス 806"/>
        <xdr:cNvSpPr txBox="1"/>
      </xdr:nvSpPr>
      <xdr:spPr>
        <a:xfrm>
          <a:off x="20199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95645</xdr:rowOff>
    </xdr:from>
    <xdr:to>
      <xdr:col>102</xdr:col>
      <xdr:colOff>114300</xdr:colOff>
      <xdr:row>59</xdr:row>
      <xdr:rowOff>95711</xdr:rowOff>
    </xdr:to>
    <xdr:cxnSp macro="">
      <xdr:nvCxnSpPr>
        <xdr:cNvPr id="808" name="直線コネクタ 807"/>
        <xdr:cNvCxnSpPr/>
      </xdr:nvCxnSpPr>
      <xdr:spPr>
        <a:xfrm flipV="1">
          <a:off x="18656300" y="10211195"/>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10261</xdr:rowOff>
    </xdr:from>
    <xdr:to>
      <xdr:col>102</xdr:col>
      <xdr:colOff>165100</xdr:colOff>
      <xdr:row>58</xdr:row>
      <xdr:rowOff>111861</xdr:rowOff>
    </xdr:to>
    <xdr:sp macro="" textlink="">
      <xdr:nvSpPr>
        <xdr:cNvPr id="809" name="フローチャート: 判断 808"/>
        <xdr:cNvSpPr/>
      </xdr:nvSpPr>
      <xdr:spPr>
        <a:xfrm>
          <a:off x="19494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128388</xdr:rowOff>
    </xdr:from>
    <xdr:ext cx="469744" cy="259045"/>
    <xdr:sp macro="" textlink="">
      <xdr:nvSpPr>
        <xdr:cNvPr id="810" name="テキスト ボックス 809"/>
        <xdr:cNvSpPr txBox="1"/>
      </xdr:nvSpPr>
      <xdr:spPr>
        <a:xfrm>
          <a:off x="19310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165840</xdr:rowOff>
    </xdr:from>
    <xdr:to>
      <xdr:col>98</xdr:col>
      <xdr:colOff>38100</xdr:colOff>
      <xdr:row>58</xdr:row>
      <xdr:rowOff>95990</xdr:rowOff>
    </xdr:to>
    <xdr:sp macro="" textlink="">
      <xdr:nvSpPr>
        <xdr:cNvPr id="811" name="フローチャート: 判断 810"/>
        <xdr:cNvSpPr/>
      </xdr:nvSpPr>
      <xdr:spPr>
        <a:xfrm>
          <a:off x="18605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112517</xdr:rowOff>
    </xdr:from>
    <xdr:ext cx="469744" cy="259045"/>
    <xdr:sp macro="" textlink="">
      <xdr:nvSpPr>
        <xdr:cNvPr id="812" name="テキスト ボックス 811"/>
        <xdr:cNvSpPr txBox="1"/>
      </xdr:nvSpPr>
      <xdr:spPr>
        <a:xfrm>
          <a:off x="18421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44683</xdr:rowOff>
    </xdr:from>
    <xdr:to>
      <xdr:col>116</xdr:col>
      <xdr:colOff>114300</xdr:colOff>
      <xdr:row>59</xdr:row>
      <xdr:rowOff>146283</xdr:rowOff>
    </xdr:to>
    <xdr:sp macro="" textlink="">
      <xdr:nvSpPr>
        <xdr:cNvPr id="818" name="楕円 817"/>
        <xdr:cNvSpPr/>
      </xdr:nvSpPr>
      <xdr:spPr>
        <a:xfrm>
          <a:off x="22110700" y="1016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131060</xdr:rowOff>
    </xdr:from>
    <xdr:ext cx="378565" cy="259045"/>
    <xdr:sp macro="" textlink="">
      <xdr:nvSpPr>
        <xdr:cNvPr id="819" name="貸付金該当値テキスト"/>
        <xdr:cNvSpPr txBox="1"/>
      </xdr:nvSpPr>
      <xdr:spPr>
        <a:xfrm>
          <a:off x="22212300" y="10075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44748</xdr:rowOff>
    </xdr:from>
    <xdr:to>
      <xdr:col>112</xdr:col>
      <xdr:colOff>38100</xdr:colOff>
      <xdr:row>59</xdr:row>
      <xdr:rowOff>146348</xdr:rowOff>
    </xdr:to>
    <xdr:sp macro="" textlink="">
      <xdr:nvSpPr>
        <xdr:cNvPr id="820" name="楕円 819"/>
        <xdr:cNvSpPr/>
      </xdr:nvSpPr>
      <xdr:spPr>
        <a:xfrm>
          <a:off x="21272500" y="101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137475</xdr:rowOff>
    </xdr:from>
    <xdr:ext cx="378565" cy="259045"/>
    <xdr:sp macro="" textlink="">
      <xdr:nvSpPr>
        <xdr:cNvPr id="821" name="テキスト ボックス 820"/>
        <xdr:cNvSpPr txBox="1"/>
      </xdr:nvSpPr>
      <xdr:spPr>
        <a:xfrm>
          <a:off x="21134017" y="10253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44813</xdr:rowOff>
    </xdr:from>
    <xdr:to>
      <xdr:col>107</xdr:col>
      <xdr:colOff>101600</xdr:colOff>
      <xdr:row>59</xdr:row>
      <xdr:rowOff>146413</xdr:rowOff>
    </xdr:to>
    <xdr:sp macro="" textlink="">
      <xdr:nvSpPr>
        <xdr:cNvPr id="822" name="楕円 821"/>
        <xdr:cNvSpPr/>
      </xdr:nvSpPr>
      <xdr:spPr>
        <a:xfrm>
          <a:off x="20383500" y="101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137540</xdr:rowOff>
    </xdr:from>
    <xdr:ext cx="378565" cy="259045"/>
    <xdr:sp macro="" textlink="">
      <xdr:nvSpPr>
        <xdr:cNvPr id="823" name="テキスト ボックス 822"/>
        <xdr:cNvSpPr txBox="1"/>
      </xdr:nvSpPr>
      <xdr:spPr>
        <a:xfrm>
          <a:off x="20245017" y="10253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44845</xdr:rowOff>
    </xdr:from>
    <xdr:to>
      <xdr:col>102</xdr:col>
      <xdr:colOff>165100</xdr:colOff>
      <xdr:row>59</xdr:row>
      <xdr:rowOff>146445</xdr:rowOff>
    </xdr:to>
    <xdr:sp macro="" textlink="">
      <xdr:nvSpPr>
        <xdr:cNvPr id="824" name="楕円 823"/>
        <xdr:cNvSpPr/>
      </xdr:nvSpPr>
      <xdr:spPr>
        <a:xfrm>
          <a:off x="19494500" y="10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137572</xdr:rowOff>
    </xdr:from>
    <xdr:ext cx="313932" cy="259045"/>
    <xdr:sp macro="" textlink="">
      <xdr:nvSpPr>
        <xdr:cNvPr id="825" name="テキスト ボックス 824"/>
        <xdr:cNvSpPr txBox="1"/>
      </xdr:nvSpPr>
      <xdr:spPr>
        <a:xfrm>
          <a:off x="19388333" y="102531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44911</xdr:rowOff>
    </xdr:from>
    <xdr:to>
      <xdr:col>98</xdr:col>
      <xdr:colOff>38100</xdr:colOff>
      <xdr:row>59</xdr:row>
      <xdr:rowOff>146511</xdr:rowOff>
    </xdr:to>
    <xdr:sp macro="" textlink="">
      <xdr:nvSpPr>
        <xdr:cNvPr id="826" name="楕円 825"/>
        <xdr:cNvSpPr/>
      </xdr:nvSpPr>
      <xdr:spPr>
        <a:xfrm>
          <a:off x="18605500" y="1016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137638</xdr:rowOff>
    </xdr:from>
    <xdr:ext cx="313932" cy="259045"/>
    <xdr:sp macro="" textlink="">
      <xdr:nvSpPr>
        <xdr:cNvPr id="827" name="テキスト ボックス 826"/>
        <xdr:cNvSpPr txBox="1"/>
      </xdr:nvSpPr>
      <xdr:spPr>
        <a:xfrm>
          <a:off x="18499333" y="1025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52" name="直線コネクタ 851"/>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53"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4" name="直線コネクタ 853"/>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5"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6" name="直線コネクタ 855"/>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79414</xdr:rowOff>
    </xdr:from>
    <xdr:to>
      <xdr:col>116</xdr:col>
      <xdr:colOff>63500</xdr:colOff>
      <xdr:row>77</xdr:row>
      <xdr:rowOff>111646</xdr:rowOff>
    </xdr:to>
    <xdr:cxnSp macro="">
      <xdr:nvCxnSpPr>
        <xdr:cNvPr id="857" name="直線コネクタ 856"/>
        <xdr:cNvCxnSpPr/>
      </xdr:nvCxnSpPr>
      <xdr:spPr>
        <a:xfrm>
          <a:off x="21323300" y="13281064"/>
          <a:ext cx="8382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160875</xdr:rowOff>
    </xdr:from>
    <xdr:ext cx="534377" cy="259045"/>
    <xdr:sp macro="" textlink="">
      <xdr:nvSpPr>
        <xdr:cNvPr id="858" name="繰出金平均値テキスト"/>
        <xdr:cNvSpPr txBox="1"/>
      </xdr:nvSpPr>
      <xdr:spPr>
        <a:xfrm>
          <a:off x="22212300" y="130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9" name="フローチャート: 判断 858"/>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79414</xdr:rowOff>
    </xdr:from>
    <xdr:to>
      <xdr:col>111</xdr:col>
      <xdr:colOff>177800</xdr:colOff>
      <xdr:row>77</xdr:row>
      <xdr:rowOff>109613</xdr:rowOff>
    </xdr:to>
    <xdr:cxnSp macro="">
      <xdr:nvCxnSpPr>
        <xdr:cNvPr id="860" name="直線コネクタ 859"/>
        <xdr:cNvCxnSpPr/>
      </xdr:nvCxnSpPr>
      <xdr:spPr>
        <a:xfrm flipV="1">
          <a:off x="20434300" y="13281064"/>
          <a:ext cx="889000" cy="3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61" name="フローチャート: 判断 860"/>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72102</xdr:rowOff>
    </xdr:from>
    <xdr:ext cx="534377" cy="259045"/>
    <xdr:sp macro="" textlink="">
      <xdr:nvSpPr>
        <xdr:cNvPr id="862" name="テキスト ボックス 861"/>
        <xdr:cNvSpPr txBox="1"/>
      </xdr:nvSpPr>
      <xdr:spPr>
        <a:xfrm>
          <a:off x="21056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109613</xdr:rowOff>
    </xdr:from>
    <xdr:to>
      <xdr:col>107</xdr:col>
      <xdr:colOff>50800</xdr:colOff>
      <xdr:row>77</xdr:row>
      <xdr:rowOff>114478</xdr:rowOff>
    </xdr:to>
    <xdr:cxnSp macro="">
      <xdr:nvCxnSpPr>
        <xdr:cNvPr id="863" name="直線コネクタ 862"/>
        <xdr:cNvCxnSpPr/>
      </xdr:nvCxnSpPr>
      <xdr:spPr>
        <a:xfrm flipV="1">
          <a:off x="19545300" y="13311263"/>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4" name="フローチャート: 判断 863"/>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75531</xdr:rowOff>
    </xdr:from>
    <xdr:ext cx="534377" cy="259045"/>
    <xdr:sp macro="" textlink="">
      <xdr:nvSpPr>
        <xdr:cNvPr id="865" name="テキスト ボックス 864"/>
        <xdr:cNvSpPr txBox="1"/>
      </xdr:nvSpPr>
      <xdr:spPr>
        <a:xfrm>
          <a:off x="20167111" y="129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114478</xdr:rowOff>
    </xdr:from>
    <xdr:to>
      <xdr:col>102</xdr:col>
      <xdr:colOff>114300</xdr:colOff>
      <xdr:row>77</xdr:row>
      <xdr:rowOff>137376</xdr:rowOff>
    </xdr:to>
    <xdr:cxnSp macro="">
      <xdr:nvCxnSpPr>
        <xdr:cNvPr id="866" name="直線コネクタ 865"/>
        <xdr:cNvCxnSpPr/>
      </xdr:nvCxnSpPr>
      <xdr:spPr>
        <a:xfrm flipV="1">
          <a:off x="18656300" y="13316128"/>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158445</xdr:rowOff>
    </xdr:from>
    <xdr:to>
      <xdr:col>102</xdr:col>
      <xdr:colOff>165100</xdr:colOff>
      <xdr:row>77</xdr:row>
      <xdr:rowOff>88595</xdr:rowOff>
    </xdr:to>
    <xdr:sp macro="" textlink="">
      <xdr:nvSpPr>
        <xdr:cNvPr id="867" name="フローチャート: 判断 866"/>
        <xdr:cNvSpPr/>
      </xdr:nvSpPr>
      <xdr:spPr>
        <a:xfrm>
          <a:off x="19494500" y="131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105122</xdr:rowOff>
    </xdr:from>
    <xdr:ext cx="534377" cy="259045"/>
    <xdr:sp macro="" textlink="">
      <xdr:nvSpPr>
        <xdr:cNvPr id="868" name="テキスト ボックス 867"/>
        <xdr:cNvSpPr txBox="1"/>
      </xdr:nvSpPr>
      <xdr:spPr>
        <a:xfrm>
          <a:off x="19278111" y="12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142811</xdr:rowOff>
    </xdr:from>
    <xdr:to>
      <xdr:col>98</xdr:col>
      <xdr:colOff>38100</xdr:colOff>
      <xdr:row>77</xdr:row>
      <xdr:rowOff>72961</xdr:rowOff>
    </xdr:to>
    <xdr:sp macro="" textlink="">
      <xdr:nvSpPr>
        <xdr:cNvPr id="869" name="フローチャート: 判断 868"/>
        <xdr:cNvSpPr/>
      </xdr:nvSpPr>
      <xdr:spPr>
        <a:xfrm>
          <a:off x="18605500" y="1317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89488</xdr:rowOff>
    </xdr:from>
    <xdr:ext cx="534377" cy="259045"/>
    <xdr:sp macro="" textlink="">
      <xdr:nvSpPr>
        <xdr:cNvPr id="870" name="テキスト ボックス 869"/>
        <xdr:cNvSpPr txBox="1"/>
      </xdr:nvSpPr>
      <xdr:spPr>
        <a:xfrm>
          <a:off x="18389111" y="1294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60846</xdr:rowOff>
    </xdr:from>
    <xdr:to>
      <xdr:col>116</xdr:col>
      <xdr:colOff>114300</xdr:colOff>
      <xdr:row>77</xdr:row>
      <xdr:rowOff>162446</xdr:rowOff>
    </xdr:to>
    <xdr:sp macro="" textlink="">
      <xdr:nvSpPr>
        <xdr:cNvPr id="876" name="楕円 875"/>
        <xdr:cNvSpPr/>
      </xdr:nvSpPr>
      <xdr:spPr>
        <a:xfrm>
          <a:off x="22110700" y="132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39273</xdr:rowOff>
    </xdr:from>
    <xdr:ext cx="534377" cy="259045"/>
    <xdr:sp macro="" textlink="">
      <xdr:nvSpPr>
        <xdr:cNvPr id="877" name="繰出金該当値テキスト"/>
        <xdr:cNvSpPr txBox="1"/>
      </xdr:nvSpPr>
      <xdr:spPr>
        <a:xfrm>
          <a:off x="22212300" y="1324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28614</xdr:rowOff>
    </xdr:from>
    <xdr:to>
      <xdr:col>112</xdr:col>
      <xdr:colOff>38100</xdr:colOff>
      <xdr:row>77</xdr:row>
      <xdr:rowOff>130214</xdr:rowOff>
    </xdr:to>
    <xdr:sp macro="" textlink="">
      <xdr:nvSpPr>
        <xdr:cNvPr id="878" name="楕円 877"/>
        <xdr:cNvSpPr/>
      </xdr:nvSpPr>
      <xdr:spPr>
        <a:xfrm>
          <a:off x="21272500" y="132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121341</xdr:rowOff>
    </xdr:from>
    <xdr:ext cx="534377" cy="259045"/>
    <xdr:sp macro="" textlink="">
      <xdr:nvSpPr>
        <xdr:cNvPr id="879" name="テキスト ボックス 878"/>
        <xdr:cNvSpPr txBox="1"/>
      </xdr:nvSpPr>
      <xdr:spPr>
        <a:xfrm>
          <a:off x="21056111" y="133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58813</xdr:rowOff>
    </xdr:from>
    <xdr:to>
      <xdr:col>107</xdr:col>
      <xdr:colOff>101600</xdr:colOff>
      <xdr:row>77</xdr:row>
      <xdr:rowOff>160413</xdr:rowOff>
    </xdr:to>
    <xdr:sp macro="" textlink="">
      <xdr:nvSpPr>
        <xdr:cNvPr id="880" name="楕円 879"/>
        <xdr:cNvSpPr/>
      </xdr:nvSpPr>
      <xdr:spPr>
        <a:xfrm>
          <a:off x="20383500" y="1326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151540</xdr:rowOff>
    </xdr:from>
    <xdr:ext cx="534377" cy="259045"/>
    <xdr:sp macro="" textlink="">
      <xdr:nvSpPr>
        <xdr:cNvPr id="881" name="テキスト ボックス 880"/>
        <xdr:cNvSpPr txBox="1"/>
      </xdr:nvSpPr>
      <xdr:spPr>
        <a:xfrm>
          <a:off x="20167111" y="133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63678</xdr:rowOff>
    </xdr:from>
    <xdr:to>
      <xdr:col>102</xdr:col>
      <xdr:colOff>165100</xdr:colOff>
      <xdr:row>77</xdr:row>
      <xdr:rowOff>165278</xdr:rowOff>
    </xdr:to>
    <xdr:sp macro="" textlink="">
      <xdr:nvSpPr>
        <xdr:cNvPr id="882" name="楕円 881"/>
        <xdr:cNvSpPr/>
      </xdr:nvSpPr>
      <xdr:spPr>
        <a:xfrm>
          <a:off x="19494500" y="1326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156405</xdr:rowOff>
    </xdr:from>
    <xdr:ext cx="534377" cy="259045"/>
    <xdr:sp macro="" textlink="">
      <xdr:nvSpPr>
        <xdr:cNvPr id="883" name="テキスト ボックス 882"/>
        <xdr:cNvSpPr txBox="1"/>
      </xdr:nvSpPr>
      <xdr:spPr>
        <a:xfrm>
          <a:off x="19278111" y="1335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86576</xdr:rowOff>
    </xdr:from>
    <xdr:to>
      <xdr:col>98</xdr:col>
      <xdr:colOff>38100</xdr:colOff>
      <xdr:row>78</xdr:row>
      <xdr:rowOff>16726</xdr:rowOff>
    </xdr:to>
    <xdr:sp macro="" textlink="">
      <xdr:nvSpPr>
        <xdr:cNvPr id="884" name="楕円 883"/>
        <xdr:cNvSpPr/>
      </xdr:nvSpPr>
      <xdr:spPr>
        <a:xfrm>
          <a:off x="18605500" y="132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7853</xdr:rowOff>
    </xdr:from>
    <xdr:ext cx="534377" cy="259045"/>
    <xdr:sp macro="" textlink="">
      <xdr:nvSpPr>
        <xdr:cNvPr id="885" name="テキスト ボックス 884"/>
        <xdr:cNvSpPr txBox="1"/>
      </xdr:nvSpPr>
      <xdr:spPr>
        <a:xfrm>
          <a:off x="18389111" y="133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6" name="直線コネクタ 89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7" name="テキスト ボックス 89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8" name="直線コネクタ 89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9" name="テキスト ボックス 89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0" name="直線コネクタ 89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1" name="テキスト ボックス 90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2" name="直線コネクタ 90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3" name="テキスト ボックス 90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5" name="テキスト ボックス 90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7" name="直線コネクタ 90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2" name="直線コネクタ 91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フローチャート: 判断 91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5" name="直線コネクタ 91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6" name="フローチャート: 判断 91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7" name="テキスト ボックス 91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8" name="直線コネクタ 91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9" name="フローチャート: 判断 91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0" name="テキスト ボックス 91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1" name="直線コネクタ 92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2" name="フローチャート: 判断 92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3" name="テキスト ボックス 92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4" name="フローチャート: 判断 923"/>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5" name="テキスト ボックス 924"/>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1" name="楕円 93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3" name="楕円 93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4" name="テキスト ボックス 933"/>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5" name="楕円 93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6" name="テキスト ボックス 935"/>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7" name="楕円 93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8" name="テキスト ボックス 937"/>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9" name="楕円 93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0" name="テキスト ボックス 93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人件費は、定員管理計画に基づき、必要最小限の職員数を見極めながら継続した職員削減を実施していることから年々減少しているものの、平成３０年度は、退職者数の増加により退職金が増となったことから増となった。物件費は平成２９年台風２１号の災害ゴミ収集経費や三輪崎漁港機能保全計画策定業務委託料が減となる一方で、新宮城跡遺跡調査業務委託料や新庁舎管理経費などが増加しており、増となった。補助費等は、電源開発株式会社の協力金を財源とした水道事業会計補助金の増や簡易水道事業会計の法適化に伴う繰出金から補助費等への移行による増などから住民一人当たり約６０千円に増加した。扶助費は、近年やや減少傾向にあるものの、生活保護も含め扶助費の性質上、容易に削減することなどが難しいことから、今後も大幅な減少は見込みにくい。</a:t>
          </a:r>
        </a:p>
        <a:p>
          <a:r>
            <a:rPr kumimoji="1" lang="ja-JP" altLang="en-US" sz="1300">
              <a:latin typeface="ＭＳ Ｐゴシック" panose="020B0600070205080204" pitchFamily="50" charset="-128"/>
              <a:ea typeface="ＭＳ Ｐゴシック" panose="020B0600070205080204" pitchFamily="50" charset="-128"/>
            </a:rPr>
            <a:t>　公債費は、平成１４年にクリーンセンター建設のために借り入れた一般廃棄物処理事業債などが償還完了となる一方で、平成２６年に内ヶ坪踏切拡幅工事等のために借り入れた過疎対策事業債などが償還開始となったことや新宮港用地売払収入を財源とした繰上償還等により、住民一人当たり約１１０千円に増加した。今後も文化複合施設整備に伴う公債費の増加が予想されることから、事業の優先順位付け等絞り込みを徹底し、国費等の財源確保を第一に、地方債を活用する際は財政措置の有利な地方債の活用を行うなど、公債費増負担加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28,876
28,664
255.23
17,962,561
17,198,377
734,069
9,229,227
24,091,399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43819</xdr:rowOff>
    </xdr:from>
    <xdr:to>
      <xdr:col>24</xdr:col>
      <xdr:colOff>63500</xdr:colOff>
      <xdr:row>37</xdr:row>
      <xdr:rowOff>49893</xdr:rowOff>
    </xdr:to>
    <xdr:cxnSp macro="">
      <xdr:nvCxnSpPr>
        <xdr:cNvPr id="62" name="直線コネクタ 61"/>
        <xdr:cNvCxnSpPr/>
      </xdr:nvCxnSpPr>
      <xdr:spPr>
        <a:xfrm>
          <a:off x="3797300" y="6387469"/>
          <a:ext cx="8382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35062</xdr:rowOff>
    </xdr:from>
    <xdr:ext cx="469744" cy="259045"/>
    <xdr:sp macro="" textlink="">
      <xdr:nvSpPr>
        <xdr:cNvPr id="63" name="議会費平均値テキスト"/>
        <xdr:cNvSpPr txBox="1"/>
      </xdr:nvSpPr>
      <xdr:spPr>
        <a:xfrm>
          <a:off x="4686300" y="637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43819</xdr:rowOff>
    </xdr:from>
    <xdr:to>
      <xdr:col>19</xdr:col>
      <xdr:colOff>177800</xdr:colOff>
      <xdr:row>37</xdr:row>
      <xdr:rowOff>48064</xdr:rowOff>
    </xdr:to>
    <xdr:cxnSp macro="">
      <xdr:nvCxnSpPr>
        <xdr:cNvPr id="65" name="直線コネクタ 64"/>
        <xdr:cNvCxnSpPr/>
      </xdr:nvCxnSpPr>
      <xdr:spPr>
        <a:xfrm flipV="1">
          <a:off x="2908300" y="6387469"/>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153999</xdr:rowOff>
    </xdr:from>
    <xdr:ext cx="469744" cy="259045"/>
    <xdr:sp macro="" textlink="">
      <xdr:nvSpPr>
        <xdr:cNvPr id="67" name="テキスト ボックス 66"/>
        <xdr:cNvSpPr txBox="1"/>
      </xdr:nvSpPr>
      <xdr:spPr>
        <a:xfrm>
          <a:off x="3562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24878</xdr:rowOff>
    </xdr:from>
    <xdr:to>
      <xdr:col>15</xdr:col>
      <xdr:colOff>50800</xdr:colOff>
      <xdr:row>37</xdr:row>
      <xdr:rowOff>48064</xdr:rowOff>
    </xdr:to>
    <xdr:cxnSp macro="">
      <xdr:nvCxnSpPr>
        <xdr:cNvPr id="68" name="直線コネクタ 67"/>
        <xdr:cNvCxnSpPr/>
      </xdr:nvCxnSpPr>
      <xdr:spPr>
        <a:xfrm>
          <a:off x="2019300" y="6368528"/>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152170</xdr:rowOff>
    </xdr:from>
    <xdr:ext cx="469744" cy="259045"/>
    <xdr:sp macro="" textlink="">
      <xdr:nvSpPr>
        <xdr:cNvPr id="70" name="テキスト ボックス 69"/>
        <xdr:cNvSpPr txBox="1"/>
      </xdr:nvSpPr>
      <xdr:spPr>
        <a:xfrm>
          <a:off x="2673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24878</xdr:rowOff>
    </xdr:from>
    <xdr:to>
      <xdr:col>10</xdr:col>
      <xdr:colOff>114300</xdr:colOff>
      <xdr:row>37</xdr:row>
      <xdr:rowOff>54269</xdr:rowOff>
    </xdr:to>
    <xdr:cxnSp macro="">
      <xdr:nvCxnSpPr>
        <xdr:cNvPr id="71" name="直線コネクタ 70"/>
        <xdr:cNvCxnSpPr/>
      </xdr:nvCxnSpPr>
      <xdr:spPr>
        <a:xfrm flipV="1">
          <a:off x="1130300" y="6368528"/>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45923</xdr:rowOff>
    </xdr:from>
    <xdr:to>
      <xdr:col>10</xdr:col>
      <xdr:colOff>165100</xdr:colOff>
      <xdr:row>37</xdr:row>
      <xdr:rowOff>147523</xdr:rowOff>
    </xdr:to>
    <xdr:sp macro="" textlink="">
      <xdr:nvSpPr>
        <xdr:cNvPr id="72" name="フローチャート: 判断 71"/>
        <xdr:cNvSpPr/>
      </xdr:nvSpPr>
      <xdr:spPr>
        <a:xfrm>
          <a:off x="1968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138651</xdr:rowOff>
    </xdr:from>
    <xdr:ext cx="469744" cy="259045"/>
    <xdr:sp macro="" textlink="">
      <xdr:nvSpPr>
        <xdr:cNvPr id="73" name="テキスト ボックス 72"/>
        <xdr:cNvSpPr txBox="1"/>
      </xdr:nvSpPr>
      <xdr:spPr>
        <a:xfrm>
          <a:off x="1784428" y="64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45205</xdr:rowOff>
    </xdr:from>
    <xdr:to>
      <xdr:col>6</xdr:col>
      <xdr:colOff>38100</xdr:colOff>
      <xdr:row>37</xdr:row>
      <xdr:rowOff>146805</xdr:rowOff>
    </xdr:to>
    <xdr:sp macro="" textlink="">
      <xdr:nvSpPr>
        <xdr:cNvPr id="74" name="フローチャート: 判断 73"/>
        <xdr:cNvSpPr/>
      </xdr:nvSpPr>
      <xdr:spPr>
        <a:xfrm>
          <a:off x="1079500" y="63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137932</xdr:rowOff>
    </xdr:from>
    <xdr:ext cx="469744" cy="259045"/>
    <xdr:sp macro="" textlink="">
      <xdr:nvSpPr>
        <xdr:cNvPr id="75" name="テキスト ボックス 74"/>
        <xdr:cNvSpPr txBox="1"/>
      </xdr:nvSpPr>
      <xdr:spPr>
        <a:xfrm>
          <a:off x="895428" y="64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170543</xdr:rowOff>
    </xdr:from>
    <xdr:to>
      <xdr:col>24</xdr:col>
      <xdr:colOff>114300</xdr:colOff>
      <xdr:row>37</xdr:row>
      <xdr:rowOff>100693</xdr:rowOff>
    </xdr:to>
    <xdr:sp macro="" textlink="">
      <xdr:nvSpPr>
        <xdr:cNvPr id="81" name="楕円 80"/>
        <xdr:cNvSpPr/>
      </xdr:nvSpPr>
      <xdr:spPr>
        <a:xfrm>
          <a:off x="4584700" y="63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21970</xdr:rowOff>
    </xdr:from>
    <xdr:ext cx="469744" cy="259045"/>
    <xdr:sp macro="" textlink="">
      <xdr:nvSpPr>
        <xdr:cNvPr id="82" name="議会費該当値テキスト"/>
        <xdr:cNvSpPr txBox="1"/>
      </xdr:nvSpPr>
      <xdr:spPr>
        <a:xfrm>
          <a:off x="4686300" y="619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164469</xdr:rowOff>
    </xdr:from>
    <xdr:to>
      <xdr:col>20</xdr:col>
      <xdr:colOff>38100</xdr:colOff>
      <xdr:row>37</xdr:row>
      <xdr:rowOff>94619</xdr:rowOff>
    </xdr:to>
    <xdr:sp macro="" textlink="">
      <xdr:nvSpPr>
        <xdr:cNvPr id="83" name="楕円 82"/>
        <xdr:cNvSpPr/>
      </xdr:nvSpPr>
      <xdr:spPr>
        <a:xfrm>
          <a:off x="3746500" y="633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111146</xdr:rowOff>
    </xdr:from>
    <xdr:ext cx="469744" cy="259045"/>
    <xdr:sp macro="" textlink="">
      <xdr:nvSpPr>
        <xdr:cNvPr id="84" name="テキスト ボックス 83"/>
        <xdr:cNvSpPr txBox="1"/>
      </xdr:nvSpPr>
      <xdr:spPr>
        <a:xfrm>
          <a:off x="3562428" y="611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168714</xdr:rowOff>
    </xdr:from>
    <xdr:to>
      <xdr:col>15</xdr:col>
      <xdr:colOff>101600</xdr:colOff>
      <xdr:row>37</xdr:row>
      <xdr:rowOff>98864</xdr:rowOff>
    </xdr:to>
    <xdr:sp macro="" textlink="">
      <xdr:nvSpPr>
        <xdr:cNvPr id="85" name="楕円 84"/>
        <xdr:cNvSpPr/>
      </xdr:nvSpPr>
      <xdr:spPr>
        <a:xfrm>
          <a:off x="2857500" y="63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115391</xdr:rowOff>
    </xdr:from>
    <xdr:ext cx="469744" cy="259045"/>
    <xdr:sp macro="" textlink="">
      <xdr:nvSpPr>
        <xdr:cNvPr id="86" name="テキスト ボックス 85"/>
        <xdr:cNvSpPr txBox="1"/>
      </xdr:nvSpPr>
      <xdr:spPr>
        <a:xfrm>
          <a:off x="2673428" y="611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145528</xdr:rowOff>
    </xdr:from>
    <xdr:to>
      <xdr:col>10</xdr:col>
      <xdr:colOff>165100</xdr:colOff>
      <xdr:row>37</xdr:row>
      <xdr:rowOff>75678</xdr:rowOff>
    </xdr:to>
    <xdr:sp macro="" textlink="">
      <xdr:nvSpPr>
        <xdr:cNvPr id="87" name="楕円 86"/>
        <xdr:cNvSpPr/>
      </xdr:nvSpPr>
      <xdr:spPr>
        <a:xfrm>
          <a:off x="1968500" y="63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92205</xdr:rowOff>
    </xdr:from>
    <xdr:ext cx="469744" cy="259045"/>
    <xdr:sp macro="" textlink="">
      <xdr:nvSpPr>
        <xdr:cNvPr id="88" name="テキスト ボックス 87"/>
        <xdr:cNvSpPr txBox="1"/>
      </xdr:nvSpPr>
      <xdr:spPr>
        <a:xfrm>
          <a:off x="1784428" y="60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3469</xdr:rowOff>
    </xdr:from>
    <xdr:to>
      <xdr:col>6</xdr:col>
      <xdr:colOff>38100</xdr:colOff>
      <xdr:row>37</xdr:row>
      <xdr:rowOff>105069</xdr:rowOff>
    </xdr:to>
    <xdr:sp macro="" textlink="">
      <xdr:nvSpPr>
        <xdr:cNvPr id="89" name="楕円 88"/>
        <xdr:cNvSpPr/>
      </xdr:nvSpPr>
      <xdr:spPr>
        <a:xfrm>
          <a:off x="1079500" y="634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121596</xdr:rowOff>
    </xdr:from>
    <xdr:ext cx="469744" cy="259045"/>
    <xdr:sp macro="" textlink="">
      <xdr:nvSpPr>
        <xdr:cNvPr id="90" name="テキスト ボックス 89"/>
        <xdr:cNvSpPr txBox="1"/>
      </xdr:nvSpPr>
      <xdr:spPr>
        <a:xfrm>
          <a:off x="895428" y="612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112040</xdr:rowOff>
    </xdr:from>
    <xdr:to>
      <xdr:col>24</xdr:col>
      <xdr:colOff>63500</xdr:colOff>
      <xdr:row>57</xdr:row>
      <xdr:rowOff>116562</xdr:rowOff>
    </xdr:to>
    <xdr:cxnSp macro="">
      <xdr:nvCxnSpPr>
        <xdr:cNvPr id="119" name="直線コネクタ 118"/>
        <xdr:cNvCxnSpPr/>
      </xdr:nvCxnSpPr>
      <xdr:spPr>
        <a:xfrm flipV="1">
          <a:off x="3797300" y="9884690"/>
          <a:ext cx="838200" cy="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50207</xdr:rowOff>
    </xdr:from>
    <xdr:ext cx="534377" cy="259045"/>
    <xdr:sp macro="" textlink="">
      <xdr:nvSpPr>
        <xdr:cNvPr id="120" name="総務費平均値テキスト"/>
        <xdr:cNvSpPr txBox="1"/>
      </xdr:nvSpPr>
      <xdr:spPr>
        <a:xfrm>
          <a:off x="4686300" y="9651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49167</xdr:rowOff>
    </xdr:from>
    <xdr:to>
      <xdr:col>19</xdr:col>
      <xdr:colOff>177800</xdr:colOff>
      <xdr:row>57</xdr:row>
      <xdr:rowOff>116562</xdr:rowOff>
    </xdr:to>
    <xdr:cxnSp macro="">
      <xdr:nvCxnSpPr>
        <xdr:cNvPr id="122" name="直線コネクタ 121"/>
        <xdr:cNvCxnSpPr/>
      </xdr:nvCxnSpPr>
      <xdr:spPr>
        <a:xfrm>
          <a:off x="2908300" y="9650367"/>
          <a:ext cx="889000" cy="23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4377</xdr:rowOff>
    </xdr:from>
    <xdr:ext cx="534377" cy="259045"/>
    <xdr:sp macro="" textlink="">
      <xdr:nvSpPr>
        <xdr:cNvPr id="124" name="テキスト ボックス 123"/>
        <xdr:cNvSpPr txBox="1"/>
      </xdr:nvSpPr>
      <xdr:spPr>
        <a:xfrm>
          <a:off x="3530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49167</xdr:rowOff>
    </xdr:from>
    <xdr:to>
      <xdr:col>15</xdr:col>
      <xdr:colOff>50800</xdr:colOff>
      <xdr:row>56</xdr:row>
      <xdr:rowOff>144383</xdr:rowOff>
    </xdr:to>
    <xdr:cxnSp macro="">
      <xdr:nvCxnSpPr>
        <xdr:cNvPr id="125" name="直線コネクタ 124"/>
        <xdr:cNvCxnSpPr/>
      </xdr:nvCxnSpPr>
      <xdr:spPr>
        <a:xfrm flipV="1">
          <a:off x="2019300" y="9650367"/>
          <a:ext cx="889000" cy="9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140563</xdr:rowOff>
    </xdr:from>
    <xdr:ext cx="534377" cy="259045"/>
    <xdr:sp macro="" textlink="">
      <xdr:nvSpPr>
        <xdr:cNvPr id="127" name="テキスト ボックス 126"/>
        <xdr:cNvSpPr txBox="1"/>
      </xdr:nvSpPr>
      <xdr:spPr>
        <a:xfrm>
          <a:off x="2641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144383</xdr:rowOff>
    </xdr:from>
    <xdr:to>
      <xdr:col>10</xdr:col>
      <xdr:colOff>114300</xdr:colOff>
      <xdr:row>57</xdr:row>
      <xdr:rowOff>18020</xdr:rowOff>
    </xdr:to>
    <xdr:cxnSp macro="">
      <xdr:nvCxnSpPr>
        <xdr:cNvPr id="128" name="直線コネクタ 127"/>
        <xdr:cNvCxnSpPr/>
      </xdr:nvCxnSpPr>
      <xdr:spPr>
        <a:xfrm flipV="1">
          <a:off x="1130300" y="9745583"/>
          <a:ext cx="889000" cy="4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9" name="フローチャート: 判断 128"/>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170098</xdr:rowOff>
    </xdr:from>
    <xdr:ext cx="534377" cy="259045"/>
    <xdr:sp macro="" textlink="">
      <xdr:nvSpPr>
        <xdr:cNvPr id="130" name="テキスト ボックス 129"/>
        <xdr:cNvSpPr txBox="1"/>
      </xdr:nvSpPr>
      <xdr:spPr>
        <a:xfrm>
          <a:off x="1752111" y="99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1" name="フローチャート: 判断 130"/>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2" name="テキスト ボックス 131"/>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61240</xdr:rowOff>
    </xdr:from>
    <xdr:to>
      <xdr:col>24</xdr:col>
      <xdr:colOff>114300</xdr:colOff>
      <xdr:row>57</xdr:row>
      <xdr:rowOff>162840</xdr:rowOff>
    </xdr:to>
    <xdr:sp macro="" textlink="">
      <xdr:nvSpPr>
        <xdr:cNvPr id="138" name="楕円 137"/>
        <xdr:cNvSpPr/>
      </xdr:nvSpPr>
      <xdr:spPr>
        <a:xfrm>
          <a:off x="4584700" y="98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5758</xdr:rowOff>
    </xdr:from>
    <xdr:ext cx="534377" cy="259045"/>
    <xdr:sp macro="" textlink="">
      <xdr:nvSpPr>
        <xdr:cNvPr id="139" name="総務費該当値テキスト"/>
        <xdr:cNvSpPr txBox="1"/>
      </xdr:nvSpPr>
      <xdr:spPr>
        <a:xfrm>
          <a:off x="4686300" y="97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65762</xdr:rowOff>
    </xdr:from>
    <xdr:to>
      <xdr:col>20</xdr:col>
      <xdr:colOff>38100</xdr:colOff>
      <xdr:row>57</xdr:row>
      <xdr:rowOff>167362</xdr:rowOff>
    </xdr:to>
    <xdr:sp macro="" textlink="">
      <xdr:nvSpPr>
        <xdr:cNvPr id="140" name="楕円 139"/>
        <xdr:cNvSpPr/>
      </xdr:nvSpPr>
      <xdr:spPr>
        <a:xfrm>
          <a:off x="3746500" y="983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158489</xdr:rowOff>
    </xdr:from>
    <xdr:ext cx="534377" cy="259045"/>
    <xdr:sp macro="" textlink="">
      <xdr:nvSpPr>
        <xdr:cNvPr id="141" name="テキスト ボックス 140"/>
        <xdr:cNvSpPr txBox="1"/>
      </xdr:nvSpPr>
      <xdr:spPr>
        <a:xfrm>
          <a:off x="3530111" y="99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169817</xdr:rowOff>
    </xdr:from>
    <xdr:to>
      <xdr:col>15</xdr:col>
      <xdr:colOff>101600</xdr:colOff>
      <xdr:row>56</xdr:row>
      <xdr:rowOff>99967</xdr:rowOff>
    </xdr:to>
    <xdr:sp macro="" textlink="">
      <xdr:nvSpPr>
        <xdr:cNvPr id="142" name="楕円 141"/>
        <xdr:cNvSpPr/>
      </xdr:nvSpPr>
      <xdr:spPr>
        <a:xfrm>
          <a:off x="2857500" y="95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116494</xdr:rowOff>
    </xdr:from>
    <xdr:ext cx="599010" cy="259045"/>
    <xdr:sp macro="" textlink="">
      <xdr:nvSpPr>
        <xdr:cNvPr id="143" name="テキスト ボックス 142"/>
        <xdr:cNvSpPr txBox="1"/>
      </xdr:nvSpPr>
      <xdr:spPr>
        <a:xfrm>
          <a:off x="2608795" y="93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93583</xdr:rowOff>
    </xdr:from>
    <xdr:to>
      <xdr:col>10</xdr:col>
      <xdr:colOff>165100</xdr:colOff>
      <xdr:row>57</xdr:row>
      <xdr:rowOff>23733</xdr:rowOff>
    </xdr:to>
    <xdr:sp macro="" textlink="">
      <xdr:nvSpPr>
        <xdr:cNvPr id="144" name="楕円 143"/>
        <xdr:cNvSpPr/>
      </xdr:nvSpPr>
      <xdr:spPr>
        <a:xfrm>
          <a:off x="1968500" y="969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40260</xdr:rowOff>
    </xdr:from>
    <xdr:ext cx="599010" cy="259045"/>
    <xdr:sp macro="" textlink="">
      <xdr:nvSpPr>
        <xdr:cNvPr id="145" name="テキスト ボックス 144"/>
        <xdr:cNvSpPr txBox="1"/>
      </xdr:nvSpPr>
      <xdr:spPr>
        <a:xfrm>
          <a:off x="1719795" y="94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138670</xdr:rowOff>
    </xdr:from>
    <xdr:to>
      <xdr:col>6</xdr:col>
      <xdr:colOff>38100</xdr:colOff>
      <xdr:row>57</xdr:row>
      <xdr:rowOff>68820</xdr:rowOff>
    </xdr:to>
    <xdr:sp macro="" textlink="">
      <xdr:nvSpPr>
        <xdr:cNvPr id="146" name="楕円 145"/>
        <xdr:cNvSpPr/>
      </xdr:nvSpPr>
      <xdr:spPr>
        <a:xfrm>
          <a:off x="1079500" y="9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85347</xdr:rowOff>
    </xdr:from>
    <xdr:ext cx="534377" cy="259045"/>
    <xdr:sp macro="" textlink="">
      <xdr:nvSpPr>
        <xdr:cNvPr id="147" name="テキスト ボックス 146"/>
        <xdr:cNvSpPr txBox="1"/>
      </xdr:nvSpPr>
      <xdr:spPr>
        <a:xfrm>
          <a:off x="863111" y="9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24391</xdr:rowOff>
    </xdr:from>
    <xdr:to>
      <xdr:col>24</xdr:col>
      <xdr:colOff>63500</xdr:colOff>
      <xdr:row>77</xdr:row>
      <xdr:rowOff>32334</xdr:rowOff>
    </xdr:to>
    <xdr:cxnSp macro="">
      <xdr:nvCxnSpPr>
        <xdr:cNvPr id="177" name="直線コネクタ 176"/>
        <xdr:cNvCxnSpPr/>
      </xdr:nvCxnSpPr>
      <xdr:spPr>
        <a:xfrm>
          <a:off x="3797300" y="13226041"/>
          <a:ext cx="838200" cy="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139881</xdr:rowOff>
    </xdr:from>
    <xdr:ext cx="599010" cy="259045"/>
    <xdr:sp macro="" textlink="">
      <xdr:nvSpPr>
        <xdr:cNvPr id="178" name="民生費平均値テキスト"/>
        <xdr:cNvSpPr txBox="1"/>
      </xdr:nvSpPr>
      <xdr:spPr>
        <a:xfrm>
          <a:off x="4686300" y="13170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24391</xdr:rowOff>
    </xdr:from>
    <xdr:to>
      <xdr:col>19</xdr:col>
      <xdr:colOff>177800</xdr:colOff>
      <xdr:row>77</xdr:row>
      <xdr:rowOff>26532</xdr:rowOff>
    </xdr:to>
    <xdr:cxnSp macro="">
      <xdr:nvCxnSpPr>
        <xdr:cNvPr id="180" name="直線コネクタ 179"/>
        <xdr:cNvCxnSpPr/>
      </xdr:nvCxnSpPr>
      <xdr:spPr>
        <a:xfrm flipV="1">
          <a:off x="2908300" y="13226041"/>
          <a:ext cx="8890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79866</xdr:rowOff>
    </xdr:from>
    <xdr:ext cx="599010" cy="259045"/>
    <xdr:sp macro="" textlink="">
      <xdr:nvSpPr>
        <xdr:cNvPr id="182" name="テキスト ボックス 181"/>
        <xdr:cNvSpPr txBox="1"/>
      </xdr:nvSpPr>
      <xdr:spPr>
        <a:xfrm>
          <a:off x="3497795" y="132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10247</xdr:rowOff>
    </xdr:from>
    <xdr:to>
      <xdr:col>15</xdr:col>
      <xdr:colOff>50800</xdr:colOff>
      <xdr:row>77</xdr:row>
      <xdr:rowOff>26532</xdr:rowOff>
    </xdr:to>
    <xdr:cxnSp macro="">
      <xdr:nvCxnSpPr>
        <xdr:cNvPr id="183" name="直線コネクタ 182"/>
        <xdr:cNvCxnSpPr/>
      </xdr:nvCxnSpPr>
      <xdr:spPr>
        <a:xfrm>
          <a:off x="2019300" y="13211897"/>
          <a:ext cx="889000" cy="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92008</xdr:rowOff>
    </xdr:from>
    <xdr:ext cx="599010" cy="259045"/>
    <xdr:sp macro="" textlink="">
      <xdr:nvSpPr>
        <xdr:cNvPr id="185" name="テキスト ボックス 184"/>
        <xdr:cNvSpPr txBox="1"/>
      </xdr:nvSpPr>
      <xdr:spPr>
        <a:xfrm>
          <a:off x="2608795" y="1329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10247</xdr:rowOff>
    </xdr:from>
    <xdr:to>
      <xdr:col>10</xdr:col>
      <xdr:colOff>114300</xdr:colOff>
      <xdr:row>77</xdr:row>
      <xdr:rowOff>36993</xdr:rowOff>
    </xdr:to>
    <xdr:cxnSp macro="">
      <xdr:nvCxnSpPr>
        <xdr:cNvPr id="186" name="直線コネクタ 185"/>
        <xdr:cNvCxnSpPr/>
      </xdr:nvCxnSpPr>
      <xdr:spPr>
        <a:xfrm flipV="1">
          <a:off x="1130300" y="13211897"/>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49344</xdr:rowOff>
    </xdr:from>
    <xdr:to>
      <xdr:col>10</xdr:col>
      <xdr:colOff>165100</xdr:colOff>
      <xdr:row>77</xdr:row>
      <xdr:rowOff>150944</xdr:rowOff>
    </xdr:to>
    <xdr:sp macro="" textlink="">
      <xdr:nvSpPr>
        <xdr:cNvPr id="187" name="フローチャート: 判断 186"/>
        <xdr:cNvSpPr/>
      </xdr:nvSpPr>
      <xdr:spPr>
        <a:xfrm>
          <a:off x="1968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142071</xdr:rowOff>
    </xdr:from>
    <xdr:ext cx="599010" cy="259045"/>
    <xdr:sp macro="" textlink="">
      <xdr:nvSpPr>
        <xdr:cNvPr id="188" name="テキスト ボックス 187"/>
        <xdr:cNvSpPr txBox="1"/>
      </xdr:nvSpPr>
      <xdr:spPr>
        <a:xfrm>
          <a:off x="1719795" y="1334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104270</xdr:rowOff>
    </xdr:from>
    <xdr:to>
      <xdr:col>6</xdr:col>
      <xdr:colOff>38100</xdr:colOff>
      <xdr:row>78</xdr:row>
      <xdr:rowOff>34420</xdr:rowOff>
    </xdr:to>
    <xdr:sp macro="" textlink="">
      <xdr:nvSpPr>
        <xdr:cNvPr id="189" name="フローチャート: 判断 188"/>
        <xdr:cNvSpPr/>
      </xdr:nvSpPr>
      <xdr:spPr>
        <a:xfrm>
          <a:off x="1079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25547</xdr:rowOff>
    </xdr:from>
    <xdr:ext cx="599010" cy="259045"/>
    <xdr:sp macro="" textlink="">
      <xdr:nvSpPr>
        <xdr:cNvPr id="190" name="テキスト ボックス 189"/>
        <xdr:cNvSpPr txBox="1"/>
      </xdr:nvSpPr>
      <xdr:spPr>
        <a:xfrm>
          <a:off x="830795"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152984</xdr:rowOff>
    </xdr:from>
    <xdr:to>
      <xdr:col>24</xdr:col>
      <xdr:colOff>114300</xdr:colOff>
      <xdr:row>77</xdr:row>
      <xdr:rowOff>83134</xdr:rowOff>
    </xdr:to>
    <xdr:sp macro="" textlink="">
      <xdr:nvSpPr>
        <xdr:cNvPr id="196" name="楕円 195"/>
        <xdr:cNvSpPr/>
      </xdr:nvSpPr>
      <xdr:spPr>
        <a:xfrm>
          <a:off x="4584700" y="1318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4411</xdr:rowOff>
    </xdr:from>
    <xdr:ext cx="599010" cy="259045"/>
    <xdr:sp macro="" textlink="">
      <xdr:nvSpPr>
        <xdr:cNvPr id="197" name="民生費該当値テキスト"/>
        <xdr:cNvSpPr txBox="1"/>
      </xdr:nvSpPr>
      <xdr:spPr>
        <a:xfrm>
          <a:off x="4686300" y="130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145041</xdr:rowOff>
    </xdr:from>
    <xdr:to>
      <xdr:col>20</xdr:col>
      <xdr:colOff>38100</xdr:colOff>
      <xdr:row>77</xdr:row>
      <xdr:rowOff>75191</xdr:rowOff>
    </xdr:to>
    <xdr:sp macro="" textlink="">
      <xdr:nvSpPr>
        <xdr:cNvPr id="198" name="楕円 197"/>
        <xdr:cNvSpPr/>
      </xdr:nvSpPr>
      <xdr:spPr>
        <a:xfrm>
          <a:off x="3746500" y="131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91717</xdr:rowOff>
    </xdr:from>
    <xdr:ext cx="599010" cy="259045"/>
    <xdr:sp macro="" textlink="">
      <xdr:nvSpPr>
        <xdr:cNvPr id="199" name="テキスト ボックス 198"/>
        <xdr:cNvSpPr txBox="1"/>
      </xdr:nvSpPr>
      <xdr:spPr>
        <a:xfrm>
          <a:off x="3497795" y="1295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147182</xdr:rowOff>
    </xdr:from>
    <xdr:to>
      <xdr:col>15</xdr:col>
      <xdr:colOff>101600</xdr:colOff>
      <xdr:row>77</xdr:row>
      <xdr:rowOff>77332</xdr:rowOff>
    </xdr:to>
    <xdr:sp macro="" textlink="">
      <xdr:nvSpPr>
        <xdr:cNvPr id="200" name="楕円 199"/>
        <xdr:cNvSpPr/>
      </xdr:nvSpPr>
      <xdr:spPr>
        <a:xfrm>
          <a:off x="2857500" y="131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93859</xdr:rowOff>
    </xdr:from>
    <xdr:ext cx="599010" cy="259045"/>
    <xdr:sp macro="" textlink="">
      <xdr:nvSpPr>
        <xdr:cNvPr id="201" name="テキスト ボックス 200"/>
        <xdr:cNvSpPr txBox="1"/>
      </xdr:nvSpPr>
      <xdr:spPr>
        <a:xfrm>
          <a:off x="2608795" y="1295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130897</xdr:rowOff>
    </xdr:from>
    <xdr:to>
      <xdr:col>10</xdr:col>
      <xdr:colOff>165100</xdr:colOff>
      <xdr:row>77</xdr:row>
      <xdr:rowOff>61047</xdr:rowOff>
    </xdr:to>
    <xdr:sp macro="" textlink="">
      <xdr:nvSpPr>
        <xdr:cNvPr id="202" name="楕円 201"/>
        <xdr:cNvSpPr/>
      </xdr:nvSpPr>
      <xdr:spPr>
        <a:xfrm>
          <a:off x="1968500" y="1316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77574</xdr:rowOff>
    </xdr:from>
    <xdr:ext cx="599010" cy="259045"/>
    <xdr:sp macro="" textlink="">
      <xdr:nvSpPr>
        <xdr:cNvPr id="203" name="テキスト ボックス 202"/>
        <xdr:cNvSpPr txBox="1"/>
      </xdr:nvSpPr>
      <xdr:spPr>
        <a:xfrm>
          <a:off x="1719795" y="1293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157643</xdr:rowOff>
    </xdr:from>
    <xdr:to>
      <xdr:col>6</xdr:col>
      <xdr:colOff>38100</xdr:colOff>
      <xdr:row>77</xdr:row>
      <xdr:rowOff>87793</xdr:rowOff>
    </xdr:to>
    <xdr:sp macro="" textlink="">
      <xdr:nvSpPr>
        <xdr:cNvPr id="204" name="楕円 203"/>
        <xdr:cNvSpPr/>
      </xdr:nvSpPr>
      <xdr:spPr>
        <a:xfrm>
          <a:off x="1079500" y="131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104321</xdr:rowOff>
    </xdr:from>
    <xdr:ext cx="599010" cy="259045"/>
    <xdr:sp macro="" textlink="">
      <xdr:nvSpPr>
        <xdr:cNvPr id="205" name="テキスト ボックス 204"/>
        <xdr:cNvSpPr txBox="1"/>
      </xdr:nvSpPr>
      <xdr:spPr>
        <a:xfrm>
          <a:off x="830795" y="1296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135082</xdr:rowOff>
    </xdr:from>
    <xdr:to>
      <xdr:col>24</xdr:col>
      <xdr:colOff>63500</xdr:colOff>
      <xdr:row>96</xdr:row>
      <xdr:rowOff>19707</xdr:rowOff>
    </xdr:to>
    <xdr:cxnSp macro="">
      <xdr:nvCxnSpPr>
        <xdr:cNvPr id="234" name="直線コネクタ 233"/>
        <xdr:cNvCxnSpPr/>
      </xdr:nvCxnSpPr>
      <xdr:spPr>
        <a:xfrm flipV="1">
          <a:off x="3797300" y="16422832"/>
          <a:ext cx="838200" cy="5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97128</xdr:rowOff>
    </xdr:from>
    <xdr:ext cx="534377" cy="259045"/>
    <xdr:sp macro="" textlink="">
      <xdr:nvSpPr>
        <xdr:cNvPr id="235" name="衛生費平均値テキスト"/>
        <xdr:cNvSpPr txBox="1"/>
      </xdr:nvSpPr>
      <xdr:spPr>
        <a:xfrm>
          <a:off x="4686300" y="1655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61252</xdr:rowOff>
    </xdr:from>
    <xdr:to>
      <xdr:col>19</xdr:col>
      <xdr:colOff>177800</xdr:colOff>
      <xdr:row>96</xdr:row>
      <xdr:rowOff>19707</xdr:rowOff>
    </xdr:to>
    <xdr:cxnSp macro="">
      <xdr:nvCxnSpPr>
        <xdr:cNvPr id="237" name="直線コネクタ 236"/>
        <xdr:cNvCxnSpPr/>
      </xdr:nvCxnSpPr>
      <xdr:spPr>
        <a:xfrm>
          <a:off x="2908300" y="16349002"/>
          <a:ext cx="889000" cy="12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18750</xdr:rowOff>
    </xdr:from>
    <xdr:ext cx="534377" cy="259045"/>
    <xdr:sp macro="" textlink="">
      <xdr:nvSpPr>
        <xdr:cNvPr id="239" name="テキスト ボックス 238"/>
        <xdr:cNvSpPr txBox="1"/>
      </xdr:nvSpPr>
      <xdr:spPr>
        <a:xfrm>
          <a:off x="3530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61252</xdr:rowOff>
    </xdr:from>
    <xdr:to>
      <xdr:col>15</xdr:col>
      <xdr:colOff>50800</xdr:colOff>
      <xdr:row>95</xdr:row>
      <xdr:rowOff>101349</xdr:rowOff>
    </xdr:to>
    <xdr:cxnSp macro="">
      <xdr:nvCxnSpPr>
        <xdr:cNvPr id="240" name="直線コネクタ 239"/>
        <xdr:cNvCxnSpPr/>
      </xdr:nvCxnSpPr>
      <xdr:spPr>
        <a:xfrm flipV="1">
          <a:off x="2019300" y="16349002"/>
          <a:ext cx="8890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28351</xdr:rowOff>
    </xdr:from>
    <xdr:ext cx="534377" cy="259045"/>
    <xdr:sp macro="" textlink="">
      <xdr:nvSpPr>
        <xdr:cNvPr id="242" name="テキスト ボックス 241"/>
        <xdr:cNvSpPr txBox="1"/>
      </xdr:nvSpPr>
      <xdr:spPr>
        <a:xfrm>
          <a:off x="2641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101349</xdr:rowOff>
    </xdr:from>
    <xdr:to>
      <xdr:col>10</xdr:col>
      <xdr:colOff>114300</xdr:colOff>
      <xdr:row>96</xdr:row>
      <xdr:rowOff>59652</xdr:rowOff>
    </xdr:to>
    <xdr:cxnSp macro="">
      <xdr:nvCxnSpPr>
        <xdr:cNvPr id="243" name="直線コネクタ 242"/>
        <xdr:cNvCxnSpPr/>
      </xdr:nvCxnSpPr>
      <xdr:spPr>
        <a:xfrm flipV="1">
          <a:off x="1130300" y="16389099"/>
          <a:ext cx="889000" cy="12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139100</xdr:rowOff>
    </xdr:from>
    <xdr:to>
      <xdr:col>10</xdr:col>
      <xdr:colOff>165100</xdr:colOff>
      <xdr:row>97</xdr:row>
      <xdr:rowOff>69250</xdr:rowOff>
    </xdr:to>
    <xdr:sp macro="" textlink="">
      <xdr:nvSpPr>
        <xdr:cNvPr id="244" name="フローチャート: 判断 243"/>
        <xdr:cNvSpPr/>
      </xdr:nvSpPr>
      <xdr:spPr>
        <a:xfrm>
          <a:off x="1968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60377</xdr:rowOff>
    </xdr:from>
    <xdr:ext cx="534377" cy="259045"/>
    <xdr:sp macro="" textlink="">
      <xdr:nvSpPr>
        <xdr:cNvPr id="245" name="テキスト ボックス 244"/>
        <xdr:cNvSpPr txBox="1"/>
      </xdr:nvSpPr>
      <xdr:spPr>
        <a:xfrm>
          <a:off x="1752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6" name="フローチャート: 判断 245"/>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47172</xdr:rowOff>
    </xdr:from>
    <xdr:ext cx="534377" cy="259045"/>
    <xdr:sp macro="" textlink="">
      <xdr:nvSpPr>
        <xdr:cNvPr id="247" name="テキスト ボックス 246"/>
        <xdr:cNvSpPr txBox="1"/>
      </xdr:nvSpPr>
      <xdr:spPr>
        <a:xfrm>
          <a:off x="863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84282</xdr:rowOff>
    </xdr:from>
    <xdr:to>
      <xdr:col>24</xdr:col>
      <xdr:colOff>114300</xdr:colOff>
      <xdr:row>96</xdr:row>
      <xdr:rowOff>14432</xdr:rowOff>
    </xdr:to>
    <xdr:sp macro="" textlink="">
      <xdr:nvSpPr>
        <xdr:cNvPr id="253" name="楕円 252"/>
        <xdr:cNvSpPr/>
      </xdr:nvSpPr>
      <xdr:spPr>
        <a:xfrm>
          <a:off x="4584700" y="163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107159</xdr:rowOff>
    </xdr:from>
    <xdr:ext cx="534377" cy="259045"/>
    <xdr:sp macro="" textlink="">
      <xdr:nvSpPr>
        <xdr:cNvPr id="254" name="衛生費該当値テキスト"/>
        <xdr:cNvSpPr txBox="1"/>
      </xdr:nvSpPr>
      <xdr:spPr>
        <a:xfrm>
          <a:off x="4686300" y="1622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140357</xdr:rowOff>
    </xdr:from>
    <xdr:to>
      <xdr:col>20</xdr:col>
      <xdr:colOff>38100</xdr:colOff>
      <xdr:row>96</xdr:row>
      <xdr:rowOff>70507</xdr:rowOff>
    </xdr:to>
    <xdr:sp macro="" textlink="">
      <xdr:nvSpPr>
        <xdr:cNvPr id="255" name="楕円 254"/>
        <xdr:cNvSpPr/>
      </xdr:nvSpPr>
      <xdr:spPr>
        <a:xfrm>
          <a:off x="3746500" y="1642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87034</xdr:rowOff>
    </xdr:from>
    <xdr:ext cx="534377" cy="259045"/>
    <xdr:sp macro="" textlink="">
      <xdr:nvSpPr>
        <xdr:cNvPr id="256" name="テキスト ボックス 255"/>
        <xdr:cNvSpPr txBox="1"/>
      </xdr:nvSpPr>
      <xdr:spPr>
        <a:xfrm>
          <a:off x="3530111" y="1620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10452</xdr:rowOff>
    </xdr:from>
    <xdr:to>
      <xdr:col>15</xdr:col>
      <xdr:colOff>101600</xdr:colOff>
      <xdr:row>95</xdr:row>
      <xdr:rowOff>112052</xdr:rowOff>
    </xdr:to>
    <xdr:sp macro="" textlink="">
      <xdr:nvSpPr>
        <xdr:cNvPr id="257" name="楕円 256"/>
        <xdr:cNvSpPr/>
      </xdr:nvSpPr>
      <xdr:spPr>
        <a:xfrm>
          <a:off x="2857500" y="1629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128579</xdr:rowOff>
    </xdr:from>
    <xdr:ext cx="534377" cy="259045"/>
    <xdr:sp macro="" textlink="">
      <xdr:nvSpPr>
        <xdr:cNvPr id="258" name="テキスト ボックス 257"/>
        <xdr:cNvSpPr txBox="1"/>
      </xdr:nvSpPr>
      <xdr:spPr>
        <a:xfrm>
          <a:off x="2641111" y="160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50549</xdr:rowOff>
    </xdr:from>
    <xdr:to>
      <xdr:col>10</xdr:col>
      <xdr:colOff>165100</xdr:colOff>
      <xdr:row>95</xdr:row>
      <xdr:rowOff>152149</xdr:rowOff>
    </xdr:to>
    <xdr:sp macro="" textlink="">
      <xdr:nvSpPr>
        <xdr:cNvPr id="259" name="楕円 258"/>
        <xdr:cNvSpPr/>
      </xdr:nvSpPr>
      <xdr:spPr>
        <a:xfrm>
          <a:off x="1968500" y="163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168676</xdr:rowOff>
    </xdr:from>
    <xdr:ext cx="534377" cy="259045"/>
    <xdr:sp macro="" textlink="">
      <xdr:nvSpPr>
        <xdr:cNvPr id="260" name="テキスト ボックス 259"/>
        <xdr:cNvSpPr txBox="1"/>
      </xdr:nvSpPr>
      <xdr:spPr>
        <a:xfrm>
          <a:off x="1752111" y="161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8852</xdr:rowOff>
    </xdr:from>
    <xdr:to>
      <xdr:col>6</xdr:col>
      <xdr:colOff>38100</xdr:colOff>
      <xdr:row>96</xdr:row>
      <xdr:rowOff>110452</xdr:rowOff>
    </xdr:to>
    <xdr:sp macro="" textlink="">
      <xdr:nvSpPr>
        <xdr:cNvPr id="261" name="楕円 260"/>
        <xdr:cNvSpPr/>
      </xdr:nvSpPr>
      <xdr:spPr>
        <a:xfrm>
          <a:off x="1079500" y="164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126979</xdr:rowOff>
    </xdr:from>
    <xdr:ext cx="534377" cy="259045"/>
    <xdr:sp macro="" textlink="">
      <xdr:nvSpPr>
        <xdr:cNvPr id="262" name="テキスト ボックス 261"/>
        <xdr:cNvSpPr txBox="1"/>
      </xdr:nvSpPr>
      <xdr:spPr>
        <a:xfrm>
          <a:off x="863111" y="1624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108839</xdr:rowOff>
    </xdr:from>
    <xdr:to>
      <xdr:col>55</xdr:col>
      <xdr:colOff>0</xdr:colOff>
      <xdr:row>38</xdr:row>
      <xdr:rowOff>109296</xdr:rowOff>
    </xdr:to>
    <xdr:cxnSp macro="">
      <xdr:nvCxnSpPr>
        <xdr:cNvPr id="289" name="直線コネクタ 288"/>
        <xdr:cNvCxnSpPr/>
      </xdr:nvCxnSpPr>
      <xdr:spPr>
        <a:xfrm flipV="1">
          <a:off x="9639300" y="662393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109296</xdr:rowOff>
    </xdr:from>
    <xdr:to>
      <xdr:col>50</xdr:col>
      <xdr:colOff>114300</xdr:colOff>
      <xdr:row>38</xdr:row>
      <xdr:rowOff>109754</xdr:rowOff>
    </xdr:to>
    <xdr:cxnSp macro="">
      <xdr:nvCxnSpPr>
        <xdr:cNvPr id="292" name="直線コネクタ 291"/>
        <xdr:cNvCxnSpPr/>
      </xdr:nvCxnSpPr>
      <xdr:spPr>
        <a:xfrm flipV="1">
          <a:off x="8750300" y="662439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43807</xdr:rowOff>
    </xdr:from>
    <xdr:ext cx="378565" cy="259045"/>
    <xdr:sp macro="" textlink="">
      <xdr:nvSpPr>
        <xdr:cNvPr id="294" name="テキスト ボックス 293"/>
        <xdr:cNvSpPr txBox="1"/>
      </xdr:nvSpPr>
      <xdr:spPr>
        <a:xfrm>
          <a:off x="9450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134214</xdr:rowOff>
    </xdr:from>
    <xdr:to>
      <xdr:col>45</xdr:col>
      <xdr:colOff>177800</xdr:colOff>
      <xdr:row>38</xdr:row>
      <xdr:rowOff>109754</xdr:rowOff>
    </xdr:to>
    <xdr:cxnSp macro="">
      <xdr:nvCxnSpPr>
        <xdr:cNvPr id="295" name="直線コネクタ 294"/>
        <xdr:cNvCxnSpPr/>
      </xdr:nvCxnSpPr>
      <xdr:spPr>
        <a:xfrm>
          <a:off x="7861300" y="6477864"/>
          <a:ext cx="889000" cy="1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134214</xdr:rowOff>
    </xdr:from>
    <xdr:to>
      <xdr:col>41</xdr:col>
      <xdr:colOff>50800</xdr:colOff>
      <xdr:row>38</xdr:row>
      <xdr:rowOff>40030</xdr:rowOff>
    </xdr:to>
    <xdr:cxnSp macro="">
      <xdr:nvCxnSpPr>
        <xdr:cNvPr id="298" name="直線コネクタ 297"/>
        <xdr:cNvCxnSpPr/>
      </xdr:nvCxnSpPr>
      <xdr:spPr>
        <a:xfrm flipV="1">
          <a:off x="6972300" y="6477864"/>
          <a:ext cx="889000" cy="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299" name="フローチャート: 判断 298"/>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11548</xdr:rowOff>
    </xdr:from>
    <xdr:ext cx="378565" cy="259045"/>
    <xdr:sp macro="" textlink="">
      <xdr:nvSpPr>
        <xdr:cNvPr id="300" name="テキスト ボックス 299"/>
        <xdr:cNvSpPr txBox="1"/>
      </xdr:nvSpPr>
      <xdr:spPr>
        <a:xfrm>
          <a:off x="7672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1" name="フローチャート: 判断 300"/>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2" name="テキスト ボックス 301"/>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58039</xdr:rowOff>
    </xdr:from>
    <xdr:to>
      <xdr:col>55</xdr:col>
      <xdr:colOff>50800</xdr:colOff>
      <xdr:row>38</xdr:row>
      <xdr:rowOff>159639</xdr:rowOff>
    </xdr:to>
    <xdr:sp macro="" textlink="">
      <xdr:nvSpPr>
        <xdr:cNvPr id="308" name="楕円 307"/>
        <xdr:cNvSpPr/>
      </xdr:nvSpPr>
      <xdr:spPr>
        <a:xfrm>
          <a:off x="104267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144416</xdr:rowOff>
    </xdr:from>
    <xdr:ext cx="378565" cy="259045"/>
    <xdr:sp macro="" textlink="">
      <xdr:nvSpPr>
        <xdr:cNvPr id="309" name="労働費該当値テキスト"/>
        <xdr:cNvSpPr txBox="1"/>
      </xdr:nvSpPr>
      <xdr:spPr>
        <a:xfrm>
          <a:off x="10528300" y="64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58496</xdr:rowOff>
    </xdr:from>
    <xdr:to>
      <xdr:col>50</xdr:col>
      <xdr:colOff>165100</xdr:colOff>
      <xdr:row>38</xdr:row>
      <xdr:rowOff>160096</xdr:rowOff>
    </xdr:to>
    <xdr:sp macro="" textlink="">
      <xdr:nvSpPr>
        <xdr:cNvPr id="310" name="楕円 309"/>
        <xdr:cNvSpPr/>
      </xdr:nvSpPr>
      <xdr:spPr>
        <a:xfrm>
          <a:off x="9588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151223</xdr:rowOff>
    </xdr:from>
    <xdr:ext cx="378565" cy="259045"/>
    <xdr:sp macro="" textlink="">
      <xdr:nvSpPr>
        <xdr:cNvPr id="311" name="テキスト ボックス 310"/>
        <xdr:cNvSpPr txBox="1"/>
      </xdr:nvSpPr>
      <xdr:spPr>
        <a:xfrm>
          <a:off x="9450017" y="6666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58954</xdr:rowOff>
    </xdr:from>
    <xdr:to>
      <xdr:col>46</xdr:col>
      <xdr:colOff>38100</xdr:colOff>
      <xdr:row>38</xdr:row>
      <xdr:rowOff>160554</xdr:rowOff>
    </xdr:to>
    <xdr:sp macro="" textlink="">
      <xdr:nvSpPr>
        <xdr:cNvPr id="312" name="楕円 311"/>
        <xdr:cNvSpPr/>
      </xdr:nvSpPr>
      <xdr:spPr>
        <a:xfrm>
          <a:off x="8699500" y="65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151681</xdr:rowOff>
    </xdr:from>
    <xdr:ext cx="378565" cy="259045"/>
    <xdr:sp macro="" textlink="">
      <xdr:nvSpPr>
        <xdr:cNvPr id="313" name="テキスト ボックス 312"/>
        <xdr:cNvSpPr txBox="1"/>
      </xdr:nvSpPr>
      <xdr:spPr>
        <a:xfrm>
          <a:off x="8561017" y="666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83414</xdr:rowOff>
    </xdr:from>
    <xdr:to>
      <xdr:col>41</xdr:col>
      <xdr:colOff>101600</xdr:colOff>
      <xdr:row>38</xdr:row>
      <xdr:rowOff>13564</xdr:rowOff>
    </xdr:to>
    <xdr:sp macro="" textlink="">
      <xdr:nvSpPr>
        <xdr:cNvPr id="314" name="楕円 313"/>
        <xdr:cNvSpPr/>
      </xdr:nvSpPr>
      <xdr:spPr>
        <a:xfrm>
          <a:off x="7810500" y="64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30091</xdr:rowOff>
    </xdr:from>
    <xdr:ext cx="378565" cy="259045"/>
    <xdr:sp macro="" textlink="">
      <xdr:nvSpPr>
        <xdr:cNvPr id="315" name="テキスト ボックス 314"/>
        <xdr:cNvSpPr txBox="1"/>
      </xdr:nvSpPr>
      <xdr:spPr>
        <a:xfrm>
          <a:off x="7672017" y="620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160680</xdr:rowOff>
    </xdr:from>
    <xdr:to>
      <xdr:col>36</xdr:col>
      <xdr:colOff>165100</xdr:colOff>
      <xdr:row>38</xdr:row>
      <xdr:rowOff>90830</xdr:rowOff>
    </xdr:to>
    <xdr:sp macro="" textlink="">
      <xdr:nvSpPr>
        <xdr:cNvPr id="316" name="楕円 315"/>
        <xdr:cNvSpPr/>
      </xdr:nvSpPr>
      <xdr:spPr>
        <a:xfrm>
          <a:off x="6921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81957</xdr:rowOff>
    </xdr:from>
    <xdr:ext cx="378565" cy="259045"/>
    <xdr:sp macro="" textlink="">
      <xdr:nvSpPr>
        <xdr:cNvPr id="317" name="テキスト ボックス 316"/>
        <xdr:cNvSpPr txBox="1"/>
      </xdr:nvSpPr>
      <xdr:spPr>
        <a:xfrm>
          <a:off x="6783017" y="659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52277</xdr:rowOff>
    </xdr:from>
    <xdr:to>
      <xdr:col>55</xdr:col>
      <xdr:colOff>0</xdr:colOff>
      <xdr:row>57</xdr:row>
      <xdr:rowOff>137675</xdr:rowOff>
    </xdr:to>
    <xdr:cxnSp macro="">
      <xdr:nvCxnSpPr>
        <xdr:cNvPr id="348" name="直線コネクタ 347"/>
        <xdr:cNvCxnSpPr/>
      </xdr:nvCxnSpPr>
      <xdr:spPr>
        <a:xfrm>
          <a:off x="9639300" y="9824927"/>
          <a:ext cx="838200" cy="8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62268</xdr:rowOff>
    </xdr:from>
    <xdr:ext cx="534377" cy="259045"/>
    <xdr:sp macro="" textlink="">
      <xdr:nvSpPr>
        <xdr:cNvPr id="349" name="農林水産業費平均値テキスト"/>
        <xdr:cNvSpPr txBox="1"/>
      </xdr:nvSpPr>
      <xdr:spPr>
        <a:xfrm>
          <a:off x="10528300" y="9492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52277</xdr:rowOff>
    </xdr:from>
    <xdr:to>
      <xdr:col>50</xdr:col>
      <xdr:colOff>114300</xdr:colOff>
      <xdr:row>57</xdr:row>
      <xdr:rowOff>125168</xdr:rowOff>
    </xdr:to>
    <xdr:cxnSp macro="">
      <xdr:nvCxnSpPr>
        <xdr:cNvPr id="351" name="直線コネクタ 350"/>
        <xdr:cNvCxnSpPr/>
      </xdr:nvCxnSpPr>
      <xdr:spPr>
        <a:xfrm flipV="1">
          <a:off x="8750300" y="9824927"/>
          <a:ext cx="889000" cy="7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86489</xdr:rowOff>
    </xdr:from>
    <xdr:ext cx="534377" cy="259045"/>
    <xdr:sp macro="" textlink="">
      <xdr:nvSpPr>
        <xdr:cNvPr id="353" name="テキスト ボックス 352"/>
        <xdr:cNvSpPr txBox="1"/>
      </xdr:nvSpPr>
      <xdr:spPr>
        <a:xfrm>
          <a:off x="9372111" y="934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125168</xdr:rowOff>
    </xdr:from>
    <xdr:to>
      <xdr:col>45</xdr:col>
      <xdr:colOff>177800</xdr:colOff>
      <xdr:row>57</xdr:row>
      <xdr:rowOff>138426</xdr:rowOff>
    </xdr:to>
    <xdr:cxnSp macro="">
      <xdr:nvCxnSpPr>
        <xdr:cNvPr id="354" name="直線コネクタ 353"/>
        <xdr:cNvCxnSpPr/>
      </xdr:nvCxnSpPr>
      <xdr:spPr>
        <a:xfrm flipV="1">
          <a:off x="7861300" y="9897818"/>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136586</xdr:rowOff>
    </xdr:from>
    <xdr:ext cx="534377" cy="259045"/>
    <xdr:sp macro="" textlink="">
      <xdr:nvSpPr>
        <xdr:cNvPr id="356" name="テキスト ボックス 355"/>
        <xdr:cNvSpPr txBox="1"/>
      </xdr:nvSpPr>
      <xdr:spPr>
        <a:xfrm>
          <a:off x="8483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73504</xdr:rowOff>
    </xdr:from>
    <xdr:to>
      <xdr:col>41</xdr:col>
      <xdr:colOff>50800</xdr:colOff>
      <xdr:row>57</xdr:row>
      <xdr:rowOff>138426</xdr:rowOff>
    </xdr:to>
    <xdr:cxnSp macro="">
      <xdr:nvCxnSpPr>
        <xdr:cNvPr id="357" name="直線コネクタ 356"/>
        <xdr:cNvCxnSpPr/>
      </xdr:nvCxnSpPr>
      <xdr:spPr>
        <a:xfrm>
          <a:off x="6972300" y="9846154"/>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75282</xdr:rowOff>
    </xdr:from>
    <xdr:to>
      <xdr:col>41</xdr:col>
      <xdr:colOff>101600</xdr:colOff>
      <xdr:row>57</xdr:row>
      <xdr:rowOff>5432</xdr:rowOff>
    </xdr:to>
    <xdr:sp macro="" textlink="">
      <xdr:nvSpPr>
        <xdr:cNvPr id="358" name="フローチャート: 判断 357"/>
        <xdr:cNvSpPr/>
      </xdr:nvSpPr>
      <xdr:spPr>
        <a:xfrm>
          <a:off x="7810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21959</xdr:rowOff>
    </xdr:from>
    <xdr:ext cx="534377" cy="259045"/>
    <xdr:sp macro="" textlink="">
      <xdr:nvSpPr>
        <xdr:cNvPr id="359" name="テキスト ボックス 358"/>
        <xdr:cNvSpPr txBox="1"/>
      </xdr:nvSpPr>
      <xdr:spPr>
        <a:xfrm>
          <a:off x="7594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124692</xdr:rowOff>
    </xdr:from>
    <xdr:to>
      <xdr:col>36</xdr:col>
      <xdr:colOff>165100</xdr:colOff>
      <xdr:row>54</xdr:row>
      <xdr:rowOff>54842</xdr:rowOff>
    </xdr:to>
    <xdr:sp macro="" textlink="">
      <xdr:nvSpPr>
        <xdr:cNvPr id="360" name="フローチャート: 判断 359"/>
        <xdr:cNvSpPr/>
      </xdr:nvSpPr>
      <xdr:spPr>
        <a:xfrm>
          <a:off x="6921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71369</xdr:rowOff>
    </xdr:from>
    <xdr:ext cx="534377" cy="259045"/>
    <xdr:sp macro="" textlink="">
      <xdr:nvSpPr>
        <xdr:cNvPr id="361" name="テキスト ボックス 360"/>
        <xdr:cNvSpPr txBox="1"/>
      </xdr:nvSpPr>
      <xdr:spPr>
        <a:xfrm>
          <a:off x="6705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86875</xdr:rowOff>
    </xdr:from>
    <xdr:to>
      <xdr:col>55</xdr:col>
      <xdr:colOff>50800</xdr:colOff>
      <xdr:row>58</xdr:row>
      <xdr:rowOff>17025</xdr:rowOff>
    </xdr:to>
    <xdr:sp macro="" textlink="">
      <xdr:nvSpPr>
        <xdr:cNvPr id="367" name="楕円 366"/>
        <xdr:cNvSpPr/>
      </xdr:nvSpPr>
      <xdr:spPr>
        <a:xfrm>
          <a:off x="10426700" y="98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65302</xdr:rowOff>
    </xdr:from>
    <xdr:ext cx="469744" cy="259045"/>
    <xdr:sp macro="" textlink="">
      <xdr:nvSpPr>
        <xdr:cNvPr id="368" name="農林水産業費該当値テキスト"/>
        <xdr:cNvSpPr txBox="1"/>
      </xdr:nvSpPr>
      <xdr:spPr>
        <a:xfrm>
          <a:off x="10528300" y="983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1477</xdr:rowOff>
    </xdr:from>
    <xdr:to>
      <xdr:col>50</xdr:col>
      <xdr:colOff>165100</xdr:colOff>
      <xdr:row>57</xdr:row>
      <xdr:rowOff>103077</xdr:rowOff>
    </xdr:to>
    <xdr:sp macro="" textlink="">
      <xdr:nvSpPr>
        <xdr:cNvPr id="369" name="楕円 368"/>
        <xdr:cNvSpPr/>
      </xdr:nvSpPr>
      <xdr:spPr>
        <a:xfrm>
          <a:off x="9588500" y="977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94204</xdr:rowOff>
    </xdr:from>
    <xdr:ext cx="534377" cy="259045"/>
    <xdr:sp macro="" textlink="">
      <xdr:nvSpPr>
        <xdr:cNvPr id="370" name="テキスト ボックス 369"/>
        <xdr:cNvSpPr txBox="1"/>
      </xdr:nvSpPr>
      <xdr:spPr>
        <a:xfrm>
          <a:off x="9372111" y="986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74368</xdr:rowOff>
    </xdr:from>
    <xdr:to>
      <xdr:col>46</xdr:col>
      <xdr:colOff>38100</xdr:colOff>
      <xdr:row>58</xdr:row>
      <xdr:rowOff>4518</xdr:rowOff>
    </xdr:to>
    <xdr:sp macro="" textlink="">
      <xdr:nvSpPr>
        <xdr:cNvPr id="371" name="楕円 370"/>
        <xdr:cNvSpPr/>
      </xdr:nvSpPr>
      <xdr:spPr>
        <a:xfrm>
          <a:off x="8699500" y="984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167095</xdr:rowOff>
    </xdr:from>
    <xdr:ext cx="469744" cy="259045"/>
    <xdr:sp macro="" textlink="">
      <xdr:nvSpPr>
        <xdr:cNvPr id="372" name="テキスト ボックス 371"/>
        <xdr:cNvSpPr txBox="1"/>
      </xdr:nvSpPr>
      <xdr:spPr>
        <a:xfrm>
          <a:off x="8515428" y="993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87626</xdr:rowOff>
    </xdr:from>
    <xdr:to>
      <xdr:col>41</xdr:col>
      <xdr:colOff>101600</xdr:colOff>
      <xdr:row>58</xdr:row>
      <xdr:rowOff>17776</xdr:rowOff>
    </xdr:to>
    <xdr:sp macro="" textlink="">
      <xdr:nvSpPr>
        <xdr:cNvPr id="373" name="楕円 372"/>
        <xdr:cNvSpPr/>
      </xdr:nvSpPr>
      <xdr:spPr>
        <a:xfrm>
          <a:off x="7810500" y="986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8903</xdr:rowOff>
    </xdr:from>
    <xdr:ext cx="469744" cy="259045"/>
    <xdr:sp macro="" textlink="">
      <xdr:nvSpPr>
        <xdr:cNvPr id="374" name="テキスト ボックス 373"/>
        <xdr:cNvSpPr txBox="1"/>
      </xdr:nvSpPr>
      <xdr:spPr>
        <a:xfrm>
          <a:off x="7626428" y="995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22704</xdr:rowOff>
    </xdr:from>
    <xdr:to>
      <xdr:col>36</xdr:col>
      <xdr:colOff>165100</xdr:colOff>
      <xdr:row>57</xdr:row>
      <xdr:rowOff>124304</xdr:rowOff>
    </xdr:to>
    <xdr:sp macro="" textlink="">
      <xdr:nvSpPr>
        <xdr:cNvPr id="375" name="楕円 374"/>
        <xdr:cNvSpPr/>
      </xdr:nvSpPr>
      <xdr:spPr>
        <a:xfrm>
          <a:off x="6921500" y="979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115431</xdr:rowOff>
    </xdr:from>
    <xdr:ext cx="534377" cy="259045"/>
    <xdr:sp macro="" textlink="">
      <xdr:nvSpPr>
        <xdr:cNvPr id="376" name="テキスト ボックス 375"/>
        <xdr:cNvSpPr txBox="1"/>
      </xdr:nvSpPr>
      <xdr:spPr>
        <a:xfrm>
          <a:off x="6705111" y="988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91027</xdr:rowOff>
    </xdr:from>
    <xdr:to>
      <xdr:col>55</xdr:col>
      <xdr:colOff>0</xdr:colOff>
      <xdr:row>77</xdr:row>
      <xdr:rowOff>160502</xdr:rowOff>
    </xdr:to>
    <xdr:cxnSp macro="">
      <xdr:nvCxnSpPr>
        <xdr:cNvPr id="405" name="直線コネクタ 404"/>
        <xdr:cNvCxnSpPr/>
      </xdr:nvCxnSpPr>
      <xdr:spPr>
        <a:xfrm flipV="1">
          <a:off x="9639300" y="13292677"/>
          <a:ext cx="838200" cy="6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27036</xdr:rowOff>
    </xdr:from>
    <xdr:ext cx="534377" cy="259045"/>
    <xdr:sp macro="" textlink="">
      <xdr:nvSpPr>
        <xdr:cNvPr id="406" name="商工費平均値テキスト"/>
        <xdr:cNvSpPr txBox="1"/>
      </xdr:nvSpPr>
      <xdr:spPr>
        <a:xfrm>
          <a:off x="10528300" y="1322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142672</xdr:rowOff>
    </xdr:from>
    <xdr:to>
      <xdr:col>50</xdr:col>
      <xdr:colOff>114300</xdr:colOff>
      <xdr:row>77</xdr:row>
      <xdr:rowOff>160502</xdr:rowOff>
    </xdr:to>
    <xdr:cxnSp macro="">
      <xdr:nvCxnSpPr>
        <xdr:cNvPr id="408" name="直線コネクタ 407"/>
        <xdr:cNvCxnSpPr/>
      </xdr:nvCxnSpPr>
      <xdr:spPr>
        <a:xfrm>
          <a:off x="8750300" y="13344322"/>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163783</xdr:rowOff>
    </xdr:from>
    <xdr:ext cx="534377" cy="259045"/>
    <xdr:sp macro="" textlink="">
      <xdr:nvSpPr>
        <xdr:cNvPr id="410" name="テキスト ボックス 409"/>
        <xdr:cNvSpPr txBox="1"/>
      </xdr:nvSpPr>
      <xdr:spPr>
        <a:xfrm>
          <a:off x="9372111" y="130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142672</xdr:rowOff>
    </xdr:from>
    <xdr:to>
      <xdr:col>45</xdr:col>
      <xdr:colOff>177800</xdr:colOff>
      <xdr:row>77</xdr:row>
      <xdr:rowOff>148310</xdr:rowOff>
    </xdr:to>
    <xdr:cxnSp macro="">
      <xdr:nvCxnSpPr>
        <xdr:cNvPr id="411" name="直線コネクタ 410"/>
        <xdr:cNvCxnSpPr/>
      </xdr:nvCxnSpPr>
      <xdr:spPr>
        <a:xfrm flipV="1">
          <a:off x="7861300" y="13344322"/>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4926</xdr:rowOff>
    </xdr:from>
    <xdr:ext cx="534377" cy="259045"/>
    <xdr:sp macro="" textlink="">
      <xdr:nvSpPr>
        <xdr:cNvPr id="413" name="テキスト ボックス 412"/>
        <xdr:cNvSpPr txBox="1"/>
      </xdr:nvSpPr>
      <xdr:spPr>
        <a:xfrm>
          <a:off x="8483111" y="13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148310</xdr:rowOff>
    </xdr:from>
    <xdr:to>
      <xdr:col>41</xdr:col>
      <xdr:colOff>50800</xdr:colOff>
      <xdr:row>78</xdr:row>
      <xdr:rowOff>19762</xdr:rowOff>
    </xdr:to>
    <xdr:cxnSp macro="">
      <xdr:nvCxnSpPr>
        <xdr:cNvPr id="414" name="直線コネクタ 413"/>
        <xdr:cNvCxnSpPr/>
      </xdr:nvCxnSpPr>
      <xdr:spPr>
        <a:xfrm flipV="1">
          <a:off x="6972300" y="13349960"/>
          <a:ext cx="889000" cy="4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27482</xdr:rowOff>
    </xdr:from>
    <xdr:to>
      <xdr:col>41</xdr:col>
      <xdr:colOff>101600</xdr:colOff>
      <xdr:row>77</xdr:row>
      <xdr:rowOff>129082</xdr:rowOff>
    </xdr:to>
    <xdr:sp macro="" textlink="">
      <xdr:nvSpPr>
        <xdr:cNvPr id="415" name="フローチャート: 判断 414"/>
        <xdr:cNvSpPr/>
      </xdr:nvSpPr>
      <xdr:spPr>
        <a:xfrm>
          <a:off x="7810500" y="1322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145609</xdr:rowOff>
    </xdr:from>
    <xdr:ext cx="534377" cy="259045"/>
    <xdr:sp macro="" textlink="">
      <xdr:nvSpPr>
        <xdr:cNvPr id="416" name="テキスト ボックス 415"/>
        <xdr:cNvSpPr txBox="1"/>
      </xdr:nvSpPr>
      <xdr:spPr>
        <a:xfrm>
          <a:off x="7594111" y="1300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38779</xdr:rowOff>
    </xdr:from>
    <xdr:to>
      <xdr:col>36</xdr:col>
      <xdr:colOff>165100</xdr:colOff>
      <xdr:row>77</xdr:row>
      <xdr:rowOff>140379</xdr:rowOff>
    </xdr:to>
    <xdr:sp macro="" textlink="">
      <xdr:nvSpPr>
        <xdr:cNvPr id="417" name="フローチャート: 判断 416"/>
        <xdr:cNvSpPr/>
      </xdr:nvSpPr>
      <xdr:spPr>
        <a:xfrm>
          <a:off x="6921500" y="1324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156906</xdr:rowOff>
    </xdr:from>
    <xdr:ext cx="534377" cy="259045"/>
    <xdr:sp macro="" textlink="">
      <xdr:nvSpPr>
        <xdr:cNvPr id="418" name="テキスト ボックス 417"/>
        <xdr:cNvSpPr txBox="1"/>
      </xdr:nvSpPr>
      <xdr:spPr>
        <a:xfrm>
          <a:off x="6705111" y="130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40227</xdr:rowOff>
    </xdr:from>
    <xdr:to>
      <xdr:col>55</xdr:col>
      <xdr:colOff>50800</xdr:colOff>
      <xdr:row>77</xdr:row>
      <xdr:rowOff>141827</xdr:rowOff>
    </xdr:to>
    <xdr:sp macro="" textlink="">
      <xdr:nvSpPr>
        <xdr:cNvPr id="424" name="楕円 423"/>
        <xdr:cNvSpPr/>
      </xdr:nvSpPr>
      <xdr:spPr>
        <a:xfrm>
          <a:off x="10426700" y="132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63104</xdr:rowOff>
    </xdr:from>
    <xdr:ext cx="534377" cy="259045"/>
    <xdr:sp macro="" textlink="">
      <xdr:nvSpPr>
        <xdr:cNvPr id="425" name="商工費該当値テキスト"/>
        <xdr:cNvSpPr txBox="1"/>
      </xdr:nvSpPr>
      <xdr:spPr>
        <a:xfrm>
          <a:off x="10528300" y="1309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109702</xdr:rowOff>
    </xdr:from>
    <xdr:to>
      <xdr:col>50</xdr:col>
      <xdr:colOff>165100</xdr:colOff>
      <xdr:row>78</xdr:row>
      <xdr:rowOff>39852</xdr:rowOff>
    </xdr:to>
    <xdr:sp macro="" textlink="">
      <xdr:nvSpPr>
        <xdr:cNvPr id="426" name="楕円 425"/>
        <xdr:cNvSpPr/>
      </xdr:nvSpPr>
      <xdr:spPr>
        <a:xfrm>
          <a:off x="95885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30979</xdr:rowOff>
    </xdr:from>
    <xdr:ext cx="534377" cy="259045"/>
    <xdr:sp macro="" textlink="">
      <xdr:nvSpPr>
        <xdr:cNvPr id="427" name="テキスト ボックス 426"/>
        <xdr:cNvSpPr txBox="1"/>
      </xdr:nvSpPr>
      <xdr:spPr>
        <a:xfrm>
          <a:off x="9372111" y="134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91872</xdr:rowOff>
    </xdr:from>
    <xdr:to>
      <xdr:col>46</xdr:col>
      <xdr:colOff>38100</xdr:colOff>
      <xdr:row>78</xdr:row>
      <xdr:rowOff>22022</xdr:rowOff>
    </xdr:to>
    <xdr:sp macro="" textlink="">
      <xdr:nvSpPr>
        <xdr:cNvPr id="428" name="楕円 427"/>
        <xdr:cNvSpPr/>
      </xdr:nvSpPr>
      <xdr:spPr>
        <a:xfrm>
          <a:off x="8699500" y="132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13149</xdr:rowOff>
    </xdr:from>
    <xdr:ext cx="534377" cy="259045"/>
    <xdr:sp macro="" textlink="">
      <xdr:nvSpPr>
        <xdr:cNvPr id="429" name="テキスト ボックス 428"/>
        <xdr:cNvSpPr txBox="1"/>
      </xdr:nvSpPr>
      <xdr:spPr>
        <a:xfrm>
          <a:off x="8483111" y="133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97510</xdr:rowOff>
    </xdr:from>
    <xdr:to>
      <xdr:col>41</xdr:col>
      <xdr:colOff>101600</xdr:colOff>
      <xdr:row>78</xdr:row>
      <xdr:rowOff>27660</xdr:rowOff>
    </xdr:to>
    <xdr:sp macro="" textlink="">
      <xdr:nvSpPr>
        <xdr:cNvPr id="430" name="楕円 429"/>
        <xdr:cNvSpPr/>
      </xdr:nvSpPr>
      <xdr:spPr>
        <a:xfrm>
          <a:off x="7810500" y="1329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18787</xdr:rowOff>
    </xdr:from>
    <xdr:ext cx="534377" cy="259045"/>
    <xdr:sp macro="" textlink="">
      <xdr:nvSpPr>
        <xdr:cNvPr id="431" name="テキスト ボックス 430"/>
        <xdr:cNvSpPr txBox="1"/>
      </xdr:nvSpPr>
      <xdr:spPr>
        <a:xfrm>
          <a:off x="7594111" y="1339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140412</xdr:rowOff>
    </xdr:from>
    <xdr:to>
      <xdr:col>36</xdr:col>
      <xdr:colOff>165100</xdr:colOff>
      <xdr:row>78</xdr:row>
      <xdr:rowOff>70562</xdr:rowOff>
    </xdr:to>
    <xdr:sp macro="" textlink="">
      <xdr:nvSpPr>
        <xdr:cNvPr id="432" name="楕円 431"/>
        <xdr:cNvSpPr/>
      </xdr:nvSpPr>
      <xdr:spPr>
        <a:xfrm>
          <a:off x="6921500" y="1334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61689</xdr:rowOff>
    </xdr:from>
    <xdr:ext cx="534377" cy="259045"/>
    <xdr:sp macro="" textlink="">
      <xdr:nvSpPr>
        <xdr:cNvPr id="433" name="テキスト ボックス 432"/>
        <xdr:cNvSpPr txBox="1"/>
      </xdr:nvSpPr>
      <xdr:spPr>
        <a:xfrm>
          <a:off x="6705111" y="1343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716</xdr:rowOff>
    </xdr:from>
    <xdr:to>
      <xdr:col>55</xdr:col>
      <xdr:colOff>0</xdr:colOff>
      <xdr:row>98</xdr:row>
      <xdr:rowOff>4350</xdr:rowOff>
    </xdr:to>
    <xdr:cxnSp macro="">
      <xdr:nvCxnSpPr>
        <xdr:cNvPr id="460" name="直線コネクタ 459"/>
        <xdr:cNvCxnSpPr/>
      </xdr:nvCxnSpPr>
      <xdr:spPr>
        <a:xfrm flipV="1">
          <a:off x="9639300" y="16802816"/>
          <a:ext cx="8382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29270</xdr:rowOff>
    </xdr:from>
    <xdr:ext cx="534377" cy="259045"/>
    <xdr:sp macro="" textlink="">
      <xdr:nvSpPr>
        <xdr:cNvPr id="461" name="土木費平均値テキスト"/>
        <xdr:cNvSpPr txBox="1"/>
      </xdr:nvSpPr>
      <xdr:spPr>
        <a:xfrm>
          <a:off x="10528300" y="16488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4350</xdr:rowOff>
    </xdr:from>
    <xdr:to>
      <xdr:col>50</xdr:col>
      <xdr:colOff>114300</xdr:colOff>
      <xdr:row>98</xdr:row>
      <xdr:rowOff>23109</xdr:rowOff>
    </xdr:to>
    <xdr:cxnSp macro="">
      <xdr:nvCxnSpPr>
        <xdr:cNvPr id="463" name="直線コネクタ 462"/>
        <xdr:cNvCxnSpPr/>
      </xdr:nvCxnSpPr>
      <xdr:spPr>
        <a:xfrm flipV="1">
          <a:off x="8750300" y="16806450"/>
          <a:ext cx="889000" cy="1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115550</xdr:rowOff>
    </xdr:from>
    <xdr:ext cx="534377" cy="259045"/>
    <xdr:sp macro="" textlink="">
      <xdr:nvSpPr>
        <xdr:cNvPr id="465" name="テキスト ボックス 464"/>
        <xdr:cNvSpPr txBox="1"/>
      </xdr:nvSpPr>
      <xdr:spPr>
        <a:xfrm>
          <a:off x="9372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23109</xdr:rowOff>
    </xdr:from>
    <xdr:to>
      <xdr:col>45</xdr:col>
      <xdr:colOff>177800</xdr:colOff>
      <xdr:row>98</xdr:row>
      <xdr:rowOff>33424</xdr:rowOff>
    </xdr:to>
    <xdr:cxnSp macro="">
      <xdr:nvCxnSpPr>
        <xdr:cNvPr id="466" name="直線コネクタ 465"/>
        <xdr:cNvCxnSpPr/>
      </xdr:nvCxnSpPr>
      <xdr:spPr>
        <a:xfrm flipV="1">
          <a:off x="7861300" y="16825209"/>
          <a:ext cx="889000" cy="1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137944</xdr:rowOff>
    </xdr:from>
    <xdr:ext cx="534377" cy="259045"/>
    <xdr:sp macro="" textlink="">
      <xdr:nvSpPr>
        <xdr:cNvPr id="468" name="テキスト ボックス 467"/>
        <xdr:cNvSpPr txBox="1"/>
      </xdr:nvSpPr>
      <xdr:spPr>
        <a:xfrm>
          <a:off x="8483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12658</xdr:rowOff>
    </xdr:from>
    <xdr:to>
      <xdr:col>41</xdr:col>
      <xdr:colOff>50800</xdr:colOff>
      <xdr:row>98</xdr:row>
      <xdr:rowOff>33424</xdr:rowOff>
    </xdr:to>
    <xdr:cxnSp macro="">
      <xdr:nvCxnSpPr>
        <xdr:cNvPr id="469" name="直線コネクタ 468"/>
        <xdr:cNvCxnSpPr/>
      </xdr:nvCxnSpPr>
      <xdr:spPr>
        <a:xfrm>
          <a:off x="6972300" y="16814758"/>
          <a:ext cx="889000" cy="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14029</xdr:rowOff>
    </xdr:from>
    <xdr:to>
      <xdr:col>41</xdr:col>
      <xdr:colOff>101600</xdr:colOff>
      <xdr:row>97</xdr:row>
      <xdr:rowOff>115629</xdr:rowOff>
    </xdr:to>
    <xdr:sp macro="" textlink="">
      <xdr:nvSpPr>
        <xdr:cNvPr id="470" name="フローチャート: 判断 469"/>
        <xdr:cNvSpPr/>
      </xdr:nvSpPr>
      <xdr:spPr>
        <a:xfrm>
          <a:off x="7810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132156</xdr:rowOff>
    </xdr:from>
    <xdr:ext cx="534377" cy="259045"/>
    <xdr:sp macro="" textlink="">
      <xdr:nvSpPr>
        <xdr:cNvPr id="471" name="テキスト ボックス 470"/>
        <xdr:cNvSpPr txBox="1"/>
      </xdr:nvSpPr>
      <xdr:spPr>
        <a:xfrm>
          <a:off x="7594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106553</xdr:rowOff>
    </xdr:from>
    <xdr:to>
      <xdr:col>36</xdr:col>
      <xdr:colOff>165100</xdr:colOff>
      <xdr:row>97</xdr:row>
      <xdr:rowOff>36703</xdr:rowOff>
    </xdr:to>
    <xdr:sp macro="" textlink="">
      <xdr:nvSpPr>
        <xdr:cNvPr id="472" name="フローチャート: 判断 471"/>
        <xdr:cNvSpPr/>
      </xdr:nvSpPr>
      <xdr:spPr>
        <a:xfrm>
          <a:off x="6921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53230</xdr:rowOff>
    </xdr:from>
    <xdr:ext cx="534377" cy="259045"/>
    <xdr:sp macro="" textlink="">
      <xdr:nvSpPr>
        <xdr:cNvPr id="473" name="テキスト ボックス 472"/>
        <xdr:cNvSpPr txBox="1"/>
      </xdr:nvSpPr>
      <xdr:spPr>
        <a:xfrm>
          <a:off x="6705111" y="163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121366</xdr:rowOff>
    </xdr:from>
    <xdr:to>
      <xdr:col>55</xdr:col>
      <xdr:colOff>50800</xdr:colOff>
      <xdr:row>98</xdr:row>
      <xdr:rowOff>51516</xdr:rowOff>
    </xdr:to>
    <xdr:sp macro="" textlink="">
      <xdr:nvSpPr>
        <xdr:cNvPr id="479" name="楕円 478"/>
        <xdr:cNvSpPr/>
      </xdr:nvSpPr>
      <xdr:spPr>
        <a:xfrm>
          <a:off x="10426700" y="1675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36293</xdr:rowOff>
    </xdr:from>
    <xdr:ext cx="534377" cy="259045"/>
    <xdr:sp macro="" textlink="">
      <xdr:nvSpPr>
        <xdr:cNvPr id="480" name="土木費該当値テキスト"/>
        <xdr:cNvSpPr txBox="1"/>
      </xdr:nvSpPr>
      <xdr:spPr>
        <a:xfrm>
          <a:off x="10528300" y="1666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125000</xdr:rowOff>
    </xdr:from>
    <xdr:to>
      <xdr:col>50</xdr:col>
      <xdr:colOff>165100</xdr:colOff>
      <xdr:row>98</xdr:row>
      <xdr:rowOff>55150</xdr:rowOff>
    </xdr:to>
    <xdr:sp macro="" textlink="">
      <xdr:nvSpPr>
        <xdr:cNvPr id="481" name="楕円 480"/>
        <xdr:cNvSpPr/>
      </xdr:nvSpPr>
      <xdr:spPr>
        <a:xfrm>
          <a:off x="9588500" y="167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46277</xdr:rowOff>
    </xdr:from>
    <xdr:ext cx="534377" cy="259045"/>
    <xdr:sp macro="" textlink="">
      <xdr:nvSpPr>
        <xdr:cNvPr id="482" name="テキスト ボックス 481"/>
        <xdr:cNvSpPr txBox="1"/>
      </xdr:nvSpPr>
      <xdr:spPr>
        <a:xfrm>
          <a:off x="9372111" y="168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143759</xdr:rowOff>
    </xdr:from>
    <xdr:to>
      <xdr:col>46</xdr:col>
      <xdr:colOff>38100</xdr:colOff>
      <xdr:row>98</xdr:row>
      <xdr:rowOff>73909</xdr:rowOff>
    </xdr:to>
    <xdr:sp macro="" textlink="">
      <xdr:nvSpPr>
        <xdr:cNvPr id="483" name="楕円 482"/>
        <xdr:cNvSpPr/>
      </xdr:nvSpPr>
      <xdr:spPr>
        <a:xfrm>
          <a:off x="8699500" y="167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65036</xdr:rowOff>
    </xdr:from>
    <xdr:ext cx="534377" cy="259045"/>
    <xdr:sp macro="" textlink="">
      <xdr:nvSpPr>
        <xdr:cNvPr id="484" name="テキスト ボックス 483"/>
        <xdr:cNvSpPr txBox="1"/>
      </xdr:nvSpPr>
      <xdr:spPr>
        <a:xfrm>
          <a:off x="8483111" y="1686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154074</xdr:rowOff>
    </xdr:from>
    <xdr:to>
      <xdr:col>41</xdr:col>
      <xdr:colOff>101600</xdr:colOff>
      <xdr:row>98</xdr:row>
      <xdr:rowOff>84224</xdr:rowOff>
    </xdr:to>
    <xdr:sp macro="" textlink="">
      <xdr:nvSpPr>
        <xdr:cNvPr id="485" name="楕円 484"/>
        <xdr:cNvSpPr/>
      </xdr:nvSpPr>
      <xdr:spPr>
        <a:xfrm>
          <a:off x="7810500" y="1678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75351</xdr:rowOff>
    </xdr:from>
    <xdr:ext cx="534377" cy="259045"/>
    <xdr:sp macro="" textlink="">
      <xdr:nvSpPr>
        <xdr:cNvPr id="486" name="テキスト ボックス 485"/>
        <xdr:cNvSpPr txBox="1"/>
      </xdr:nvSpPr>
      <xdr:spPr>
        <a:xfrm>
          <a:off x="7594111" y="1687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133308</xdr:rowOff>
    </xdr:from>
    <xdr:to>
      <xdr:col>36</xdr:col>
      <xdr:colOff>165100</xdr:colOff>
      <xdr:row>98</xdr:row>
      <xdr:rowOff>63458</xdr:rowOff>
    </xdr:to>
    <xdr:sp macro="" textlink="">
      <xdr:nvSpPr>
        <xdr:cNvPr id="487" name="楕円 486"/>
        <xdr:cNvSpPr/>
      </xdr:nvSpPr>
      <xdr:spPr>
        <a:xfrm>
          <a:off x="6921500" y="167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54585</xdr:rowOff>
    </xdr:from>
    <xdr:ext cx="534377" cy="259045"/>
    <xdr:sp macro="" textlink="">
      <xdr:nvSpPr>
        <xdr:cNvPr id="488" name="テキスト ボックス 487"/>
        <xdr:cNvSpPr txBox="1"/>
      </xdr:nvSpPr>
      <xdr:spPr>
        <a:xfrm>
          <a:off x="6705111" y="1685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142348</xdr:rowOff>
    </xdr:from>
    <xdr:to>
      <xdr:col>85</xdr:col>
      <xdr:colOff>127000</xdr:colOff>
      <xdr:row>36</xdr:row>
      <xdr:rowOff>143072</xdr:rowOff>
    </xdr:to>
    <xdr:cxnSp macro="">
      <xdr:nvCxnSpPr>
        <xdr:cNvPr id="517" name="直線コネクタ 516"/>
        <xdr:cNvCxnSpPr/>
      </xdr:nvCxnSpPr>
      <xdr:spPr>
        <a:xfrm>
          <a:off x="15481300" y="6314548"/>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114730</xdr:rowOff>
    </xdr:from>
    <xdr:ext cx="534377" cy="259045"/>
    <xdr:sp macro="" textlink="">
      <xdr:nvSpPr>
        <xdr:cNvPr id="518" name="消防費平均値テキスト"/>
        <xdr:cNvSpPr txBox="1"/>
      </xdr:nvSpPr>
      <xdr:spPr>
        <a:xfrm>
          <a:off x="16370300" y="611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142348</xdr:rowOff>
    </xdr:from>
    <xdr:to>
      <xdr:col>81</xdr:col>
      <xdr:colOff>50800</xdr:colOff>
      <xdr:row>37</xdr:row>
      <xdr:rowOff>5378</xdr:rowOff>
    </xdr:to>
    <xdr:cxnSp macro="">
      <xdr:nvCxnSpPr>
        <xdr:cNvPr id="520" name="直線コネクタ 519"/>
        <xdr:cNvCxnSpPr/>
      </xdr:nvCxnSpPr>
      <xdr:spPr>
        <a:xfrm flipV="1">
          <a:off x="14592300" y="6314548"/>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35901</xdr:rowOff>
    </xdr:from>
    <xdr:ext cx="534377" cy="259045"/>
    <xdr:sp macro="" textlink="">
      <xdr:nvSpPr>
        <xdr:cNvPr id="522" name="テキスト ボックス 521"/>
        <xdr:cNvSpPr txBox="1"/>
      </xdr:nvSpPr>
      <xdr:spPr>
        <a:xfrm>
          <a:off x="15214111" y="603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51708</xdr:rowOff>
    </xdr:from>
    <xdr:to>
      <xdr:col>76</xdr:col>
      <xdr:colOff>114300</xdr:colOff>
      <xdr:row>37</xdr:row>
      <xdr:rowOff>5378</xdr:rowOff>
    </xdr:to>
    <xdr:cxnSp macro="">
      <xdr:nvCxnSpPr>
        <xdr:cNvPr id="523" name="直線コネクタ 522"/>
        <xdr:cNvCxnSpPr/>
      </xdr:nvCxnSpPr>
      <xdr:spPr>
        <a:xfrm>
          <a:off x="13703300" y="6223908"/>
          <a:ext cx="889000" cy="1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31634</xdr:rowOff>
    </xdr:from>
    <xdr:ext cx="534377" cy="259045"/>
    <xdr:sp macro="" textlink="">
      <xdr:nvSpPr>
        <xdr:cNvPr id="525" name="テキスト ボックス 524"/>
        <xdr:cNvSpPr txBox="1"/>
      </xdr:nvSpPr>
      <xdr:spPr>
        <a:xfrm>
          <a:off x="14325111" y="60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51708</xdr:rowOff>
    </xdr:from>
    <xdr:to>
      <xdr:col>71</xdr:col>
      <xdr:colOff>177800</xdr:colOff>
      <xdr:row>36</xdr:row>
      <xdr:rowOff>138709</xdr:rowOff>
    </xdr:to>
    <xdr:cxnSp macro="">
      <xdr:nvCxnSpPr>
        <xdr:cNvPr id="526" name="直線コネクタ 525"/>
        <xdr:cNvCxnSpPr/>
      </xdr:nvCxnSpPr>
      <xdr:spPr>
        <a:xfrm flipV="1">
          <a:off x="12814300" y="6223908"/>
          <a:ext cx="889000" cy="8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27" name="フローチャート: 判断 526"/>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118172</xdr:rowOff>
    </xdr:from>
    <xdr:ext cx="534377" cy="259045"/>
    <xdr:sp macro="" textlink="">
      <xdr:nvSpPr>
        <xdr:cNvPr id="528" name="テキスト ボックス 527"/>
        <xdr:cNvSpPr txBox="1"/>
      </xdr:nvSpPr>
      <xdr:spPr>
        <a:xfrm>
          <a:off x="13436111" y="629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29" name="フローチャート: 判断 528"/>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0" name="テキスト ボックス 529"/>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92272</xdr:rowOff>
    </xdr:from>
    <xdr:to>
      <xdr:col>85</xdr:col>
      <xdr:colOff>177800</xdr:colOff>
      <xdr:row>37</xdr:row>
      <xdr:rowOff>22422</xdr:rowOff>
    </xdr:to>
    <xdr:sp macro="" textlink="">
      <xdr:nvSpPr>
        <xdr:cNvPr id="536" name="楕円 535"/>
        <xdr:cNvSpPr/>
      </xdr:nvSpPr>
      <xdr:spPr>
        <a:xfrm>
          <a:off x="16268700" y="626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70699</xdr:rowOff>
    </xdr:from>
    <xdr:ext cx="534377" cy="259045"/>
    <xdr:sp macro="" textlink="">
      <xdr:nvSpPr>
        <xdr:cNvPr id="537" name="消防費該当値テキスト"/>
        <xdr:cNvSpPr txBox="1"/>
      </xdr:nvSpPr>
      <xdr:spPr>
        <a:xfrm>
          <a:off x="16370300" y="624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91548</xdr:rowOff>
    </xdr:from>
    <xdr:to>
      <xdr:col>81</xdr:col>
      <xdr:colOff>101600</xdr:colOff>
      <xdr:row>37</xdr:row>
      <xdr:rowOff>21698</xdr:rowOff>
    </xdr:to>
    <xdr:sp macro="" textlink="">
      <xdr:nvSpPr>
        <xdr:cNvPr id="538" name="楕円 537"/>
        <xdr:cNvSpPr/>
      </xdr:nvSpPr>
      <xdr:spPr>
        <a:xfrm>
          <a:off x="15430500" y="626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12825</xdr:rowOff>
    </xdr:from>
    <xdr:ext cx="534377" cy="259045"/>
    <xdr:sp macro="" textlink="">
      <xdr:nvSpPr>
        <xdr:cNvPr id="539" name="テキスト ボックス 538"/>
        <xdr:cNvSpPr txBox="1"/>
      </xdr:nvSpPr>
      <xdr:spPr>
        <a:xfrm>
          <a:off x="15214111" y="635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126028</xdr:rowOff>
    </xdr:from>
    <xdr:to>
      <xdr:col>76</xdr:col>
      <xdr:colOff>165100</xdr:colOff>
      <xdr:row>37</xdr:row>
      <xdr:rowOff>56178</xdr:rowOff>
    </xdr:to>
    <xdr:sp macro="" textlink="">
      <xdr:nvSpPr>
        <xdr:cNvPr id="540" name="楕円 539"/>
        <xdr:cNvSpPr/>
      </xdr:nvSpPr>
      <xdr:spPr>
        <a:xfrm>
          <a:off x="14541500" y="62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47305</xdr:rowOff>
    </xdr:from>
    <xdr:ext cx="534377" cy="259045"/>
    <xdr:sp macro="" textlink="">
      <xdr:nvSpPr>
        <xdr:cNvPr id="541" name="テキスト ボックス 540"/>
        <xdr:cNvSpPr txBox="1"/>
      </xdr:nvSpPr>
      <xdr:spPr>
        <a:xfrm>
          <a:off x="14325111" y="639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908</xdr:rowOff>
    </xdr:from>
    <xdr:to>
      <xdr:col>72</xdr:col>
      <xdr:colOff>38100</xdr:colOff>
      <xdr:row>36</xdr:row>
      <xdr:rowOff>102508</xdr:rowOff>
    </xdr:to>
    <xdr:sp macro="" textlink="">
      <xdr:nvSpPr>
        <xdr:cNvPr id="542" name="楕円 541"/>
        <xdr:cNvSpPr/>
      </xdr:nvSpPr>
      <xdr:spPr>
        <a:xfrm>
          <a:off x="13652500" y="617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119035</xdr:rowOff>
    </xdr:from>
    <xdr:ext cx="534377" cy="259045"/>
    <xdr:sp macro="" textlink="">
      <xdr:nvSpPr>
        <xdr:cNvPr id="543" name="テキスト ボックス 542"/>
        <xdr:cNvSpPr txBox="1"/>
      </xdr:nvSpPr>
      <xdr:spPr>
        <a:xfrm>
          <a:off x="13436111" y="59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87909</xdr:rowOff>
    </xdr:from>
    <xdr:to>
      <xdr:col>67</xdr:col>
      <xdr:colOff>101600</xdr:colOff>
      <xdr:row>37</xdr:row>
      <xdr:rowOff>18059</xdr:rowOff>
    </xdr:to>
    <xdr:sp macro="" textlink="">
      <xdr:nvSpPr>
        <xdr:cNvPr id="544" name="楕円 543"/>
        <xdr:cNvSpPr/>
      </xdr:nvSpPr>
      <xdr:spPr>
        <a:xfrm>
          <a:off x="12763500" y="62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9186</xdr:rowOff>
    </xdr:from>
    <xdr:ext cx="534377" cy="259045"/>
    <xdr:sp macro="" textlink="">
      <xdr:nvSpPr>
        <xdr:cNvPr id="545" name="テキスト ボックス 544"/>
        <xdr:cNvSpPr txBox="1"/>
      </xdr:nvSpPr>
      <xdr:spPr>
        <a:xfrm>
          <a:off x="12547111" y="635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93647</xdr:rowOff>
    </xdr:from>
    <xdr:to>
      <xdr:col>85</xdr:col>
      <xdr:colOff>127000</xdr:colOff>
      <xdr:row>57</xdr:row>
      <xdr:rowOff>168601</xdr:rowOff>
    </xdr:to>
    <xdr:cxnSp macro="">
      <xdr:nvCxnSpPr>
        <xdr:cNvPr id="576" name="直線コネクタ 575"/>
        <xdr:cNvCxnSpPr/>
      </xdr:nvCxnSpPr>
      <xdr:spPr>
        <a:xfrm flipV="1">
          <a:off x="15481300" y="9866297"/>
          <a:ext cx="838200" cy="7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42618</xdr:rowOff>
    </xdr:from>
    <xdr:ext cx="534377" cy="259045"/>
    <xdr:sp macro="" textlink="">
      <xdr:nvSpPr>
        <xdr:cNvPr id="577" name="教育費平均値テキスト"/>
        <xdr:cNvSpPr txBox="1"/>
      </xdr:nvSpPr>
      <xdr:spPr>
        <a:xfrm>
          <a:off x="16370300" y="981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128132</xdr:rowOff>
    </xdr:from>
    <xdr:to>
      <xdr:col>81</xdr:col>
      <xdr:colOff>50800</xdr:colOff>
      <xdr:row>57</xdr:row>
      <xdr:rowOff>168601</xdr:rowOff>
    </xdr:to>
    <xdr:cxnSp macro="">
      <xdr:nvCxnSpPr>
        <xdr:cNvPr id="579" name="直線コネクタ 578"/>
        <xdr:cNvCxnSpPr/>
      </xdr:nvCxnSpPr>
      <xdr:spPr>
        <a:xfrm>
          <a:off x="14592300" y="9900782"/>
          <a:ext cx="889000" cy="4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6316</xdr:rowOff>
    </xdr:from>
    <xdr:ext cx="534377" cy="259045"/>
    <xdr:sp macro="" textlink="">
      <xdr:nvSpPr>
        <xdr:cNvPr id="581" name="テキスト ボックス 580"/>
        <xdr:cNvSpPr txBox="1"/>
      </xdr:nvSpPr>
      <xdr:spPr>
        <a:xfrm>
          <a:off x="15214111" y="9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128132</xdr:rowOff>
    </xdr:from>
    <xdr:to>
      <xdr:col>76</xdr:col>
      <xdr:colOff>114300</xdr:colOff>
      <xdr:row>57</xdr:row>
      <xdr:rowOff>147348</xdr:rowOff>
    </xdr:to>
    <xdr:cxnSp macro="">
      <xdr:nvCxnSpPr>
        <xdr:cNvPr id="582" name="直線コネクタ 581"/>
        <xdr:cNvCxnSpPr/>
      </xdr:nvCxnSpPr>
      <xdr:spPr>
        <a:xfrm flipV="1">
          <a:off x="13703300" y="9900782"/>
          <a:ext cx="889000" cy="1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13181</xdr:rowOff>
    </xdr:from>
    <xdr:ext cx="534377" cy="259045"/>
    <xdr:sp macro="" textlink="">
      <xdr:nvSpPr>
        <xdr:cNvPr id="584" name="テキスト ボックス 583"/>
        <xdr:cNvSpPr txBox="1"/>
      </xdr:nvSpPr>
      <xdr:spPr>
        <a:xfrm>
          <a:off x="14325111" y="96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147348</xdr:rowOff>
    </xdr:from>
    <xdr:to>
      <xdr:col>71</xdr:col>
      <xdr:colOff>177800</xdr:colOff>
      <xdr:row>58</xdr:row>
      <xdr:rowOff>2808</xdr:rowOff>
    </xdr:to>
    <xdr:cxnSp macro="">
      <xdr:nvCxnSpPr>
        <xdr:cNvPr id="585" name="直線コネクタ 584"/>
        <xdr:cNvCxnSpPr/>
      </xdr:nvCxnSpPr>
      <xdr:spPr>
        <a:xfrm flipV="1">
          <a:off x="12814300" y="9919998"/>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88084</xdr:rowOff>
    </xdr:from>
    <xdr:to>
      <xdr:col>72</xdr:col>
      <xdr:colOff>38100</xdr:colOff>
      <xdr:row>58</xdr:row>
      <xdr:rowOff>18234</xdr:rowOff>
    </xdr:to>
    <xdr:sp macro="" textlink="">
      <xdr:nvSpPr>
        <xdr:cNvPr id="586" name="フローチャート: 判断 585"/>
        <xdr:cNvSpPr/>
      </xdr:nvSpPr>
      <xdr:spPr>
        <a:xfrm>
          <a:off x="13652500" y="98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34761</xdr:rowOff>
    </xdr:from>
    <xdr:ext cx="534377" cy="259045"/>
    <xdr:sp macro="" textlink="">
      <xdr:nvSpPr>
        <xdr:cNvPr id="587" name="テキスト ボックス 586"/>
        <xdr:cNvSpPr txBox="1"/>
      </xdr:nvSpPr>
      <xdr:spPr>
        <a:xfrm>
          <a:off x="13436111" y="96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165814</xdr:rowOff>
    </xdr:from>
    <xdr:to>
      <xdr:col>67</xdr:col>
      <xdr:colOff>101600</xdr:colOff>
      <xdr:row>57</xdr:row>
      <xdr:rowOff>95964</xdr:rowOff>
    </xdr:to>
    <xdr:sp macro="" textlink="">
      <xdr:nvSpPr>
        <xdr:cNvPr id="588" name="フローチャート: 判断 587"/>
        <xdr:cNvSpPr/>
      </xdr:nvSpPr>
      <xdr:spPr>
        <a:xfrm>
          <a:off x="12763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112491</xdr:rowOff>
    </xdr:from>
    <xdr:ext cx="534377" cy="259045"/>
    <xdr:sp macro="" textlink="">
      <xdr:nvSpPr>
        <xdr:cNvPr id="589" name="テキスト ボックス 588"/>
        <xdr:cNvSpPr txBox="1"/>
      </xdr:nvSpPr>
      <xdr:spPr>
        <a:xfrm>
          <a:off x="12547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42847</xdr:rowOff>
    </xdr:from>
    <xdr:to>
      <xdr:col>85</xdr:col>
      <xdr:colOff>177800</xdr:colOff>
      <xdr:row>57</xdr:row>
      <xdr:rowOff>144447</xdr:rowOff>
    </xdr:to>
    <xdr:sp macro="" textlink="">
      <xdr:nvSpPr>
        <xdr:cNvPr id="595" name="楕円 594"/>
        <xdr:cNvSpPr/>
      </xdr:nvSpPr>
      <xdr:spPr>
        <a:xfrm>
          <a:off x="16268700" y="981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65724</xdr:rowOff>
    </xdr:from>
    <xdr:ext cx="534377" cy="259045"/>
    <xdr:sp macro="" textlink="">
      <xdr:nvSpPr>
        <xdr:cNvPr id="596" name="教育費該当値テキスト"/>
        <xdr:cNvSpPr txBox="1"/>
      </xdr:nvSpPr>
      <xdr:spPr>
        <a:xfrm>
          <a:off x="16370300" y="966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117801</xdr:rowOff>
    </xdr:from>
    <xdr:to>
      <xdr:col>81</xdr:col>
      <xdr:colOff>101600</xdr:colOff>
      <xdr:row>58</xdr:row>
      <xdr:rowOff>47951</xdr:rowOff>
    </xdr:to>
    <xdr:sp macro="" textlink="">
      <xdr:nvSpPr>
        <xdr:cNvPr id="597" name="楕円 596"/>
        <xdr:cNvSpPr/>
      </xdr:nvSpPr>
      <xdr:spPr>
        <a:xfrm>
          <a:off x="15430500" y="98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39078</xdr:rowOff>
    </xdr:from>
    <xdr:ext cx="534377" cy="259045"/>
    <xdr:sp macro="" textlink="">
      <xdr:nvSpPr>
        <xdr:cNvPr id="598" name="テキスト ボックス 597"/>
        <xdr:cNvSpPr txBox="1"/>
      </xdr:nvSpPr>
      <xdr:spPr>
        <a:xfrm>
          <a:off x="15214111" y="998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77332</xdr:rowOff>
    </xdr:from>
    <xdr:to>
      <xdr:col>76</xdr:col>
      <xdr:colOff>165100</xdr:colOff>
      <xdr:row>58</xdr:row>
      <xdr:rowOff>7482</xdr:rowOff>
    </xdr:to>
    <xdr:sp macro="" textlink="">
      <xdr:nvSpPr>
        <xdr:cNvPr id="599" name="楕円 598"/>
        <xdr:cNvSpPr/>
      </xdr:nvSpPr>
      <xdr:spPr>
        <a:xfrm>
          <a:off x="14541500" y="98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170059</xdr:rowOff>
    </xdr:from>
    <xdr:ext cx="534377" cy="259045"/>
    <xdr:sp macro="" textlink="">
      <xdr:nvSpPr>
        <xdr:cNvPr id="600" name="テキスト ボックス 599"/>
        <xdr:cNvSpPr txBox="1"/>
      </xdr:nvSpPr>
      <xdr:spPr>
        <a:xfrm>
          <a:off x="14325111" y="99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96548</xdr:rowOff>
    </xdr:from>
    <xdr:to>
      <xdr:col>72</xdr:col>
      <xdr:colOff>38100</xdr:colOff>
      <xdr:row>58</xdr:row>
      <xdr:rowOff>26698</xdr:rowOff>
    </xdr:to>
    <xdr:sp macro="" textlink="">
      <xdr:nvSpPr>
        <xdr:cNvPr id="601" name="楕円 600"/>
        <xdr:cNvSpPr/>
      </xdr:nvSpPr>
      <xdr:spPr>
        <a:xfrm>
          <a:off x="13652500" y="986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17825</xdr:rowOff>
    </xdr:from>
    <xdr:ext cx="534377" cy="259045"/>
    <xdr:sp macro="" textlink="">
      <xdr:nvSpPr>
        <xdr:cNvPr id="602" name="テキスト ボックス 601"/>
        <xdr:cNvSpPr txBox="1"/>
      </xdr:nvSpPr>
      <xdr:spPr>
        <a:xfrm>
          <a:off x="13436111" y="996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123458</xdr:rowOff>
    </xdr:from>
    <xdr:to>
      <xdr:col>67</xdr:col>
      <xdr:colOff>101600</xdr:colOff>
      <xdr:row>58</xdr:row>
      <xdr:rowOff>53608</xdr:rowOff>
    </xdr:to>
    <xdr:sp macro="" textlink="">
      <xdr:nvSpPr>
        <xdr:cNvPr id="603" name="楕円 602"/>
        <xdr:cNvSpPr/>
      </xdr:nvSpPr>
      <xdr:spPr>
        <a:xfrm>
          <a:off x="12763500" y="989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44735</xdr:rowOff>
    </xdr:from>
    <xdr:ext cx="534377" cy="259045"/>
    <xdr:sp macro="" textlink="">
      <xdr:nvSpPr>
        <xdr:cNvPr id="604" name="テキスト ボックス 603"/>
        <xdr:cNvSpPr txBox="1"/>
      </xdr:nvSpPr>
      <xdr:spPr>
        <a:xfrm>
          <a:off x="12547111" y="99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10404</xdr:rowOff>
    </xdr:from>
    <xdr:to>
      <xdr:col>85</xdr:col>
      <xdr:colOff>127000</xdr:colOff>
      <xdr:row>78</xdr:row>
      <xdr:rowOff>14931</xdr:rowOff>
    </xdr:to>
    <xdr:cxnSp macro="">
      <xdr:nvCxnSpPr>
        <xdr:cNvPr id="631" name="直線コネクタ 630"/>
        <xdr:cNvCxnSpPr/>
      </xdr:nvCxnSpPr>
      <xdr:spPr>
        <a:xfrm>
          <a:off x="15481300" y="13383504"/>
          <a:ext cx="8382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142913</xdr:rowOff>
    </xdr:from>
    <xdr:ext cx="469744" cy="259045"/>
    <xdr:sp macro="" textlink="">
      <xdr:nvSpPr>
        <xdr:cNvPr id="632" name="災害復旧費平均値テキスト"/>
        <xdr:cNvSpPr txBox="1"/>
      </xdr:nvSpPr>
      <xdr:spPr>
        <a:xfrm>
          <a:off x="16370300" y="13173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10404</xdr:rowOff>
    </xdr:from>
    <xdr:to>
      <xdr:col>81</xdr:col>
      <xdr:colOff>50800</xdr:colOff>
      <xdr:row>78</xdr:row>
      <xdr:rowOff>129436</xdr:rowOff>
    </xdr:to>
    <xdr:cxnSp macro="">
      <xdr:nvCxnSpPr>
        <xdr:cNvPr id="634" name="直線コネクタ 633"/>
        <xdr:cNvCxnSpPr/>
      </xdr:nvCxnSpPr>
      <xdr:spPr>
        <a:xfrm flipV="1">
          <a:off x="14592300" y="13383504"/>
          <a:ext cx="889000" cy="11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120728</xdr:rowOff>
    </xdr:from>
    <xdr:ext cx="469744" cy="259045"/>
    <xdr:sp macro="" textlink="">
      <xdr:nvSpPr>
        <xdr:cNvPr id="636" name="テキスト ボックス 635"/>
        <xdr:cNvSpPr txBox="1"/>
      </xdr:nvSpPr>
      <xdr:spPr>
        <a:xfrm>
          <a:off x="15246428" y="13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129436</xdr:rowOff>
    </xdr:from>
    <xdr:to>
      <xdr:col>76</xdr:col>
      <xdr:colOff>114300</xdr:colOff>
      <xdr:row>78</xdr:row>
      <xdr:rowOff>129459</xdr:rowOff>
    </xdr:to>
    <xdr:cxnSp macro="">
      <xdr:nvCxnSpPr>
        <xdr:cNvPr id="637" name="直線コネクタ 636"/>
        <xdr:cNvCxnSpPr/>
      </xdr:nvCxnSpPr>
      <xdr:spPr>
        <a:xfrm flipV="1">
          <a:off x="13703300" y="13502536"/>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106512</xdr:rowOff>
    </xdr:from>
    <xdr:ext cx="469744" cy="259045"/>
    <xdr:sp macro="" textlink="">
      <xdr:nvSpPr>
        <xdr:cNvPr id="639" name="テキスト ボックス 638"/>
        <xdr:cNvSpPr txBox="1"/>
      </xdr:nvSpPr>
      <xdr:spPr>
        <a:xfrm>
          <a:off x="14357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143838</xdr:rowOff>
    </xdr:from>
    <xdr:to>
      <xdr:col>71</xdr:col>
      <xdr:colOff>177800</xdr:colOff>
      <xdr:row>78</xdr:row>
      <xdr:rowOff>129459</xdr:rowOff>
    </xdr:to>
    <xdr:cxnSp macro="">
      <xdr:nvCxnSpPr>
        <xdr:cNvPr id="640" name="直線コネクタ 639"/>
        <xdr:cNvCxnSpPr/>
      </xdr:nvCxnSpPr>
      <xdr:spPr>
        <a:xfrm>
          <a:off x="12814300" y="13345488"/>
          <a:ext cx="889000" cy="15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10695</xdr:rowOff>
    </xdr:from>
    <xdr:to>
      <xdr:col>72</xdr:col>
      <xdr:colOff>38100</xdr:colOff>
      <xdr:row>78</xdr:row>
      <xdr:rowOff>112295</xdr:rowOff>
    </xdr:to>
    <xdr:sp macro="" textlink="">
      <xdr:nvSpPr>
        <xdr:cNvPr id="641" name="フローチャート: 判断 640"/>
        <xdr:cNvSpPr/>
      </xdr:nvSpPr>
      <xdr:spPr>
        <a:xfrm>
          <a:off x="13652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128822</xdr:rowOff>
    </xdr:from>
    <xdr:ext cx="469744" cy="259045"/>
    <xdr:sp macro="" textlink="">
      <xdr:nvSpPr>
        <xdr:cNvPr id="642" name="テキスト ボックス 641"/>
        <xdr:cNvSpPr txBox="1"/>
      </xdr:nvSpPr>
      <xdr:spPr>
        <a:xfrm>
          <a:off x="13468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74932</xdr:rowOff>
    </xdr:from>
    <xdr:to>
      <xdr:col>67</xdr:col>
      <xdr:colOff>101600</xdr:colOff>
      <xdr:row>78</xdr:row>
      <xdr:rowOff>5082</xdr:rowOff>
    </xdr:to>
    <xdr:sp macro="" textlink="">
      <xdr:nvSpPr>
        <xdr:cNvPr id="643" name="フローチャート: 判断 642"/>
        <xdr:cNvSpPr/>
      </xdr:nvSpPr>
      <xdr:spPr>
        <a:xfrm>
          <a:off x="12763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21609</xdr:rowOff>
    </xdr:from>
    <xdr:ext cx="469744" cy="259045"/>
    <xdr:sp macro="" textlink="">
      <xdr:nvSpPr>
        <xdr:cNvPr id="644" name="テキスト ボックス 643"/>
        <xdr:cNvSpPr txBox="1"/>
      </xdr:nvSpPr>
      <xdr:spPr>
        <a:xfrm>
          <a:off x="12579428"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50" name="楕円 649"/>
        <xdr:cNvSpPr/>
      </xdr:nvSpPr>
      <xdr:spPr>
        <a:xfrm>
          <a:off x="16268700" y="1333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98463</xdr:rowOff>
    </xdr:from>
    <xdr:ext cx="469744" cy="259045"/>
    <xdr:sp macro="" textlink="">
      <xdr:nvSpPr>
        <xdr:cNvPr id="651" name="災害復旧費該当値テキスト"/>
        <xdr:cNvSpPr txBox="1"/>
      </xdr:nvSpPr>
      <xdr:spPr>
        <a:xfrm>
          <a:off x="16370300" y="1330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131054</xdr:rowOff>
    </xdr:from>
    <xdr:to>
      <xdr:col>81</xdr:col>
      <xdr:colOff>101600</xdr:colOff>
      <xdr:row>78</xdr:row>
      <xdr:rowOff>61204</xdr:rowOff>
    </xdr:to>
    <xdr:sp macro="" textlink="">
      <xdr:nvSpPr>
        <xdr:cNvPr id="652" name="楕円 651"/>
        <xdr:cNvSpPr/>
      </xdr:nvSpPr>
      <xdr:spPr>
        <a:xfrm>
          <a:off x="15430500" y="133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77731</xdr:rowOff>
    </xdr:from>
    <xdr:ext cx="469744" cy="259045"/>
    <xdr:sp macro="" textlink="">
      <xdr:nvSpPr>
        <xdr:cNvPr id="653" name="テキスト ボックス 652"/>
        <xdr:cNvSpPr txBox="1"/>
      </xdr:nvSpPr>
      <xdr:spPr>
        <a:xfrm>
          <a:off x="15246428" y="1310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78636</xdr:rowOff>
    </xdr:from>
    <xdr:to>
      <xdr:col>76</xdr:col>
      <xdr:colOff>165100</xdr:colOff>
      <xdr:row>79</xdr:row>
      <xdr:rowOff>8786</xdr:rowOff>
    </xdr:to>
    <xdr:sp macro="" textlink="">
      <xdr:nvSpPr>
        <xdr:cNvPr id="654" name="楕円 653"/>
        <xdr:cNvSpPr/>
      </xdr:nvSpPr>
      <xdr:spPr>
        <a:xfrm>
          <a:off x="14541500" y="1345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171363</xdr:rowOff>
    </xdr:from>
    <xdr:ext cx="378565" cy="259045"/>
    <xdr:sp macro="" textlink="">
      <xdr:nvSpPr>
        <xdr:cNvPr id="655" name="テキスト ボックス 654"/>
        <xdr:cNvSpPr txBox="1"/>
      </xdr:nvSpPr>
      <xdr:spPr>
        <a:xfrm>
          <a:off x="14403017" y="13544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78659</xdr:rowOff>
    </xdr:from>
    <xdr:to>
      <xdr:col>72</xdr:col>
      <xdr:colOff>38100</xdr:colOff>
      <xdr:row>79</xdr:row>
      <xdr:rowOff>8809</xdr:rowOff>
    </xdr:to>
    <xdr:sp macro="" textlink="">
      <xdr:nvSpPr>
        <xdr:cNvPr id="656" name="楕円 655"/>
        <xdr:cNvSpPr/>
      </xdr:nvSpPr>
      <xdr:spPr>
        <a:xfrm>
          <a:off x="13652500" y="1345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171386</xdr:rowOff>
    </xdr:from>
    <xdr:ext cx="378565" cy="259045"/>
    <xdr:sp macro="" textlink="">
      <xdr:nvSpPr>
        <xdr:cNvPr id="657" name="テキスト ボックス 656"/>
        <xdr:cNvSpPr txBox="1"/>
      </xdr:nvSpPr>
      <xdr:spPr>
        <a:xfrm>
          <a:off x="13514017" y="1354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93038</xdr:rowOff>
    </xdr:from>
    <xdr:to>
      <xdr:col>67</xdr:col>
      <xdr:colOff>101600</xdr:colOff>
      <xdr:row>78</xdr:row>
      <xdr:rowOff>23188</xdr:rowOff>
    </xdr:to>
    <xdr:sp macro="" textlink="">
      <xdr:nvSpPr>
        <xdr:cNvPr id="658" name="楕円 657"/>
        <xdr:cNvSpPr/>
      </xdr:nvSpPr>
      <xdr:spPr>
        <a:xfrm>
          <a:off x="12763500" y="1329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14315</xdr:rowOff>
    </xdr:from>
    <xdr:ext cx="469744" cy="259045"/>
    <xdr:sp macro="" textlink="">
      <xdr:nvSpPr>
        <xdr:cNvPr id="659" name="テキスト ボックス 658"/>
        <xdr:cNvSpPr txBox="1"/>
      </xdr:nvSpPr>
      <xdr:spPr>
        <a:xfrm>
          <a:off x="12579428" y="1338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63005</xdr:rowOff>
    </xdr:from>
    <xdr:to>
      <xdr:col>85</xdr:col>
      <xdr:colOff>127000</xdr:colOff>
      <xdr:row>95</xdr:row>
      <xdr:rowOff>54364</xdr:rowOff>
    </xdr:to>
    <xdr:cxnSp macro="">
      <xdr:nvCxnSpPr>
        <xdr:cNvPr id="688" name="直線コネクタ 687"/>
        <xdr:cNvCxnSpPr/>
      </xdr:nvCxnSpPr>
      <xdr:spPr>
        <a:xfrm flipV="1">
          <a:off x="15481300" y="16179305"/>
          <a:ext cx="838200" cy="16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19321</xdr:rowOff>
    </xdr:from>
    <xdr:ext cx="534377" cy="259045"/>
    <xdr:sp macro="" textlink="">
      <xdr:nvSpPr>
        <xdr:cNvPr id="689" name="公債費平均値テキスト"/>
        <xdr:cNvSpPr txBox="1"/>
      </xdr:nvSpPr>
      <xdr:spPr>
        <a:xfrm>
          <a:off x="16370300" y="16478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34894</xdr:rowOff>
    </xdr:from>
    <xdr:to>
      <xdr:col>81</xdr:col>
      <xdr:colOff>50800</xdr:colOff>
      <xdr:row>95</xdr:row>
      <xdr:rowOff>54364</xdr:rowOff>
    </xdr:to>
    <xdr:cxnSp macro="">
      <xdr:nvCxnSpPr>
        <xdr:cNvPr id="691" name="直線コネクタ 690"/>
        <xdr:cNvCxnSpPr/>
      </xdr:nvCxnSpPr>
      <xdr:spPr>
        <a:xfrm>
          <a:off x="14592300" y="16322644"/>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137934</xdr:rowOff>
    </xdr:from>
    <xdr:ext cx="534377" cy="259045"/>
    <xdr:sp macro="" textlink="">
      <xdr:nvSpPr>
        <xdr:cNvPr id="693" name="テキスト ボックス 692"/>
        <xdr:cNvSpPr txBox="1"/>
      </xdr:nvSpPr>
      <xdr:spPr>
        <a:xfrm>
          <a:off x="15214111" y="165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34894</xdr:rowOff>
    </xdr:from>
    <xdr:to>
      <xdr:col>76</xdr:col>
      <xdr:colOff>114300</xdr:colOff>
      <xdr:row>95</xdr:row>
      <xdr:rowOff>57930</xdr:rowOff>
    </xdr:to>
    <xdr:cxnSp macro="">
      <xdr:nvCxnSpPr>
        <xdr:cNvPr id="694" name="直線コネクタ 693"/>
        <xdr:cNvCxnSpPr/>
      </xdr:nvCxnSpPr>
      <xdr:spPr>
        <a:xfrm flipV="1">
          <a:off x="13703300" y="16322644"/>
          <a:ext cx="889000" cy="2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142377</xdr:rowOff>
    </xdr:from>
    <xdr:ext cx="534377" cy="259045"/>
    <xdr:sp macro="" textlink="">
      <xdr:nvSpPr>
        <xdr:cNvPr id="696" name="テキスト ボックス 695"/>
        <xdr:cNvSpPr txBox="1"/>
      </xdr:nvSpPr>
      <xdr:spPr>
        <a:xfrm>
          <a:off x="14325111" y="166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57930</xdr:rowOff>
    </xdr:from>
    <xdr:to>
      <xdr:col>71</xdr:col>
      <xdr:colOff>177800</xdr:colOff>
      <xdr:row>95</xdr:row>
      <xdr:rowOff>153347</xdr:rowOff>
    </xdr:to>
    <xdr:cxnSp macro="">
      <xdr:nvCxnSpPr>
        <xdr:cNvPr id="697" name="直線コネクタ 696"/>
        <xdr:cNvCxnSpPr/>
      </xdr:nvCxnSpPr>
      <xdr:spPr>
        <a:xfrm flipV="1">
          <a:off x="12814300" y="16345680"/>
          <a:ext cx="889000" cy="9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92275</xdr:rowOff>
    </xdr:from>
    <xdr:to>
      <xdr:col>72</xdr:col>
      <xdr:colOff>38100</xdr:colOff>
      <xdr:row>97</xdr:row>
      <xdr:rowOff>22425</xdr:rowOff>
    </xdr:to>
    <xdr:sp macro="" textlink="">
      <xdr:nvSpPr>
        <xdr:cNvPr id="698" name="フローチャート: 判断 697"/>
        <xdr:cNvSpPr/>
      </xdr:nvSpPr>
      <xdr:spPr>
        <a:xfrm>
          <a:off x="13652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13552</xdr:rowOff>
    </xdr:from>
    <xdr:ext cx="534377" cy="259045"/>
    <xdr:sp macro="" textlink="">
      <xdr:nvSpPr>
        <xdr:cNvPr id="699" name="テキスト ボックス 698"/>
        <xdr:cNvSpPr txBox="1"/>
      </xdr:nvSpPr>
      <xdr:spPr>
        <a:xfrm>
          <a:off x="13436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162638</xdr:rowOff>
    </xdr:from>
    <xdr:to>
      <xdr:col>67</xdr:col>
      <xdr:colOff>101600</xdr:colOff>
      <xdr:row>96</xdr:row>
      <xdr:rowOff>92788</xdr:rowOff>
    </xdr:to>
    <xdr:sp macro="" textlink="">
      <xdr:nvSpPr>
        <xdr:cNvPr id="700" name="フローチャート: 判断 699"/>
        <xdr:cNvSpPr/>
      </xdr:nvSpPr>
      <xdr:spPr>
        <a:xfrm>
          <a:off x="12763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83915</xdr:rowOff>
    </xdr:from>
    <xdr:ext cx="534377" cy="259045"/>
    <xdr:sp macro="" textlink="">
      <xdr:nvSpPr>
        <xdr:cNvPr id="701" name="テキスト ボックス 700"/>
        <xdr:cNvSpPr txBox="1"/>
      </xdr:nvSpPr>
      <xdr:spPr>
        <a:xfrm>
          <a:off x="12547111" y="165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12205</xdr:rowOff>
    </xdr:from>
    <xdr:to>
      <xdr:col>85</xdr:col>
      <xdr:colOff>177800</xdr:colOff>
      <xdr:row>94</xdr:row>
      <xdr:rowOff>113805</xdr:rowOff>
    </xdr:to>
    <xdr:sp macro="" textlink="">
      <xdr:nvSpPr>
        <xdr:cNvPr id="707" name="楕円 706"/>
        <xdr:cNvSpPr/>
      </xdr:nvSpPr>
      <xdr:spPr>
        <a:xfrm>
          <a:off x="16268700" y="161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35082</xdr:rowOff>
    </xdr:from>
    <xdr:ext cx="599010" cy="259045"/>
    <xdr:sp macro="" textlink="">
      <xdr:nvSpPr>
        <xdr:cNvPr id="708" name="公債費該当値テキスト"/>
        <xdr:cNvSpPr txBox="1"/>
      </xdr:nvSpPr>
      <xdr:spPr>
        <a:xfrm>
          <a:off x="16370300" y="1597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3564</xdr:rowOff>
    </xdr:from>
    <xdr:to>
      <xdr:col>81</xdr:col>
      <xdr:colOff>101600</xdr:colOff>
      <xdr:row>95</xdr:row>
      <xdr:rowOff>105164</xdr:rowOff>
    </xdr:to>
    <xdr:sp macro="" textlink="">
      <xdr:nvSpPr>
        <xdr:cNvPr id="709" name="楕円 708"/>
        <xdr:cNvSpPr/>
      </xdr:nvSpPr>
      <xdr:spPr>
        <a:xfrm>
          <a:off x="15430500" y="1629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121691</xdr:rowOff>
    </xdr:from>
    <xdr:ext cx="534377" cy="259045"/>
    <xdr:sp macro="" textlink="">
      <xdr:nvSpPr>
        <xdr:cNvPr id="710" name="テキスト ボックス 709"/>
        <xdr:cNvSpPr txBox="1"/>
      </xdr:nvSpPr>
      <xdr:spPr>
        <a:xfrm>
          <a:off x="15214111" y="1606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155544</xdr:rowOff>
    </xdr:from>
    <xdr:to>
      <xdr:col>76</xdr:col>
      <xdr:colOff>165100</xdr:colOff>
      <xdr:row>95</xdr:row>
      <xdr:rowOff>85694</xdr:rowOff>
    </xdr:to>
    <xdr:sp macro="" textlink="">
      <xdr:nvSpPr>
        <xdr:cNvPr id="711" name="楕円 710"/>
        <xdr:cNvSpPr/>
      </xdr:nvSpPr>
      <xdr:spPr>
        <a:xfrm>
          <a:off x="14541500" y="162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102221</xdr:rowOff>
    </xdr:from>
    <xdr:ext cx="534377" cy="259045"/>
    <xdr:sp macro="" textlink="">
      <xdr:nvSpPr>
        <xdr:cNvPr id="712" name="テキスト ボックス 711"/>
        <xdr:cNvSpPr txBox="1"/>
      </xdr:nvSpPr>
      <xdr:spPr>
        <a:xfrm>
          <a:off x="14325111" y="1604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7130</xdr:rowOff>
    </xdr:from>
    <xdr:to>
      <xdr:col>72</xdr:col>
      <xdr:colOff>38100</xdr:colOff>
      <xdr:row>95</xdr:row>
      <xdr:rowOff>108730</xdr:rowOff>
    </xdr:to>
    <xdr:sp macro="" textlink="">
      <xdr:nvSpPr>
        <xdr:cNvPr id="713" name="楕円 712"/>
        <xdr:cNvSpPr/>
      </xdr:nvSpPr>
      <xdr:spPr>
        <a:xfrm>
          <a:off x="13652500" y="1629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125257</xdr:rowOff>
    </xdr:from>
    <xdr:ext cx="534377" cy="259045"/>
    <xdr:sp macro="" textlink="">
      <xdr:nvSpPr>
        <xdr:cNvPr id="714" name="テキスト ボックス 713"/>
        <xdr:cNvSpPr txBox="1"/>
      </xdr:nvSpPr>
      <xdr:spPr>
        <a:xfrm>
          <a:off x="13436111" y="160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102547</xdr:rowOff>
    </xdr:from>
    <xdr:to>
      <xdr:col>67</xdr:col>
      <xdr:colOff>101600</xdr:colOff>
      <xdr:row>96</xdr:row>
      <xdr:rowOff>32697</xdr:rowOff>
    </xdr:to>
    <xdr:sp macro="" textlink="">
      <xdr:nvSpPr>
        <xdr:cNvPr id="715" name="楕円 714"/>
        <xdr:cNvSpPr/>
      </xdr:nvSpPr>
      <xdr:spPr>
        <a:xfrm>
          <a:off x="12763500" y="163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49224</xdr:rowOff>
    </xdr:from>
    <xdr:ext cx="534377" cy="259045"/>
    <xdr:sp macro="" textlink="">
      <xdr:nvSpPr>
        <xdr:cNvPr id="716" name="テキスト ボックス 715"/>
        <xdr:cNvSpPr txBox="1"/>
      </xdr:nvSpPr>
      <xdr:spPr>
        <a:xfrm>
          <a:off x="12547111" y="1616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4" name="諸支出金平均値テキスト"/>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51" name="テキスト ボックス 750"/>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53" name="フローチャート: 判断 752"/>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54" name="テキスト ボックス 753"/>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5" name="フローチャート: 判断 754"/>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6" name="テキスト ボックス 755"/>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3" name="諸支出金該当値テキスト"/>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5" name="テキスト ボックス 784"/>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7" name="テキスト ボックス 786"/>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9" name="テキスト ボックス 788"/>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3" name="直線コネクタ 79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フローチャート: 判断 79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2" name="フローチャート: 判断 80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5" name="フローチャート: 判断 80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8" name="フローチャート: 判断 807"/>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0" name="フローチャート: 判断 809"/>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1" name="テキスト ボックス 810"/>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0" name="テキスト ボックス 819"/>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2" name="テキスト ボックス 821"/>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4" name="テキスト ボックス 823"/>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における住民一人当たりの決算額を見ても、公債費の住民一人当たりの額が類似団体、県平均と比べて高くなっている。これは、土地開発公社解散に伴う第三セクター等改革推進債、統合小学校建設や台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号災害に伴う災害復旧事業などで借入れた過疎対策事業債や災害復旧事業債等の元利償還が要因と考えられる。第三セクター等改革推進債については、平成３０年度において８００百万円を繰上償還したものの、繰上返済による元利償還金減は令和４年度以降となる。</a:t>
          </a:r>
        </a:p>
        <a:p>
          <a:r>
            <a:rPr kumimoji="1" lang="ja-JP" altLang="en-US" sz="1300">
              <a:latin typeface="ＭＳ Ｐゴシック" panose="020B0600070205080204" pitchFamily="50" charset="-128"/>
              <a:ea typeface="ＭＳ Ｐゴシック" panose="020B0600070205080204" pitchFamily="50" charset="-128"/>
            </a:rPr>
            <a:t>　公債費以外では、教育費が、文化複合施設整備事業及びそれに関連した新宮城址・新宮城下町遺跡発掘調査事業などの事業費増により増加している。衛生費では電源開発株式会社協力金を財源とした水道事業会計補助金の増などにより、本年度は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については、大型事業に伴う公債費の増加、人口減少等を見据えた余剰金の優先的な積立を行っており、本年度は１６０百万円を積み立て、前年度に比べ２．０５％増となった。今後についても、現在事業を進めている文化複合施設整備などの大型事業の実施を踏まえ、収支見込みによる適切な事業計画を立てていく必要がある。実質単年度収支については、新宮港用地売払収入約８億円により、前年度に比べ８．２７％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新宮市医療センター病院事業会計については、本年度は医業収益が入院外来ともに増収となり収支は改善したものの、前年度比１．０１ポイント減少した。一般会計は地方税や地方交付税が減となる一方で、庁舎建設事業をはじめとした投資的経費の減、一般廃棄物処理事業債などの元利償還金の減による公債費の減などにより黒字となっている。</a:t>
          </a:r>
        </a:p>
        <a:p>
          <a:r>
            <a:rPr kumimoji="1" lang="ja-JP" altLang="en-US" sz="1400">
              <a:solidFill>
                <a:schemeClr val="tx1"/>
              </a:solidFill>
              <a:latin typeface="ＭＳ ゴシック" pitchFamily="49" charset="-128"/>
              <a:ea typeface="ＭＳ ゴシック" pitchFamily="49" charset="-128"/>
            </a:rPr>
            <a:t>　水道事業会計については、給水収益が給水人口の減少や節水機器の普及によりやや減少したが、今後も給水人口の減少や節水意識の浸透による使用水量の減少が予想されることから、財政の健全化を維持しながら、事業計画の見直しや事業の優先付けなどを行い、安全で安心な安定した経営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元利償還金については、一般廃棄物処理事業債などの元利償還金が減となったことに伴い減となった。</a:t>
          </a:r>
        </a:p>
        <a:p>
          <a:r>
            <a:rPr kumimoji="1" lang="ja-JP" altLang="en-US" sz="1400">
              <a:latin typeface="ＭＳ ゴシック" pitchFamily="49" charset="-128"/>
              <a:ea typeface="ＭＳ ゴシック" pitchFamily="49" charset="-128"/>
            </a:rPr>
            <a:t>　今後も文化複合施設建設事業等の大型事業に伴う公債費の増加が見込まれることから、実質公債費比率も高い水準になると見込まれる。このため、事業の優先順位付け等絞り込みを徹底し、国費等の財源確保を第一に、地方債を活用する際は、財政措置の有利な地方債の活用等により、実質公債費比率の増加を抑制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満期一括償還地方債の償還財源としての積立なし。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和歌山県新宮市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年度は過疎対策事業債や合併特例事業債など計１，６３８百万円を発行し、元金償還額が３，０２９万円であったことから、一般会計等に係る地方債残高が１，３９１百万円減少し、２４，０９１百万円になった。充当可能財源のうち基金については、財政調整基金や減債基金に積立を行ったことなどから増となり、基準財政需要額算入見込額についても、地方債残高の減と比較し、過疎対策事業債など普通交付税の算入率が高い有利な地方債を活用していることから、減少幅は小幅となった。</a:t>
          </a:r>
        </a:p>
        <a:p>
          <a:r>
            <a:rPr kumimoji="1" lang="ja-JP" altLang="en-US" sz="1400">
              <a:latin typeface="ＭＳ ゴシック" pitchFamily="49" charset="-128"/>
              <a:ea typeface="ＭＳ ゴシック" pitchFamily="49" charset="-128"/>
            </a:rPr>
            <a:t>　今後も大型事業の実施により地方債残高が増加する見込みであるため、事業の絞り込みを徹底し、国費等の財源確保を第一に、地方債を活用する際は、財政措置の有利な地方債を活用するなど、将来負担比率の増加を抑制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和歌山県新宮市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基金全体では、財政調整基金や減債基金への積立を行ったことなどにより、全体で９７百万円の増となった。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今後も、各基金の目的に応じた積立、取崩を行っていく。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　　：旧市町の連帯強化、地域振興等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　　　　　：退職手当の財源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　　　：長寿、福祉社会の実現</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熊野川関連施設整備基金：新宮市の文化、スポーツ施設整備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蜂伏団地共同汚水処理施設基金：蜂伏汚水処理施設の健全運営</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は、熊野川関連施設整備基金で新宮城跡・新宮城下町遺跡発掘調査事業に充当するため１５０百万円の取崩を行ったほか、合併市町村振興基金や地域振興基金などでそれぞれの目的に応じた取崩を行ったことから、その他特定目的基金は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今後も、特定目的基金については、それぞれの目的に応じた積立、取崩を行っていく。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財政調整基金については、平成２４年度以降は庁舎建設や文化複合施設整</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などの大型事業に伴う公債費の増加、人口減少等を見据えた余剰金の優先的な積立を行っており、本年度は１６０百万円を積立を行った。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今後についても、災害への備えや現在事業を進めている文化複合施設整備などの大型事業の実施を踏まえ、収支見込みによる適切な積立を行っていく。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減債基金については、大型事業に伴う公債費の増加を見据え、その財源を確保するため、積立を行っており、本年度は１２２百万円の積立を行った。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今後についても、大型事業に伴う公債費の増加に備え、収支見込みによる適切な積立を行っていく。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28,876
28,664
255.23
17,962,561
17,198,377
734,069
9,229,227
24,091,399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有形固定資産減価償却率については、全体的に公共施設の老朽化が進んでおり、平成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年度は類似団体平均比</a:t>
          </a:r>
          <a:r>
            <a:rPr kumimoji="1" lang="en-US" altLang="ja-JP" sz="1100">
              <a:latin typeface="ＭＳ Ｐゴシック" panose="020B0600070205080204" pitchFamily="50" charset="-128"/>
              <a:ea typeface="ＭＳ Ｐゴシック" panose="020B0600070205080204" pitchFamily="50" charset="-128"/>
            </a:rPr>
            <a:t>+8.1</a:t>
          </a:r>
          <a:r>
            <a:rPr kumimoji="1" lang="ja-JP" altLang="en-US" sz="1100">
              <a:latin typeface="ＭＳ Ｐゴシック" panose="020B0600070205080204" pitchFamily="50" charset="-128"/>
              <a:ea typeface="ＭＳ Ｐゴシック" panose="020B0600070205080204" pitchFamily="50" charset="-128"/>
            </a:rPr>
            <a:t>ポイント、平成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年度比で</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ポイントとなっている。</a:t>
          </a:r>
        </a:p>
        <a:p>
          <a:r>
            <a:rPr kumimoji="1" lang="ja-JP" altLang="en-US" sz="1100">
              <a:latin typeface="ＭＳ Ｐゴシック" panose="020B0600070205080204" pitchFamily="50" charset="-128"/>
              <a:ea typeface="ＭＳ Ｐゴシック" panose="020B0600070205080204" pitchFamily="50" charset="-128"/>
            </a:rPr>
            <a:t>　今後、平成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月に策定した「新宮市公共施設等総合管理計画」に基づいた適正な管理を行っていく必要がある。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34</xdr:row>
      <xdr:rowOff>28998</xdr:rowOff>
    </xdr:to>
    <xdr:cxnSp macro="">
      <xdr:nvCxnSpPr>
        <xdr:cNvPr id="64" name="直線コネクタ 63"/>
        <xdr:cNvCxnSpPr/>
      </xdr:nvCxnSpPr>
      <xdr:spPr>
        <a:xfrm flipV="1">
          <a:off x="4760595" y="5374005"/>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32825</xdr:rowOff>
    </xdr:from>
    <xdr:ext cx="405111" cy="259045"/>
    <xdr:sp macro="" textlink="">
      <xdr:nvSpPr>
        <xdr:cNvPr id="65" name="有形固定資産減価償却率最小値テキスト"/>
        <xdr:cNvSpPr txBox="1"/>
      </xdr:nvSpPr>
      <xdr:spPr>
        <a:xfrm>
          <a:off x="4813300" y="6633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28998</xdr:rowOff>
    </xdr:from>
    <xdr:to>
      <xdr:col>23</xdr:col>
      <xdr:colOff>174625</xdr:colOff>
      <xdr:row>34</xdr:row>
      <xdr:rowOff>28998</xdr:rowOff>
    </xdr:to>
    <xdr:cxnSp macro="">
      <xdr:nvCxnSpPr>
        <xdr:cNvPr id="66" name="直線コネクタ 65"/>
        <xdr:cNvCxnSpPr/>
      </xdr:nvCxnSpPr>
      <xdr:spPr>
        <a:xfrm>
          <a:off x="4673600" y="662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7"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8" name="直線コネクタ 67"/>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1" name="フローチャート: 判断 70"/>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2" name="フローチャート: 判断 71"/>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24765</xdr:rowOff>
    </xdr:from>
    <xdr:to>
      <xdr:col>11</xdr:col>
      <xdr:colOff>187325</xdr:colOff>
      <xdr:row>31</xdr:row>
      <xdr:rowOff>126365</xdr:rowOff>
    </xdr:to>
    <xdr:sp macro="" textlink="">
      <xdr:nvSpPr>
        <xdr:cNvPr id="73" name="フローチャート: 判断 72"/>
        <xdr:cNvSpPr/>
      </xdr:nvSpPr>
      <xdr:spPr>
        <a:xfrm>
          <a:off x="2476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146897</xdr:rowOff>
    </xdr:from>
    <xdr:to>
      <xdr:col>23</xdr:col>
      <xdr:colOff>136525</xdr:colOff>
      <xdr:row>29</xdr:row>
      <xdr:rowOff>77047</xdr:rowOff>
    </xdr:to>
    <xdr:sp macro="" textlink="">
      <xdr:nvSpPr>
        <xdr:cNvPr id="79" name="楕円 78"/>
        <xdr:cNvSpPr/>
      </xdr:nvSpPr>
      <xdr:spPr>
        <a:xfrm>
          <a:off x="4711700" y="57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169774</xdr:rowOff>
    </xdr:from>
    <xdr:ext cx="405111" cy="259045"/>
    <xdr:sp macro="" textlink="">
      <xdr:nvSpPr>
        <xdr:cNvPr id="80" name="有形固定資産減価償却率該当値テキスト"/>
        <xdr:cNvSpPr txBox="1"/>
      </xdr:nvSpPr>
      <xdr:spPr>
        <a:xfrm>
          <a:off x="4813300" y="5570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18627</xdr:rowOff>
    </xdr:from>
    <xdr:to>
      <xdr:col>19</xdr:col>
      <xdr:colOff>187325</xdr:colOff>
      <xdr:row>29</xdr:row>
      <xdr:rowOff>120227</xdr:rowOff>
    </xdr:to>
    <xdr:sp macro="" textlink="">
      <xdr:nvSpPr>
        <xdr:cNvPr id="81" name="楕円 80"/>
        <xdr:cNvSpPr/>
      </xdr:nvSpPr>
      <xdr:spPr>
        <a:xfrm>
          <a:off x="40005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26247</xdr:rowOff>
    </xdr:from>
    <xdr:to>
      <xdr:col>23</xdr:col>
      <xdr:colOff>85725</xdr:colOff>
      <xdr:row>29</xdr:row>
      <xdr:rowOff>69427</xdr:rowOff>
    </xdr:to>
    <xdr:cxnSp macro="">
      <xdr:nvCxnSpPr>
        <xdr:cNvPr id="82" name="直線コネクタ 81"/>
        <xdr:cNvCxnSpPr/>
      </xdr:nvCxnSpPr>
      <xdr:spPr>
        <a:xfrm flipV="1">
          <a:off x="4051300" y="5769822"/>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101388</xdr:rowOff>
    </xdr:from>
    <xdr:to>
      <xdr:col>15</xdr:col>
      <xdr:colOff>187325</xdr:colOff>
      <xdr:row>30</xdr:row>
      <xdr:rowOff>31538</xdr:rowOff>
    </xdr:to>
    <xdr:sp macro="" textlink="">
      <xdr:nvSpPr>
        <xdr:cNvPr id="83" name="楕円 82"/>
        <xdr:cNvSpPr/>
      </xdr:nvSpPr>
      <xdr:spPr>
        <a:xfrm>
          <a:off x="3238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69427</xdr:rowOff>
    </xdr:from>
    <xdr:to>
      <xdr:col>19</xdr:col>
      <xdr:colOff>136525</xdr:colOff>
      <xdr:row>29</xdr:row>
      <xdr:rowOff>152188</xdr:rowOff>
    </xdr:to>
    <xdr:cxnSp macro="">
      <xdr:nvCxnSpPr>
        <xdr:cNvPr id="84" name="直線コネクタ 83"/>
        <xdr:cNvCxnSpPr/>
      </xdr:nvCxnSpPr>
      <xdr:spPr>
        <a:xfrm flipV="1">
          <a:off x="3289300" y="5813002"/>
          <a:ext cx="762000" cy="8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136102</xdr:rowOff>
    </xdr:from>
    <xdr:to>
      <xdr:col>11</xdr:col>
      <xdr:colOff>187325</xdr:colOff>
      <xdr:row>29</xdr:row>
      <xdr:rowOff>66252</xdr:rowOff>
    </xdr:to>
    <xdr:sp macro="" textlink="">
      <xdr:nvSpPr>
        <xdr:cNvPr id="85" name="楕円 84"/>
        <xdr:cNvSpPr/>
      </xdr:nvSpPr>
      <xdr:spPr>
        <a:xfrm>
          <a:off x="24765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15452</xdr:rowOff>
    </xdr:from>
    <xdr:to>
      <xdr:col>15</xdr:col>
      <xdr:colOff>136525</xdr:colOff>
      <xdr:row>29</xdr:row>
      <xdr:rowOff>152188</xdr:rowOff>
    </xdr:to>
    <xdr:cxnSp macro="">
      <xdr:nvCxnSpPr>
        <xdr:cNvPr id="86" name="直線コネクタ 85"/>
        <xdr:cNvCxnSpPr/>
      </xdr:nvCxnSpPr>
      <xdr:spPr>
        <a:xfrm>
          <a:off x="2527300" y="5759027"/>
          <a:ext cx="762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87" name="n_1ave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88" name="n_2aveValue有形固定資産減価償却率"/>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89" name="n_3aveValue有形固定資産減価償却率"/>
        <xdr:cNvSpPr txBox="1"/>
      </xdr:nvSpPr>
      <xdr:spPr>
        <a:xfrm>
          <a:off x="2324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136754</xdr:rowOff>
    </xdr:from>
    <xdr:ext cx="405111" cy="259045"/>
    <xdr:sp macro="" textlink="">
      <xdr:nvSpPr>
        <xdr:cNvPr id="90" name="n_1mainValue有形固定資産減価償却率"/>
        <xdr:cNvSpPr txBox="1"/>
      </xdr:nvSpPr>
      <xdr:spPr>
        <a:xfrm>
          <a:off x="38360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48065</xdr:rowOff>
    </xdr:from>
    <xdr:ext cx="405111" cy="259045"/>
    <xdr:sp macro="" textlink="">
      <xdr:nvSpPr>
        <xdr:cNvPr id="91" name="n_2mainValue有形固定資産減価償却率"/>
        <xdr:cNvSpPr txBox="1"/>
      </xdr:nvSpPr>
      <xdr:spPr>
        <a:xfrm>
          <a:off x="30867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82779</xdr:rowOff>
    </xdr:from>
    <xdr:ext cx="405111" cy="259045"/>
    <xdr:sp macro="" textlink="">
      <xdr:nvSpPr>
        <xdr:cNvPr id="92" name="n_3mainValue有形固定資産減価償却率"/>
        <xdr:cNvSpPr txBox="1"/>
      </xdr:nvSpPr>
      <xdr:spPr>
        <a:xfrm>
          <a:off x="2324744" y="548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公共施設の再配置等により地方債残高が高水準のなっていることから、債務償還比率は、類似団体平均比で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今後も文化複合施設整備を控え地方債残高が横ばいに推移することが見込まれる中、国費等の財源確保を第一に、地方債を活用する際は財政措置の有利な地方債の活用等を行っていく。</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52663</xdr:rowOff>
    </xdr:from>
    <xdr:to>
      <xdr:col>76</xdr:col>
      <xdr:colOff>21589</xdr:colOff>
      <xdr:row>34</xdr:row>
      <xdr:rowOff>113919</xdr:rowOff>
    </xdr:to>
    <xdr:cxnSp macro="">
      <xdr:nvCxnSpPr>
        <xdr:cNvPr id="122" name="直線コネクタ 121"/>
        <xdr:cNvCxnSpPr/>
      </xdr:nvCxnSpPr>
      <xdr:spPr>
        <a:xfrm flipV="1">
          <a:off x="14793595" y="5281888"/>
          <a:ext cx="1269" cy="14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117746</xdr:rowOff>
    </xdr:from>
    <xdr:ext cx="469744" cy="259045"/>
    <xdr:sp macro="" textlink="">
      <xdr:nvSpPr>
        <xdr:cNvPr id="123" name="債務償還比率最小値テキスト"/>
        <xdr:cNvSpPr txBox="1"/>
      </xdr:nvSpPr>
      <xdr:spPr>
        <a:xfrm>
          <a:off x="14846300"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113919</xdr:rowOff>
    </xdr:from>
    <xdr:to>
      <xdr:col>76</xdr:col>
      <xdr:colOff>111125</xdr:colOff>
      <xdr:row>34</xdr:row>
      <xdr:rowOff>113919</xdr:rowOff>
    </xdr:to>
    <xdr:cxnSp macro="">
      <xdr:nvCxnSpPr>
        <xdr:cNvPr id="124" name="直線コネクタ 123"/>
        <xdr:cNvCxnSpPr/>
      </xdr:nvCxnSpPr>
      <xdr:spPr>
        <a:xfrm>
          <a:off x="14706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170790</xdr:rowOff>
    </xdr:from>
    <xdr:ext cx="560923" cy="259045"/>
    <xdr:sp macro="" textlink="">
      <xdr:nvSpPr>
        <xdr:cNvPr id="125" name="債務償還比率最大値テキスト"/>
        <xdr:cNvSpPr txBox="1"/>
      </xdr:nvSpPr>
      <xdr:spPr>
        <a:xfrm>
          <a:off x="14846300" y="50571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52663</xdr:rowOff>
    </xdr:from>
    <xdr:to>
      <xdr:col>76</xdr:col>
      <xdr:colOff>111125</xdr:colOff>
      <xdr:row>26</xdr:row>
      <xdr:rowOff>52663</xdr:rowOff>
    </xdr:to>
    <xdr:cxnSp macro="">
      <xdr:nvCxnSpPr>
        <xdr:cNvPr id="126" name="直線コネクタ 125"/>
        <xdr:cNvCxnSpPr/>
      </xdr:nvCxnSpPr>
      <xdr:spPr>
        <a:xfrm>
          <a:off x="14706600" y="528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54987</xdr:rowOff>
    </xdr:from>
    <xdr:ext cx="469744" cy="259045"/>
    <xdr:sp macro="" textlink="">
      <xdr:nvSpPr>
        <xdr:cNvPr id="127" name="債務償還比率平均値テキスト"/>
        <xdr:cNvSpPr txBox="1"/>
      </xdr:nvSpPr>
      <xdr:spPr>
        <a:xfrm>
          <a:off x="14846300" y="579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76560</xdr:rowOff>
    </xdr:from>
    <xdr:to>
      <xdr:col>76</xdr:col>
      <xdr:colOff>73025</xdr:colOff>
      <xdr:row>30</xdr:row>
      <xdr:rowOff>6710</xdr:rowOff>
    </xdr:to>
    <xdr:sp macro="" textlink="">
      <xdr:nvSpPr>
        <xdr:cNvPr id="128" name="フローチャート: 判断 127"/>
        <xdr:cNvSpPr/>
      </xdr:nvSpPr>
      <xdr:spPr>
        <a:xfrm>
          <a:off x="14744700" y="58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119920</xdr:rowOff>
    </xdr:from>
    <xdr:to>
      <xdr:col>72</xdr:col>
      <xdr:colOff>123825</xdr:colOff>
      <xdr:row>30</xdr:row>
      <xdr:rowOff>50070</xdr:rowOff>
    </xdr:to>
    <xdr:sp macro="" textlink="">
      <xdr:nvSpPr>
        <xdr:cNvPr id="129" name="フローチャート: 判断 128"/>
        <xdr:cNvSpPr/>
      </xdr:nvSpPr>
      <xdr:spPr>
        <a:xfrm>
          <a:off x="14033500" y="58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149045</xdr:rowOff>
    </xdr:from>
    <xdr:to>
      <xdr:col>76</xdr:col>
      <xdr:colOff>73025</xdr:colOff>
      <xdr:row>28</xdr:row>
      <xdr:rowOff>79195</xdr:rowOff>
    </xdr:to>
    <xdr:sp macro="" textlink="">
      <xdr:nvSpPr>
        <xdr:cNvPr id="135" name="楕円 134"/>
        <xdr:cNvSpPr/>
      </xdr:nvSpPr>
      <xdr:spPr>
        <a:xfrm>
          <a:off x="14744700" y="55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472</xdr:rowOff>
    </xdr:from>
    <xdr:ext cx="469744" cy="259045"/>
    <xdr:sp macro="" textlink="">
      <xdr:nvSpPr>
        <xdr:cNvPr id="136" name="債務償還比率該当値テキスト"/>
        <xdr:cNvSpPr txBox="1"/>
      </xdr:nvSpPr>
      <xdr:spPr>
        <a:xfrm>
          <a:off x="14846300" y="540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112162</xdr:rowOff>
    </xdr:from>
    <xdr:to>
      <xdr:col>72</xdr:col>
      <xdr:colOff>123825</xdr:colOff>
      <xdr:row>28</xdr:row>
      <xdr:rowOff>42312</xdr:rowOff>
    </xdr:to>
    <xdr:sp macro="" textlink="">
      <xdr:nvSpPr>
        <xdr:cNvPr id="137" name="楕円 136"/>
        <xdr:cNvSpPr/>
      </xdr:nvSpPr>
      <xdr:spPr>
        <a:xfrm>
          <a:off x="14033500" y="551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162962</xdr:rowOff>
    </xdr:from>
    <xdr:to>
      <xdr:col>76</xdr:col>
      <xdr:colOff>22225</xdr:colOff>
      <xdr:row>28</xdr:row>
      <xdr:rowOff>28395</xdr:rowOff>
    </xdr:to>
    <xdr:cxnSp macro="">
      <xdr:nvCxnSpPr>
        <xdr:cNvPr id="138" name="直線コネクタ 137"/>
        <xdr:cNvCxnSpPr/>
      </xdr:nvCxnSpPr>
      <xdr:spPr>
        <a:xfrm>
          <a:off x="14084300" y="5563637"/>
          <a:ext cx="711200" cy="3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41197</xdr:rowOff>
    </xdr:from>
    <xdr:ext cx="469744" cy="259045"/>
    <xdr:sp macro="" textlink="">
      <xdr:nvSpPr>
        <xdr:cNvPr id="139" name="n_1aveValue債務償還比率"/>
        <xdr:cNvSpPr txBox="1"/>
      </xdr:nvSpPr>
      <xdr:spPr>
        <a:xfrm>
          <a:off x="13836727" y="595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58839</xdr:rowOff>
    </xdr:from>
    <xdr:ext cx="469744" cy="259045"/>
    <xdr:sp macro="" textlink="">
      <xdr:nvSpPr>
        <xdr:cNvPr id="140" name="n_1mainValue債務償還比率"/>
        <xdr:cNvSpPr txBox="1"/>
      </xdr:nvSpPr>
      <xdr:spPr>
        <a:xfrm>
          <a:off x="13836727" y="528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28,876
28,664
255.23
17,962,561
17,198,377
734,069
9,229,227
24,091,399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104775</xdr:rowOff>
    </xdr:to>
    <xdr:cxnSp macro="">
      <xdr:nvCxnSpPr>
        <xdr:cNvPr id="56" name="直線コネクタ 55"/>
        <xdr:cNvCxnSpPr/>
      </xdr:nvCxnSpPr>
      <xdr:spPr>
        <a:xfrm flipV="1">
          <a:off x="4634865" y="574548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108602</xdr:rowOff>
    </xdr:from>
    <xdr:ext cx="405111" cy="259045"/>
    <xdr:sp macro="" textlink="">
      <xdr:nvSpPr>
        <xdr:cNvPr id="57" name="【道路】&#10;有形固定資産減価償却率最小値テキスト"/>
        <xdr:cNvSpPr txBox="1"/>
      </xdr:nvSpPr>
      <xdr:spPr>
        <a:xfrm>
          <a:off x="4673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104775</xdr:rowOff>
    </xdr:from>
    <xdr:to>
      <xdr:col>24</xdr:col>
      <xdr:colOff>152400</xdr:colOff>
      <xdr:row>41</xdr:row>
      <xdr:rowOff>104775</xdr:rowOff>
    </xdr:to>
    <xdr:cxnSp macro="">
      <xdr:nvCxnSpPr>
        <xdr:cNvPr id="58" name="直線コネクタ 57"/>
        <xdr:cNvCxnSpPr/>
      </xdr:nvCxnSpPr>
      <xdr:spPr>
        <a:xfrm>
          <a:off x="4546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1"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4" name="フローチャート: 判断 63"/>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21590</xdr:rowOff>
    </xdr:from>
    <xdr:to>
      <xdr:col>10</xdr:col>
      <xdr:colOff>165100</xdr:colOff>
      <xdr:row>38</xdr:row>
      <xdr:rowOff>123190</xdr:rowOff>
    </xdr:to>
    <xdr:sp macro="" textlink="">
      <xdr:nvSpPr>
        <xdr:cNvPr id="65" name="フローチャート: 判断 64"/>
        <xdr:cNvSpPr/>
      </xdr:nvSpPr>
      <xdr:spPr>
        <a:xfrm>
          <a:off x="1968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80645</xdr:rowOff>
    </xdr:from>
    <xdr:to>
      <xdr:col>24</xdr:col>
      <xdr:colOff>114300</xdr:colOff>
      <xdr:row>36</xdr:row>
      <xdr:rowOff>10795</xdr:rowOff>
    </xdr:to>
    <xdr:sp macro="" textlink="">
      <xdr:nvSpPr>
        <xdr:cNvPr id="71" name="楕円 70"/>
        <xdr:cNvSpPr/>
      </xdr:nvSpPr>
      <xdr:spPr>
        <a:xfrm>
          <a:off x="45847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103522</xdr:rowOff>
    </xdr:from>
    <xdr:ext cx="405111" cy="259045"/>
    <xdr:sp macro="" textlink="">
      <xdr:nvSpPr>
        <xdr:cNvPr id="72" name="【道路】&#10;有形固定資産減価償却率該当値テキスト"/>
        <xdr:cNvSpPr txBox="1"/>
      </xdr:nvSpPr>
      <xdr:spPr>
        <a:xfrm>
          <a:off x="4673600"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86360</xdr:rowOff>
    </xdr:from>
    <xdr:to>
      <xdr:col>20</xdr:col>
      <xdr:colOff>38100</xdr:colOff>
      <xdr:row>36</xdr:row>
      <xdr:rowOff>16510</xdr:rowOff>
    </xdr:to>
    <xdr:sp macro="" textlink="">
      <xdr:nvSpPr>
        <xdr:cNvPr id="73" name="楕円 72"/>
        <xdr:cNvSpPr/>
      </xdr:nvSpPr>
      <xdr:spPr>
        <a:xfrm>
          <a:off x="3746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131445</xdr:rowOff>
    </xdr:from>
    <xdr:to>
      <xdr:col>24</xdr:col>
      <xdr:colOff>63500</xdr:colOff>
      <xdr:row>35</xdr:row>
      <xdr:rowOff>137160</xdr:rowOff>
    </xdr:to>
    <xdr:cxnSp macro="">
      <xdr:nvCxnSpPr>
        <xdr:cNvPr id="74" name="直線コネクタ 73"/>
        <xdr:cNvCxnSpPr/>
      </xdr:nvCxnSpPr>
      <xdr:spPr>
        <a:xfrm flipV="1">
          <a:off x="3797300" y="61321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57785</xdr:rowOff>
    </xdr:from>
    <xdr:to>
      <xdr:col>15</xdr:col>
      <xdr:colOff>101600</xdr:colOff>
      <xdr:row>35</xdr:row>
      <xdr:rowOff>159385</xdr:rowOff>
    </xdr:to>
    <xdr:sp macro="" textlink="">
      <xdr:nvSpPr>
        <xdr:cNvPr id="75" name="楕円 74"/>
        <xdr:cNvSpPr/>
      </xdr:nvSpPr>
      <xdr:spPr>
        <a:xfrm>
          <a:off x="2857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108585</xdr:rowOff>
    </xdr:from>
    <xdr:to>
      <xdr:col>19</xdr:col>
      <xdr:colOff>177800</xdr:colOff>
      <xdr:row>35</xdr:row>
      <xdr:rowOff>137160</xdr:rowOff>
    </xdr:to>
    <xdr:cxnSp macro="">
      <xdr:nvCxnSpPr>
        <xdr:cNvPr id="76" name="直線コネクタ 75"/>
        <xdr:cNvCxnSpPr/>
      </xdr:nvCxnSpPr>
      <xdr:spPr>
        <a:xfrm>
          <a:off x="2908300" y="61093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82550</xdr:rowOff>
    </xdr:from>
    <xdr:to>
      <xdr:col>10</xdr:col>
      <xdr:colOff>165100</xdr:colOff>
      <xdr:row>36</xdr:row>
      <xdr:rowOff>12700</xdr:rowOff>
    </xdr:to>
    <xdr:sp macro="" textlink="">
      <xdr:nvSpPr>
        <xdr:cNvPr id="77" name="楕円 76"/>
        <xdr:cNvSpPr/>
      </xdr:nvSpPr>
      <xdr:spPr>
        <a:xfrm>
          <a:off x="1968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108585</xdr:rowOff>
    </xdr:from>
    <xdr:to>
      <xdr:col>15</xdr:col>
      <xdr:colOff>50800</xdr:colOff>
      <xdr:row>35</xdr:row>
      <xdr:rowOff>133350</xdr:rowOff>
    </xdr:to>
    <xdr:cxnSp macro="">
      <xdr:nvCxnSpPr>
        <xdr:cNvPr id="78" name="直線コネクタ 77"/>
        <xdr:cNvCxnSpPr/>
      </xdr:nvCxnSpPr>
      <xdr:spPr>
        <a:xfrm flipV="1">
          <a:off x="2019300" y="61093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0" name="n_2ave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114317</xdr:rowOff>
    </xdr:from>
    <xdr:ext cx="405111" cy="259045"/>
    <xdr:sp macro="" textlink="">
      <xdr:nvSpPr>
        <xdr:cNvPr id="81" name="n_3aveValue【道路】&#10;有形固定資産減価償却率"/>
        <xdr:cNvSpPr txBox="1"/>
      </xdr:nvSpPr>
      <xdr:spPr>
        <a:xfrm>
          <a:off x="1816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33037</xdr:rowOff>
    </xdr:from>
    <xdr:ext cx="405111" cy="259045"/>
    <xdr:sp macro="" textlink="">
      <xdr:nvSpPr>
        <xdr:cNvPr id="82" name="n_1mainValue【道路】&#10;有形固定資産減価償却率"/>
        <xdr:cNvSpPr txBox="1"/>
      </xdr:nvSpPr>
      <xdr:spPr>
        <a:xfrm>
          <a:off x="35820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4462</xdr:rowOff>
    </xdr:from>
    <xdr:ext cx="405111" cy="259045"/>
    <xdr:sp macro="" textlink="">
      <xdr:nvSpPr>
        <xdr:cNvPr id="83" name="n_2mainValue【道路】&#10;有形固定資産減価償却率"/>
        <xdr:cNvSpPr txBox="1"/>
      </xdr:nvSpPr>
      <xdr:spPr>
        <a:xfrm>
          <a:off x="27057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29227</xdr:rowOff>
    </xdr:from>
    <xdr:ext cx="405111" cy="259045"/>
    <xdr:sp macro="" textlink="">
      <xdr:nvSpPr>
        <xdr:cNvPr id="84" name="n_3mainValue【道路】&#10;有形固定資産減価償却率"/>
        <xdr:cNvSpPr txBox="1"/>
      </xdr:nvSpPr>
      <xdr:spPr>
        <a:xfrm>
          <a:off x="1816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150076</xdr:rowOff>
    </xdr:from>
    <xdr:to>
      <xdr:col>54</xdr:col>
      <xdr:colOff>189865</xdr:colOff>
      <xdr:row>41</xdr:row>
      <xdr:rowOff>130683</xdr:rowOff>
    </xdr:to>
    <xdr:cxnSp macro="">
      <xdr:nvCxnSpPr>
        <xdr:cNvPr id="108" name="直線コネクタ 107"/>
        <xdr:cNvCxnSpPr/>
      </xdr:nvCxnSpPr>
      <xdr:spPr>
        <a:xfrm flipV="1">
          <a:off x="10476865" y="5807926"/>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134510</xdr:rowOff>
    </xdr:from>
    <xdr:ext cx="469744" cy="259045"/>
    <xdr:sp macro="" textlink="">
      <xdr:nvSpPr>
        <xdr:cNvPr id="109" name="【道路】&#10;一人当たり延長最小値テキスト"/>
        <xdr:cNvSpPr txBox="1"/>
      </xdr:nvSpPr>
      <xdr:spPr>
        <a:xfrm>
          <a:off x="10515600"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130683</xdr:rowOff>
    </xdr:from>
    <xdr:to>
      <xdr:col>55</xdr:col>
      <xdr:colOff>88900</xdr:colOff>
      <xdr:row>41</xdr:row>
      <xdr:rowOff>130683</xdr:rowOff>
    </xdr:to>
    <xdr:cxnSp macro="">
      <xdr:nvCxnSpPr>
        <xdr:cNvPr id="110" name="直線コネクタ 109"/>
        <xdr:cNvCxnSpPr/>
      </xdr:nvCxnSpPr>
      <xdr:spPr>
        <a:xfrm>
          <a:off x="10388600" y="71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96753</xdr:rowOff>
    </xdr:from>
    <xdr:ext cx="534377" cy="259045"/>
    <xdr:sp macro="" textlink="">
      <xdr:nvSpPr>
        <xdr:cNvPr id="111" name="【道路】&#10;一人当たり延長最大値テキスト"/>
        <xdr:cNvSpPr txBox="1"/>
      </xdr:nvSpPr>
      <xdr:spPr>
        <a:xfrm>
          <a:off x="10515600" y="5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150076</xdr:rowOff>
    </xdr:from>
    <xdr:to>
      <xdr:col>55</xdr:col>
      <xdr:colOff>88900</xdr:colOff>
      <xdr:row>33</xdr:row>
      <xdr:rowOff>150076</xdr:rowOff>
    </xdr:to>
    <xdr:cxnSp macro="">
      <xdr:nvCxnSpPr>
        <xdr:cNvPr id="112" name="直線コネクタ 111"/>
        <xdr:cNvCxnSpPr/>
      </xdr:nvCxnSpPr>
      <xdr:spPr>
        <a:xfrm>
          <a:off x="10388600" y="580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51478</xdr:rowOff>
    </xdr:from>
    <xdr:ext cx="534377" cy="259045"/>
    <xdr:sp macro="" textlink="">
      <xdr:nvSpPr>
        <xdr:cNvPr id="113" name="【道路】&#10;一人当たり延長平均値テキスト"/>
        <xdr:cNvSpPr txBox="1"/>
      </xdr:nvSpPr>
      <xdr:spPr>
        <a:xfrm>
          <a:off x="10515600" y="6738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28601</xdr:rowOff>
    </xdr:from>
    <xdr:to>
      <xdr:col>55</xdr:col>
      <xdr:colOff>50800</xdr:colOff>
      <xdr:row>40</xdr:row>
      <xdr:rowOff>130201</xdr:rowOff>
    </xdr:to>
    <xdr:sp macro="" textlink="">
      <xdr:nvSpPr>
        <xdr:cNvPr id="114" name="フローチャート: 判断 113"/>
        <xdr:cNvSpPr/>
      </xdr:nvSpPr>
      <xdr:spPr>
        <a:xfrm>
          <a:off x="10426700" y="68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29534</xdr:rowOff>
    </xdr:from>
    <xdr:to>
      <xdr:col>50</xdr:col>
      <xdr:colOff>165100</xdr:colOff>
      <xdr:row>40</xdr:row>
      <xdr:rowOff>131134</xdr:rowOff>
    </xdr:to>
    <xdr:sp macro="" textlink="">
      <xdr:nvSpPr>
        <xdr:cNvPr id="115" name="フローチャート: 判断 114"/>
        <xdr:cNvSpPr/>
      </xdr:nvSpPr>
      <xdr:spPr>
        <a:xfrm>
          <a:off x="9588500" y="68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34296</xdr:rowOff>
    </xdr:from>
    <xdr:to>
      <xdr:col>46</xdr:col>
      <xdr:colOff>38100</xdr:colOff>
      <xdr:row>40</xdr:row>
      <xdr:rowOff>135896</xdr:rowOff>
    </xdr:to>
    <xdr:sp macro="" textlink="">
      <xdr:nvSpPr>
        <xdr:cNvPr id="116" name="フローチャート: 判断 115"/>
        <xdr:cNvSpPr/>
      </xdr:nvSpPr>
      <xdr:spPr>
        <a:xfrm>
          <a:off x="8699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73882</xdr:rowOff>
    </xdr:from>
    <xdr:to>
      <xdr:col>41</xdr:col>
      <xdr:colOff>101600</xdr:colOff>
      <xdr:row>41</xdr:row>
      <xdr:rowOff>4032</xdr:rowOff>
    </xdr:to>
    <xdr:sp macro="" textlink="">
      <xdr:nvSpPr>
        <xdr:cNvPr id="117" name="フローチャート: 判断 116"/>
        <xdr:cNvSpPr/>
      </xdr:nvSpPr>
      <xdr:spPr>
        <a:xfrm>
          <a:off x="7810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71748</xdr:rowOff>
    </xdr:from>
    <xdr:to>
      <xdr:col>55</xdr:col>
      <xdr:colOff>50800</xdr:colOff>
      <xdr:row>41</xdr:row>
      <xdr:rowOff>1898</xdr:rowOff>
    </xdr:to>
    <xdr:sp macro="" textlink="">
      <xdr:nvSpPr>
        <xdr:cNvPr id="123" name="楕円 122"/>
        <xdr:cNvSpPr/>
      </xdr:nvSpPr>
      <xdr:spPr>
        <a:xfrm>
          <a:off x="10426700" y="69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50175</xdr:rowOff>
    </xdr:from>
    <xdr:ext cx="534377" cy="259045"/>
    <xdr:sp macro="" textlink="">
      <xdr:nvSpPr>
        <xdr:cNvPr id="124" name="【道路】&#10;一人当たり延長該当値テキスト"/>
        <xdr:cNvSpPr txBox="1"/>
      </xdr:nvSpPr>
      <xdr:spPr>
        <a:xfrm>
          <a:off x="10515600" y="690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75997</xdr:rowOff>
    </xdr:from>
    <xdr:to>
      <xdr:col>50</xdr:col>
      <xdr:colOff>165100</xdr:colOff>
      <xdr:row>41</xdr:row>
      <xdr:rowOff>6147</xdr:rowOff>
    </xdr:to>
    <xdr:sp macro="" textlink="">
      <xdr:nvSpPr>
        <xdr:cNvPr id="125" name="楕円 124"/>
        <xdr:cNvSpPr/>
      </xdr:nvSpPr>
      <xdr:spPr>
        <a:xfrm>
          <a:off x="9588500" y="69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122548</xdr:rowOff>
    </xdr:from>
    <xdr:to>
      <xdr:col>55</xdr:col>
      <xdr:colOff>0</xdr:colOff>
      <xdr:row>40</xdr:row>
      <xdr:rowOff>126797</xdr:rowOff>
    </xdr:to>
    <xdr:cxnSp macro="">
      <xdr:nvCxnSpPr>
        <xdr:cNvPr id="126" name="直線コネクタ 125"/>
        <xdr:cNvCxnSpPr/>
      </xdr:nvCxnSpPr>
      <xdr:spPr>
        <a:xfrm flipV="1">
          <a:off x="9639300" y="6980548"/>
          <a:ext cx="838200" cy="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80264</xdr:rowOff>
    </xdr:from>
    <xdr:to>
      <xdr:col>46</xdr:col>
      <xdr:colOff>38100</xdr:colOff>
      <xdr:row>41</xdr:row>
      <xdr:rowOff>10414</xdr:rowOff>
    </xdr:to>
    <xdr:sp macro="" textlink="">
      <xdr:nvSpPr>
        <xdr:cNvPr id="127" name="楕円 126"/>
        <xdr:cNvSpPr/>
      </xdr:nvSpPr>
      <xdr:spPr>
        <a:xfrm>
          <a:off x="8699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126797</xdr:rowOff>
    </xdr:from>
    <xdr:to>
      <xdr:col>50</xdr:col>
      <xdr:colOff>114300</xdr:colOff>
      <xdr:row>40</xdr:row>
      <xdr:rowOff>131064</xdr:rowOff>
    </xdr:to>
    <xdr:cxnSp macro="">
      <xdr:nvCxnSpPr>
        <xdr:cNvPr id="128" name="直線コネクタ 127"/>
        <xdr:cNvCxnSpPr/>
      </xdr:nvCxnSpPr>
      <xdr:spPr>
        <a:xfrm flipV="1">
          <a:off x="8750300" y="6984797"/>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84951</xdr:rowOff>
    </xdr:from>
    <xdr:to>
      <xdr:col>41</xdr:col>
      <xdr:colOff>101600</xdr:colOff>
      <xdr:row>41</xdr:row>
      <xdr:rowOff>15101</xdr:rowOff>
    </xdr:to>
    <xdr:sp macro="" textlink="">
      <xdr:nvSpPr>
        <xdr:cNvPr id="129" name="楕円 128"/>
        <xdr:cNvSpPr/>
      </xdr:nvSpPr>
      <xdr:spPr>
        <a:xfrm>
          <a:off x="7810500" y="69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131064</xdr:rowOff>
    </xdr:from>
    <xdr:to>
      <xdr:col>45</xdr:col>
      <xdr:colOff>177800</xdr:colOff>
      <xdr:row>40</xdr:row>
      <xdr:rowOff>135751</xdr:rowOff>
    </xdr:to>
    <xdr:cxnSp macro="">
      <xdr:nvCxnSpPr>
        <xdr:cNvPr id="130" name="直線コネクタ 129"/>
        <xdr:cNvCxnSpPr/>
      </xdr:nvCxnSpPr>
      <xdr:spPr>
        <a:xfrm flipV="1">
          <a:off x="7861300" y="6989064"/>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147661</xdr:rowOff>
    </xdr:from>
    <xdr:ext cx="534377" cy="259045"/>
    <xdr:sp macro="" textlink="">
      <xdr:nvSpPr>
        <xdr:cNvPr id="131" name="n_1aveValue【道路】&#10;一人当たり延長"/>
        <xdr:cNvSpPr txBox="1"/>
      </xdr:nvSpPr>
      <xdr:spPr>
        <a:xfrm>
          <a:off x="9359411" y="66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152423</xdr:rowOff>
    </xdr:from>
    <xdr:ext cx="534377" cy="259045"/>
    <xdr:sp macro="" textlink="">
      <xdr:nvSpPr>
        <xdr:cNvPr id="132" name="n_2aveValue【道路】&#10;一人当たり延長"/>
        <xdr:cNvSpPr txBox="1"/>
      </xdr:nvSpPr>
      <xdr:spPr>
        <a:xfrm>
          <a:off x="84831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20559</xdr:rowOff>
    </xdr:from>
    <xdr:ext cx="534377" cy="259045"/>
    <xdr:sp macro="" textlink="">
      <xdr:nvSpPr>
        <xdr:cNvPr id="133" name="n_3aveValue【道路】&#10;一人当たり延長"/>
        <xdr:cNvSpPr txBox="1"/>
      </xdr:nvSpPr>
      <xdr:spPr>
        <a:xfrm>
          <a:off x="75941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168724</xdr:rowOff>
    </xdr:from>
    <xdr:ext cx="534377" cy="259045"/>
    <xdr:sp macro="" textlink="">
      <xdr:nvSpPr>
        <xdr:cNvPr id="134" name="n_1mainValue【道路】&#10;一人当たり延長"/>
        <xdr:cNvSpPr txBox="1"/>
      </xdr:nvSpPr>
      <xdr:spPr>
        <a:xfrm>
          <a:off x="9359411" y="70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1541</xdr:rowOff>
    </xdr:from>
    <xdr:ext cx="534377" cy="259045"/>
    <xdr:sp macro="" textlink="">
      <xdr:nvSpPr>
        <xdr:cNvPr id="135" name="n_2mainValue【道路】&#10;一人当たり延長"/>
        <xdr:cNvSpPr txBox="1"/>
      </xdr:nvSpPr>
      <xdr:spPr>
        <a:xfrm>
          <a:off x="8483111" y="703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6228</xdr:rowOff>
    </xdr:from>
    <xdr:ext cx="534377" cy="259045"/>
    <xdr:sp macro="" textlink="">
      <xdr:nvSpPr>
        <xdr:cNvPr id="136" name="n_3mainValue【道路】&#10;一人当たり延長"/>
        <xdr:cNvSpPr txBox="1"/>
      </xdr:nvSpPr>
      <xdr:spPr>
        <a:xfrm>
          <a:off x="7594111" y="703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0" name="直線コネクタ 159"/>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340478" cy="259045"/>
    <xdr:sp macro="" textlink="">
      <xdr:nvSpPr>
        <xdr:cNvPr id="161" name="【橋りょう・トンネル】&#10;有形固定資産減価償却率最小値テキスト"/>
        <xdr:cNvSpPr txBox="1"/>
      </xdr:nvSpPr>
      <xdr:spPr>
        <a:xfrm>
          <a:off x="4673600" y="1105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2" name="直線コネクタ 161"/>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3" name="【橋りょう・トンネ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4" name="直線コネクタ 163"/>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131462</xdr:rowOff>
    </xdr:from>
    <xdr:ext cx="405111" cy="259045"/>
    <xdr:sp macro="" textlink="">
      <xdr:nvSpPr>
        <xdr:cNvPr id="165" name="【橋りょう・トンネル】&#10;有形固定資産減価償却率平均値テキスト"/>
        <xdr:cNvSpPr txBox="1"/>
      </xdr:nvSpPr>
      <xdr:spPr>
        <a:xfrm>
          <a:off x="4673600"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66" name="フローチャート: 判断 165"/>
        <xdr:cNvSpPr/>
      </xdr:nvSpPr>
      <xdr:spPr>
        <a:xfrm>
          <a:off x="45847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67" name="フローチャート: 判断 166"/>
        <xdr:cNvSpPr/>
      </xdr:nvSpPr>
      <xdr:spPr>
        <a:xfrm>
          <a:off x="3746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68" name="フローチャート: 判断 167"/>
        <xdr:cNvSpPr/>
      </xdr:nvSpPr>
      <xdr:spPr>
        <a:xfrm>
          <a:off x="285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69" name="フローチャート: 判断 168"/>
        <xdr:cNvSpPr/>
      </xdr:nvSpPr>
      <xdr:spPr>
        <a:xfrm>
          <a:off x="1968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69215</xdr:rowOff>
    </xdr:from>
    <xdr:to>
      <xdr:col>24</xdr:col>
      <xdr:colOff>114300</xdr:colOff>
      <xdr:row>56</xdr:row>
      <xdr:rowOff>170815</xdr:rowOff>
    </xdr:to>
    <xdr:sp macro="" textlink="">
      <xdr:nvSpPr>
        <xdr:cNvPr id="175" name="楕円 174"/>
        <xdr:cNvSpPr/>
      </xdr:nvSpPr>
      <xdr:spPr>
        <a:xfrm>
          <a:off x="45847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92092</xdr:rowOff>
    </xdr:from>
    <xdr:ext cx="405111" cy="259045"/>
    <xdr:sp macro="" textlink="">
      <xdr:nvSpPr>
        <xdr:cNvPr id="176" name="【橋りょう・トンネル】&#10;有形固定資産減価償却率該当値テキスト"/>
        <xdr:cNvSpPr txBox="1"/>
      </xdr:nvSpPr>
      <xdr:spPr>
        <a:xfrm>
          <a:off x="4673600"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97790</xdr:rowOff>
    </xdr:from>
    <xdr:to>
      <xdr:col>20</xdr:col>
      <xdr:colOff>38100</xdr:colOff>
      <xdr:row>57</xdr:row>
      <xdr:rowOff>27940</xdr:rowOff>
    </xdr:to>
    <xdr:sp macro="" textlink="">
      <xdr:nvSpPr>
        <xdr:cNvPr id="177" name="楕円 176"/>
        <xdr:cNvSpPr/>
      </xdr:nvSpPr>
      <xdr:spPr>
        <a:xfrm>
          <a:off x="3746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120015</xdr:rowOff>
    </xdr:from>
    <xdr:to>
      <xdr:col>24</xdr:col>
      <xdr:colOff>63500</xdr:colOff>
      <xdr:row>56</xdr:row>
      <xdr:rowOff>148590</xdr:rowOff>
    </xdr:to>
    <xdr:cxnSp macro="">
      <xdr:nvCxnSpPr>
        <xdr:cNvPr id="178" name="直線コネクタ 177"/>
        <xdr:cNvCxnSpPr/>
      </xdr:nvCxnSpPr>
      <xdr:spPr>
        <a:xfrm flipV="1">
          <a:off x="3797300" y="97212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111125</xdr:rowOff>
    </xdr:from>
    <xdr:to>
      <xdr:col>15</xdr:col>
      <xdr:colOff>101600</xdr:colOff>
      <xdr:row>57</xdr:row>
      <xdr:rowOff>41275</xdr:rowOff>
    </xdr:to>
    <xdr:sp macro="" textlink="">
      <xdr:nvSpPr>
        <xdr:cNvPr id="179" name="楕円 178"/>
        <xdr:cNvSpPr/>
      </xdr:nvSpPr>
      <xdr:spPr>
        <a:xfrm>
          <a:off x="2857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148590</xdr:rowOff>
    </xdr:from>
    <xdr:to>
      <xdr:col>19</xdr:col>
      <xdr:colOff>177800</xdr:colOff>
      <xdr:row>56</xdr:row>
      <xdr:rowOff>161925</xdr:rowOff>
    </xdr:to>
    <xdr:cxnSp macro="">
      <xdr:nvCxnSpPr>
        <xdr:cNvPr id="180" name="直線コネクタ 179"/>
        <xdr:cNvCxnSpPr/>
      </xdr:nvCxnSpPr>
      <xdr:spPr>
        <a:xfrm flipV="1">
          <a:off x="2908300" y="97497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139700</xdr:rowOff>
    </xdr:from>
    <xdr:to>
      <xdr:col>10</xdr:col>
      <xdr:colOff>165100</xdr:colOff>
      <xdr:row>57</xdr:row>
      <xdr:rowOff>69850</xdr:rowOff>
    </xdr:to>
    <xdr:sp macro="" textlink="">
      <xdr:nvSpPr>
        <xdr:cNvPr id="181" name="楕円 180"/>
        <xdr:cNvSpPr/>
      </xdr:nvSpPr>
      <xdr:spPr>
        <a:xfrm>
          <a:off x="1968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161925</xdr:rowOff>
    </xdr:from>
    <xdr:to>
      <xdr:col>15</xdr:col>
      <xdr:colOff>50800</xdr:colOff>
      <xdr:row>57</xdr:row>
      <xdr:rowOff>19050</xdr:rowOff>
    </xdr:to>
    <xdr:cxnSp macro="">
      <xdr:nvCxnSpPr>
        <xdr:cNvPr id="182" name="直線コネクタ 181"/>
        <xdr:cNvCxnSpPr/>
      </xdr:nvCxnSpPr>
      <xdr:spPr>
        <a:xfrm flipV="1">
          <a:off x="2019300" y="97631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70502</xdr:rowOff>
    </xdr:from>
    <xdr:ext cx="405111" cy="259045"/>
    <xdr:sp macro="" textlink="">
      <xdr:nvSpPr>
        <xdr:cNvPr id="183" name="n_1aveValue【橋りょう・トンネル】&#10;有形固定資産減価償却率"/>
        <xdr:cNvSpPr txBox="1"/>
      </xdr:nvSpPr>
      <xdr:spPr>
        <a:xfrm>
          <a:off x="3582044"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78122</xdr:rowOff>
    </xdr:from>
    <xdr:ext cx="405111" cy="259045"/>
    <xdr:sp macro="" textlink="">
      <xdr:nvSpPr>
        <xdr:cNvPr id="184" name="n_2aveValue【橋りょう・トンネル】&#10;有形固定資産減価償却率"/>
        <xdr:cNvSpPr txBox="1"/>
      </xdr:nvSpPr>
      <xdr:spPr>
        <a:xfrm>
          <a:off x="27057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120032</xdr:rowOff>
    </xdr:from>
    <xdr:ext cx="405111" cy="259045"/>
    <xdr:sp macro="" textlink="">
      <xdr:nvSpPr>
        <xdr:cNvPr id="185" name="n_3aveValue【橋りょう・トンネル】&#10;有形固定資産減価償却率"/>
        <xdr:cNvSpPr txBox="1"/>
      </xdr:nvSpPr>
      <xdr:spPr>
        <a:xfrm>
          <a:off x="1816744" y="1006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44467</xdr:rowOff>
    </xdr:from>
    <xdr:ext cx="405111" cy="259045"/>
    <xdr:sp macro="" textlink="">
      <xdr:nvSpPr>
        <xdr:cNvPr id="186" name="n_1mainValue【橋りょう・トンネル】&#10;有形固定資産減価償却率"/>
        <xdr:cNvSpPr txBox="1"/>
      </xdr:nvSpPr>
      <xdr:spPr>
        <a:xfrm>
          <a:off x="35820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57802</xdr:rowOff>
    </xdr:from>
    <xdr:ext cx="405111" cy="259045"/>
    <xdr:sp macro="" textlink="">
      <xdr:nvSpPr>
        <xdr:cNvPr id="187" name="n_2mainValue【橋りょう・トンネル】&#10;有形固定資産減価償却率"/>
        <xdr:cNvSpPr txBox="1"/>
      </xdr:nvSpPr>
      <xdr:spPr>
        <a:xfrm>
          <a:off x="270574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86377</xdr:rowOff>
    </xdr:from>
    <xdr:ext cx="405111" cy="259045"/>
    <xdr:sp macro="" textlink="">
      <xdr:nvSpPr>
        <xdr:cNvPr id="188" name="n_3mainValue【橋りょう・トンネル】&#10;有形固定資産減価償却率"/>
        <xdr:cNvSpPr txBox="1"/>
      </xdr:nvSpPr>
      <xdr:spPr>
        <a:xfrm>
          <a:off x="1816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2" name="テキスト ボックス 20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4" name="テキスト ボックス 20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6" name="テキスト ボックス 20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8" name="テキスト ボックス 20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83240</xdr:rowOff>
    </xdr:from>
    <xdr:to>
      <xdr:col>54</xdr:col>
      <xdr:colOff>189865</xdr:colOff>
      <xdr:row>64</xdr:row>
      <xdr:rowOff>123833</xdr:rowOff>
    </xdr:to>
    <xdr:cxnSp macro="">
      <xdr:nvCxnSpPr>
        <xdr:cNvPr id="214" name="直線コネクタ 213"/>
        <xdr:cNvCxnSpPr/>
      </xdr:nvCxnSpPr>
      <xdr:spPr>
        <a:xfrm flipV="1">
          <a:off x="10476865" y="9684440"/>
          <a:ext cx="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127660</xdr:rowOff>
    </xdr:from>
    <xdr:ext cx="469744" cy="259045"/>
    <xdr:sp macro="" textlink="">
      <xdr:nvSpPr>
        <xdr:cNvPr id="215" name="【橋りょう・トンネル】&#10;一人当たり有形固定資産（償却資産）額最小値テキスト"/>
        <xdr:cNvSpPr txBox="1"/>
      </xdr:nvSpPr>
      <xdr:spPr>
        <a:xfrm>
          <a:off x="10515600" y="1110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123833</xdr:rowOff>
    </xdr:from>
    <xdr:to>
      <xdr:col>55</xdr:col>
      <xdr:colOff>88900</xdr:colOff>
      <xdr:row>64</xdr:row>
      <xdr:rowOff>123833</xdr:rowOff>
    </xdr:to>
    <xdr:cxnSp macro="">
      <xdr:nvCxnSpPr>
        <xdr:cNvPr id="216" name="直線コネクタ 215"/>
        <xdr:cNvCxnSpPr/>
      </xdr:nvCxnSpPr>
      <xdr:spPr>
        <a:xfrm>
          <a:off x="10388600" y="1109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29917</xdr:rowOff>
    </xdr:from>
    <xdr:ext cx="599010" cy="259045"/>
    <xdr:sp macro="" textlink="">
      <xdr:nvSpPr>
        <xdr:cNvPr id="217" name="【橋りょう・トンネル】&#10;一人当たり有形固定資産（償却資産）額最大値テキスト"/>
        <xdr:cNvSpPr txBox="1"/>
      </xdr:nvSpPr>
      <xdr:spPr>
        <a:xfrm>
          <a:off x="10515600" y="94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83240</xdr:rowOff>
    </xdr:from>
    <xdr:to>
      <xdr:col>55</xdr:col>
      <xdr:colOff>88900</xdr:colOff>
      <xdr:row>56</xdr:row>
      <xdr:rowOff>83240</xdr:rowOff>
    </xdr:to>
    <xdr:cxnSp macro="">
      <xdr:nvCxnSpPr>
        <xdr:cNvPr id="218" name="直線コネクタ 217"/>
        <xdr:cNvCxnSpPr/>
      </xdr:nvCxnSpPr>
      <xdr:spPr>
        <a:xfrm>
          <a:off x="10388600" y="968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149946</xdr:rowOff>
    </xdr:from>
    <xdr:ext cx="599010" cy="259045"/>
    <xdr:sp macro="" textlink="">
      <xdr:nvSpPr>
        <xdr:cNvPr id="219" name="【橋りょう・トンネル】&#10;一人当たり有形固定資産（償却資産）額平均値テキスト"/>
        <xdr:cNvSpPr txBox="1"/>
      </xdr:nvSpPr>
      <xdr:spPr>
        <a:xfrm>
          <a:off x="10515600" y="1043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127069</xdr:rowOff>
    </xdr:from>
    <xdr:to>
      <xdr:col>55</xdr:col>
      <xdr:colOff>50800</xdr:colOff>
      <xdr:row>62</xdr:row>
      <xdr:rowOff>57219</xdr:rowOff>
    </xdr:to>
    <xdr:sp macro="" textlink="">
      <xdr:nvSpPr>
        <xdr:cNvPr id="220" name="フローチャート: 判断 219"/>
        <xdr:cNvSpPr/>
      </xdr:nvSpPr>
      <xdr:spPr>
        <a:xfrm>
          <a:off x="10426700" y="1058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124972</xdr:rowOff>
    </xdr:from>
    <xdr:to>
      <xdr:col>50</xdr:col>
      <xdr:colOff>165100</xdr:colOff>
      <xdr:row>62</xdr:row>
      <xdr:rowOff>55122</xdr:rowOff>
    </xdr:to>
    <xdr:sp macro="" textlink="">
      <xdr:nvSpPr>
        <xdr:cNvPr id="221" name="フローチャート: 判断 220"/>
        <xdr:cNvSpPr/>
      </xdr:nvSpPr>
      <xdr:spPr>
        <a:xfrm>
          <a:off x="9588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6636</xdr:rowOff>
    </xdr:from>
    <xdr:to>
      <xdr:col>46</xdr:col>
      <xdr:colOff>38100</xdr:colOff>
      <xdr:row>62</xdr:row>
      <xdr:rowOff>108236</xdr:rowOff>
    </xdr:to>
    <xdr:sp macro="" textlink="">
      <xdr:nvSpPr>
        <xdr:cNvPr id="222" name="フローチャート: 判断 221"/>
        <xdr:cNvSpPr/>
      </xdr:nvSpPr>
      <xdr:spPr>
        <a:xfrm>
          <a:off x="8699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21855</xdr:rowOff>
    </xdr:from>
    <xdr:to>
      <xdr:col>41</xdr:col>
      <xdr:colOff>101600</xdr:colOff>
      <xdr:row>62</xdr:row>
      <xdr:rowOff>123455</xdr:rowOff>
    </xdr:to>
    <xdr:sp macro="" textlink="">
      <xdr:nvSpPr>
        <xdr:cNvPr id="223" name="フローチャート: 判断 222"/>
        <xdr:cNvSpPr/>
      </xdr:nvSpPr>
      <xdr:spPr>
        <a:xfrm>
          <a:off x="7810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168770</xdr:rowOff>
    </xdr:from>
    <xdr:to>
      <xdr:col>55</xdr:col>
      <xdr:colOff>50800</xdr:colOff>
      <xdr:row>62</xdr:row>
      <xdr:rowOff>98920</xdr:rowOff>
    </xdr:to>
    <xdr:sp macro="" textlink="">
      <xdr:nvSpPr>
        <xdr:cNvPr id="229" name="楕円 228"/>
        <xdr:cNvSpPr/>
      </xdr:nvSpPr>
      <xdr:spPr>
        <a:xfrm>
          <a:off x="10426700" y="1062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147197</xdr:rowOff>
    </xdr:from>
    <xdr:ext cx="599010" cy="259045"/>
    <xdr:sp macro="" textlink="">
      <xdr:nvSpPr>
        <xdr:cNvPr id="230" name="【橋りょう・トンネル】&#10;一人当たり有形固定資産（償却資産）額該当値テキスト"/>
        <xdr:cNvSpPr txBox="1"/>
      </xdr:nvSpPr>
      <xdr:spPr>
        <a:xfrm>
          <a:off x="10515600" y="1060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4304</xdr:rowOff>
    </xdr:from>
    <xdr:to>
      <xdr:col>50</xdr:col>
      <xdr:colOff>165100</xdr:colOff>
      <xdr:row>62</xdr:row>
      <xdr:rowOff>105904</xdr:rowOff>
    </xdr:to>
    <xdr:sp macro="" textlink="">
      <xdr:nvSpPr>
        <xdr:cNvPr id="231" name="楕円 230"/>
        <xdr:cNvSpPr/>
      </xdr:nvSpPr>
      <xdr:spPr>
        <a:xfrm>
          <a:off x="9588500" y="106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48120</xdr:rowOff>
    </xdr:from>
    <xdr:to>
      <xdr:col>55</xdr:col>
      <xdr:colOff>0</xdr:colOff>
      <xdr:row>62</xdr:row>
      <xdr:rowOff>55104</xdr:rowOff>
    </xdr:to>
    <xdr:cxnSp macro="">
      <xdr:nvCxnSpPr>
        <xdr:cNvPr id="232" name="直線コネクタ 231"/>
        <xdr:cNvCxnSpPr/>
      </xdr:nvCxnSpPr>
      <xdr:spPr>
        <a:xfrm flipV="1">
          <a:off x="9639300" y="10678020"/>
          <a:ext cx="8382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16318</xdr:rowOff>
    </xdr:from>
    <xdr:to>
      <xdr:col>46</xdr:col>
      <xdr:colOff>38100</xdr:colOff>
      <xdr:row>62</xdr:row>
      <xdr:rowOff>117918</xdr:rowOff>
    </xdr:to>
    <xdr:sp macro="" textlink="">
      <xdr:nvSpPr>
        <xdr:cNvPr id="233" name="楕円 232"/>
        <xdr:cNvSpPr/>
      </xdr:nvSpPr>
      <xdr:spPr>
        <a:xfrm>
          <a:off x="8699500" y="106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55104</xdr:rowOff>
    </xdr:from>
    <xdr:to>
      <xdr:col>50</xdr:col>
      <xdr:colOff>114300</xdr:colOff>
      <xdr:row>62</xdr:row>
      <xdr:rowOff>67118</xdr:rowOff>
    </xdr:to>
    <xdr:cxnSp macro="">
      <xdr:nvCxnSpPr>
        <xdr:cNvPr id="234" name="直線コネクタ 233"/>
        <xdr:cNvCxnSpPr/>
      </xdr:nvCxnSpPr>
      <xdr:spPr>
        <a:xfrm flipV="1">
          <a:off x="8750300" y="10685004"/>
          <a:ext cx="889000" cy="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23944</xdr:rowOff>
    </xdr:from>
    <xdr:to>
      <xdr:col>41</xdr:col>
      <xdr:colOff>101600</xdr:colOff>
      <xdr:row>62</xdr:row>
      <xdr:rowOff>125544</xdr:rowOff>
    </xdr:to>
    <xdr:sp macro="" textlink="">
      <xdr:nvSpPr>
        <xdr:cNvPr id="235" name="楕円 234"/>
        <xdr:cNvSpPr/>
      </xdr:nvSpPr>
      <xdr:spPr>
        <a:xfrm>
          <a:off x="7810500" y="1065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67118</xdr:rowOff>
    </xdr:from>
    <xdr:to>
      <xdr:col>45</xdr:col>
      <xdr:colOff>177800</xdr:colOff>
      <xdr:row>62</xdr:row>
      <xdr:rowOff>74744</xdr:rowOff>
    </xdr:to>
    <xdr:cxnSp macro="">
      <xdr:nvCxnSpPr>
        <xdr:cNvPr id="236" name="直線コネクタ 235"/>
        <xdr:cNvCxnSpPr/>
      </xdr:nvCxnSpPr>
      <xdr:spPr>
        <a:xfrm flipV="1">
          <a:off x="7861300" y="10697018"/>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71649</xdr:rowOff>
    </xdr:from>
    <xdr:ext cx="599010" cy="259045"/>
    <xdr:sp macro="" textlink="">
      <xdr:nvSpPr>
        <xdr:cNvPr id="237" name="n_1aveValue【橋りょう・トンネル】&#10;一人当たり有形固定資産（償却資産）額"/>
        <xdr:cNvSpPr txBox="1"/>
      </xdr:nvSpPr>
      <xdr:spPr>
        <a:xfrm>
          <a:off x="93270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124763</xdr:rowOff>
    </xdr:from>
    <xdr:ext cx="599010" cy="259045"/>
    <xdr:sp macro="" textlink="">
      <xdr:nvSpPr>
        <xdr:cNvPr id="238" name="n_2aveValue【橋りょう・トンネル】&#10;一人当たり有形固定資産（償却資産）額"/>
        <xdr:cNvSpPr txBox="1"/>
      </xdr:nvSpPr>
      <xdr:spPr>
        <a:xfrm>
          <a:off x="8450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139982</xdr:rowOff>
    </xdr:from>
    <xdr:ext cx="599010" cy="259045"/>
    <xdr:sp macro="" textlink="">
      <xdr:nvSpPr>
        <xdr:cNvPr id="239" name="n_3aveValue【橋りょう・トンネル】&#10;一人当たり有形固定資産（償却資産）額"/>
        <xdr:cNvSpPr txBox="1"/>
      </xdr:nvSpPr>
      <xdr:spPr>
        <a:xfrm>
          <a:off x="7561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97031</xdr:rowOff>
    </xdr:from>
    <xdr:ext cx="599010" cy="259045"/>
    <xdr:sp macro="" textlink="">
      <xdr:nvSpPr>
        <xdr:cNvPr id="240" name="n_1mainValue【橋りょう・トンネル】&#10;一人当たり有形固定資産（償却資産）額"/>
        <xdr:cNvSpPr txBox="1"/>
      </xdr:nvSpPr>
      <xdr:spPr>
        <a:xfrm>
          <a:off x="9327095" y="1072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109045</xdr:rowOff>
    </xdr:from>
    <xdr:ext cx="599010" cy="259045"/>
    <xdr:sp macro="" textlink="">
      <xdr:nvSpPr>
        <xdr:cNvPr id="241" name="n_2mainValue【橋りょう・トンネル】&#10;一人当たり有形固定資産（償却資産）額"/>
        <xdr:cNvSpPr txBox="1"/>
      </xdr:nvSpPr>
      <xdr:spPr>
        <a:xfrm>
          <a:off x="8450795" y="107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116671</xdr:rowOff>
    </xdr:from>
    <xdr:ext cx="599010" cy="259045"/>
    <xdr:sp macro="" textlink="">
      <xdr:nvSpPr>
        <xdr:cNvPr id="242" name="n_3mainValue【橋りょう・トンネル】&#10;一人当たり有形固定資産（償却資産）額"/>
        <xdr:cNvSpPr txBox="1"/>
      </xdr:nvSpPr>
      <xdr:spPr>
        <a:xfrm>
          <a:off x="7561795" y="1074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144780</xdr:rowOff>
    </xdr:to>
    <xdr:cxnSp macro="">
      <xdr:nvCxnSpPr>
        <xdr:cNvPr id="267" name="直線コネクタ 266"/>
        <xdr:cNvCxnSpPr/>
      </xdr:nvCxnSpPr>
      <xdr:spPr>
        <a:xfrm flipV="1">
          <a:off x="4634865" y="134264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68"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69" name="直線コネクタ 268"/>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70"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71" name="直線コネクタ 270"/>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133366</xdr:rowOff>
    </xdr:from>
    <xdr:ext cx="405111" cy="259045"/>
    <xdr:sp macro="" textlink="">
      <xdr:nvSpPr>
        <xdr:cNvPr id="272" name="【公営住宅】&#10;有形固定資産減価償却率平均値テキスト"/>
        <xdr:cNvSpPr txBox="1"/>
      </xdr:nvSpPr>
      <xdr:spPr>
        <a:xfrm>
          <a:off x="4673600" y="13849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73" name="フローチャート: 判断 272"/>
        <xdr:cNvSpPr/>
      </xdr:nvSpPr>
      <xdr:spPr>
        <a:xfrm>
          <a:off x="4584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74" name="フローチャート: 判断 273"/>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156845</xdr:rowOff>
    </xdr:from>
    <xdr:to>
      <xdr:col>15</xdr:col>
      <xdr:colOff>101600</xdr:colOff>
      <xdr:row>81</xdr:row>
      <xdr:rowOff>86995</xdr:rowOff>
    </xdr:to>
    <xdr:sp macro="" textlink="">
      <xdr:nvSpPr>
        <xdr:cNvPr id="275" name="フローチャート: 判断 274"/>
        <xdr:cNvSpPr/>
      </xdr:nvSpPr>
      <xdr:spPr>
        <a:xfrm>
          <a:off x="2857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76" name="フローチャート: 判断 275"/>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88264</xdr:rowOff>
    </xdr:from>
    <xdr:to>
      <xdr:col>24</xdr:col>
      <xdr:colOff>114300</xdr:colOff>
      <xdr:row>79</xdr:row>
      <xdr:rowOff>18414</xdr:rowOff>
    </xdr:to>
    <xdr:sp macro="" textlink="">
      <xdr:nvSpPr>
        <xdr:cNvPr id="282" name="楕円 281"/>
        <xdr:cNvSpPr/>
      </xdr:nvSpPr>
      <xdr:spPr>
        <a:xfrm>
          <a:off x="4584700" y="134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3191</xdr:rowOff>
    </xdr:from>
    <xdr:ext cx="405111" cy="259045"/>
    <xdr:sp macro="" textlink="">
      <xdr:nvSpPr>
        <xdr:cNvPr id="283" name="【公営住宅】&#10;有形固定資産減価償却率該当値テキスト"/>
        <xdr:cNvSpPr txBox="1"/>
      </xdr:nvSpPr>
      <xdr:spPr>
        <a:xfrm>
          <a:off x="4673600" y="1337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114936</xdr:rowOff>
    </xdr:from>
    <xdr:to>
      <xdr:col>20</xdr:col>
      <xdr:colOff>38100</xdr:colOff>
      <xdr:row>79</xdr:row>
      <xdr:rowOff>45086</xdr:rowOff>
    </xdr:to>
    <xdr:sp macro="" textlink="">
      <xdr:nvSpPr>
        <xdr:cNvPr id="284" name="楕円 283"/>
        <xdr:cNvSpPr/>
      </xdr:nvSpPr>
      <xdr:spPr>
        <a:xfrm>
          <a:off x="37465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139064</xdr:rowOff>
    </xdr:from>
    <xdr:to>
      <xdr:col>24</xdr:col>
      <xdr:colOff>63500</xdr:colOff>
      <xdr:row>78</xdr:row>
      <xdr:rowOff>165736</xdr:rowOff>
    </xdr:to>
    <xdr:cxnSp macro="">
      <xdr:nvCxnSpPr>
        <xdr:cNvPr id="285" name="直線コネクタ 284"/>
        <xdr:cNvCxnSpPr/>
      </xdr:nvCxnSpPr>
      <xdr:spPr>
        <a:xfrm flipV="1">
          <a:off x="3797300" y="1351216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143511</xdr:rowOff>
    </xdr:from>
    <xdr:to>
      <xdr:col>15</xdr:col>
      <xdr:colOff>101600</xdr:colOff>
      <xdr:row>79</xdr:row>
      <xdr:rowOff>73661</xdr:rowOff>
    </xdr:to>
    <xdr:sp macro="" textlink="">
      <xdr:nvSpPr>
        <xdr:cNvPr id="286" name="楕円 285"/>
        <xdr:cNvSpPr/>
      </xdr:nvSpPr>
      <xdr:spPr>
        <a:xfrm>
          <a:off x="2857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165736</xdr:rowOff>
    </xdr:from>
    <xdr:to>
      <xdr:col>19</xdr:col>
      <xdr:colOff>177800</xdr:colOff>
      <xdr:row>79</xdr:row>
      <xdr:rowOff>22861</xdr:rowOff>
    </xdr:to>
    <xdr:cxnSp macro="">
      <xdr:nvCxnSpPr>
        <xdr:cNvPr id="287" name="直線コネクタ 286"/>
        <xdr:cNvCxnSpPr/>
      </xdr:nvCxnSpPr>
      <xdr:spPr>
        <a:xfrm flipV="1">
          <a:off x="2908300" y="135388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636</xdr:rowOff>
    </xdr:from>
    <xdr:to>
      <xdr:col>10</xdr:col>
      <xdr:colOff>165100</xdr:colOff>
      <xdr:row>79</xdr:row>
      <xdr:rowOff>102236</xdr:rowOff>
    </xdr:to>
    <xdr:sp macro="" textlink="">
      <xdr:nvSpPr>
        <xdr:cNvPr id="288" name="楕円 287"/>
        <xdr:cNvSpPr/>
      </xdr:nvSpPr>
      <xdr:spPr>
        <a:xfrm>
          <a:off x="19685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22861</xdr:rowOff>
    </xdr:from>
    <xdr:to>
      <xdr:col>15</xdr:col>
      <xdr:colOff>50800</xdr:colOff>
      <xdr:row>79</xdr:row>
      <xdr:rowOff>51436</xdr:rowOff>
    </xdr:to>
    <xdr:cxnSp macro="">
      <xdr:nvCxnSpPr>
        <xdr:cNvPr id="289" name="直線コネクタ 288"/>
        <xdr:cNvCxnSpPr/>
      </xdr:nvCxnSpPr>
      <xdr:spPr>
        <a:xfrm flipV="1">
          <a:off x="2019300" y="135674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49547</xdr:rowOff>
    </xdr:from>
    <xdr:ext cx="405111" cy="259045"/>
    <xdr:sp macro="" textlink="">
      <xdr:nvSpPr>
        <xdr:cNvPr id="290" name="n_1aveValue【公営住宅】&#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78122</xdr:rowOff>
    </xdr:from>
    <xdr:ext cx="405111" cy="259045"/>
    <xdr:sp macro="" textlink="">
      <xdr:nvSpPr>
        <xdr:cNvPr id="291" name="n_2aveValue【公営住宅】&#10;有形固定資産減価償却率"/>
        <xdr:cNvSpPr txBox="1"/>
      </xdr:nvSpPr>
      <xdr:spPr>
        <a:xfrm>
          <a:off x="270574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142891</xdr:rowOff>
    </xdr:from>
    <xdr:ext cx="405111" cy="259045"/>
    <xdr:sp macro="" textlink="">
      <xdr:nvSpPr>
        <xdr:cNvPr id="292" name="n_3aveValue【公営住宅】&#10;有形固定資産減価償却率"/>
        <xdr:cNvSpPr txBox="1"/>
      </xdr:nvSpPr>
      <xdr:spPr>
        <a:xfrm>
          <a:off x="1816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61613</xdr:rowOff>
    </xdr:from>
    <xdr:ext cx="405111" cy="259045"/>
    <xdr:sp macro="" textlink="">
      <xdr:nvSpPr>
        <xdr:cNvPr id="293" name="n_1mainValue【公営住宅】&#10;有形固定資産減価償却率"/>
        <xdr:cNvSpPr txBox="1"/>
      </xdr:nvSpPr>
      <xdr:spPr>
        <a:xfrm>
          <a:off x="3582044" y="1326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90188</xdr:rowOff>
    </xdr:from>
    <xdr:ext cx="405111" cy="259045"/>
    <xdr:sp macro="" textlink="">
      <xdr:nvSpPr>
        <xdr:cNvPr id="294" name="n_2mainValue【公営住宅】&#10;有形固定資産減価償却率"/>
        <xdr:cNvSpPr txBox="1"/>
      </xdr:nvSpPr>
      <xdr:spPr>
        <a:xfrm>
          <a:off x="27057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118763</xdr:rowOff>
    </xdr:from>
    <xdr:ext cx="405111" cy="259045"/>
    <xdr:sp macro="" textlink="">
      <xdr:nvSpPr>
        <xdr:cNvPr id="295" name="n_3mainValue【公営住宅】&#10;有形固定資産減価償却率"/>
        <xdr:cNvSpPr txBox="1"/>
      </xdr:nvSpPr>
      <xdr:spPr>
        <a:xfrm>
          <a:off x="1816744" y="1332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9" name="テキスト ボックス 30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1" name="テキスト ボックス 31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3" name="テキスト ボックス 31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163647</xdr:rowOff>
    </xdr:from>
    <xdr:to>
      <xdr:col>54</xdr:col>
      <xdr:colOff>189865</xdr:colOff>
      <xdr:row>86</xdr:row>
      <xdr:rowOff>31973</xdr:rowOff>
    </xdr:to>
    <xdr:cxnSp macro="">
      <xdr:nvCxnSpPr>
        <xdr:cNvPr id="317" name="直線コネクタ 316"/>
        <xdr:cNvCxnSpPr/>
      </xdr:nvCxnSpPr>
      <xdr:spPr>
        <a:xfrm flipV="1">
          <a:off x="10476865" y="13365297"/>
          <a:ext cx="0" cy="141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35800</xdr:rowOff>
    </xdr:from>
    <xdr:ext cx="469744" cy="259045"/>
    <xdr:sp macro="" textlink="">
      <xdr:nvSpPr>
        <xdr:cNvPr id="318" name="【公営住宅】&#10;一人当たり面積最小値テキスト"/>
        <xdr:cNvSpPr txBox="1"/>
      </xdr:nvSpPr>
      <xdr:spPr>
        <a:xfrm>
          <a:off x="10515600" y="1478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31973</xdr:rowOff>
    </xdr:from>
    <xdr:to>
      <xdr:col>55</xdr:col>
      <xdr:colOff>88900</xdr:colOff>
      <xdr:row>86</xdr:row>
      <xdr:rowOff>31973</xdr:rowOff>
    </xdr:to>
    <xdr:cxnSp macro="">
      <xdr:nvCxnSpPr>
        <xdr:cNvPr id="319" name="直線コネクタ 318"/>
        <xdr:cNvCxnSpPr/>
      </xdr:nvCxnSpPr>
      <xdr:spPr>
        <a:xfrm>
          <a:off x="10388600" y="1477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110324</xdr:rowOff>
    </xdr:from>
    <xdr:ext cx="534377" cy="259045"/>
    <xdr:sp macro="" textlink="">
      <xdr:nvSpPr>
        <xdr:cNvPr id="320" name="【公営住宅】&#10;一人当たり面積最大値テキスト"/>
        <xdr:cNvSpPr txBox="1"/>
      </xdr:nvSpPr>
      <xdr:spPr>
        <a:xfrm>
          <a:off x="10515600" y="13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163647</xdr:rowOff>
    </xdr:from>
    <xdr:to>
      <xdr:col>55</xdr:col>
      <xdr:colOff>88900</xdr:colOff>
      <xdr:row>77</xdr:row>
      <xdr:rowOff>163647</xdr:rowOff>
    </xdr:to>
    <xdr:cxnSp macro="">
      <xdr:nvCxnSpPr>
        <xdr:cNvPr id="321" name="直線コネクタ 320"/>
        <xdr:cNvCxnSpPr/>
      </xdr:nvCxnSpPr>
      <xdr:spPr>
        <a:xfrm>
          <a:off x="10388600" y="133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115904</xdr:rowOff>
    </xdr:from>
    <xdr:ext cx="469744" cy="259045"/>
    <xdr:sp macro="" textlink="">
      <xdr:nvSpPr>
        <xdr:cNvPr id="322" name="【公営住宅】&#10;一人当たり面積平均値テキスト"/>
        <xdr:cNvSpPr txBox="1"/>
      </xdr:nvSpPr>
      <xdr:spPr>
        <a:xfrm>
          <a:off x="10515600" y="14517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93027</xdr:rowOff>
    </xdr:from>
    <xdr:to>
      <xdr:col>55</xdr:col>
      <xdr:colOff>50800</xdr:colOff>
      <xdr:row>86</xdr:row>
      <xdr:rowOff>23177</xdr:rowOff>
    </xdr:to>
    <xdr:sp macro="" textlink="">
      <xdr:nvSpPr>
        <xdr:cNvPr id="323" name="フローチャート: 判断 322"/>
        <xdr:cNvSpPr/>
      </xdr:nvSpPr>
      <xdr:spPr>
        <a:xfrm>
          <a:off x="10426700" y="146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93897</xdr:rowOff>
    </xdr:from>
    <xdr:to>
      <xdr:col>50</xdr:col>
      <xdr:colOff>165100</xdr:colOff>
      <xdr:row>86</xdr:row>
      <xdr:rowOff>24047</xdr:rowOff>
    </xdr:to>
    <xdr:sp macro="" textlink="">
      <xdr:nvSpPr>
        <xdr:cNvPr id="324" name="フローチャート: 判断 323"/>
        <xdr:cNvSpPr/>
      </xdr:nvSpPr>
      <xdr:spPr>
        <a:xfrm>
          <a:off x="9588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94376</xdr:rowOff>
    </xdr:from>
    <xdr:to>
      <xdr:col>46</xdr:col>
      <xdr:colOff>38100</xdr:colOff>
      <xdr:row>86</xdr:row>
      <xdr:rowOff>24526</xdr:rowOff>
    </xdr:to>
    <xdr:sp macro="" textlink="">
      <xdr:nvSpPr>
        <xdr:cNvPr id="325" name="フローチャート: 判断 324"/>
        <xdr:cNvSpPr/>
      </xdr:nvSpPr>
      <xdr:spPr>
        <a:xfrm>
          <a:off x="8699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85781</xdr:rowOff>
    </xdr:from>
    <xdr:to>
      <xdr:col>41</xdr:col>
      <xdr:colOff>101600</xdr:colOff>
      <xdr:row>86</xdr:row>
      <xdr:rowOff>15931</xdr:rowOff>
    </xdr:to>
    <xdr:sp macro="" textlink="">
      <xdr:nvSpPr>
        <xdr:cNvPr id="326" name="フローチャート: 判断 325"/>
        <xdr:cNvSpPr/>
      </xdr:nvSpPr>
      <xdr:spPr>
        <a:xfrm>
          <a:off x="7810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121808</xdr:rowOff>
    </xdr:from>
    <xdr:to>
      <xdr:col>55</xdr:col>
      <xdr:colOff>50800</xdr:colOff>
      <xdr:row>86</xdr:row>
      <xdr:rowOff>51958</xdr:rowOff>
    </xdr:to>
    <xdr:sp macro="" textlink="">
      <xdr:nvSpPr>
        <xdr:cNvPr id="332" name="楕円 331"/>
        <xdr:cNvSpPr/>
      </xdr:nvSpPr>
      <xdr:spPr>
        <a:xfrm>
          <a:off x="10426700" y="146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71454</xdr:rowOff>
    </xdr:from>
    <xdr:ext cx="469744" cy="259045"/>
    <xdr:sp macro="" textlink="">
      <xdr:nvSpPr>
        <xdr:cNvPr id="333" name="【公営住宅】&#10;一人当たり面積該当値テキスト"/>
        <xdr:cNvSpPr txBox="1"/>
      </xdr:nvSpPr>
      <xdr:spPr>
        <a:xfrm>
          <a:off x="10515600" y="1464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122265</xdr:rowOff>
    </xdr:from>
    <xdr:to>
      <xdr:col>50</xdr:col>
      <xdr:colOff>165100</xdr:colOff>
      <xdr:row>86</xdr:row>
      <xdr:rowOff>52415</xdr:rowOff>
    </xdr:to>
    <xdr:sp macro="" textlink="">
      <xdr:nvSpPr>
        <xdr:cNvPr id="334" name="楕円 333"/>
        <xdr:cNvSpPr/>
      </xdr:nvSpPr>
      <xdr:spPr>
        <a:xfrm>
          <a:off x="9588500" y="1469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1158</xdr:rowOff>
    </xdr:from>
    <xdr:to>
      <xdr:col>55</xdr:col>
      <xdr:colOff>0</xdr:colOff>
      <xdr:row>86</xdr:row>
      <xdr:rowOff>1615</xdr:rowOff>
    </xdr:to>
    <xdr:cxnSp macro="">
      <xdr:nvCxnSpPr>
        <xdr:cNvPr id="335" name="直線コネクタ 334"/>
        <xdr:cNvCxnSpPr/>
      </xdr:nvCxnSpPr>
      <xdr:spPr>
        <a:xfrm flipV="1">
          <a:off x="9639300" y="1474585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122882</xdr:rowOff>
    </xdr:from>
    <xdr:to>
      <xdr:col>46</xdr:col>
      <xdr:colOff>38100</xdr:colOff>
      <xdr:row>86</xdr:row>
      <xdr:rowOff>53032</xdr:rowOff>
    </xdr:to>
    <xdr:sp macro="" textlink="">
      <xdr:nvSpPr>
        <xdr:cNvPr id="336" name="楕円 335"/>
        <xdr:cNvSpPr/>
      </xdr:nvSpPr>
      <xdr:spPr>
        <a:xfrm>
          <a:off x="8699500" y="146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1615</xdr:rowOff>
    </xdr:from>
    <xdr:to>
      <xdr:col>50</xdr:col>
      <xdr:colOff>114300</xdr:colOff>
      <xdr:row>86</xdr:row>
      <xdr:rowOff>2232</xdr:rowOff>
    </xdr:to>
    <xdr:cxnSp macro="">
      <xdr:nvCxnSpPr>
        <xdr:cNvPr id="337" name="直線コネクタ 336"/>
        <xdr:cNvCxnSpPr/>
      </xdr:nvCxnSpPr>
      <xdr:spPr>
        <a:xfrm flipV="1">
          <a:off x="8750300" y="14746315"/>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123546</xdr:rowOff>
    </xdr:from>
    <xdr:to>
      <xdr:col>41</xdr:col>
      <xdr:colOff>101600</xdr:colOff>
      <xdr:row>86</xdr:row>
      <xdr:rowOff>53696</xdr:rowOff>
    </xdr:to>
    <xdr:sp macro="" textlink="">
      <xdr:nvSpPr>
        <xdr:cNvPr id="338" name="楕円 337"/>
        <xdr:cNvSpPr/>
      </xdr:nvSpPr>
      <xdr:spPr>
        <a:xfrm>
          <a:off x="7810500" y="146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2232</xdr:rowOff>
    </xdr:from>
    <xdr:to>
      <xdr:col>45</xdr:col>
      <xdr:colOff>177800</xdr:colOff>
      <xdr:row>86</xdr:row>
      <xdr:rowOff>2896</xdr:rowOff>
    </xdr:to>
    <xdr:cxnSp macro="">
      <xdr:nvCxnSpPr>
        <xdr:cNvPr id="339" name="直線コネクタ 338"/>
        <xdr:cNvCxnSpPr/>
      </xdr:nvCxnSpPr>
      <xdr:spPr>
        <a:xfrm flipV="1">
          <a:off x="7861300" y="14746932"/>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40574</xdr:rowOff>
    </xdr:from>
    <xdr:ext cx="469744" cy="259045"/>
    <xdr:sp macro="" textlink="">
      <xdr:nvSpPr>
        <xdr:cNvPr id="340" name="n_1aveValue【公営住宅】&#10;一人当たり面積"/>
        <xdr:cNvSpPr txBox="1"/>
      </xdr:nvSpPr>
      <xdr:spPr>
        <a:xfrm>
          <a:off x="93917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41053</xdr:rowOff>
    </xdr:from>
    <xdr:ext cx="469744" cy="259045"/>
    <xdr:sp macro="" textlink="">
      <xdr:nvSpPr>
        <xdr:cNvPr id="341" name="n_2aveValue【公営住宅】&#10;一人当たり面積"/>
        <xdr:cNvSpPr txBox="1"/>
      </xdr:nvSpPr>
      <xdr:spPr>
        <a:xfrm>
          <a:off x="8515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32458</xdr:rowOff>
    </xdr:from>
    <xdr:ext cx="469744" cy="259045"/>
    <xdr:sp macro="" textlink="">
      <xdr:nvSpPr>
        <xdr:cNvPr id="342" name="n_3aveValue【公営住宅】&#10;一人当たり面積"/>
        <xdr:cNvSpPr txBox="1"/>
      </xdr:nvSpPr>
      <xdr:spPr>
        <a:xfrm>
          <a:off x="7626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43542</xdr:rowOff>
    </xdr:from>
    <xdr:ext cx="469744" cy="259045"/>
    <xdr:sp macro="" textlink="">
      <xdr:nvSpPr>
        <xdr:cNvPr id="343" name="n_1mainValue【公営住宅】&#10;一人当たり面積"/>
        <xdr:cNvSpPr txBox="1"/>
      </xdr:nvSpPr>
      <xdr:spPr>
        <a:xfrm>
          <a:off x="9391727" y="147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44159</xdr:rowOff>
    </xdr:from>
    <xdr:ext cx="469744" cy="259045"/>
    <xdr:sp macro="" textlink="">
      <xdr:nvSpPr>
        <xdr:cNvPr id="344" name="n_2mainValue【公営住宅】&#10;一人当たり面積"/>
        <xdr:cNvSpPr txBox="1"/>
      </xdr:nvSpPr>
      <xdr:spPr>
        <a:xfrm>
          <a:off x="8515427" y="1478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44823</xdr:rowOff>
    </xdr:from>
    <xdr:ext cx="469744" cy="259045"/>
    <xdr:sp macro="" textlink="">
      <xdr:nvSpPr>
        <xdr:cNvPr id="345" name="n_3mainValue【公営住宅】&#10;一人当たり面積"/>
        <xdr:cNvSpPr txBox="1"/>
      </xdr:nvSpPr>
      <xdr:spPr>
        <a:xfrm>
          <a:off x="7626427" y="1478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87630</xdr:rowOff>
    </xdr:to>
    <xdr:cxnSp macro="">
      <xdr:nvCxnSpPr>
        <xdr:cNvPr id="370" name="直線コネクタ 369"/>
        <xdr:cNvCxnSpPr/>
      </xdr:nvCxnSpPr>
      <xdr:spPr>
        <a:xfrm flipV="1">
          <a:off x="4634865" y="1715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371" name="【港湾・漁港】&#10;有形固定資産減価償却率最小値テキスト"/>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72" name="直線コネクタ 371"/>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73" name="【港湾・漁港】&#10;有形固定資産減価償却率最大値テキスト"/>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74" name="直線コネクタ 373"/>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8272</xdr:rowOff>
    </xdr:from>
    <xdr:ext cx="405111" cy="259045"/>
    <xdr:sp macro="" textlink="">
      <xdr:nvSpPr>
        <xdr:cNvPr id="375" name="【港湾・漁港】&#10;有形固定資産減価償却率平均値テキスト"/>
        <xdr:cNvSpPr txBox="1"/>
      </xdr:nvSpPr>
      <xdr:spPr>
        <a:xfrm>
          <a:off x="4673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156845</xdr:rowOff>
    </xdr:from>
    <xdr:to>
      <xdr:col>24</xdr:col>
      <xdr:colOff>114300</xdr:colOff>
      <xdr:row>104</xdr:row>
      <xdr:rowOff>86995</xdr:rowOff>
    </xdr:to>
    <xdr:sp macro="" textlink="">
      <xdr:nvSpPr>
        <xdr:cNvPr id="376" name="フローチャート: 判断 375"/>
        <xdr:cNvSpPr/>
      </xdr:nvSpPr>
      <xdr:spPr>
        <a:xfrm>
          <a:off x="4584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377" name="フローチャート: 判断 376"/>
        <xdr:cNvSpPr/>
      </xdr:nvSpPr>
      <xdr:spPr>
        <a:xfrm>
          <a:off x="3746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33020</xdr:rowOff>
    </xdr:from>
    <xdr:to>
      <xdr:col>15</xdr:col>
      <xdr:colOff>101600</xdr:colOff>
      <xdr:row>104</xdr:row>
      <xdr:rowOff>134620</xdr:rowOff>
    </xdr:to>
    <xdr:sp macro="" textlink="">
      <xdr:nvSpPr>
        <xdr:cNvPr id="378" name="フローチャート: 判断 377"/>
        <xdr:cNvSpPr/>
      </xdr:nvSpPr>
      <xdr:spPr>
        <a:xfrm>
          <a:off x="2857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88264</xdr:rowOff>
    </xdr:from>
    <xdr:to>
      <xdr:col>10</xdr:col>
      <xdr:colOff>165100</xdr:colOff>
      <xdr:row>106</xdr:row>
      <xdr:rowOff>18414</xdr:rowOff>
    </xdr:to>
    <xdr:sp macro="" textlink="">
      <xdr:nvSpPr>
        <xdr:cNvPr id="379" name="フローチャート: 判断 378"/>
        <xdr:cNvSpPr/>
      </xdr:nvSpPr>
      <xdr:spPr>
        <a:xfrm>
          <a:off x="1968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38736</xdr:rowOff>
    </xdr:from>
    <xdr:to>
      <xdr:col>24</xdr:col>
      <xdr:colOff>114300</xdr:colOff>
      <xdr:row>107</xdr:row>
      <xdr:rowOff>140336</xdr:rowOff>
    </xdr:to>
    <xdr:sp macro="" textlink="">
      <xdr:nvSpPr>
        <xdr:cNvPr id="385" name="楕円 384"/>
        <xdr:cNvSpPr/>
      </xdr:nvSpPr>
      <xdr:spPr>
        <a:xfrm>
          <a:off x="45847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17163</xdr:rowOff>
    </xdr:from>
    <xdr:ext cx="405111" cy="259045"/>
    <xdr:sp macro="" textlink="">
      <xdr:nvSpPr>
        <xdr:cNvPr id="386" name="【港湾・漁港】&#10;有形固定資産減価償却率該当値テキスト"/>
        <xdr:cNvSpPr txBox="1"/>
      </xdr:nvSpPr>
      <xdr:spPr>
        <a:xfrm>
          <a:off x="4673600"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80645</xdr:rowOff>
    </xdr:from>
    <xdr:to>
      <xdr:col>20</xdr:col>
      <xdr:colOff>38100</xdr:colOff>
      <xdr:row>108</xdr:row>
      <xdr:rowOff>10795</xdr:rowOff>
    </xdr:to>
    <xdr:sp macro="" textlink="">
      <xdr:nvSpPr>
        <xdr:cNvPr id="387" name="楕円 386"/>
        <xdr:cNvSpPr/>
      </xdr:nvSpPr>
      <xdr:spPr>
        <a:xfrm>
          <a:off x="3746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89536</xdr:rowOff>
    </xdr:from>
    <xdr:to>
      <xdr:col>24</xdr:col>
      <xdr:colOff>63500</xdr:colOff>
      <xdr:row>107</xdr:row>
      <xdr:rowOff>131445</xdr:rowOff>
    </xdr:to>
    <xdr:cxnSp macro="">
      <xdr:nvCxnSpPr>
        <xdr:cNvPr id="388" name="直線コネクタ 387"/>
        <xdr:cNvCxnSpPr/>
      </xdr:nvCxnSpPr>
      <xdr:spPr>
        <a:xfrm flipV="1">
          <a:off x="3797300" y="184346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122555</xdr:rowOff>
    </xdr:from>
    <xdr:to>
      <xdr:col>15</xdr:col>
      <xdr:colOff>101600</xdr:colOff>
      <xdr:row>108</xdr:row>
      <xdr:rowOff>52705</xdr:rowOff>
    </xdr:to>
    <xdr:sp macro="" textlink="">
      <xdr:nvSpPr>
        <xdr:cNvPr id="389" name="楕円 388"/>
        <xdr:cNvSpPr/>
      </xdr:nvSpPr>
      <xdr:spPr>
        <a:xfrm>
          <a:off x="2857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131445</xdr:rowOff>
    </xdr:from>
    <xdr:to>
      <xdr:col>19</xdr:col>
      <xdr:colOff>177800</xdr:colOff>
      <xdr:row>108</xdr:row>
      <xdr:rowOff>1905</xdr:rowOff>
    </xdr:to>
    <xdr:cxnSp macro="">
      <xdr:nvCxnSpPr>
        <xdr:cNvPr id="390" name="直線コネクタ 389"/>
        <xdr:cNvCxnSpPr/>
      </xdr:nvCxnSpPr>
      <xdr:spPr>
        <a:xfrm flipV="1">
          <a:off x="2908300" y="18476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164464</xdr:rowOff>
    </xdr:from>
    <xdr:to>
      <xdr:col>10</xdr:col>
      <xdr:colOff>165100</xdr:colOff>
      <xdr:row>108</xdr:row>
      <xdr:rowOff>94614</xdr:rowOff>
    </xdr:to>
    <xdr:sp macro="" textlink="">
      <xdr:nvSpPr>
        <xdr:cNvPr id="391" name="楕円 390"/>
        <xdr:cNvSpPr/>
      </xdr:nvSpPr>
      <xdr:spPr>
        <a:xfrm>
          <a:off x="1968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1905</xdr:rowOff>
    </xdr:from>
    <xdr:to>
      <xdr:col>15</xdr:col>
      <xdr:colOff>50800</xdr:colOff>
      <xdr:row>108</xdr:row>
      <xdr:rowOff>43814</xdr:rowOff>
    </xdr:to>
    <xdr:cxnSp macro="">
      <xdr:nvCxnSpPr>
        <xdr:cNvPr id="392" name="直線コネクタ 391"/>
        <xdr:cNvCxnSpPr/>
      </xdr:nvCxnSpPr>
      <xdr:spPr>
        <a:xfrm flipV="1">
          <a:off x="2019300" y="185185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124477</xdr:rowOff>
    </xdr:from>
    <xdr:ext cx="405111" cy="259045"/>
    <xdr:sp macro="" textlink="">
      <xdr:nvSpPr>
        <xdr:cNvPr id="393" name="n_1aveValue【港湾・漁港】&#10;有形固定資産減価償却率"/>
        <xdr:cNvSpPr txBox="1"/>
      </xdr:nvSpPr>
      <xdr:spPr>
        <a:xfrm>
          <a:off x="35820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151147</xdr:rowOff>
    </xdr:from>
    <xdr:ext cx="405111" cy="259045"/>
    <xdr:sp macro="" textlink="">
      <xdr:nvSpPr>
        <xdr:cNvPr id="394" name="n_2aveValue【港湾・漁港】&#10;有形固定資産減価償却率"/>
        <xdr:cNvSpPr txBox="1"/>
      </xdr:nvSpPr>
      <xdr:spPr>
        <a:xfrm>
          <a:off x="2705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34941</xdr:rowOff>
    </xdr:from>
    <xdr:ext cx="405111" cy="259045"/>
    <xdr:sp macro="" textlink="">
      <xdr:nvSpPr>
        <xdr:cNvPr id="395" name="n_3aveValue【港湾・漁港】&#10;有形固定資産減価償却率"/>
        <xdr:cNvSpPr txBox="1"/>
      </xdr:nvSpPr>
      <xdr:spPr>
        <a:xfrm>
          <a:off x="1816744" y="1786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1922</xdr:rowOff>
    </xdr:from>
    <xdr:ext cx="405111" cy="259045"/>
    <xdr:sp macro="" textlink="">
      <xdr:nvSpPr>
        <xdr:cNvPr id="396" name="n_1mainValue【港湾・漁港】&#10;有形固定資産減価償却率"/>
        <xdr:cNvSpPr txBox="1"/>
      </xdr:nvSpPr>
      <xdr:spPr>
        <a:xfrm>
          <a:off x="3582044" y="185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43832</xdr:rowOff>
    </xdr:from>
    <xdr:ext cx="405111" cy="259045"/>
    <xdr:sp macro="" textlink="">
      <xdr:nvSpPr>
        <xdr:cNvPr id="397" name="n_2mainValue【港湾・漁港】&#10;有形固定資産減価償却率"/>
        <xdr:cNvSpPr txBox="1"/>
      </xdr:nvSpPr>
      <xdr:spPr>
        <a:xfrm>
          <a:off x="2705744"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85741</xdr:rowOff>
    </xdr:from>
    <xdr:ext cx="405111" cy="259045"/>
    <xdr:sp macro="" textlink="">
      <xdr:nvSpPr>
        <xdr:cNvPr id="398" name="n_3mainValue【港湾・漁港】&#10;有形固定資産減価償却率"/>
        <xdr:cNvSpPr txBox="1"/>
      </xdr:nvSpPr>
      <xdr:spPr>
        <a:xfrm>
          <a:off x="1816744"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0" name="テキスト ボックス 4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12" name="テキスト ボックス 41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4" name="テキスト ボックス 4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6" name="テキスト ボックス 4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18" name="テキスト ボックス 41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0" name="テキスト ボックス 41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18540</xdr:rowOff>
    </xdr:from>
    <xdr:to>
      <xdr:col>54</xdr:col>
      <xdr:colOff>189865</xdr:colOff>
      <xdr:row>108</xdr:row>
      <xdr:rowOff>151456</xdr:rowOff>
    </xdr:to>
    <xdr:cxnSp macro="">
      <xdr:nvCxnSpPr>
        <xdr:cNvPr id="422" name="直線コネクタ 421"/>
        <xdr:cNvCxnSpPr/>
      </xdr:nvCxnSpPr>
      <xdr:spPr>
        <a:xfrm flipV="1">
          <a:off x="10476865" y="17163540"/>
          <a:ext cx="0" cy="1504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155283</xdr:rowOff>
    </xdr:from>
    <xdr:ext cx="378565" cy="259045"/>
    <xdr:sp macro="" textlink="">
      <xdr:nvSpPr>
        <xdr:cNvPr id="423" name="【港湾・漁港】&#10;一人当たり有形固定資産（償却資産）額最小値テキスト"/>
        <xdr:cNvSpPr txBox="1"/>
      </xdr:nvSpPr>
      <xdr:spPr>
        <a:xfrm>
          <a:off x="10515600" y="1867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151456</xdr:rowOff>
    </xdr:from>
    <xdr:to>
      <xdr:col>55</xdr:col>
      <xdr:colOff>88900</xdr:colOff>
      <xdr:row>108</xdr:row>
      <xdr:rowOff>151456</xdr:rowOff>
    </xdr:to>
    <xdr:cxnSp macro="">
      <xdr:nvCxnSpPr>
        <xdr:cNvPr id="424" name="直線コネクタ 423"/>
        <xdr:cNvCxnSpPr/>
      </xdr:nvCxnSpPr>
      <xdr:spPr>
        <a:xfrm>
          <a:off x="10388600" y="1866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136667</xdr:rowOff>
    </xdr:from>
    <xdr:ext cx="599010" cy="259045"/>
    <xdr:sp macro="" textlink="">
      <xdr:nvSpPr>
        <xdr:cNvPr id="425" name="【港湾・漁港】&#10;一人当たり有形固定資産（償却資産）額最大値テキスト"/>
        <xdr:cNvSpPr txBox="1"/>
      </xdr:nvSpPr>
      <xdr:spPr>
        <a:xfrm>
          <a:off x="10515600" y="1693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18540</xdr:rowOff>
    </xdr:from>
    <xdr:to>
      <xdr:col>55</xdr:col>
      <xdr:colOff>88900</xdr:colOff>
      <xdr:row>100</xdr:row>
      <xdr:rowOff>18540</xdr:rowOff>
    </xdr:to>
    <xdr:cxnSp macro="">
      <xdr:nvCxnSpPr>
        <xdr:cNvPr id="426" name="直線コネクタ 425"/>
        <xdr:cNvCxnSpPr/>
      </xdr:nvCxnSpPr>
      <xdr:spPr>
        <a:xfrm>
          <a:off x="10388600" y="1716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144440</xdr:rowOff>
    </xdr:from>
    <xdr:ext cx="599010" cy="259045"/>
    <xdr:sp macro="" textlink="">
      <xdr:nvSpPr>
        <xdr:cNvPr id="427" name="【港湾・漁港】&#10;一人当たり有形固定資産（償却資産）額平均値テキスト"/>
        <xdr:cNvSpPr txBox="1"/>
      </xdr:nvSpPr>
      <xdr:spPr>
        <a:xfrm>
          <a:off x="10515600" y="18146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121563</xdr:rowOff>
    </xdr:from>
    <xdr:to>
      <xdr:col>55</xdr:col>
      <xdr:colOff>50800</xdr:colOff>
      <xdr:row>107</xdr:row>
      <xdr:rowOff>51713</xdr:rowOff>
    </xdr:to>
    <xdr:sp macro="" textlink="">
      <xdr:nvSpPr>
        <xdr:cNvPr id="428" name="フローチャート: 判断 427"/>
        <xdr:cNvSpPr/>
      </xdr:nvSpPr>
      <xdr:spPr>
        <a:xfrm>
          <a:off x="10426700" y="1829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28911</xdr:rowOff>
    </xdr:from>
    <xdr:to>
      <xdr:col>50</xdr:col>
      <xdr:colOff>165100</xdr:colOff>
      <xdr:row>107</xdr:row>
      <xdr:rowOff>130511</xdr:rowOff>
    </xdr:to>
    <xdr:sp macro="" textlink="">
      <xdr:nvSpPr>
        <xdr:cNvPr id="429" name="フローチャート: 判断 428"/>
        <xdr:cNvSpPr/>
      </xdr:nvSpPr>
      <xdr:spPr>
        <a:xfrm>
          <a:off x="9588500" y="1837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169284</xdr:rowOff>
    </xdr:from>
    <xdr:to>
      <xdr:col>46</xdr:col>
      <xdr:colOff>38100</xdr:colOff>
      <xdr:row>107</xdr:row>
      <xdr:rowOff>99434</xdr:rowOff>
    </xdr:to>
    <xdr:sp macro="" textlink="">
      <xdr:nvSpPr>
        <xdr:cNvPr id="430" name="フローチャート: 判断 429"/>
        <xdr:cNvSpPr/>
      </xdr:nvSpPr>
      <xdr:spPr>
        <a:xfrm>
          <a:off x="8699500" y="1834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73186</xdr:rowOff>
    </xdr:from>
    <xdr:to>
      <xdr:col>41</xdr:col>
      <xdr:colOff>101600</xdr:colOff>
      <xdr:row>108</xdr:row>
      <xdr:rowOff>3336</xdr:rowOff>
    </xdr:to>
    <xdr:sp macro="" textlink="">
      <xdr:nvSpPr>
        <xdr:cNvPr id="431" name="フローチャート: 判断 430"/>
        <xdr:cNvSpPr/>
      </xdr:nvSpPr>
      <xdr:spPr>
        <a:xfrm>
          <a:off x="7810500" y="1841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68501</xdr:rowOff>
    </xdr:from>
    <xdr:to>
      <xdr:col>55</xdr:col>
      <xdr:colOff>50800</xdr:colOff>
      <xdr:row>108</xdr:row>
      <xdr:rowOff>170101</xdr:rowOff>
    </xdr:to>
    <xdr:sp macro="" textlink="">
      <xdr:nvSpPr>
        <xdr:cNvPr id="437" name="楕円 436"/>
        <xdr:cNvSpPr/>
      </xdr:nvSpPr>
      <xdr:spPr>
        <a:xfrm>
          <a:off x="10426700" y="185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154878</xdr:rowOff>
    </xdr:from>
    <xdr:ext cx="534377" cy="259045"/>
    <xdr:sp macro="" textlink="">
      <xdr:nvSpPr>
        <xdr:cNvPr id="438" name="【港湾・漁港】&#10;一人当たり有形固定資産（償却資産）額該当値テキスト"/>
        <xdr:cNvSpPr txBox="1"/>
      </xdr:nvSpPr>
      <xdr:spPr>
        <a:xfrm>
          <a:off x="10515600" y="1850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69044</xdr:rowOff>
    </xdr:from>
    <xdr:to>
      <xdr:col>50</xdr:col>
      <xdr:colOff>165100</xdr:colOff>
      <xdr:row>108</xdr:row>
      <xdr:rowOff>170644</xdr:rowOff>
    </xdr:to>
    <xdr:sp macro="" textlink="">
      <xdr:nvSpPr>
        <xdr:cNvPr id="439" name="楕円 438"/>
        <xdr:cNvSpPr/>
      </xdr:nvSpPr>
      <xdr:spPr>
        <a:xfrm>
          <a:off x="9588500" y="185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119301</xdr:rowOff>
    </xdr:from>
    <xdr:to>
      <xdr:col>55</xdr:col>
      <xdr:colOff>0</xdr:colOff>
      <xdr:row>108</xdr:row>
      <xdr:rowOff>119844</xdr:rowOff>
    </xdr:to>
    <xdr:cxnSp macro="">
      <xdr:nvCxnSpPr>
        <xdr:cNvPr id="440" name="直線コネクタ 439"/>
        <xdr:cNvCxnSpPr/>
      </xdr:nvCxnSpPr>
      <xdr:spPr>
        <a:xfrm flipV="1">
          <a:off x="9639300" y="18635901"/>
          <a:ext cx="8382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69590</xdr:rowOff>
    </xdr:from>
    <xdr:to>
      <xdr:col>46</xdr:col>
      <xdr:colOff>38100</xdr:colOff>
      <xdr:row>108</xdr:row>
      <xdr:rowOff>171190</xdr:rowOff>
    </xdr:to>
    <xdr:sp macro="" textlink="">
      <xdr:nvSpPr>
        <xdr:cNvPr id="441" name="楕円 440"/>
        <xdr:cNvSpPr/>
      </xdr:nvSpPr>
      <xdr:spPr>
        <a:xfrm>
          <a:off x="8699500" y="1858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119844</xdr:rowOff>
    </xdr:from>
    <xdr:to>
      <xdr:col>50</xdr:col>
      <xdr:colOff>114300</xdr:colOff>
      <xdr:row>108</xdr:row>
      <xdr:rowOff>120390</xdr:rowOff>
    </xdr:to>
    <xdr:cxnSp macro="">
      <xdr:nvCxnSpPr>
        <xdr:cNvPr id="442" name="直線コネクタ 441"/>
        <xdr:cNvCxnSpPr/>
      </xdr:nvCxnSpPr>
      <xdr:spPr>
        <a:xfrm flipV="1">
          <a:off x="8750300" y="18636444"/>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70193</xdr:rowOff>
    </xdr:from>
    <xdr:to>
      <xdr:col>41</xdr:col>
      <xdr:colOff>101600</xdr:colOff>
      <xdr:row>109</xdr:row>
      <xdr:rowOff>343</xdr:rowOff>
    </xdr:to>
    <xdr:sp macro="" textlink="">
      <xdr:nvSpPr>
        <xdr:cNvPr id="443" name="楕円 442"/>
        <xdr:cNvSpPr/>
      </xdr:nvSpPr>
      <xdr:spPr>
        <a:xfrm>
          <a:off x="7810500" y="1858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120390</xdr:rowOff>
    </xdr:from>
    <xdr:to>
      <xdr:col>45</xdr:col>
      <xdr:colOff>177800</xdr:colOff>
      <xdr:row>108</xdr:row>
      <xdr:rowOff>120993</xdr:rowOff>
    </xdr:to>
    <xdr:cxnSp macro="">
      <xdr:nvCxnSpPr>
        <xdr:cNvPr id="444" name="直線コネクタ 443"/>
        <xdr:cNvCxnSpPr/>
      </xdr:nvCxnSpPr>
      <xdr:spPr>
        <a:xfrm flipV="1">
          <a:off x="7861300" y="18636990"/>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147038</xdr:rowOff>
    </xdr:from>
    <xdr:ext cx="599010" cy="259045"/>
    <xdr:sp macro="" textlink="">
      <xdr:nvSpPr>
        <xdr:cNvPr id="445" name="n_1aveValue【港湾・漁港】&#10;一人当たり有形固定資産（償却資産）額"/>
        <xdr:cNvSpPr txBox="1"/>
      </xdr:nvSpPr>
      <xdr:spPr>
        <a:xfrm>
          <a:off x="9327095" y="1814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115961</xdr:rowOff>
    </xdr:from>
    <xdr:ext cx="599010" cy="259045"/>
    <xdr:sp macro="" textlink="">
      <xdr:nvSpPr>
        <xdr:cNvPr id="446" name="n_2aveValue【港湾・漁港】&#10;一人当たり有形固定資産（償却資産）額"/>
        <xdr:cNvSpPr txBox="1"/>
      </xdr:nvSpPr>
      <xdr:spPr>
        <a:xfrm>
          <a:off x="8450795" y="1811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19863</xdr:rowOff>
    </xdr:from>
    <xdr:ext cx="599010" cy="259045"/>
    <xdr:sp macro="" textlink="">
      <xdr:nvSpPr>
        <xdr:cNvPr id="447" name="n_3aveValue【港湾・漁港】&#10;一人当たり有形固定資産（償却資産）額"/>
        <xdr:cNvSpPr txBox="1"/>
      </xdr:nvSpPr>
      <xdr:spPr>
        <a:xfrm>
          <a:off x="7561795" y="1819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161771</xdr:rowOff>
    </xdr:from>
    <xdr:ext cx="534377" cy="259045"/>
    <xdr:sp macro="" textlink="">
      <xdr:nvSpPr>
        <xdr:cNvPr id="448" name="n_1mainValue【港湾・漁港】&#10;一人当たり有形固定資産（償却資産）額"/>
        <xdr:cNvSpPr txBox="1"/>
      </xdr:nvSpPr>
      <xdr:spPr>
        <a:xfrm>
          <a:off x="9359411" y="1867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162317</xdr:rowOff>
    </xdr:from>
    <xdr:ext cx="534377" cy="259045"/>
    <xdr:sp macro="" textlink="">
      <xdr:nvSpPr>
        <xdr:cNvPr id="449" name="n_2mainValue【港湾・漁港】&#10;一人当たり有形固定資産（償却資産）額"/>
        <xdr:cNvSpPr txBox="1"/>
      </xdr:nvSpPr>
      <xdr:spPr>
        <a:xfrm>
          <a:off x="8483111" y="1867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162920</xdr:rowOff>
    </xdr:from>
    <xdr:ext cx="534377" cy="259045"/>
    <xdr:sp macro="" textlink="">
      <xdr:nvSpPr>
        <xdr:cNvPr id="450" name="n_3mainValue【港湾・漁港】&#10;一人当たり有形固定資産（償却資産）額"/>
        <xdr:cNvSpPr txBox="1"/>
      </xdr:nvSpPr>
      <xdr:spPr>
        <a:xfrm>
          <a:off x="7594111" y="1867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1" name="テキスト ボックス 46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3" name="テキスト ボックス 46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1" name="テキスト ボックス 47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161925</xdr:rowOff>
    </xdr:from>
    <xdr:to>
      <xdr:col>85</xdr:col>
      <xdr:colOff>126364</xdr:colOff>
      <xdr:row>41</xdr:row>
      <xdr:rowOff>154305</xdr:rowOff>
    </xdr:to>
    <xdr:cxnSp macro="">
      <xdr:nvCxnSpPr>
        <xdr:cNvPr id="475" name="直線コネクタ 474"/>
        <xdr:cNvCxnSpPr/>
      </xdr:nvCxnSpPr>
      <xdr:spPr>
        <a:xfrm flipV="1">
          <a:off x="16318864" y="5819775"/>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476" name="【認定こども園・幼稚園・保育所】&#10;有形固定資産減価償却率最小値テキスト"/>
        <xdr:cNvSpPr txBox="1"/>
      </xdr:nvSpPr>
      <xdr:spPr>
        <a:xfrm>
          <a:off x="16357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154305</xdr:rowOff>
    </xdr:from>
    <xdr:to>
      <xdr:col>86</xdr:col>
      <xdr:colOff>25400</xdr:colOff>
      <xdr:row>41</xdr:row>
      <xdr:rowOff>154305</xdr:rowOff>
    </xdr:to>
    <xdr:cxnSp macro="">
      <xdr:nvCxnSpPr>
        <xdr:cNvPr id="477" name="直線コネクタ 476"/>
        <xdr:cNvCxnSpPr/>
      </xdr:nvCxnSpPr>
      <xdr:spPr>
        <a:xfrm>
          <a:off x="16230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108602</xdr:rowOff>
    </xdr:from>
    <xdr:ext cx="405111" cy="259045"/>
    <xdr:sp macro="" textlink="">
      <xdr:nvSpPr>
        <xdr:cNvPr id="478" name="【認定こども園・幼稚園・保育所】&#10;有形固定資産減価償却率最大値テキスト"/>
        <xdr:cNvSpPr txBox="1"/>
      </xdr:nvSpPr>
      <xdr:spPr>
        <a:xfrm>
          <a:off x="16357600"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161925</xdr:rowOff>
    </xdr:from>
    <xdr:to>
      <xdr:col>86</xdr:col>
      <xdr:colOff>25400</xdr:colOff>
      <xdr:row>33</xdr:row>
      <xdr:rowOff>161925</xdr:rowOff>
    </xdr:to>
    <xdr:cxnSp macro="">
      <xdr:nvCxnSpPr>
        <xdr:cNvPr id="479" name="直線コネクタ 478"/>
        <xdr:cNvCxnSpPr/>
      </xdr:nvCxnSpPr>
      <xdr:spPr>
        <a:xfrm>
          <a:off x="16230600" y="581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22877</xdr:rowOff>
    </xdr:from>
    <xdr:ext cx="405111" cy="259045"/>
    <xdr:sp macro="" textlink="">
      <xdr:nvSpPr>
        <xdr:cNvPr id="480" name="【認定こども園・幼稚園・保育所】&#10;有形固定資産減価償却率平均値テキスト"/>
        <xdr:cNvSpPr txBox="1"/>
      </xdr:nvSpPr>
      <xdr:spPr>
        <a:xfrm>
          <a:off x="16357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481" name="フローチャート: 判断 480"/>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482" name="フローチャート: 判断 481"/>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483" name="フローチャート: 判断 482"/>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137795</xdr:rowOff>
    </xdr:from>
    <xdr:to>
      <xdr:col>72</xdr:col>
      <xdr:colOff>38100</xdr:colOff>
      <xdr:row>39</xdr:row>
      <xdr:rowOff>67945</xdr:rowOff>
    </xdr:to>
    <xdr:sp macro="" textlink="">
      <xdr:nvSpPr>
        <xdr:cNvPr id="484" name="フローチャート: 判断 483"/>
        <xdr:cNvSpPr/>
      </xdr:nvSpPr>
      <xdr:spPr>
        <a:xfrm>
          <a:off x="13652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490" name="楕円 489"/>
        <xdr:cNvSpPr/>
      </xdr:nvSpPr>
      <xdr:spPr>
        <a:xfrm>
          <a:off x="162687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164482</xdr:rowOff>
    </xdr:from>
    <xdr:ext cx="405111" cy="259045"/>
    <xdr:sp macro="" textlink="">
      <xdr:nvSpPr>
        <xdr:cNvPr id="491" name="【認定こども園・幼稚園・保育所】&#10;有形固定資産減価償却率該当値テキスト"/>
        <xdr:cNvSpPr txBox="1"/>
      </xdr:nvSpPr>
      <xdr:spPr>
        <a:xfrm>
          <a:off x="16357600"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19685</xdr:rowOff>
    </xdr:from>
    <xdr:to>
      <xdr:col>81</xdr:col>
      <xdr:colOff>101600</xdr:colOff>
      <xdr:row>38</xdr:row>
      <xdr:rowOff>121285</xdr:rowOff>
    </xdr:to>
    <xdr:sp macro="" textlink="">
      <xdr:nvSpPr>
        <xdr:cNvPr id="492" name="楕円 491"/>
        <xdr:cNvSpPr/>
      </xdr:nvSpPr>
      <xdr:spPr>
        <a:xfrm>
          <a:off x="15430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20955</xdr:rowOff>
    </xdr:from>
    <xdr:to>
      <xdr:col>85</xdr:col>
      <xdr:colOff>127000</xdr:colOff>
      <xdr:row>38</xdr:row>
      <xdr:rowOff>70485</xdr:rowOff>
    </xdr:to>
    <xdr:cxnSp macro="">
      <xdr:nvCxnSpPr>
        <xdr:cNvPr id="493" name="直線コネクタ 492"/>
        <xdr:cNvCxnSpPr/>
      </xdr:nvCxnSpPr>
      <xdr:spPr>
        <a:xfrm flipV="1">
          <a:off x="15481300" y="653605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67310</xdr:rowOff>
    </xdr:from>
    <xdr:to>
      <xdr:col>76</xdr:col>
      <xdr:colOff>165100</xdr:colOff>
      <xdr:row>38</xdr:row>
      <xdr:rowOff>168910</xdr:rowOff>
    </xdr:to>
    <xdr:sp macro="" textlink="">
      <xdr:nvSpPr>
        <xdr:cNvPr id="494" name="楕円 493"/>
        <xdr:cNvSpPr/>
      </xdr:nvSpPr>
      <xdr:spPr>
        <a:xfrm>
          <a:off x="14541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70485</xdr:rowOff>
    </xdr:from>
    <xdr:to>
      <xdr:col>81</xdr:col>
      <xdr:colOff>50800</xdr:colOff>
      <xdr:row>38</xdr:row>
      <xdr:rowOff>118110</xdr:rowOff>
    </xdr:to>
    <xdr:cxnSp macro="">
      <xdr:nvCxnSpPr>
        <xdr:cNvPr id="495" name="直線コネクタ 494"/>
        <xdr:cNvCxnSpPr/>
      </xdr:nvCxnSpPr>
      <xdr:spPr>
        <a:xfrm flipV="1">
          <a:off x="14592300" y="65855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116840</xdr:rowOff>
    </xdr:from>
    <xdr:to>
      <xdr:col>72</xdr:col>
      <xdr:colOff>38100</xdr:colOff>
      <xdr:row>39</xdr:row>
      <xdr:rowOff>46990</xdr:rowOff>
    </xdr:to>
    <xdr:sp macro="" textlink="">
      <xdr:nvSpPr>
        <xdr:cNvPr id="496" name="楕円 495"/>
        <xdr:cNvSpPr/>
      </xdr:nvSpPr>
      <xdr:spPr>
        <a:xfrm>
          <a:off x="1365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118110</xdr:rowOff>
    </xdr:from>
    <xdr:to>
      <xdr:col>76</xdr:col>
      <xdr:colOff>114300</xdr:colOff>
      <xdr:row>38</xdr:row>
      <xdr:rowOff>167640</xdr:rowOff>
    </xdr:to>
    <xdr:cxnSp macro="">
      <xdr:nvCxnSpPr>
        <xdr:cNvPr id="497" name="直線コネクタ 496"/>
        <xdr:cNvCxnSpPr/>
      </xdr:nvCxnSpPr>
      <xdr:spPr>
        <a:xfrm flipV="1">
          <a:off x="13703300" y="66332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498" name="n_1aveValue【認定こども園・幼稚園・保育所】&#10;有形固定資産減価償却率"/>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499" name="n_2aveValue【認定こども園・幼稚園・保育所】&#10;有形固定資産減価償却率"/>
        <xdr:cNvSpPr txBox="1"/>
      </xdr:nvSpPr>
      <xdr:spPr>
        <a:xfrm>
          <a:off x="14389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59072</xdr:rowOff>
    </xdr:from>
    <xdr:ext cx="405111" cy="259045"/>
    <xdr:sp macro="" textlink="">
      <xdr:nvSpPr>
        <xdr:cNvPr id="500" name="n_3aveValue【認定こども園・幼稚園・保育所】&#10;有形固定資産減価償却率"/>
        <xdr:cNvSpPr txBox="1"/>
      </xdr:nvSpPr>
      <xdr:spPr>
        <a:xfrm>
          <a:off x="13500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137812</xdr:rowOff>
    </xdr:from>
    <xdr:ext cx="405111" cy="259045"/>
    <xdr:sp macro="" textlink="">
      <xdr:nvSpPr>
        <xdr:cNvPr id="501" name="n_1mainValue【認定こども園・幼稚園・保育所】&#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13987</xdr:rowOff>
    </xdr:from>
    <xdr:ext cx="405111" cy="259045"/>
    <xdr:sp macro="" textlink="">
      <xdr:nvSpPr>
        <xdr:cNvPr id="502" name="n_2mainValue【認定こども園・幼稚園・保育所】&#10;有形固定資産減価償却率"/>
        <xdr:cNvSpPr txBox="1"/>
      </xdr:nvSpPr>
      <xdr:spPr>
        <a:xfrm>
          <a:off x="143897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63517</xdr:rowOff>
    </xdr:from>
    <xdr:ext cx="405111" cy="259045"/>
    <xdr:sp macro="" textlink="">
      <xdr:nvSpPr>
        <xdr:cNvPr id="503" name="n_3mainValue【認定こども園・幼稚園・保育所】&#10;有形固定資産減価償却率"/>
        <xdr:cNvSpPr txBox="1"/>
      </xdr:nvSpPr>
      <xdr:spPr>
        <a:xfrm>
          <a:off x="13500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4" name="直線コネクタ 51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5" name="テキスト ボックス 51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6" name="直線コネクタ 51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7" name="テキスト ボックス 51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8" name="直線コネクタ 51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9" name="テキスト ボックス 51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0" name="直線コネクタ 51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1" name="テキスト ボックス 52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2" name="直線コネクタ 52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3" name="テキスト ボックス 52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4" name="直線コネクタ 52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5" name="テキスト ボックス 52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7" name="テキスト ボックス 52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40277</xdr:rowOff>
    </xdr:to>
    <xdr:cxnSp macro="">
      <xdr:nvCxnSpPr>
        <xdr:cNvPr id="529" name="直線コネクタ 528"/>
        <xdr:cNvCxnSpPr/>
      </xdr:nvCxnSpPr>
      <xdr:spPr>
        <a:xfrm flipV="1">
          <a:off x="22160864" y="572262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30"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31" name="直線コネクタ 530"/>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532"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533" name="直線コネクタ 532"/>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534" name="【認定こども園・幼稚園・保育所】&#10;一人当たり面積平均値テキスト"/>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535" name="フローチャート: 判断 534"/>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43362</xdr:rowOff>
    </xdr:from>
    <xdr:to>
      <xdr:col>112</xdr:col>
      <xdr:colOff>38100</xdr:colOff>
      <xdr:row>39</xdr:row>
      <xdr:rowOff>144962</xdr:rowOff>
    </xdr:to>
    <xdr:sp macro="" textlink="">
      <xdr:nvSpPr>
        <xdr:cNvPr id="536" name="フローチャート: 判断 535"/>
        <xdr:cNvSpPr/>
      </xdr:nvSpPr>
      <xdr:spPr>
        <a:xfrm>
          <a:off x="21272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69487</xdr:rowOff>
    </xdr:from>
    <xdr:to>
      <xdr:col>107</xdr:col>
      <xdr:colOff>101600</xdr:colOff>
      <xdr:row>39</xdr:row>
      <xdr:rowOff>171087</xdr:rowOff>
    </xdr:to>
    <xdr:sp macro="" textlink="">
      <xdr:nvSpPr>
        <xdr:cNvPr id="537" name="フローチャート: 判断 536"/>
        <xdr:cNvSpPr/>
      </xdr:nvSpPr>
      <xdr:spPr>
        <a:xfrm>
          <a:off x="20383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102144</xdr:rowOff>
    </xdr:from>
    <xdr:to>
      <xdr:col>102</xdr:col>
      <xdr:colOff>165100</xdr:colOff>
      <xdr:row>34</xdr:row>
      <xdr:rowOff>32294</xdr:rowOff>
    </xdr:to>
    <xdr:sp macro="" textlink="">
      <xdr:nvSpPr>
        <xdr:cNvPr id="538" name="フローチャート: 判断 537"/>
        <xdr:cNvSpPr/>
      </xdr:nvSpPr>
      <xdr:spPr>
        <a:xfrm>
          <a:off x="19494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46627</xdr:rowOff>
    </xdr:from>
    <xdr:to>
      <xdr:col>116</xdr:col>
      <xdr:colOff>114300</xdr:colOff>
      <xdr:row>39</xdr:row>
      <xdr:rowOff>148227</xdr:rowOff>
    </xdr:to>
    <xdr:sp macro="" textlink="">
      <xdr:nvSpPr>
        <xdr:cNvPr id="544" name="楕円 543"/>
        <xdr:cNvSpPr/>
      </xdr:nvSpPr>
      <xdr:spPr>
        <a:xfrm>
          <a:off x="221107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69504</xdr:rowOff>
    </xdr:from>
    <xdr:ext cx="469744" cy="259045"/>
    <xdr:sp macro="" textlink="">
      <xdr:nvSpPr>
        <xdr:cNvPr id="545" name="【認定こども園・幼稚園・保育所】&#10;一人当たり面積該当値テキスト"/>
        <xdr:cNvSpPr txBox="1"/>
      </xdr:nvSpPr>
      <xdr:spPr>
        <a:xfrm>
          <a:off x="22199600" y="658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56424</xdr:rowOff>
    </xdr:from>
    <xdr:to>
      <xdr:col>112</xdr:col>
      <xdr:colOff>38100</xdr:colOff>
      <xdr:row>39</xdr:row>
      <xdr:rowOff>158024</xdr:rowOff>
    </xdr:to>
    <xdr:sp macro="" textlink="">
      <xdr:nvSpPr>
        <xdr:cNvPr id="546" name="楕円 545"/>
        <xdr:cNvSpPr/>
      </xdr:nvSpPr>
      <xdr:spPr>
        <a:xfrm>
          <a:off x="21272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97427</xdr:rowOff>
    </xdr:from>
    <xdr:to>
      <xdr:col>116</xdr:col>
      <xdr:colOff>63500</xdr:colOff>
      <xdr:row>39</xdr:row>
      <xdr:rowOff>107224</xdr:rowOff>
    </xdr:to>
    <xdr:cxnSp macro="">
      <xdr:nvCxnSpPr>
        <xdr:cNvPr id="547" name="直線コネクタ 546"/>
        <xdr:cNvCxnSpPr/>
      </xdr:nvCxnSpPr>
      <xdr:spPr>
        <a:xfrm flipV="1">
          <a:off x="21323300" y="678397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66222</xdr:rowOff>
    </xdr:from>
    <xdr:to>
      <xdr:col>107</xdr:col>
      <xdr:colOff>101600</xdr:colOff>
      <xdr:row>39</xdr:row>
      <xdr:rowOff>167822</xdr:rowOff>
    </xdr:to>
    <xdr:sp macro="" textlink="">
      <xdr:nvSpPr>
        <xdr:cNvPr id="548" name="楕円 547"/>
        <xdr:cNvSpPr/>
      </xdr:nvSpPr>
      <xdr:spPr>
        <a:xfrm>
          <a:off x="20383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107224</xdr:rowOff>
    </xdr:from>
    <xdr:to>
      <xdr:col>111</xdr:col>
      <xdr:colOff>177800</xdr:colOff>
      <xdr:row>39</xdr:row>
      <xdr:rowOff>117022</xdr:rowOff>
    </xdr:to>
    <xdr:cxnSp macro="">
      <xdr:nvCxnSpPr>
        <xdr:cNvPr id="549" name="直線コネクタ 548"/>
        <xdr:cNvCxnSpPr/>
      </xdr:nvCxnSpPr>
      <xdr:spPr>
        <a:xfrm flipV="1">
          <a:off x="20434300" y="679377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72753</xdr:rowOff>
    </xdr:from>
    <xdr:to>
      <xdr:col>102</xdr:col>
      <xdr:colOff>165100</xdr:colOff>
      <xdr:row>40</xdr:row>
      <xdr:rowOff>2903</xdr:rowOff>
    </xdr:to>
    <xdr:sp macro="" textlink="">
      <xdr:nvSpPr>
        <xdr:cNvPr id="550" name="楕円 549"/>
        <xdr:cNvSpPr/>
      </xdr:nvSpPr>
      <xdr:spPr>
        <a:xfrm>
          <a:off x="19494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117022</xdr:rowOff>
    </xdr:from>
    <xdr:to>
      <xdr:col>107</xdr:col>
      <xdr:colOff>50800</xdr:colOff>
      <xdr:row>39</xdr:row>
      <xdr:rowOff>123553</xdr:rowOff>
    </xdr:to>
    <xdr:cxnSp macro="">
      <xdr:nvCxnSpPr>
        <xdr:cNvPr id="551" name="直線コネクタ 550"/>
        <xdr:cNvCxnSpPr/>
      </xdr:nvCxnSpPr>
      <xdr:spPr>
        <a:xfrm flipV="1">
          <a:off x="19545300" y="68035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161489</xdr:rowOff>
    </xdr:from>
    <xdr:ext cx="469744" cy="259045"/>
    <xdr:sp macro="" textlink="">
      <xdr:nvSpPr>
        <xdr:cNvPr id="552" name="n_1aveValue【認定こども園・幼稚園・保育所】&#10;一人当たり面積"/>
        <xdr:cNvSpPr txBox="1"/>
      </xdr:nvSpPr>
      <xdr:spPr>
        <a:xfrm>
          <a:off x="210757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162214</xdr:rowOff>
    </xdr:from>
    <xdr:ext cx="469744" cy="259045"/>
    <xdr:sp macro="" textlink="">
      <xdr:nvSpPr>
        <xdr:cNvPr id="553" name="n_2aveValue【認定こども園・幼稚園・保育所】&#10;一人当たり面積"/>
        <xdr:cNvSpPr txBox="1"/>
      </xdr:nvSpPr>
      <xdr:spPr>
        <a:xfrm>
          <a:off x="20199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48821</xdr:rowOff>
    </xdr:from>
    <xdr:ext cx="469744" cy="259045"/>
    <xdr:sp macro="" textlink="">
      <xdr:nvSpPr>
        <xdr:cNvPr id="554" name="n_3aveValue【認定こども園・幼稚園・保育所】&#10;一人当たり面積"/>
        <xdr:cNvSpPr txBox="1"/>
      </xdr:nvSpPr>
      <xdr:spPr>
        <a:xfrm>
          <a:off x="19310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149151</xdr:rowOff>
    </xdr:from>
    <xdr:ext cx="469744" cy="259045"/>
    <xdr:sp macro="" textlink="">
      <xdr:nvSpPr>
        <xdr:cNvPr id="555" name="n_1mainValue【認定こども園・幼稚園・保育所】&#10;一人当たり面積"/>
        <xdr:cNvSpPr txBox="1"/>
      </xdr:nvSpPr>
      <xdr:spPr>
        <a:xfrm>
          <a:off x="21075727" y="683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12899</xdr:rowOff>
    </xdr:from>
    <xdr:ext cx="469744" cy="259045"/>
    <xdr:sp macro="" textlink="">
      <xdr:nvSpPr>
        <xdr:cNvPr id="556" name="n_2mainValue【認定こども園・幼稚園・保育所】&#10;一人当たり面積"/>
        <xdr:cNvSpPr txBox="1"/>
      </xdr:nvSpPr>
      <xdr:spPr>
        <a:xfrm>
          <a:off x="20199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165480</xdr:rowOff>
    </xdr:from>
    <xdr:ext cx="469744" cy="259045"/>
    <xdr:sp macro="" textlink="">
      <xdr:nvSpPr>
        <xdr:cNvPr id="557" name="n_3mainValue【認定こども園・幼稚園・保育所】&#10;一人当たり面積"/>
        <xdr:cNvSpPr txBox="1"/>
      </xdr:nvSpPr>
      <xdr:spPr>
        <a:xfrm>
          <a:off x="19310427"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70" name="テキスト ボックス 56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80" name="テキスト ボックス 57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2" name="テキスト ボックス 5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112667</xdr:rowOff>
    </xdr:to>
    <xdr:cxnSp macro="">
      <xdr:nvCxnSpPr>
        <xdr:cNvPr id="584" name="直線コネクタ 583"/>
        <xdr:cNvCxnSpPr/>
      </xdr:nvCxnSpPr>
      <xdr:spPr>
        <a:xfrm flipV="1">
          <a:off x="16318864" y="952935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585"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586" name="直線コネクタ 585"/>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87"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88" name="直線コネクタ 587"/>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58255</xdr:rowOff>
    </xdr:from>
    <xdr:ext cx="405111" cy="259045"/>
    <xdr:sp macro="" textlink="">
      <xdr:nvSpPr>
        <xdr:cNvPr id="589" name="【学校施設】&#10;有形固定資産減価償却率平均値テキスト"/>
        <xdr:cNvSpPr txBox="1"/>
      </xdr:nvSpPr>
      <xdr:spPr>
        <a:xfrm>
          <a:off x="16357600" y="1000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590" name="フローチャート: 判断 589"/>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66766</xdr:rowOff>
    </xdr:from>
    <xdr:to>
      <xdr:col>81</xdr:col>
      <xdr:colOff>101600</xdr:colOff>
      <xdr:row>58</xdr:row>
      <xdr:rowOff>168366</xdr:rowOff>
    </xdr:to>
    <xdr:sp macro="" textlink="">
      <xdr:nvSpPr>
        <xdr:cNvPr id="591" name="フローチャート: 判断 590"/>
        <xdr:cNvSpPr/>
      </xdr:nvSpPr>
      <xdr:spPr>
        <a:xfrm>
          <a:off x="15430500"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92" name="フローチャート: 判断 591"/>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56969</xdr:rowOff>
    </xdr:from>
    <xdr:to>
      <xdr:col>72</xdr:col>
      <xdr:colOff>38100</xdr:colOff>
      <xdr:row>58</xdr:row>
      <xdr:rowOff>158569</xdr:rowOff>
    </xdr:to>
    <xdr:sp macro="" textlink="">
      <xdr:nvSpPr>
        <xdr:cNvPr id="593" name="フローチャート: 判断 592"/>
        <xdr:cNvSpPr/>
      </xdr:nvSpPr>
      <xdr:spPr>
        <a:xfrm>
          <a:off x="13652500" y="1000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169635</xdr:rowOff>
    </xdr:from>
    <xdr:to>
      <xdr:col>85</xdr:col>
      <xdr:colOff>177800</xdr:colOff>
      <xdr:row>58</xdr:row>
      <xdr:rowOff>99785</xdr:rowOff>
    </xdr:to>
    <xdr:sp macro="" textlink="">
      <xdr:nvSpPr>
        <xdr:cNvPr id="599" name="楕円 598"/>
        <xdr:cNvSpPr/>
      </xdr:nvSpPr>
      <xdr:spPr>
        <a:xfrm>
          <a:off x="162687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21062</xdr:rowOff>
    </xdr:from>
    <xdr:ext cx="405111" cy="259045"/>
    <xdr:sp macro="" textlink="">
      <xdr:nvSpPr>
        <xdr:cNvPr id="600" name="【学校施設】&#10;有形固定資産減価償却率該当値テキスト"/>
        <xdr:cNvSpPr txBox="1"/>
      </xdr:nvSpPr>
      <xdr:spPr>
        <a:xfrm>
          <a:off x="16357600" y="979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37374</xdr:rowOff>
    </xdr:from>
    <xdr:to>
      <xdr:col>81</xdr:col>
      <xdr:colOff>101600</xdr:colOff>
      <xdr:row>58</xdr:row>
      <xdr:rowOff>138974</xdr:rowOff>
    </xdr:to>
    <xdr:sp macro="" textlink="">
      <xdr:nvSpPr>
        <xdr:cNvPr id="601" name="楕円 600"/>
        <xdr:cNvSpPr/>
      </xdr:nvSpPr>
      <xdr:spPr>
        <a:xfrm>
          <a:off x="15430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48985</xdr:rowOff>
    </xdr:from>
    <xdr:to>
      <xdr:col>85</xdr:col>
      <xdr:colOff>127000</xdr:colOff>
      <xdr:row>58</xdr:row>
      <xdr:rowOff>88174</xdr:rowOff>
    </xdr:to>
    <xdr:cxnSp macro="">
      <xdr:nvCxnSpPr>
        <xdr:cNvPr id="602" name="直線コネクタ 601"/>
        <xdr:cNvCxnSpPr/>
      </xdr:nvCxnSpPr>
      <xdr:spPr>
        <a:xfrm flipV="1">
          <a:off x="15481300" y="999308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83094</xdr:rowOff>
    </xdr:from>
    <xdr:to>
      <xdr:col>76</xdr:col>
      <xdr:colOff>165100</xdr:colOff>
      <xdr:row>59</xdr:row>
      <xdr:rowOff>13244</xdr:rowOff>
    </xdr:to>
    <xdr:sp macro="" textlink="">
      <xdr:nvSpPr>
        <xdr:cNvPr id="603" name="楕円 602"/>
        <xdr:cNvSpPr/>
      </xdr:nvSpPr>
      <xdr:spPr>
        <a:xfrm>
          <a:off x="14541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88174</xdr:rowOff>
    </xdr:from>
    <xdr:to>
      <xdr:col>81</xdr:col>
      <xdr:colOff>50800</xdr:colOff>
      <xdr:row>58</xdr:row>
      <xdr:rowOff>133894</xdr:rowOff>
    </xdr:to>
    <xdr:cxnSp macro="">
      <xdr:nvCxnSpPr>
        <xdr:cNvPr id="604" name="直線コネクタ 603"/>
        <xdr:cNvCxnSpPr/>
      </xdr:nvCxnSpPr>
      <xdr:spPr>
        <a:xfrm flipV="1">
          <a:off x="14592300" y="100322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109220</xdr:rowOff>
    </xdr:from>
    <xdr:to>
      <xdr:col>72</xdr:col>
      <xdr:colOff>38100</xdr:colOff>
      <xdr:row>59</xdr:row>
      <xdr:rowOff>39370</xdr:rowOff>
    </xdr:to>
    <xdr:sp macro="" textlink="">
      <xdr:nvSpPr>
        <xdr:cNvPr id="605" name="楕円 604"/>
        <xdr:cNvSpPr/>
      </xdr:nvSpPr>
      <xdr:spPr>
        <a:xfrm>
          <a:off x="13652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133894</xdr:rowOff>
    </xdr:from>
    <xdr:to>
      <xdr:col>76</xdr:col>
      <xdr:colOff>114300</xdr:colOff>
      <xdr:row>58</xdr:row>
      <xdr:rowOff>160020</xdr:rowOff>
    </xdr:to>
    <xdr:cxnSp macro="">
      <xdr:nvCxnSpPr>
        <xdr:cNvPr id="606" name="直線コネクタ 605"/>
        <xdr:cNvCxnSpPr/>
      </xdr:nvCxnSpPr>
      <xdr:spPr>
        <a:xfrm flipV="1">
          <a:off x="13703300" y="100779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159493</xdr:rowOff>
    </xdr:from>
    <xdr:ext cx="405111" cy="259045"/>
    <xdr:sp macro="" textlink="">
      <xdr:nvSpPr>
        <xdr:cNvPr id="607" name="n_1aveValue【学校施設】&#10;有形固定資産減価償却率"/>
        <xdr:cNvSpPr txBox="1"/>
      </xdr:nvSpPr>
      <xdr:spPr>
        <a:xfrm>
          <a:off x="15266044" y="1010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53357</xdr:rowOff>
    </xdr:from>
    <xdr:ext cx="405111" cy="259045"/>
    <xdr:sp macro="" textlink="">
      <xdr:nvSpPr>
        <xdr:cNvPr id="608" name="n_2aveValue【学校施設】&#10;有形固定資産減価償却率"/>
        <xdr:cNvSpPr txBox="1"/>
      </xdr:nvSpPr>
      <xdr:spPr>
        <a:xfrm>
          <a:off x="14389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609" name="n_3aveValue【学校施設】&#10;有形固定資産減価償却率"/>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155501</xdr:rowOff>
    </xdr:from>
    <xdr:ext cx="405111" cy="259045"/>
    <xdr:sp macro="" textlink="">
      <xdr:nvSpPr>
        <xdr:cNvPr id="610" name="n_1mainValue【学校施設】&#10;有形固定資産減価償却率"/>
        <xdr:cNvSpPr txBox="1"/>
      </xdr:nvSpPr>
      <xdr:spPr>
        <a:xfrm>
          <a:off x="152660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29771</xdr:rowOff>
    </xdr:from>
    <xdr:ext cx="405111" cy="259045"/>
    <xdr:sp macro="" textlink="">
      <xdr:nvSpPr>
        <xdr:cNvPr id="611" name="n_2mainValue【学校施設】&#10;有形固定資産減価償却率"/>
        <xdr:cNvSpPr txBox="1"/>
      </xdr:nvSpPr>
      <xdr:spPr>
        <a:xfrm>
          <a:off x="14389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612" name="n_3mainValue【学校施設】&#10;有形固定資産減価償却率"/>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3" name="テキスト ボックス 6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24" name="直線コネクタ 62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5" name="テキスト ボックス 62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6" name="直線コネクタ 62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7" name="テキスト ボックス 62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8" name="直線コネクタ 62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9" name="テキスト ボックス 62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0" name="直線コネクタ 62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1" name="テキスト ボックス 63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2" name="直線コネクタ 63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3" name="テキスト ボックス 63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4" name="直線コネクタ 63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5" name="テキスト ボックス 63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6" name="直線コネクタ 6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7" name="テキスト ボックス 6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37882</xdr:rowOff>
    </xdr:from>
    <xdr:to>
      <xdr:col>116</xdr:col>
      <xdr:colOff>62864</xdr:colOff>
      <xdr:row>63</xdr:row>
      <xdr:rowOff>115933</xdr:rowOff>
    </xdr:to>
    <xdr:cxnSp macro="">
      <xdr:nvCxnSpPr>
        <xdr:cNvPr id="639" name="直線コネクタ 638"/>
        <xdr:cNvCxnSpPr/>
      </xdr:nvCxnSpPr>
      <xdr:spPr>
        <a:xfrm flipV="1">
          <a:off x="22160864" y="9639082"/>
          <a:ext cx="0" cy="127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119760</xdr:rowOff>
    </xdr:from>
    <xdr:ext cx="469744" cy="259045"/>
    <xdr:sp macro="" textlink="">
      <xdr:nvSpPr>
        <xdr:cNvPr id="640" name="【学校施設】&#10;一人当たり面積最小値テキスト"/>
        <xdr:cNvSpPr txBox="1"/>
      </xdr:nvSpPr>
      <xdr:spPr>
        <a:xfrm>
          <a:off x="22199600"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641" name="直線コネクタ 640"/>
        <xdr:cNvCxnSpPr/>
      </xdr:nvCxnSpPr>
      <xdr:spPr>
        <a:xfrm>
          <a:off x="22072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156009</xdr:rowOff>
    </xdr:from>
    <xdr:ext cx="469744" cy="259045"/>
    <xdr:sp macro="" textlink="">
      <xdr:nvSpPr>
        <xdr:cNvPr id="642" name="【学校施設】&#10;一人当たり面積最大値テキスト"/>
        <xdr:cNvSpPr txBox="1"/>
      </xdr:nvSpPr>
      <xdr:spPr>
        <a:xfrm>
          <a:off x="22199600" y="94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37882</xdr:rowOff>
    </xdr:from>
    <xdr:to>
      <xdr:col>116</xdr:col>
      <xdr:colOff>152400</xdr:colOff>
      <xdr:row>56</xdr:row>
      <xdr:rowOff>37882</xdr:rowOff>
    </xdr:to>
    <xdr:cxnSp macro="">
      <xdr:nvCxnSpPr>
        <xdr:cNvPr id="643" name="直線コネクタ 642"/>
        <xdr:cNvCxnSpPr/>
      </xdr:nvCxnSpPr>
      <xdr:spPr>
        <a:xfrm>
          <a:off x="22072600" y="963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32493</xdr:rowOff>
    </xdr:from>
    <xdr:ext cx="469744" cy="259045"/>
    <xdr:sp macro="" textlink="">
      <xdr:nvSpPr>
        <xdr:cNvPr id="644" name="【学校施設】&#10;一人当たり面積平均値テキスト"/>
        <xdr:cNvSpPr txBox="1"/>
      </xdr:nvSpPr>
      <xdr:spPr>
        <a:xfrm>
          <a:off x="22199600" y="1031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645" name="フローチャート: 判断 644"/>
        <xdr:cNvSpPr/>
      </xdr:nvSpPr>
      <xdr:spPr>
        <a:xfrm>
          <a:off x="22110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162124</xdr:rowOff>
    </xdr:from>
    <xdr:to>
      <xdr:col>112</xdr:col>
      <xdr:colOff>38100</xdr:colOff>
      <xdr:row>61</xdr:row>
      <xdr:rowOff>92274</xdr:rowOff>
    </xdr:to>
    <xdr:sp macro="" textlink="">
      <xdr:nvSpPr>
        <xdr:cNvPr id="646" name="フローチャート: 判断 645"/>
        <xdr:cNvSpPr/>
      </xdr:nvSpPr>
      <xdr:spPr>
        <a:xfrm>
          <a:off x="212725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1125</xdr:rowOff>
    </xdr:from>
    <xdr:to>
      <xdr:col>107</xdr:col>
      <xdr:colOff>101600</xdr:colOff>
      <xdr:row>61</xdr:row>
      <xdr:rowOff>102725</xdr:rowOff>
    </xdr:to>
    <xdr:sp macro="" textlink="">
      <xdr:nvSpPr>
        <xdr:cNvPr id="647" name="フローチャート: 判断 646"/>
        <xdr:cNvSpPr/>
      </xdr:nvSpPr>
      <xdr:spPr>
        <a:xfrm>
          <a:off x="20383500" y="104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3084</xdr:rowOff>
    </xdr:from>
    <xdr:to>
      <xdr:col>102</xdr:col>
      <xdr:colOff>165100</xdr:colOff>
      <xdr:row>61</xdr:row>
      <xdr:rowOff>104684</xdr:rowOff>
    </xdr:to>
    <xdr:sp macro="" textlink="">
      <xdr:nvSpPr>
        <xdr:cNvPr id="648" name="フローチャート: 判断 647"/>
        <xdr:cNvSpPr/>
      </xdr:nvSpPr>
      <xdr:spPr>
        <a:xfrm>
          <a:off x="19494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9" name="テキスト ボックス 6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0" name="テキスト ボックス 6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1" name="テキスト ボックス 6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2" name="テキスト ボックス 6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3" name="テキスト ボックス 6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160492</xdr:rowOff>
    </xdr:from>
    <xdr:to>
      <xdr:col>116</xdr:col>
      <xdr:colOff>114300</xdr:colOff>
      <xdr:row>62</xdr:row>
      <xdr:rowOff>90642</xdr:rowOff>
    </xdr:to>
    <xdr:sp macro="" textlink="">
      <xdr:nvSpPr>
        <xdr:cNvPr id="654" name="楕円 653"/>
        <xdr:cNvSpPr/>
      </xdr:nvSpPr>
      <xdr:spPr>
        <a:xfrm>
          <a:off x="22110700" y="1061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138919</xdr:rowOff>
    </xdr:from>
    <xdr:ext cx="469744" cy="259045"/>
    <xdr:sp macro="" textlink="">
      <xdr:nvSpPr>
        <xdr:cNvPr id="655" name="【学校施設】&#10;一人当たり面積該当値テキスト"/>
        <xdr:cNvSpPr txBox="1"/>
      </xdr:nvSpPr>
      <xdr:spPr>
        <a:xfrm>
          <a:off x="22199600" y="1059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6676</xdr:rowOff>
    </xdr:from>
    <xdr:to>
      <xdr:col>112</xdr:col>
      <xdr:colOff>38100</xdr:colOff>
      <xdr:row>62</xdr:row>
      <xdr:rowOff>108276</xdr:rowOff>
    </xdr:to>
    <xdr:sp macro="" textlink="">
      <xdr:nvSpPr>
        <xdr:cNvPr id="656" name="楕円 655"/>
        <xdr:cNvSpPr/>
      </xdr:nvSpPr>
      <xdr:spPr>
        <a:xfrm>
          <a:off x="21272500" y="1063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39842</xdr:rowOff>
    </xdr:from>
    <xdr:to>
      <xdr:col>116</xdr:col>
      <xdr:colOff>63500</xdr:colOff>
      <xdr:row>62</xdr:row>
      <xdr:rowOff>57476</xdr:rowOff>
    </xdr:to>
    <xdr:cxnSp macro="">
      <xdr:nvCxnSpPr>
        <xdr:cNvPr id="657" name="直線コネクタ 656"/>
        <xdr:cNvCxnSpPr/>
      </xdr:nvCxnSpPr>
      <xdr:spPr>
        <a:xfrm flipV="1">
          <a:off x="21323300" y="10669742"/>
          <a:ext cx="8382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24312</xdr:rowOff>
    </xdr:from>
    <xdr:to>
      <xdr:col>107</xdr:col>
      <xdr:colOff>101600</xdr:colOff>
      <xdr:row>62</xdr:row>
      <xdr:rowOff>125912</xdr:rowOff>
    </xdr:to>
    <xdr:sp macro="" textlink="">
      <xdr:nvSpPr>
        <xdr:cNvPr id="658" name="楕円 657"/>
        <xdr:cNvSpPr/>
      </xdr:nvSpPr>
      <xdr:spPr>
        <a:xfrm>
          <a:off x="20383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57476</xdr:rowOff>
    </xdr:from>
    <xdr:to>
      <xdr:col>111</xdr:col>
      <xdr:colOff>177800</xdr:colOff>
      <xdr:row>62</xdr:row>
      <xdr:rowOff>75112</xdr:rowOff>
    </xdr:to>
    <xdr:cxnSp macro="">
      <xdr:nvCxnSpPr>
        <xdr:cNvPr id="659" name="直線コネクタ 658"/>
        <xdr:cNvCxnSpPr/>
      </xdr:nvCxnSpPr>
      <xdr:spPr>
        <a:xfrm flipV="1">
          <a:off x="20434300" y="10687376"/>
          <a:ext cx="889000" cy="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36068</xdr:rowOff>
    </xdr:from>
    <xdr:to>
      <xdr:col>102</xdr:col>
      <xdr:colOff>165100</xdr:colOff>
      <xdr:row>62</xdr:row>
      <xdr:rowOff>137668</xdr:rowOff>
    </xdr:to>
    <xdr:sp macro="" textlink="">
      <xdr:nvSpPr>
        <xdr:cNvPr id="660" name="楕円 659"/>
        <xdr:cNvSpPr/>
      </xdr:nvSpPr>
      <xdr:spPr>
        <a:xfrm>
          <a:off x="19494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75112</xdr:rowOff>
    </xdr:from>
    <xdr:to>
      <xdr:col>107</xdr:col>
      <xdr:colOff>50800</xdr:colOff>
      <xdr:row>62</xdr:row>
      <xdr:rowOff>86868</xdr:rowOff>
    </xdr:to>
    <xdr:cxnSp macro="">
      <xdr:nvCxnSpPr>
        <xdr:cNvPr id="661" name="直線コネクタ 660"/>
        <xdr:cNvCxnSpPr/>
      </xdr:nvCxnSpPr>
      <xdr:spPr>
        <a:xfrm flipV="1">
          <a:off x="19545300" y="10705012"/>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108801</xdr:rowOff>
    </xdr:from>
    <xdr:ext cx="469744" cy="259045"/>
    <xdr:sp macro="" textlink="">
      <xdr:nvSpPr>
        <xdr:cNvPr id="662" name="n_1aveValue【学校施設】&#10;一人当たり面積"/>
        <xdr:cNvSpPr txBox="1"/>
      </xdr:nvSpPr>
      <xdr:spPr>
        <a:xfrm>
          <a:off x="21075727" y="1022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119252</xdr:rowOff>
    </xdr:from>
    <xdr:ext cx="469744" cy="259045"/>
    <xdr:sp macro="" textlink="">
      <xdr:nvSpPr>
        <xdr:cNvPr id="663" name="n_2aveValue【学校施設】&#10;一人当たり面積"/>
        <xdr:cNvSpPr txBox="1"/>
      </xdr:nvSpPr>
      <xdr:spPr>
        <a:xfrm>
          <a:off x="20199427" y="102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121211</xdr:rowOff>
    </xdr:from>
    <xdr:ext cx="469744" cy="259045"/>
    <xdr:sp macro="" textlink="">
      <xdr:nvSpPr>
        <xdr:cNvPr id="664" name="n_3aveValue【学校施設】&#10;一人当たり面積"/>
        <xdr:cNvSpPr txBox="1"/>
      </xdr:nvSpPr>
      <xdr:spPr>
        <a:xfrm>
          <a:off x="19310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99403</xdr:rowOff>
    </xdr:from>
    <xdr:ext cx="469744" cy="259045"/>
    <xdr:sp macro="" textlink="">
      <xdr:nvSpPr>
        <xdr:cNvPr id="665" name="n_1mainValue【学校施設】&#10;一人当たり面積"/>
        <xdr:cNvSpPr txBox="1"/>
      </xdr:nvSpPr>
      <xdr:spPr>
        <a:xfrm>
          <a:off x="21075727" y="1072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117039</xdr:rowOff>
    </xdr:from>
    <xdr:ext cx="469744" cy="259045"/>
    <xdr:sp macro="" textlink="">
      <xdr:nvSpPr>
        <xdr:cNvPr id="666" name="n_2mainValue【学校施設】&#10;一人当たり面積"/>
        <xdr:cNvSpPr txBox="1"/>
      </xdr:nvSpPr>
      <xdr:spPr>
        <a:xfrm>
          <a:off x="20199427" y="1074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128795</xdr:rowOff>
    </xdr:from>
    <xdr:ext cx="469744" cy="259045"/>
    <xdr:sp macro="" textlink="">
      <xdr:nvSpPr>
        <xdr:cNvPr id="667" name="n_3mainValue【学校施設】&#10;一人当たり面積"/>
        <xdr:cNvSpPr txBox="1"/>
      </xdr:nvSpPr>
      <xdr:spPr>
        <a:xfrm>
          <a:off x="19310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8" name="正方形/長方形 6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9" name="正方形/長方形 6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0" name="正方形/長方形 6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1" name="正方形/長方形 6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2" name="正方形/長方形 6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3" name="正方形/長方形 6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4" name="正方形/長方形 6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正方形/長方形 6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6" name="テキスト ボックス 6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7" name="直線コネクタ 6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8" name="テキスト ボックス 67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9" name="直線コネクタ 67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80" name="テキスト ボックス 67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81" name="直線コネクタ 68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82" name="テキスト ボックス 68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83" name="直線コネクタ 68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84" name="テキスト ボックス 68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85" name="直線コネクタ 68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686" name="テキスト ボックス 685"/>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7" name="直線コネクタ 6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8" name="テキスト ボックス 6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154687</xdr:rowOff>
    </xdr:from>
    <xdr:to>
      <xdr:col>85</xdr:col>
      <xdr:colOff>126364</xdr:colOff>
      <xdr:row>85</xdr:row>
      <xdr:rowOff>161544</xdr:rowOff>
    </xdr:to>
    <xdr:cxnSp macro="">
      <xdr:nvCxnSpPr>
        <xdr:cNvPr id="690" name="直線コネクタ 689"/>
        <xdr:cNvCxnSpPr/>
      </xdr:nvCxnSpPr>
      <xdr:spPr>
        <a:xfrm flipV="1">
          <a:off x="16318864" y="13527787"/>
          <a:ext cx="0" cy="120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165371</xdr:rowOff>
    </xdr:from>
    <xdr:ext cx="405111" cy="259045"/>
    <xdr:sp macro="" textlink="">
      <xdr:nvSpPr>
        <xdr:cNvPr id="691" name="【児童館】&#10;有形固定資産減価償却率最小値テキスト"/>
        <xdr:cNvSpPr txBox="1"/>
      </xdr:nvSpPr>
      <xdr:spPr>
        <a:xfrm>
          <a:off x="16357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161544</xdr:rowOff>
    </xdr:from>
    <xdr:to>
      <xdr:col>86</xdr:col>
      <xdr:colOff>25400</xdr:colOff>
      <xdr:row>85</xdr:row>
      <xdr:rowOff>161544</xdr:rowOff>
    </xdr:to>
    <xdr:cxnSp macro="">
      <xdr:nvCxnSpPr>
        <xdr:cNvPr id="692" name="直線コネクタ 691"/>
        <xdr:cNvCxnSpPr/>
      </xdr:nvCxnSpPr>
      <xdr:spPr>
        <a:xfrm>
          <a:off x="16230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101364</xdr:rowOff>
    </xdr:from>
    <xdr:ext cx="405111" cy="259045"/>
    <xdr:sp macro="" textlink="">
      <xdr:nvSpPr>
        <xdr:cNvPr id="693" name="【児童館】&#10;有形固定資産減価償却率最大値テキスト"/>
        <xdr:cNvSpPr txBox="1"/>
      </xdr:nvSpPr>
      <xdr:spPr>
        <a:xfrm>
          <a:off x="16357600" y="1330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154687</xdr:rowOff>
    </xdr:from>
    <xdr:to>
      <xdr:col>86</xdr:col>
      <xdr:colOff>25400</xdr:colOff>
      <xdr:row>78</xdr:row>
      <xdr:rowOff>154687</xdr:rowOff>
    </xdr:to>
    <xdr:cxnSp macro="">
      <xdr:nvCxnSpPr>
        <xdr:cNvPr id="694" name="直線コネクタ 693"/>
        <xdr:cNvCxnSpPr/>
      </xdr:nvCxnSpPr>
      <xdr:spPr>
        <a:xfrm>
          <a:off x="16230600" y="1352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51325</xdr:rowOff>
    </xdr:from>
    <xdr:ext cx="405111" cy="259045"/>
    <xdr:sp macro="" textlink="">
      <xdr:nvSpPr>
        <xdr:cNvPr id="695" name="【児童館】&#10;有形固定資産減価償却率平均値テキスト"/>
        <xdr:cNvSpPr txBox="1"/>
      </xdr:nvSpPr>
      <xdr:spPr>
        <a:xfrm>
          <a:off x="163576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28448</xdr:rowOff>
    </xdr:from>
    <xdr:to>
      <xdr:col>85</xdr:col>
      <xdr:colOff>177800</xdr:colOff>
      <xdr:row>82</xdr:row>
      <xdr:rowOff>130048</xdr:rowOff>
    </xdr:to>
    <xdr:sp macro="" textlink="">
      <xdr:nvSpPr>
        <xdr:cNvPr id="696" name="フローチャート: 判断 695"/>
        <xdr:cNvSpPr/>
      </xdr:nvSpPr>
      <xdr:spPr>
        <a:xfrm>
          <a:off x="16268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39878</xdr:rowOff>
    </xdr:from>
    <xdr:to>
      <xdr:col>81</xdr:col>
      <xdr:colOff>101600</xdr:colOff>
      <xdr:row>82</xdr:row>
      <xdr:rowOff>141478</xdr:rowOff>
    </xdr:to>
    <xdr:sp macro="" textlink="">
      <xdr:nvSpPr>
        <xdr:cNvPr id="697" name="フローチャート: 判断 696"/>
        <xdr:cNvSpPr/>
      </xdr:nvSpPr>
      <xdr:spPr>
        <a:xfrm>
          <a:off x="15430500" y="1409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19304</xdr:rowOff>
    </xdr:from>
    <xdr:to>
      <xdr:col>76</xdr:col>
      <xdr:colOff>165100</xdr:colOff>
      <xdr:row>82</xdr:row>
      <xdr:rowOff>120904</xdr:rowOff>
    </xdr:to>
    <xdr:sp macro="" textlink="">
      <xdr:nvSpPr>
        <xdr:cNvPr id="698" name="フローチャート: 判断 697"/>
        <xdr:cNvSpPr/>
      </xdr:nvSpPr>
      <xdr:spPr>
        <a:xfrm>
          <a:off x="14541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71882</xdr:rowOff>
    </xdr:from>
    <xdr:to>
      <xdr:col>72</xdr:col>
      <xdr:colOff>38100</xdr:colOff>
      <xdr:row>83</xdr:row>
      <xdr:rowOff>2032</xdr:rowOff>
    </xdr:to>
    <xdr:sp macro="" textlink="">
      <xdr:nvSpPr>
        <xdr:cNvPr id="699" name="フローチャート: 判断 698"/>
        <xdr:cNvSpPr/>
      </xdr:nvSpPr>
      <xdr:spPr>
        <a:xfrm>
          <a:off x="13652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0" name="テキスト ボックス 6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87885</xdr:rowOff>
    </xdr:from>
    <xdr:to>
      <xdr:col>85</xdr:col>
      <xdr:colOff>177800</xdr:colOff>
      <xdr:row>84</xdr:row>
      <xdr:rowOff>18035</xdr:rowOff>
    </xdr:to>
    <xdr:sp macro="" textlink="">
      <xdr:nvSpPr>
        <xdr:cNvPr id="705" name="楕円 704"/>
        <xdr:cNvSpPr/>
      </xdr:nvSpPr>
      <xdr:spPr>
        <a:xfrm>
          <a:off x="162687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66312</xdr:rowOff>
    </xdr:from>
    <xdr:ext cx="405111" cy="259045"/>
    <xdr:sp macro="" textlink="">
      <xdr:nvSpPr>
        <xdr:cNvPr id="706" name="【児童館】&#10;有形固定資産減価償却率該当値テキスト"/>
        <xdr:cNvSpPr txBox="1"/>
      </xdr:nvSpPr>
      <xdr:spPr>
        <a:xfrm>
          <a:off x="16357600" y="1429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142748</xdr:rowOff>
    </xdr:from>
    <xdr:to>
      <xdr:col>81</xdr:col>
      <xdr:colOff>101600</xdr:colOff>
      <xdr:row>84</xdr:row>
      <xdr:rowOff>72898</xdr:rowOff>
    </xdr:to>
    <xdr:sp macro="" textlink="">
      <xdr:nvSpPr>
        <xdr:cNvPr id="707" name="楕円 706"/>
        <xdr:cNvSpPr/>
      </xdr:nvSpPr>
      <xdr:spPr>
        <a:xfrm>
          <a:off x="154305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138685</xdr:rowOff>
    </xdr:from>
    <xdr:to>
      <xdr:col>85</xdr:col>
      <xdr:colOff>127000</xdr:colOff>
      <xdr:row>84</xdr:row>
      <xdr:rowOff>22098</xdr:rowOff>
    </xdr:to>
    <xdr:cxnSp macro="">
      <xdr:nvCxnSpPr>
        <xdr:cNvPr id="708" name="直線コネクタ 707"/>
        <xdr:cNvCxnSpPr/>
      </xdr:nvCxnSpPr>
      <xdr:spPr>
        <a:xfrm flipV="1">
          <a:off x="15481300" y="1436903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117602</xdr:rowOff>
    </xdr:from>
    <xdr:to>
      <xdr:col>76</xdr:col>
      <xdr:colOff>165100</xdr:colOff>
      <xdr:row>84</xdr:row>
      <xdr:rowOff>47752</xdr:rowOff>
    </xdr:to>
    <xdr:sp macro="" textlink="">
      <xdr:nvSpPr>
        <xdr:cNvPr id="709" name="楕円 708"/>
        <xdr:cNvSpPr/>
      </xdr:nvSpPr>
      <xdr:spPr>
        <a:xfrm>
          <a:off x="14541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168402</xdr:rowOff>
    </xdr:from>
    <xdr:to>
      <xdr:col>81</xdr:col>
      <xdr:colOff>50800</xdr:colOff>
      <xdr:row>84</xdr:row>
      <xdr:rowOff>22098</xdr:rowOff>
    </xdr:to>
    <xdr:cxnSp macro="">
      <xdr:nvCxnSpPr>
        <xdr:cNvPr id="710" name="直線コネクタ 709"/>
        <xdr:cNvCxnSpPr/>
      </xdr:nvCxnSpPr>
      <xdr:spPr>
        <a:xfrm>
          <a:off x="14592300" y="1439875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170180</xdr:rowOff>
    </xdr:from>
    <xdr:to>
      <xdr:col>72</xdr:col>
      <xdr:colOff>38100</xdr:colOff>
      <xdr:row>84</xdr:row>
      <xdr:rowOff>100330</xdr:rowOff>
    </xdr:to>
    <xdr:sp macro="" textlink="">
      <xdr:nvSpPr>
        <xdr:cNvPr id="711" name="楕円 710"/>
        <xdr:cNvSpPr/>
      </xdr:nvSpPr>
      <xdr:spPr>
        <a:xfrm>
          <a:off x="13652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168402</xdr:rowOff>
    </xdr:from>
    <xdr:to>
      <xdr:col>76</xdr:col>
      <xdr:colOff>114300</xdr:colOff>
      <xdr:row>84</xdr:row>
      <xdr:rowOff>49530</xdr:rowOff>
    </xdr:to>
    <xdr:cxnSp macro="">
      <xdr:nvCxnSpPr>
        <xdr:cNvPr id="712" name="直線コネクタ 711"/>
        <xdr:cNvCxnSpPr/>
      </xdr:nvCxnSpPr>
      <xdr:spPr>
        <a:xfrm flipV="1">
          <a:off x="13703300" y="1439875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158005</xdr:rowOff>
    </xdr:from>
    <xdr:ext cx="405111" cy="259045"/>
    <xdr:sp macro="" textlink="">
      <xdr:nvSpPr>
        <xdr:cNvPr id="713" name="n_1aveValue【児童館】&#10;有形固定資産減価償却率"/>
        <xdr:cNvSpPr txBox="1"/>
      </xdr:nvSpPr>
      <xdr:spPr>
        <a:xfrm>
          <a:off x="15266044" y="1387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137431</xdr:rowOff>
    </xdr:from>
    <xdr:ext cx="405111" cy="259045"/>
    <xdr:sp macro="" textlink="">
      <xdr:nvSpPr>
        <xdr:cNvPr id="714" name="n_2aveValue【児童館】&#10;有形固定資産減価償却率"/>
        <xdr:cNvSpPr txBox="1"/>
      </xdr:nvSpPr>
      <xdr:spPr>
        <a:xfrm>
          <a:off x="14389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18559</xdr:rowOff>
    </xdr:from>
    <xdr:ext cx="405111" cy="259045"/>
    <xdr:sp macro="" textlink="">
      <xdr:nvSpPr>
        <xdr:cNvPr id="715" name="n_3aveValue【児童館】&#10;有形固定資産減価償却率"/>
        <xdr:cNvSpPr txBox="1"/>
      </xdr:nvSpPr>
      <xdr:spPr>
        <a:xfrm>
          <a:off x="13500744" y="1390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64025</xdr:rowOff>
    </xdr:from>
    <xdr:ext cx="405111" cy="259045"/>
    <xdr:sp macro="" textlink="">
      <xdr:nvSpPr>
        <xdr:cNvPr id="716" name="n_1mainValue【児童館】&#10;有形固定資産減価償却率"/>
        <xdr:cNvSpPr txBox="1"/>
      </xdr:nvSpPr>
      <xdr:spPr>
        <a:xfrm>
          <a:off x="15266044" y="1446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38879</xdr:rowOff>
    </xdr:from>
    <xdr:ext cx="405111" cy="259045"/>
    <xdr:sp macro="" textlink="">
      <xdr:nvSpPr>
        <xdr:cNvPr id="717" name="n_2mainValue【児童館】&#10;有形固定資産減価償却率"/>
        <xdr:cNvSpPr txBox="1"/>
      </xdr:nvSpPr>
      <xdr:spPr>
        <a:xfrm>
          <a:off x="14389744" y="144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91457</xdr:rowOff>
    </xdr:from>
    <xdr:ext cx="405111" cy="259045"/>
    <xdr:sp macro="" textlink="">
      <xdr:nvSpPr>
        <xdr:cNvPr id="718" name="n_3mainValue【児童館】&#10;有形固定資産減価償却率"/>
        <xdr:cNvSpPr txBox="1"/>
      </xdr:nvSpPr>
      <xdr:spPr>
        <a:xfrm>
          <a:off x="13500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9" name="正方形/長方形 7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0" name="正方形/長方形 7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1" name="正方形/長方形 7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2" name="正方形/長方形 7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3" name="正方形/長方形 7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4" name="正方形/長方形 7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5" name="正方形/長方形 7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7" name="テキスト ボックス 7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8" name="直線コネクタ 7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9" name="直線コネクタ 72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0" name="テキスト ボックス 72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1" name="直線コネクタ 73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2" name="テキスト ボックス 73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3" name="直線コネクタ 73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4" name="テキスト ボックス 73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5" name="直線コネクタ 73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6" name="テキスト ボックス 73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7" name="直線コネクタ 73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8" name="テキスト ボックス 73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68580</xdr:rowOff>
    </xdr:to>
    <xdr:cxnSp macro="">
      <xdr:nvCxnSpPr>
        <xdr:cNvPr id="742" name="直線コネクタ 741"/>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743" name="【児童館】&#10;一人当たり面積最小値テキスト"/>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744" name="直線コネクタ 743"/>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45"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46" name="直線コネクタ 745"/>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118127</xdr:rowOff>
    </xdr:from>
    <xdr:ext cx="469744" cy="259045"/>
    <xdr:sp macro="" textlink="">
      <xdr:nvSpPr>
        <xdr:cNvPr id="747" name="【児童館】&#10;一人当たり面積平均値テキスト"/>
        <xdr:cNvSpPr txBox="1"/>
      </xdr:nvSpPr>
      <xdr:spPr>
        <a:xfrm>
          <a:off x="22199600" y="1451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48" name="フローチャート: 判断 747"/>
        <xdr:cNvSpPr/>
      </xdr:nvSpPr>
      <xdr:spPr>
        <a:xfrm>
          <a:off x="221107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749" name="フローチャート: 判断 748"/>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750" name="フローチャート: 判断 749"/>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51" name="フローチャート: 判断 750"/>
        <xdr:cNvSpPr/>
      </xdr:nvSpPr>
      <xdr:spPr>
        <a:xfrm>
          <a:off x="19494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57" name="楕円 756"/>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758" name="【児童館】&#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759" name="楕円 758"/>
        <xdr:cNvSpPr/>
      </xdr:nvSpPr>
      <xdr:spPr>
        <a:xfrm>
          <a:off x="2127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129539</xdr:rowOff>
    </xdr:to>
    <xdr:cxnSp macro="">
      <xdr:nvCxnSpPr>
        <xdr:cNvPr id="760" name="直線コネクタ 759"/>
        <xdr:cNvCxnSpPr/>
      </xdr:nvCxnSpPr>
      <xdr:spPr>
        <a:xfrm flipV="1">
          <a:off x="21323300" y="141732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86361</xdr:rowOff>
    </xdr:from>
    <xdr:to>
      <xdr:col>107</xdr:col>
      <xdr:colOff>101600</xdr:colOff>
      <xdr:row>83</xdr:row>
      <xdr:rowOff>16511</xdr:rowOff>
    </xdr:to>
    <xdr:sp macro="" textlink="">
      <xdr:nvSpPr>
        <xdr:cNvPr id="761" name="楕円 760"/>
        <xdr:cNvSpPr/>
      </xdr:nvSpPr>
      <xdr:spPr>
        <a:xfrm>
          <a:off x="20383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82</xdr:row>
      <xdr:rowOff>137161</xdr:rowOff>
    </xdr:to>
    <xdr:cxnSp macro="">
      <xdr:nvCxnSpPr>
        <xdr:cNvPr id="762" name="直線コネクタ 761"/>
        <xdr:cNvCxnSpPr/>
      </xdr:nvCxnSpPr>
      <xdr:spPr>
        <a:xfrm flipV="1">
          <a:off x="20434300" y="14188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63" name="楕円 762"/>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137161</xdr:rowOff>
    </xdr:from>
    <xdr:to>
      <xdr:col>107</xdr:col>
      <xdr:colOff>50800</xdr:colOff>
      <xdr:row>82</xdr:row>
      <xdr:rowOff>152400</xdr:rowOff>
    </xdr:to>
    <xdr:cxnSp macro="">
      <xdr:nvCxnSpPr>
        <xdr:cNvPr id="764" name="直線コネクタ 763"/>
        <xdr:cNvCxnSpPr/>
      </xdr:nvCxnSpPr>
      <xdr:spPr>
        <a:xfrm flipV="1">
          <a:off x="19545300" y="14196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68597</xdr:rowOff>
    </xdr:from>
    <xdr:ext cx="469744" cy="259045"/>
    <xdr:sp macro="" textlink="">
      <xdr:nvSpPr>
        <xdr:cNvPr id="765" name="n_1ave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766" name="n_2aveValue【児童館】&#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767" name="n_3aveValue【児童館】&#10;一人当たり面積"/>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25416</xdr:rowOff>
    </xdr:from>
    <xdr:ext cx="469744" cy="259045"/>
    <xdr:sp macro="" textlink="">
      <xdr:nvSpPr>
        <xdr:cNvPr id="768" name="n_1main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33038</xdr:rowOff>
    </xdr:from>
    <xdr:ext cx="469744" cy="259045"/>
    <xdr:sp macro="" textlink="">
      <xdr:nvSpPr>
        <xdr:cNvPr id="769" name="n_2mainValue【児童館】&#10;一人当たり面積"/>
        <xdr:cNvSpPr txBox="1"/>
      </xdr:nvSpPr>
      <xdr:spPr>
        <a:xfrm>
          <a:off x="20199427"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70" name="n_3main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81" name="テキスト ボックス 78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2" name="直線コネクタ 78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3" name="テキスト ボックス 78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4" name="直線コネクタ 78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5" name="テキスト ボックス 78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6" name="直線コネクタ 78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7" name="テキスト ボックス 78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8" name="直線コネクタ 78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89" name="テキスト ボックス 78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9906</xdr:rowOff>
    </xdr:from>
    <xdr:to>
      <xdr:col>85</xdr:col>
      <xdr:colOff>126364</xdr:colOff>
      <xdr:row>108</xdr:row>
      <xdr:rowOff>99061</xdr:rowOff>
    </xdr:to>
    <xdr:cxnSp macro="">
      <xdr:nvCxnSpPr>
        <xdr:cNvPr id="793" name="直線コネクタ 792"/>
        <xdr:cNvCxnSpPr/>
      </xdr:nvCxnSpPr>
      <xdr:spPr>
        <a:xfrm flipV="1">
          <a:off x="16318864" y="173263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94"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95" name="直線コネクタ 794"/>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128033</xdr:rowOff>
    </xdr:from>
    <xdr:ext cx="405111" cy="259045"/>
    <xdr:sp macro="" textlink="">
      <xdr:nvSpPr>
        <xdr:cNvPr id="796" name="【公民館】&#10;有形固定資産減価償却率最大値テキスト"/>
        <xdr:cNvSpPr txBox="1"/>
      </xdr:nvSpPr>
      <xdr:spPr>
        <a:xfrm>
          <a:off x="16357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9906</xdr:rowOff>
    </xdr:from>
    <xdr:to>
      <xdr:col>86</xdr:col>
      <xdr:colOff>25400</xdr:colOff>
      <xdr:row>101</xdr:row>
      <xdr:rowOff>9906</xdr:rowOff>
    </xdr:to>
    <xdr:cxnSp macro="">
      <xdr:nvCxnSpPr>
        <xdr:cNvPr id="797" name="直線コネクタ 796"/>
        <xdr:cNvCxnSpPr/>
      </xdr:nvCxnSpPr>
      <xdr:spPr>
        <a:xfrm>
          <a:off x="16230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798" name="【公民館】&#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99" name="フローチャート: 判断 798"/>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121413</xdr:rowOff>
    </xdr:from>
    <xdr:to>
      <xdr:col>81</xdr:col>
      <xdr:colOff>101600</xdr:colOff>
      <xdr:row>105</xdr:row>
      <xdr:rowOff>51563</xdr:rowOff>
    </xdr:to>
    <xdr:sp macro="" textlink="">
      <xdr:nvSpPr>
        <xdr:cNvPr id="800" name="フローチャート: 判断 799"/>
        <xdr:cNvSpPr/>
      </xdr:nvSpPr>
      <xdr:spPr>
        <a:xfrm>
          <a:off x="15430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801" name="フローチャート: 判断 800"/>
        <xdr:cNvSpPr/>
      </xdr:nvSpPr>
      <xdr:spPr>
        <a:xfrm>
          <a:off x="14541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100837</xdr:rowOff>
    </xdr:from>
    <xdr:to>
      <xdr:col>72</xdr:col>
      <xdr:colOff>38100</xdr:colOff>
      <xdr:row>106</xdr:row>
      <xdr:rowOff>30987</xdr:rowOff>
    </xdr:to>
    <xdr:sp macro="" textlink="">
      <xdr:nvSpPr>
        <xdr:cNvPr id="802" name="フローチャート: 判断 801"/>
        <xdr:cNvSpPr/>
      </xdr:nvSpPr>
      <xdr:spPr>
        <a:xfrm>
          <a:off x="1365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808" name="楕円 807"/>
        <xdr:cNvSpPr/>
      </xdr:nvSpPr>
      <xdr:spPr>
        <a:xfrm>
          <a:off x="16268700" y="178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52849</xdr:rowOff>
    </xdr:from>
    <xdr:ext cx="405111" cy="259045"/>
    <xdr:sp macro="" textlink="">
      <xdr:nvSpPr>
        <xdr:cNvPr id="809" name="【公民館】&#10;有形固定資産減価償却率該当値テキスト"/>
        <xdr:cNvSpPr txBox="1"/>
      </xdr:nvSpPr>
      <xdr:spPr>
        <a:xfrm>
          <a:off x="16357600" y="1771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87122</xdr:rowOff>
    </xdr:from>
    <xdr:to>
      <xdr:col>81</xdr:col>
      <xdr:colOff>101600</xdr:colOff>
      <xdr:row>105</xdr:row>
      <xdr:rowOff>17272</xdr:rowOff>
    </xdr:to>
    <xdr:sp macro="" textlink="">
      <xdr:nvSpPr>
        <xdr:cNvPr id="810" name="楕円 809"/>
        <xdr:cNvSpPr/>
      </xdr:nvSpPr>
      <xdr:spPr>
        <a:xfrm>
          <a:off x="154305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80772</xdr:rowOff>
    </xdr:from>
    <xdr:to>
      <xdr:col>85</xdr:col>
      <xdr:colOff>127000</xdr:colOff>
      <xdr:row>104</xdr:row>
      <xdr:rowOff>137922</xdr:rowOff>
    </xdr:to>
    <xdr:cxnSp macro="">
      <xdr:nvCxnSpPr>
        <xdr:cNvPr id="811" name="直線コネクタ 810"/>
        <xdr:cNvCxnSpPr/>
      </xdr:nvCxnSpPr>
      <xdr:spPr>
        <a:xfrm flipV="1">
          <a:off x="15481300" y="1791157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812" name="楕円 811"/>
        <xdr:cNvSpPr/>
      </xdr:nvSpPr>
      <xdr:spPr>
        <a:xfrm>
          <a:off x="1454150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137922</xdr:rowOff>
    </xdr:from>
    <xdr:to>
      <xdr:col>81</xdr:col>
      <xdr:colOff>50800</xdr:colOff>
      <xdr:row>105</xdr:row>
      <xdr:rowOff>25908</xdr:rowOff>
    </xdr:to>
    <xdr:cxnSp macro="">
      <xdr:nvCxnSpPr>
        <xdr:cNvPr id="813" name="直線コネクタ 812"/>
        <xdr:cNvCxnSpPr/>
      </xdr:nvCxnSpPr>
      <xdr:spPr>
        <a:xfrm flipV="1">
          <a:off x="14592300" y="1796872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14" name="楕円 813"/>
        <xdr:cNvSpPr/>
      </xdr:nvSpPr>
      <xdr:spPr>
        <a:xfrm>
          <a:off x="1365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25908</xdr:rowOff>
    </xdr:from>
    <xdr:to>
      <xdr:col>76</xdr:col>
      <xdr:colOff>114300</xdr:colOff>
      <xdr:row>105</xdr:row>
      <xdr:rowOff>87630</xdr:rowOff>
    </xdr:to>
    <xdr:cxnSp macro="">
      <xdr:nvCxnSpPr>
        <xdr:cNvPr id="815" name="直線コネクタ 814"/>
        <xdr:cNvCxnSpPr/>
      </xdr:nvCxnSpPr>
      <xdr:spPr>
        <a:xfrm flipV="1">
          <a:off x="13703300" y="1802815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42690</xdr:rowOff>
    </xdr:from>
    <xdr:ext cx="405111" cy="259045"/>
    <xdr:sp macro="" textlink="">
      <xdr:nvSpPr>
        <xdr:cNvPr id="816" name="n_1aveValue【公民館】&#10;有形固定資産減価償却率"/>
        <xdr:cNvSpPr txBox="1"/>
      </xdr:nvSpPr>
      <xdr:spPr>
        <a:xfrm>
          <a:off x="15266044" y="1804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67835</xdr:rowOff>
    </xdr:from>
    <xdr:ext cx="405111" cy="259045"/>
    <xdr:sp macro="" textlink="">
      <xdr:nvSpPr>
        <xdr:cNvPr id="817" name="n_2aveValue【公民館】&#10;有形固定資産減価償却率"/>
        <xdr:cNvSpPr txBox="1"/>
      </xdr:nvSpPr>
      <xdr:spPr>
        <a:xfrm>
          <a:off x="143897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22114</xdr:rowOff>
    </xdr:from>
    <xdr:ext cx="405111" cy="259045"/>
    <xdr:sp macro="" textlink="">
      <xdr:nvSpPr>
        <xdr:cNvPr id="818" name="n_3aveValue【公民館】&#10;有形固定資産減価償却率"/>
        <xdr:cNvSpPr txBox="1"/>
      </xdr:nvSpPr>
      <xdr:spPr>
        <a:xfrm>
          <a:off x="13500744"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33799</xdr:rowOff>
    </xdr:from>
    <xdr:ext cx="405111" cy="259045"/>
    <xdr:sp macro="" textlink="">
      <xdr:nvSpPr>
        <xdr:cNvPr id="819" name="n_1mainValue【公民館】&#10;有形固定資産減価償却率"/>
        <xdr:cNvSpPr txBox="1"/>
      </xdr:nvSpPr>
      <xdr:spPr>
        <a:xfrm>
          <a:off x="15266044" y="1769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93235</xdr:rowOff>
    </xdr:from>
    <xdr:ext cx="405111" cy="259045"/>
    <xdr:sp macro="" textlink="">
      <xdr:nvSpPr>
        <xdr:cNvPr id="820" name="n_2mainValue【公民館】&#10;有形固定資産減価償却率"/>
        <xdr:cNvSpPr txBox="1"/>
      </xdr:nvSpPr>
      <xdr:spPr>
        <a:xfrm>
          <a:off x="14389744"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154957</xdr:rowOff>
    </xdr:from>
    <xdr:ext cx="405111" cy="259045"/>
    <xdr:sp macro="" textlink="">
      <xdr:nvSpPr>
        <xdr:cNvPr id="821" name="n_3mainValue【公民館】&#10;有形固定資産減価償却率"/>
        <xdr:cNvSpPr txBox="1"/>
      </xdr:nvSpPr>
      <xdr:spPr>
        <a:xfrm>
          <a:off x="13500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2" name="直線コネクタ 8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3" name="テキスト ボックス 8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4" name="直線コネクタ 8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5" name="テキスト ボックス 8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6" name="直線コネクタ 8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7" name="テキスト ボックス 8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8" name="直線コネクタ 8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9" name="テキスト ボックス 8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0" name="直線コネクタ 8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1" name="テキスト ボックス 8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2" name="直線コネクタ 8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3" name="テキスト ボックス 8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5" name="テキスト ボックス 8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118655</xdr:rowOff>
    </xdr:to>
    <xdr:cxnSp macro="">
      <xdr:nvCxnSpPr>
        <xdr:cNvPr id="847" name="直線コネクタ 846"/>
        <xdr:cNvCxnSpPr/>
      </xdr:nvCxnSpPr>
      <xdr:spPr>
        <a:xfrm flipV="1">
          <a:off x="22160864" y="17057914"/>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122482</xdr:rowOff>
    </xdr:from>
    <xdr:ext cx="469744" cy="259045"/>
    <xdr:sp macro="" textlink="">
      <xdr:nvSpPr>
        <xdr:cNvPr id="848" name="【公民館】&#10;一人当たり面積最小値テキスト"/>
        <xdr:cNvSpPr txBox="1"/>
      </xdr:nvSpPr>
      <xdr:spPr>
        <a:xfrm>
          <a:off x="22199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118655</xdr:rowOff>
    </xdr:from>
    <xdr:to>
      <xdr:col>116</xdr:col>
      <xdr:colOff>152400</xdr:colOff>
      <xdr:row>108</xdr:row>
      <xdr:rowOff>118655</xdr:rowOff>
    </xdr:to>
    <xdr:cxnSp macro="">
      <xdr:nvCxnSpPr>
        <xdr:cNvPr id="849" name="直線コネクタ 848"/>
        <xdr:cNvCxnSpPr/>
      </xdr:nvCxnSpPr>
      <xdr:spPr>
        <a:xfrm>
          <a:off x="22072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50"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51" name="直線コネクタ 850"/>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134456</xdr:rowOff>
    </xdr:from>
    <xdr:ext cx="469744" cy="259045"/>
    <xdr:sp macro="" textlink="">
      <xdr:nvSpPr>
        <xdr:cNvPr id="852" name="【公民館】&#10;一人当たり面積平均値テキスト"/>
        <xdr:cNvSpPr txBox="1"/>
      </xdr:nvSpPr>
      <xdr:spPr>
        <a:xfrm>
          <a:off x="221996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853" name="フローチャート: 判断 852"/>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120106</xdr:rowOff>
    </xdr:from>
    <xdr:to>
      <xdr:col>112</xdr:col>
      <xdr:colOff>38100</xdr:colOff>
      <xdr:row>105</xdr:row>
      <xdr:rowOff>50256</xdr:rowOff>
    </xdr:to>
    <xdr:sp macro="" textlink="">
      <xdr:nvSpPr>
        <xdr:cNvPr id="854" name="フローチャート: 判断 853"/>
        <xdr:cNvSpPr/>
      </xdr:nvSpPr>
      <xdr:spPr>
        <a:xfrm>
          <a:off x="2127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129902</xdr:rowOff>
    </xdr:from>
    <xdr:to>
      <xdr:col>107</xdr:col>
      <xdr:colOff>101600</xdr:colOff>
      <xdr:row>105</xdr:row>
      <xdr:rowOff>60052</xdr:rowOff>
    </xdr:to>
    <xdr:sp macro="" textlink="">
      <xdr:nvSpPr>
        <xdr:cNvPr id="855" name="フローチャート: 判断 854"/>
        <xdr:cNvSpPr/>
      </xdr:nvSpPr>
      <xdr:spPr>
        <a:xfrm>
          <a:off x="2038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856" name="フローチャート: 判断 855"/>
        <xdr:cNvSpPr/>
      </xdr:nvSpPr>
      <xdr:spPr>
        <a:xfrm>
          <a:off x="19494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118473</xdr:rowOff>
    </xdr:from>
    <xdr:to>
      <xdr:col>116</xdr:col>
      <xdr:colOff>114300</xdr:colOff>
      <xdr:row>104</xdr:row>
      <xdr:rowOff>48623</xdr:rowOff>
    </xdr:to>
    <xdr:sp macro="" textlink="">
      <xdr:nvSpPr>
        <xdr:cNvPr id="862" name="楕円 861"/>
        <xdr:cNvSpPr/>
      </xdr:nvSpPr>
      <xdr:spPr>
        <a:xfrm>
          <a:off x="221107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141350</xdr:rowOff>
    </xdr:from>
    <xdr:ext cx="469744" cy="259045"/>
    <xdr:sp macro="" textlink="">
      <xdr:nvSpPr>
        <xdr:cNvPr id="863" name="【公民館】&#10;一人当たり面積該当値テキスト"/>
        <xdr:cNvSpPr txBox="1"/>
      </xdr:nvSpPr>
      <xdr:spPr>
        <a:xfrm>
          <a:off x="22199600" y="1762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131536</xdr:rowOff>
    </xdr:from>
    <xdr:to>
      <xdr:col>112</xdr:col>
      <xdr:colOff>38100</xdr:colOff>
      <xdr:row>104</xdr:row>
      <xdr:rowOff>61686</xdr:rowOff>
    </xdr:to>
    <xdr:sp macro="" textlink="">
      <xdr:nvSpPr>
        <xdr:cNvPr id="864" name="楕円 863"/>
        <xdr:cNvSpPr/>
      </xdr:nvSpPr>
      <xdr:spPr>
        <a:xfrm>
          <a:off x="21272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169273</xdr:rowOff>
    </xdr:from>
    <xdr:to>
      <xdr:col>116</xdr:col>
      <xdr:colOff>63500</xdr:colOff>
      <xdr:row>104</xdr:row>
      <xdr:rowOff>10886</xdr:rowOff>
    </xdr:to>
    <xdr:cxnSp macro="">
      <xdr:nvCxnSpPr>
        <xdr:cNvPr id="865" name="直線コネクタ 864"/>
        <xdr:cNvCxnSpPr/>
      </xdr:nvCxnSpPr>
      <xdr:spPr>
        <a:xfrm flipV="1">
          <a:off x="21323300" y="1782862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147864</xdr:rowOff>
    </xdr:from>
    <xdr:to>
      <xdr:col>107</xdr:col>
      <xdr:colOff>101600</xdr:colOff>
      <xdr:row>104</xdr:row>
      <xdr:rowOff>78014</xdr:rowOff>
    </xdr:to>
    <xdr:sp macro="" textlink="">
      <xdr:nvSpPr>
        <xdr:cNvPr id="866" name="楕円 865"/>
        <xdr:cNvSpPr/>
      </xdr:nvSpPr>
      <xdr:spPr>
        <a:xfrm>
          <a:off x="20383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10886</xdr:rowOff>
    </xdr:from>
    <xdr:to>
      <xdr:col>111</xdr:col>
      <xdr:colOff>177800</xdr:colOff>
      <xdr:row>104</xdr:row>
      <xdr:rowOff>27214</xdr:rowOff>
    </xdr:to>
    <xdr:cxnSp macro="">
      <xdr:nvCxnSpPr>
        <xdr:cNvPr id="867" name="直線コネクタ 866"/>
        <xdr:cNvCxnSpPr/>
      </xdr:nvCxnSpPr>
      <xdr:spPr>
        <a:xfrm flipV="1">
          <a:off x="20434300" y="178416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164193</xdr:rowOff>
    </xdr:from>
    <xdr:to>
      <xdr:col>102</xdr:col>
      <xdr:colOff>165100</xdr:colOff>
      <xdr:row>104</xdr:row>
      <xdr:rowOff>94343</xdr:rowOff>
    </xdr:to>
    <xdr:sp macro="" textlink="">
      <xdr:nvSpPr>
        <xdr:cNvPr id="868" name="楕円 867"/>
        <xdr:cNvSpPr/>
      </xdr:nvSpPr>
      <xdr:spPr>
        <a:xfrm>
          <a:off x="19494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27214</xdr:rowOff>
    </xdr:from>
    <xdr:to>
      <xdr:col>107</xdr:col>
      <xdr:colOff>50800</xdr:colOff>
      <xdr:row>104</xdr:row>
      <xdr:rowOff>43543</xdr:rowOff>
    </xdr:to>
    <xdr:cxnSp macro="">
      <xdr:nvCxnSpPr>
        <xdr:cNvPr id="869" name="直線コネクタ 868"/>
        <xdr:cNvCxnSpPr/>
      </xdr:nvCxnSpPr>
      <xdr:spPr>
        <a:xfrm flipV="1">
          <a:off x="19545300" y="178580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41383</xdr:rowOff>
    </xdr:from>
    <xdr:ext cx="469744" cy="259045"/>
    <xdr:sp macro="" textlink="">
      <xdr:nvSpPr>
        <xdr:cNvPr id="870" name="n_1aveValue【公民館】&#10;一人当たり面積"/>
        <xdr:cNvSpPr txBox="1"/>
      </xdr:nvSpPr>
      <xdr:spPr>
        <a:xfrm>
          <a:off x="21075727" y="1804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51179</xdr:rowOff>
    </xdr:from>
    <xdr:ext cx="469744" cy="259045"/>
    <xdr:sp macro="" textlink="">
      <xdr:nvSpPr>
        <xdr:cNvPr id="871" name="n_2aveValue【公民館】&#10;一人当たり面積"/>
        <xdr:cNvSpPr txBox="1"/>
      </xdr:nvSpPr>
      <xdr:spPr>
        <a:xfrm>
          <a:off x="20199427" y="1805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155683</xdr:rowOff>
    </xdr:from>
    <xdr:ext cx="469744" cy="259045"/>
    <xdr:sp macro="" textlink="">
      <xdr:nvSpPr>
        <xdr:cNvPr id="872" name="n_3aveValue【公民館】&#10;一人当たり面積"/>
        <xdr:cNvSpPr txBox="1"/>
      </xdr:nvSpPr>
      <xdr:spPr>
        <a:xfrm>
          <a:off x="193104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78213</xdr:rowOff>
    </xdr:from>
    <xdr:ext cx="469744" cy="259045"/>
    <xdr:sp macro="" textlink="">
      <xdr:nvSpPr>
        <xdr:cNvPr id="873" name="n_1mainValue【公民館】&#10;一人当たり面積"/>
        <xdr:cNvSpPr txBox="1"/>
      </xdr:nvSpPr>
      <xdr:spPr>
        <a:xfrm>
          <a:off x="21075727" y="175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94541</xdr:rowOff>
    </xdr:from>
    <xdr:ext cx="469744" cy="259045"/>
    <xdr:sp macro="" textlink="">
      <xdr:nvSpPr>
        <xdr:cNvPr id="874" name="n_2mainValue【公民館】&#10;一人当たり面積"/>
        <xdr:cNvSpPr txBox="1"/>
      </xdr:nvSpPr>
      <xdr:spPr>
        <a:xfrm>
          <a:off x="20199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110870</xdr:rowOff>
    </xdr:from>
    <xdr:ext cx="469744" cy="259045"/>
    <xdr:sp macro="" textlink="">
      <xdr:nvSpPr>
        <xdr:cNvPr id="875" name="n_3mainValue【公民館】&#10;一人当たり面積"/>
        <xdr:cNvSpPr txBox="1"/>
      </xdr:nvSpPr>
      <xdr:spPr>
        <a:xfrm>
          <a:off x="19310427" y="1759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有形固定資産減価償却率は全体的に高い水準にあるが、特に橋りょう・トンネル、公営住宅は、全国平均比、類似団体平均比で高い水準となっている。橋りょう・トンネルについては、昭和</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40</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年代以前に整備されたものが全体の</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割を超えており、また、公営住宅についても、耐用年数を超えた施設が多数存在しているため、今後、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建替も含めた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計画的な維持保全に取り組</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む</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ことにより、コストの削減と長寿命化を図っていく必要がある。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和歌山県新宮市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28,876
28,664
255.23
17,962,561
17,198,377
734,069
9,229,227
24,091,399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105591</xdr:rowOff>
    </xdr:to>
    <xdr:cxnSp macro="">
      <xdr:nvCxnSpPr>
        <xdr:cNvPr id="57" name="直線コネクタ 56"/>
        <xdr:cNvCxnSpPr/>
      </xdr:nvCxnSpPr>
      <xdr:spPr>
        <a:xfrm flipV="1">
          <a:off x="4634865" y="5660572"/>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109418</xdr:rowOff>
    </xdr:from>
    <xdr:ext cx="340478" cy="259045"/>
    <xdr:sp macro="" textlink="">
      <xdr:nvSpPr>
        <xdr:cNvPr id="58" name="【図書館】&#10;有形固定資産減価償却率最小値テキスト"/>
        <xdr:cNvSpPr txBox="1"/>
      </xdr:nvSpPr>
      <xdr:spPr>
        <a:xfrm>
          <a:off x="4673600" y="7138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105591</xdr:rowOff>
    </xdr:from>
    <xdr:to>
      <xdr:col>24</xdr:col>
      <xdr:colOff>152400</xdr:colOff>
      <xdr:row>41</xdr:row>
      <xdr:rowOff>105591</xdr:rowOff>
    </xdr:to>
    <xdr:cxnSp macro="">
      <xdr:nvCxnSpPr>
        <xdr:cNvPr id="59" name="直線コネクタ 58"/>
        <xdr:cNvCxnSpPr/>
      </xdr:nvCxnSpPr>
      <xdr:spPr>
        <a:xfrm>
          <a:off x="4546600" y="71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59344</xdr:rowOff>
    </xdr:from>
    <xdr:ext cx="405111" cy="259045"/>
    <xdr:sp macro="" textlink="">
      <xdr:nvSpPr>
        <xdr:cNvPr id="62" name="【図書館】&#10;有形固定資産減価償却率平均値テキスト"/>
        <xdr:cNvSpPr txBox="1"/>
      </xdr:nvSpPr>
      <xdr:spPr>
        <a:xfrm>
          <a:off x="4673600" y="623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3" name="フローチャート: 判断 62"/>
        <xdr:cNvSpPr/>
      </xdr:nvSpPr>
      <xdr:spPr>
        <a:xfrm>
          <a:off x="4584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6" name="フローチャート: 判断 65"/>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147864</xdr:rowOff>
    </xdr:from>
    <xdr:to>
      <xdr:col>24</xdr:col>
      <xdr:colOff>114300</xdr:colOff>
      <xdr:row>34</xdr:row>
      <xdr:rowOff>78014</xdr:rowOff>
    </xdr:to>
    <xdr:sp macro="" textlink="">
      <xdr:nvSpPr>
        <xdr:cNvPr id="72" name="楕円 71"/>
        <xdr:cNvSpPr/>
      </xdr:nvSpPr>
      <xdr:spPr>
        <a:xfrm>
          <a:off x="45847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170741</xdr:rowOff>
    </xdr:from>
    <xdr:ext cx="405111" cy="259045"/>
    <xdr:sp macro="" textlink="">
      <xdr:nvSpPr>
        <xdr:cNvPr id="73" name="【図書館】&#10;有形固定資産減価償却率該当値テキスト"/>
        <xdr:cNvSpPr txBox="1"/>
      </xdr:nvSpPr>
      <xdr:spPr>
        <a:xfrm>
          <a:off x="4673600" y="56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9072</xdr:rowOff>
    </xdr:from>
    <xdr:to>
      <xdr:col>20</xdr:col>
      <xdr:colOff>38100</xdr:colOff>
      <xdr:row>34</xdr:row>
      <xdr:rowOff>110672</xdr:rowOff>
    </xdr:to>
    <xdr:sp macro="" textlink="">
      <xdr:nvSpPr>
        <xdr:cNvPr id="74" name="楕円 73"/>
        <xdr:cNvSpPr/>
      </xdr:nvSpPr>
      <xdr:spPr>
        <a:xfrm>
          <a:off x="3746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27214</xdr:rowOff>
    </xdr:from>
    <xdr:to>
      <xdr:col>24</xdr:col>
      <xdr:colOff>63500</xdr:colOff>
      <xdr:row>34</xdr:row>
      <xdr:rowOff>59872</xdr:rowOff>
    </xdr:to>
    <xdr:cxnSp macro="">
      <xdr:nvCxnSpPr>
        <xdr:cNvPr id="75" name="直線コネクタ 74"/>
        <xdr:cNvCxnSpPr/>
      </xdr:nvCxnSpPr>
      <xdr:spPr>
        <a:xfrm flipV="1">
          <a:off x="3797300" y="58565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41728</xdr:rowOff>
    </xdr:from>
    <xdr:to>
      <xdr:col>15</xdr:col>
      <xdr:colOff>101600</xdr:colOff>
      <xdr:row>34</xdr:row>
      <xdr:rowOff>143328</xdr:rowOff>
    </xdr:to>
    <xdr:sp macro="" textlink="">
      <xdr:nvSpPr>
        <xdr:cNvPr id="76" name="楕円 75"/>
        <xdr:cNvSpPr/>
      </xdr:nvSpPr>
      <xdr:spPr>
        <a:xfrm>
          <a:off x="2857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59872</xdr:rowOff>
    </xdr:from>
    <xdr:to>
      <xdr:col>19</xdr:col>
      <xdr:colOff>177800</xdr:colOff>
      <xdr:row>34</xdr:row>
      <xdr:rowOff>92528</xdr:rowOff>
    </xdr:to>
    <xdr:cxnSp macro="">
      <xdr:nvCxnSpPr>
        <xdr:cNvPr id="77" name="直線コネクタ 76"/>
        <xdr:cNvCxnSpPr/>
      </xdr:nvCxnSpPr>
      <xdr:spPr>
        <a:xfrm flipV="1">
          <a:off x="2908300" y="5889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74386</xdr:rowOff>
    </xdr:from>
    <xdr:to>
      <xdr:col>10</xdr:col>
      <xdr:colOff>165100</xdr:colOff>
      <xdr:row>35</xdr:row>
      <xdr:rowOff>4536</xdr:rowOff>
    </xdr:to>
    <xdr:sp macro="" textlink="">
      <xdr:nvSpPr>
        <xdr:cNvPr id="78" name="楕円 77"/>
        <xdr:cNvSpPr/>
      </xdr:nvSpPr>
      <xdr:spPr>
        <a:xfrm>
          <a:off x="1968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92528</xdr:rowOff>
    </xdr:from>
    <xdr:to>
      <xdr:col>15</xdr:col>
      <xdr:colOff>50800</xdr:colOff>
      <xdr:row>34</xdr:row>
      <xdr:rowOff>125186</xdr:rowOff>
    </xdr:to>
    <xdr:cxnSp macro="">
      <xdr:nvCxnSpPr>
        <xdr:cNvPr id="79" name="直線コネクタ 78"/>
        <xdr:cNvCxnSpPr/>
      </xdr:nvCxnSpPr>
      <xdr:spPr>
        <a:xfrm flipV="1">
          <a:off x="2019300" y="59218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図書館】&#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図書館】&#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2" name="n_3aveValue【図書館】&#10;有形固定資産減価償却率"/>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127199</xdr:rowOff>
    </xdr:from>
    <xdr:ext cx="405111" cy="259045"/>
    <xdr:sp macro="" textlink="">
      <xdr:nvSpPr>
        <xdr:cNvPr id="83" name="n_1mainValue【図書館】&#10;有形固定資産減価償却率"/>
        <xdr:cNvSpPr txBox="1"/>
      </xdr:nvSpPr>
      <xdr:spPr>
        <a:xfrm>
          <a:off x="35820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159855</xdr:rowOff>
    </xdr:from>
    <xdr:ext cx="405111" cy="259045"/>
    <xdr:sp macro="" textlink="">
      <xdr:nvSpPr>
        <xdr:cNvPr id="84" name="n_2mainValue【図書館】&#10;有形固定資産減価償却率"/>
        <xdr:cNvSpPr txBox="1"/>
      </xdr:nvSpPr>
      <xdr:spPr>
        <a:xfrm>
          <a:off x="27057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21063</xdr:rowOff>
    </xdr:from>
    <xdr:ext cx="405111" cy="259045"/>
    <xdr:sp macro="" textlink="">
      <xdr:nvSpPr>
        <xdr:cNvPr id="85" name="n_3mainValue【図書館】&#10;有形固定資産減価償却率"/>
        <xdr:cNvSpPr txBox="1"/>
      </xdr:nvSpPr>
      <xdr:spPr>
        <a:xfrm>
          <a:off x="18167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108857</xdr:rowOff>
    </xdr:to>
    <xdr:cxnSp macro="">
      <xdr:nvCxnSpPr>
        <xdr:cNvPr id="112" name="直線コネクタ 111"/>
        <xdr:cNvCxnSpPr/>
      </xdr:nvCxnSpPr>
      <xdr:spPr>
        <a:xfrm flipV="1">
          <a:off x="10476865" y="57095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13"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14" name="直線コネクタ 113"/>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5"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6" name="直線コネクタ 115"/>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7" name="【図書館】&#10;一人当たり面積平均値テキスト"/>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115207</xdr:rowOff>
    </xdr:from>
    <xdr:to>
      <xdr:col>50</xdr:col>
      <xdr:colOff>165100</xdr:colOff>
      <xdr:row>40</xdr:row>
      <xdr:rowOff>45357</xdr:rowOff>
    </xdr:to>
    <xdr:sp macro="" textlink="">
      <xdr:nvSpPr>
        <xdr:cNvPr id="119" name="フローチャート: 判断 118"/>
        <xdr:cNvSpPr/>
      </xdr:nvSpPr>
      <xdr:spPr>
        <a:xfrm>
          <a:off x="95885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20" name="フローチャート: 判断 119"/>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90715</xdr:rowOff>
    </xdr:from>
    <xdr:to>
      <xdr:col>41</xdr:col>
      <xdr:colOff>101600</xdr:colOff>
      <xdr:row>41</xdr:row>
      <xdr:rowOff>20865</xdr:rowOff>
    </xdr:to>
    <xdr:sp macro="" textlink="">
      <xdr:nvSpPr>
        <xdr:cNvPr id="121" name="フローチャート: 判断 120"/>
        <xdr:cNvSpPr/>
      </xdr:nvSpPr>
      <xdr:spPr>
        <a:xfrm>
          <a:off x="7810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147865</xdr:rowOff>
    </xdr:from>
    <xdr:to>
      <xdr:col>55</xdr:col>
      <xdr:colOff>50800</xdr:colOff>
      <xdr:row>42</xdr:row>
      <xdr:rowOff>78015</xdr:rowOff>
    </xdr:to>
    <xdr:sp macro="" textlink="">
      <xdr:nvSpPr>
        <xdr:cNvPr id="127" name="楕円 126"/>
        <xdr:cNvSpPr/>
      </xdr:nvSpPr>
      <xdr:spPr>
        <a:xfrm>
          <a:off x="104267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62792</xdr:rowOff>
    </xdr:from>
    <xdr:ext cx="469744" cy="259045"/>
    <xdr:sp macro="" textlink="">
      <xdr:nvSpPr>
        <xdr:cNvPr id="128" name="【図書館】&#10;一人当たり面積該当値テキスト"/>
        <xdr:cNvSpPr txBox="1"/>
      </xdr:nvSpPr>
      <xdr:spPr>
        <a:xfrm>
          <a:off x="10515600" y="709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147865</xdr:rowOff>
    </xdr:from>
    <xdr:to>
      <xdr:col>50</xdr:col>
      <xdr:colOff>165100</xdr:colOff>
      <xdr:row>42</xdr:row>
      <xdr:rowOff>78015</xdr:rowOff>
    </xdr:to>
    <xdr:sp macro="" textlink="">
      <xdr:nvSpPr>
        <xdr:cNvPr id="129" name="楕円 128"/>
        <xdr:cNvSpPr/>
      </xdr:nvSpPr>
      <xdr:spPr>
        <a:xfrm>
          <a:off x="9588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27215</xdr:rowOff>
    </xdr:from>
    <xdr:to>
      <xdr:col>55</xdr:col>
      <xdr:colOff>0</xdr:colOff>
      <xdr:row>42</xdr:row>
      <xdr:rowOff>27215</xdr:rowOff>
    </xdr:to>
    <xdr:cxnSp macro="">
      <xdr:nvCxnSpPr>
        <xdr:cNvPr id="130" name="直線コネクタ 129"/>
        <xdr:cNvCxnSpPr/>
      </xdr:nvCxnSpPr>
      <xdr:spPr>
        <a:xfrm>
          <a:off x="9639300" y="722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164193</xdr:rowOff>
    </xdr:from>
    <xdr:to>
      <xdr:col>46</xdr:col>
      <xdr:colOff>38100</xdr:colOff>
      <xdr:row>42</xdr:row>
      <xdr:rowOff>94343</xdr:rowOff>
    </xdr:to>
    <xdr:sp macro="" textlink="">
      <xdr:nvSpPr>
        <xdr:cNvPr id="131" name="楕円 130"/>
        <xdr:cNvSpPr/>
      </xdr:nvSpPr>
      <xdr:spPr>
        <a:xfrm>
          <a:off x="8699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27215</xdr:rowOff>
    </xdr:from>
    <xdr:to>
      <xdr:col>50</xdr:col>
      <xdr:colOff>114300</xdr:colOff>
      <xdr:row>42</xdr:row>
      <xdr:rowOff>43543</xdr:rowOff>
    </xdr:to>
    <xdr:cxnSp macro="">
      <xdr:nvCxnSpPr>
        <xdr:cNvPr id="132" name="直線コネクタ 131"/>
        <xdr:cNvCxnSpPr/>
      </xdr:nvCxnSpPr>
      <xdr:spPr>
        <a:xfrm flipV="1">
          <a:off x="8750300" y="72281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164193</xdr:rowOff>
    </xdr:from>
    <xdr:to>
      <xdr:col>41</xdr:col>
      <xdr:colOff>101600</xdr:colOff>
      <xdr:row>42</xdr:row>
      <xdr:rowOff>94343</xdr:rowOff>
    </xdr:to>
    <xdr:sp macro="" textlink="">
      <xdr:nvSpPr>
        <xdr:cNvPr id="133" name="楕円 132"/>
        <xdr:cNvSpPr/>
      </xdr:nvSpPr>
      <xdr:spPr>
        <a:xfrm>
          <a:off x="7810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43543</xdr:rowOff>
    </xdr:from>
    <xdr:to>
      <xdr:col>45</xdr:col>
      <xdr:colOff>177800</xdr:colOff>
      <xdr:row>42</xdr:row>
      <xdr:rowOff>43543</xdr:rowOff>
    </xdr:to>
    <xdr:cxnSp macro="">
      <xdr:nvCxnSpPr>
        <xdr:cNvPr id="134" name="直線コネクタ 133"/>
        <xdr:cNvCxnSpPr/>
      </xdr:nvCxnSpPr>
      <xdr:spPr>
        <a:xfrm>
          <a:off x="7861300" y="724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61884</xdr:rowOff>
    </xdr:from>
    <xdr:ext cx="469744" cy="259045"/>
    <xdr:sp macro="" textlink="">
      <xdr:nvSpPr>
        <xdr:cNvPr id="135" name="n_1aveValue【図書館】&#10;一人当たり面積"/>
        <xdr:cNvSpPr txBox="1"/>
      </xdr:nvSpPr>
      <xdr:spPr>
        <a:xfrm>
          <a:off x="93917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127199</xdr:rowOff>
    </xdr:from>
    <xdr:ext cx="469744" cy="259045"/>
    <xdr:sp macro="" textlink="">
      <xdr:nvSpPr>
        <xdr:cNvPr id="136" name="n_2aveValue【図書館】&#10;一人当たり面積"/>
        <xdr:cNvSpPr txBox="1"/>
      </xdr:nvSpPr>
      <xdr:spPr>
        <a:xfrm>
          <a:off x="851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37392</xdr:rowOff>
    </xdr:from>
    <xdr:ext cx="469744" cy="259045"/>
    <xdr:sp macro="" textlink="">
      <xdr:nvSpPr>
        <xdr:cNvPr id="137" name="n_3aveValue【図書館】&#10;一人当たり面積"/>
        <xdr:cNvSpPr txBox="1"/>
      </xdr:nvSpPr>
      <xdr:spPr>
        <a:xfrm>
          <a:off x="76264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69142</xdr:rowOff>
    </xdr:from>
    <xdr:ext cx="469744" cy="259045"/>
    <xdr:sp macro="" textlink="">
      <xdr:nvSpPr>
        <xdr:cNvPr id="138" name="n_1mainValue【図書館】&#10;一人当たり面積"/>
        <xdr:cNvSpPr txBox="1"/>
      </xdr:nvSpPr>
      <xdr:spPr>
        <a:xfrm>
          <a:off x="93917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85470</xdr:rowOff>
    </xdr:from>
    <xdr:ext cx="469744" cy="259045"/>
    <xdr:sp macro="" textlink="">
      <xdr:nvSpPr>
        <xdr:cNvPr id="139" name="n_2mainValue【図書館】&#10;一人当たり面積"/>
        <xdr:cNvSpPr txBox="1"/>
      </xdr:nvSpPr>
      <xdr:spPr>
        <a:xfrm>
          <a:off x="8515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85470</xdr:rowOff>
    </xdr:from>
    <xdr:ext cx="469744" cy="259045"/>
    <xdr:sp macro="" textlink="">
      <xdr:nvSpPr>
        <xdr:cNvPr id="140" name="n_3mainValue【図書館】&#10;一人当たり面積"/>
        <xdr:cNvSpPr txBox="1"/>
      </xdr:nvSpPr>
      <xdr:spPr>
        <a:xfrm>
          <a:off x="7626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1" name="テキスト ボックス 15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1" name="テキスト ボックス 16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3" name="テキスト ボックス 16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17145</xdr:rowOff>
    </xdr:to>
    <xdr:cxnSp macro="">
      <xdr:nvCxnSpPr>
        <xdr:cNvPr id="165" name="直線コネクタ 164"/>
        <xdr:cNvCxnSpPr/>
      </xdr:nvCxnSpPr>
      <xdr:spPr>
        <a:xfrm flipV="1">
          <a:off x="4634865" y="95250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66"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67" name="直線コネクタ 166"/>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8"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9" name="直線コネクタ 168"/>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49547</xdr:rowOff>
    </xdr:from>
    <xdr:ext cx="405111" cy="259045"/>
    <xdr:sp macro="" textlink="">
      <xdr:nvSpPr>
        <xdr:cNvPr id="170" name="【体育館・プール】&#10;有形固定資産減価償却率平均値テキスト"/>
        <xdr:cNvSpPr txBox="1"/>
      </xdr:nvSpPr>
      <xdr:spPr>
        <a:xfrm>
          <a:off x="4673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71" name="フローチャート: 判断 170"/>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2" name="フローチャート: 判断 171"/>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114935</xdr:rowOff>
    </xdr:from>
    <xdr:to>
      <xdr:col>15</xdr:col>
      <xdr:colOff>101600</xdr:colOff>
      <xdr:row>60</xdr:row>
      <xdr:rowOff>45085</xdr:rowOff>
    </xdr:to>
    <xdr:sp macro="" textlink="">
      <xdr:nvSpPr>
        <xdr:cNvPr id="173" name="フローチャート: 判断 172"/>
        <xdr:cNvSpPr/>
      </xdr:nvSpPr>
      <xdr:spPr>
        <a:xfrm>
          <a:off x="2857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4" name="フローチャート: 判断 173"/>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126365</xdr:rowOff>
    </xdr:from>
    <xdr:to>
      <xdr:col>24</xdr:col>
      <xdr:colOff>114300</xdr:colOff>
      <xdr:row>59</xdr:row>
      <xdr:rowOff>56515</xdr:rowOff>
    </xdr:to>
    <xdr:sp macro="" textlink="">
      <xdr:nvSpPr>
        <xdr:cNvPr id="180" name="楕円 179"/>
        <xdr:cNvSpPr/>
      </xdr:nvSpPr>
      <xdr:spPr>
        <a:xfrm>
          <a:off x="45847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149242</xdr:rowOff>
    </xdr:from>
    <xdr:ext cx="405111" cy="259045"/>
    <xdr:sp macro="" textlink="">
      <xdr:nvSpPr>
        <xdr:cNvPr id="181" name="【体育館・プール】&#10;有形固定資産減価償却率該当値テキスト"/>
        <xdr:cNvSpPr txBox="1"/>
      </xdr:nvSpPr>
      <xdr:spPr>
        <a:xfrm>
          <a:off x="4673600"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xdr:rowOff>
    </xdr:from>
    <xdr:to>
      <xdr:col>20</xdr:col>
      <xdr:colOff>38100</xdr:colOff>
      <xdr:row>59</xdr:row>
      <xdr:rowOff>104140</xdr:rowOff>
    </xdr:to>
    <xdr:sp macro="" textlink="">
      <xdr:nvSpPr>
        <xdr:cNvPr id="182" name="楕円 181"/>
        <xdr:cNvSpPr/>
      </xdr:nvSpPr>
      <xdr:spPr>
        <a:xfrm>
          <a:off x="3746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xdr:rowOff>
    </xdr:from>
    <xdr:to>
      <xdr:col>24</xdr:col>
      <xdr:colOff>63500</xdr:colOff>
      <xdr:row>59</xdr:row>
      <xdr:rowOff>53340</xdr:rowOff>
    </xdr:to>
    <xdr:cxnSp macro="">
      <xdr:nvCxnSpPr>
        <xdr:cNvPr id="183" name="直線コネクタ 182"/>
        <xdr:cNvCxnSpPr/>
      </xdr:nvCxnSpPr>
      <xdr:spPr>
        <a:xfrm flipV="1">
          <a:off x="3797300" y="1012126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50165</xdr:rowOff>
    </xdr:from>
    <xdr:to>
      <xdr:col>15</xdr:col>
      <xdr:colOff>101600</xdr:colOff>
      <xdr:row>59</xdr:row>
      <xdr:rowOff>151765</xdr:rowOff>
    </xdr:to>
    <xdr:sp macro="" textlink="">
      <xdr:nvSpPr>
        <xdr:cNvPr id="184" name="楕円 183"/>
        <xdr:cNvSpPr/>
      </xdr:nvSpPr>
      <xdr:spPr>
        <a:xfrm>
          <a:off x="2857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53340</xdr:rowOff>
    </xdr:from>
    <xdr:to>
      <xdr:col>19</xdr:col>
      <xdr:colOff>177800</xdr:colOff>
      <xdr:row>59</xdr:row>
      <xdr:rowOff>100965</xdr:rowOff>
    </xdr:to>
    <xdr:cxnSp macro="">
      <xdr:nvCxnSpPr>
        <xdr:cNvPr id="185" name="直線コネクタ 184"/>
        <xdr:cNvCxnSpPr/>
      </xdr:nvCxnSpPr>
      <xdr:spPr>
        <a:xfrm flipV="1">
          <a:off x="2908300" y="101688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95885</xdr:rowOff>
    </xdr:from>
    <xdr:to>
      <xdr:col>10</xdr:col>
      <xdr:colOff>165100</xdr:colOff>
      <xdr:row>60</xdr:row>
      <xdr:rowOff>26035</xdr:rowOff>
    </xdr:to>
    <xdr:sp macro="" textlink="">
      <xdr:nvSpPr>
        <xdr:cNvPr id="186" name="楕円 185"/>
        <xdr:cNvSpPr/>
      </xdr:nvSpPr>
      <xdr:spPr>
        <a:xfrm>
          <a:off x="1968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100965</xdr:rowOff>
    </xdr:from>
    <xdr:to>
      <xdr:col>15</xdr:col>
      <xdr:colOff>50800</xdr:colOff>
      <xdr:row>59</xdr:row>
      <xdr:rowOff>146685</xdr:rowOff>
    </xdr:to>
    <xdr:cxnSp macro="">
      <xdr:nvCxnSpPr>
        <xdr:cNvPr id="187" name="直線コネクタ 186"/>
        <xdr:cNvCxnSpPr/>
      </xdr:nvCxnSpPr>
      <xdr:spPr>
        <a:xfrm flipV="1">
          <a:off x="2019300" y="102165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88"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36212</xdr:rowOff>
    </xdr:from>
    <xdr:ext cx="405111" cy="259045"/>
    <xdr:sp macro="" textlink="">
      <xdr:nvSpPr>
        <xdr:cNvPr id="189" name="n_2aveValue【体育館・プール】&#10;有形固定資産減価償却率"/>
        <xdr:cNvSpPr txBox="1"/>
      </xdr:nvSpPr>
      <xdr:spPr>
        <a:xfrm>
          <a:off x="2705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190" name="n_3aveValue【体育館・プール】&#10;有形固定資産減価償却率"/>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120667</xdr:rowOff>
    </xdr:from>
    <xdr:ext cx="405111" cy="259045"/>
    <xdr:sp macro="" textlink="">
      <xdr:nvSpPr>
        <xdr:cNvPr id="191" name="n_1mainValue【体育館・プール】&#10;有形固定資産減価償却率"/>
        <xdr:cNvSpPr txBox="1"/>
      </xdr:nvSpPr>
      <xdr:spPr>
        <a:xfrm>
          <a:off x="35820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168292</xdr:rowOff>
    </xdr:from>
    <xdr:ext cx="405111" cy="259045"/>
    <xdr:sp macro="" textlink="">
      <xdr:nvSpPr>
        <xdr:cNvPr id="192" name="n_2mainValue【体育館・プール】&#10;有形固定資産減価償却率"/>
        <xdr:cNvSpPr txBox="1"/>
      </xdr:nvSpPr>
      <xdr:spPr>
        <a:xfrm>
          <a:off x="2705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42562</xdr:rowOff>
    </xdr:from>
    <xdr:ext cx="405111" cy="259045"/>
    <xdr:sp macro="" textlink="">
      <xdr:nvSpPr>
        <xdr:cNvPr id="193" name="n_3mainValue【体育館・プール】&#10;有形固定資産減価償却率"/>
        <xdr:cNvSpPr txBox="1"/>
      </xdr:nvSpPr>
      <xdr:spPr>
        <a:xfrm>
          <a:off x="1816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5" name="テキスト ボックス 2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7" name="テキスト ボックス 2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9" name="テキスト ボックス 2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1" name="テキスト ボックス 2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3" name="テキスト ボックス 2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62865</xdr:rowOff>
    </xdr:from>
    <xdr:to>
      <xdr:col>54</xdr:col>
      <xdr:colOff>189865</xdr:colOff>
      <xdr:row>63</xdr:row>
      <xdr:rowOff>125730</xdr:rowOff>
    </xdr:to>
    <xdr:cxnSp macro="">
      <xdr:nvCxnSpPr>
        <xdr:cNvPr id="217" name="直線コネクタ 216"/>
        <xdr:cNvCxnSpPr/>
      </xdr:nvCxnSpPr>
      <xdr:spPr>
        <a:xfrm flipV="1">
          <a:off x="10476865" y="966406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18"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19" name="直線コネクタ 218"/>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9542</xdr:rowOff>
    </xdr:from>
    <xdr:ext cx="469744" cy="259045"/>
    <xdr:sp macro="" textlink="">
      <xdr:nvSpPr>
        <xdr:cNvPr id="220" name="【体育館・プール】&#10;一人当たり面積最大値テキスト"/>
        <xdr:cNvSpPr txBox="1"/>
      </xdr:nvSpPr>
      <xdr:spPr>
        <a:xfrm>
          <a:off x="105156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62865</xdr:rowOff>
    </xdr:from>
    <xdr:to>
      <xdr:col>55</xdr:col>
      <xdr:colOff>88900</xdr:colOff>
      <xdr:row>56</xdr:row>
      <xdr:rowOff>62865</xdr:rowOff>
    </xdr:to>
    <xdr:cxnSp macro="">
      <xdr:nvCxnSpPr>
        <xdr:cNvPr id="221" name="直線コネクタ 220"/>
        <xdr:cNvCxnSpPr/>
      </xdr:nvCxnSpPr>
      <xdr:spPr>
        <a:xfrm>
          <a:off x="10388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22"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23" name="フローチャート: 判断 222"/>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xdr:rowOff>
    </xdr:from>
    <xdr:to>
      <xdr:col>50</xdr:col>
      <xdr:colOff>165100</xdr:colOff>
      <xdr:row>61</xdr:row>
      <xdr:rowOff>106045</xdr:rowOff>
    </xdr:to>
    <xdr:sp macro="" textlink="">
      <xdr:nvSpPr>
        <xdr:cNvPr id="224" name="フローチャート: 判断 223"/>
        <xdr:cNvSpPr/>
      </xdr:nvSpPr>
      <xdr:spPr>
        <a:xfrm>
          <a:off x="9588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153035</xdr:rowOff>
    </xdr:from>
    <xdr:to>
      <xdr:col>46</xdr:col>
      <xdr:colOff>38100</xdr:colOff>
      <xdr:row>61</xdr:row>
      <xdr:rowOff>83185</xdr:rowOff>
    </xdr:to>
    <xdr:sp macro="" textlink="">
      <xdr:nvSpPr>
        <xdr:cNvPr id="225" name="フローチャート: 判断 224"/>
        <xdr:cNvSpPr/>
      </xdr:nvSpPr>
      <xdr:spPr>
        <a:xfrm>
          <a:off x="8699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19685</xdr:rowOff>
    </xdr:from>
    <xdr:to>
      <xdr:col>41</xdr:col>
      <xdr:colOff>101600</xdr:colOff>
      <xdr:row>61</xdr:row>
      <xdr:rowOff>121285</xdr:rowOff>
    </xdr:to>
    <xdr:sp macro="" textlink="">
      <xdr:nvSpPr>
        <xdr:cNvPr id="226" name="フローチャート: 判断 225"/>
        <xdr:cNvSpPr/>
      </xdr:nvSpPr>
      <xdr:spPr>
        <a:xfrm>
          <a:off x="7810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32" name="楕円 231"/>
        <xdr:cNvSpPr/>
      </xdr:nvSpPr>
      <xdr:spPr>
        <a:xfrm>
          <a:off x="104267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20972</xdr:rowOff>
    </xdr:from>
    <xdr:ext cx="469744" cy="259045"/>
    <xdr:sp macro="" textlink="">
      <xdr:nvSpPr>
        <xdr:cNvPr id="233" name="【体育館・プール】&#10;一人当たり面積該当値テキスト"/>
        <xdr:cNvSpPr txBox="1"/>
      </xdr:nvSpPr>
      <xdr:spPr>
        <a:xfrm>
          <a:off x="10515600"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48260</xdr:rowOff>
    </xdr:from>
    <xdr:to>
      <xdr:col>50</xdr:col>
      <xdr:colOff>165100</xdr:colOff>
      <xdr:row>62</xdr:row>
      <xdr:rowOff>149860</xdr:rowOff>
    </xdr:to>
    <xdr:sp macro="" textlink="">
      <xdr:nvSpPr>
        <xdr:cNvPr id="234" name="楕円 233"/>
        <xdr:cNvSpPr/>
      </xdr:nvSpPr>
      <xdr:spPr>
        <a:xfrm>
          <a:off x="9588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93345</xdr:rowOff>
    </xdr:from>
    <xdr:to>
      <xdr:col>55</xdr:col>
      <xdr:colOff>0</xdr:colOff>
      <xdr:row>62</xdr:row>
      <xdr:rowOff>99060</xdr:rowOff>
    </xdr:to>
    <xdr:cxnSp macro="">
      <xdr:nvCxnSpPr>
        <xdr:cNvPr id="235" name="直線コネクタ 234"/>
        <xdr:cNvCxnSpPr/>
      </xdr:nvCxnSpPr>
      <xdr:spPr>
        <a:xfrm flipV="1">
          <a:off x="9639300" y="107232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6" name="楕円 235"/>
        <xdr:cNvSpPr/>
      </xdr:nvSpPr>
      <xdr:spPr>
        <a:xfrm>
          <a:off x="8699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99060</xdr:rowOff>
    </xdr:from>
    <xdr:to>
      <xdr:col>50</xdr:col>
      <xdr:colOff>114300</xdr:colOff>
      <xdr:row>62</xdr:row>
      <xdr:rowOff>104775</xdr:rowOff>
    </xdr:to>
    <xdr:cxnSp macro="">
      <xdr:nvCxnSpPr>
        <xdr:cNvPr id="237" name="直線コネクタ 236"/>
        <xdr:cNvCxnSpPr/>
      </xdr:nvCxnSpPr>
      <xdr:spPr>
        <a:xfrm flipV="1">
          <a:off x="8750300" y="107289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59690</xdr:rowOff>
    </xdr:from>
    <xdr:to>
      <xdr:col>41</xdr:col>
      <xdr:colOff>101600</xdr:colOff>
      <xdr:row>62</xdr:row>
      <xdr:rowOff>161290</xdr:rowOff>
    </xdr:to>
    <xdr:sp macro="" textlink="">
      <xdr:nvSpPr>
        <xdr:cNvPr id="238" name="楕円 237"/>
        <xdr:cNvSpPr/>
      </xdr:nvSpPr>
      <xdr:spPr>
        <a:xfrm>
          <a:off x="7810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104775</xdr:rowOff>
    </xdr:from>
    <xdr:to>
      <xdr:col>45</xdr:col>
      <xdr:colOff>177800</xdr:colOff>
      <xdr:row>62</xdr:row>
      <xdr:rowOff>110490</xdr:rowOff>
    </xdr:to>
    <xdr:cxnSp macro="">
      <xdr:nvCxnSpPr>
        <xdr:cNvPr id="239" name="直線コネクタ 238"/>
        <xdr:cNvCxnSpPr/>
      </xdr:nvCxnSpPr>
      <xdr:spPr>
        <a:xfrm flipV="1">
          <a:off x="7861300" y="107346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122572</xdr:rowOff>
    </xdr:from>
    <xdr:ext cx="469744" cy="259045"/>
    <xdr:sp macro="" textlink="">
      <xdr:nvSpPr>
        <xdr:cNvPr id="240" name="n_1aveValue【体育館・プール】&#10;一人当たり面積"/>
        <xdr:cNvSpPr txBox="1"/>
      </xdr:nvSpPr>
      <xdr:spPr>
        <a:xfrm>
          <a:off x="93917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99712</xdr:rowOff>
    </xdr:from>
    <xdr:ext cx="469744" cy="259045"/>
    <xdr:sp macro="" textlink="">
      <xdr:nvSpPr>
        <xdr:cNvPr id="241" name="n_2aveValue【体育館・プール】&#10;一人当たり面積"/>
        <xdr:cNvSpPr txBox="1"/>
      </xdr:nvSpPr>
      <xdr:spPr>
        <a:xfrm>
          <a:off x="85154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137812</xdr:rowOff>
    </xdr:from>
    <xdr:ext cx="469744" cy="259045"/>
    <xdr:sp macro="" textlink="">
      <xdr:nvSpPr>
        <xdr:cNvPr id="242" name="n_3aveValue【体育館・プール】&#10;一人当たり面積"/>
        <xdr:cNvSpPr txBox="1"/>
      </xdr:nvSpPr>
      <xdr:spPr>
        <a:xfrm>
          <a:off x="7626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140987</xdr:rowOff>
    </xdr:from>
    <xdr:ext cx="469744" cy="259045"/>
    <xdr:sp macro="" textlink="">
      <xdr:nvSpPr>
        <xdr:cNvPr id="243" name="n_1mainValue【体育館・プール】&#10;一人当たり面積"/>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44" name="n_2mainValue【体育館・プール】&#10;一人当たり面積"/>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152417</xdr:rowOff>
    </xdr:from>
    <xdr:ext cx="469744" cy="259045"/>
    <xdr:sp macro="" textlink="">
      <xdr:nvSpPr>
        <xdr:cNvPr id="245" name="n_3mainValue【体育館・プール】&#10;一人当たり面積"/>
        <xdr:cNvSpPr txBox="1"/>
      </xdr:nvSpPr>
      <xdr:spPr>
        <a:xfrm>
          <a:off x="7626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142875</xdr:rowOff>
    </xdr:to>
    <xdr:cxnSp macro="">
      <xdr:nvCxnSpPr>
        <xdr:cNvPr id="270" name="直線コネクタ 269"/>
        <xdr:cNvCxnSpPr/>
      </xdr:nvCxnSpPr>
      <xdr:spPr>
        <a:xfrm flipV="1">
          <a:off x="4634865" y="135064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146702</xdr:rowOff>
    </xdr:from>
    <xdr:ext cx="405111" cy="259045"/>
    <xdr:sp macro="" textlink="">
      <xdr:nvSpPr>
        <xdr:cNvPr id="271" name="【福祉施設】&#10;有形固定資産減価償却率最小値テキスト"/>
        <xdr:cNvSpPr txBox="1"/>
      </xdr:nvSpPr>
      <xdr:spPr>
        <a:xfrm>
          <a:off x="4673600"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142875</xdr:rowOff>
    </xdr:from>
    <xdr:to>
      <xdr:col>24</xdr:col>
      <xdr:colOff>152400</xdr:colOff>
      <xdr:row>86</xdr:row>
      <xdr:rowOff>142875</xdr:rowOff>
    </xdr:to>
    <xdr:cxnSp macro="">
      <xdr:nvCxnSpPr>
        <xdr:cNvPr id="272" name="直線コネクタ 271"/>
        <xdr:cNvCxnSpPr/>
      </xdr:nvCxnSpPr>
      <xdr:spPr>
        <a:xfrm>
          <a:off x="4546600" y="1488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73"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74" name="直線コネクタ 273"/>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75"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76" name="フローチャート: 判断 275"/>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77" name="フローチャート: 判断 276"/>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15875</xdr:rowOff>
    </xdr:from>
    <xdr:to>
      <xdr:col>15</xdr:col>
      <xdr:colOff>101600</xdr:colOff>
      <xdr:row>82</xdr:row>
      <xdr:rowOff>117475</xdr:rowOff>
    </xdr:to>
    <xdr:sp macro="" textlink="">
      <xdr:nvSpPr>
        <xdr:cNvPr id="278" name="フローチャート: 判断 277"/>
        <xdr:cNvSpPr/>
      </xdr:nvSpPr>
      <xdr:spPr>
        <a:xfrm>
          <a:off x="2857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9" name="フローチャート: 判断 278"/>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85" name="楕円 284"/>
        <xdr:cNvSpPr/>
      </xdr:nvSpPr>
      <xdr:spPr>
        <a:xfrm>
          <a:off x="45847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93997</xdr:rowOff>
    </xdr:from>
    <xdr:ext cx="405111" cy="259045"/>
    <xdr:sp macro="" textlink="">
      <xdr:nvSpPr>
        <xdr:cNvPr id="286" name="【福祉施設】&#10;有形固定資産減価償却率該当値テキスト"/>
        <xdr:cNvSpPr txBox="1"/>
      </xdr:nvSpPr>
      <xdr:spPr>
        <a:xfrm>
          <a:off x="4673600"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82550</xdr:rowOff>
    </xdr:from>
    <xdr:to>
      <xdr:col>20</xdr:col>
      <xdr:colOff>38100</xdr:colOff>
      <xdr:row>81</xdr:row>
      <xdr:rowOff>12700</xdr:rowOff>
    </xdr:to>
    <xdr:sp macro="" textlink="">
      <xdr:nvSpPr>
        <xdr:cNvPr id="287" name="楕円 286"/>
        <xdr:cNvSpPr/>
      </xdr:nvSpPr>
      <xdr:spPr>
        <a:xfrm>
          <a:off x="3746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121920</xdr:rowOff>
    </xdr:from>
    <xdr:to>
      <xdr:col>24</xdr:col>
      <xdr:colOff>63500</xdr:colOff>
      <xdr:row>80</xdr:row>
      <xdr:rowOff>133350</xdr:rowOff>
    </xdr:to>
    <xdr:cxnSp macro="">
      <xdr:nvCxnSpPr>
        <xdr:cNvPr id="288" name="直線コネクタ 287"/>
        <xdr:cNvCxnSpPr/>
      </xdr:nvCxnSpPr>
      <xdr:spPr>
        <a:xfrm flipV="1">
          <a:off x="3797300" y="138379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69214</xdr:rowOff>
    </xdr:from>
    <xdr:to>
      <xdr:col>15</xdr:col>
      <xdr:colOff>101600</xdr:colOff>
      <xdr:row>80</xdr:row>
      <xdr:rowOff>170814</xdr:rowOff>
    </xdr:to>
    <xdr:sp macro="" textlink="">
      <xdr:nvSpPr>
        <xdr:cNvPr id="289" name="楕円 288"/>
        <xdr:cNvSpPr/>
      </xdr:nvSpPr>
      <xdr:spPr>
        <a:xfrm>
          <a:off x="2857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120014</xdr:rowOff>
    </xdr:from>
    <xdr:to>
      <xdr:col>19</xdr:col>
      <xdr:colOff>177800</xdr:colOff>
      <xdr:row>80</xdr:row>
      <xdr:rowOff>133350</xdr:rowOff>
    </xdr:to>
    <xdr:cxnSp macro="">
      <xdr:nvCxnSpPr>
        <xdr:cNvPr id="290" name="直線コネクタ 289"/>
        <xdr:cNvCxnSpPr/>
      </xdr:nvCxnSpPr>
      <xdr:spPr>
        <a:xfrm>
          <a:off x="2908300" y="138360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91" name="楕円 290"/>
        <xdr:cNvSpPr/>
      </xdr:nvSpPr>
      <xdr:spPr>
        <a:xfrm>
          <a:off x="1968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120014</xdr:rowOff>
    </xdr:from>
    <xdr:to>
      <xdr:col>15</xdr:col>
      <xdr:colOff>50800</xdr:colOff>
      <xdr:row>80</xdr:row>
      <xdr:rowOff>158114</xdr:rowOff>
    </xdr:to>
    <xdr:cxnSp macro="">
      <xdr:nvCxnSpPr>
        <xdr:cNvPr id="292" name="直線コネクタ 291"/>
        <xdr:cNvCxnSpPr/>
      </xdr:nvCxnSpPr>
      <xdr:spPr>
        <a:xfrm flipV="1">
          <a:off x="2019300" y="138360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293" name="n_1aveValue【福祉施設】&#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294" name="n_2aveValue【福祉施設】&#10;有形固定資産減価償却率"/>
        <xdr:cNvSpPr txBox="1"/>
      </xdr:nvSpPr>
      <xdr:spPr>
        <a:xfrm>
          <a:off x="2705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95" name="n_3aveValue【福祉施設】&#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29227</xdr:rowOff>
    </xdr:from>
    <xdr:ext cx="405111" cy="259045"/>
    <xdr:sp macro="" textlink="">
      <xdr:nvSpPr>
        <xdr:cNvPr id="296" name="n_1mainValue【福祉施設】&#10;有形固定資産減価償却率"/>
        <xdr:cNvSpPr txBox="1"/>
      </xdr:nvSpPr>
      <xdr:spPr>
        <a:xfrm>
          <a:off x="35820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15891</xdr:rowOff>
    </xdr:from>
    <xdr:ext cx="405111" cy="259045"/>
    <xdr:sp macro="" textlink="">
      <xdr:nvSpPr>
        <xdr:cNvPr id="297" name="n_2mainValue【福祉施設】&#10;有形固定資産減価償却率"/>
        <xdr:cNvSpPr txBox="1"/>
      </xdr:nvSpPr>
      <xdr:spPr>
        <a:xfrm>
          <a:off x="2705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298" name="n_3mainValue【福祉施設】&#10;有形固定資産減価償却率"/>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54429</xdr:rowOff>
    </xdr:from>
    <xdr:to>
      <xdr:col>54</xdr:col>
      <xdr:colOff>189865</xdr:colOff>
      <xdr:row>86</xdr:row>
      <xdr:rowOff>109945</xdr:rowOff>
    </xdr:to>
    <xdr:cxnSp macro="">
      <xdr:nvCxnSpPr>
        <xdr:cNvPr id="324" name="直線コネクタ 323"/>
        <xdr:cNvCxnSpPr/>
      </xdr:nvCxnSpPr>
      <xdr:spPr>
        <a:xfrm flipV="1">
          <a:off x="10476865" y="13427529"/>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25" name="【福祉施設】&#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6" name="直線コネクタ 325"/>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1106</xdr:rowOff>
    </xdr:from>
    <xdr:ext cx="469744" cy="259045"/>
    <xdr:sp macro="" textlink="">
      <xdr:nvSpPr>
        <xdr:cNvPr id="327" name="【福祉施設】&#10;一人当たり面積最大値テキスト"/>
        <xdr:cNvSpPr txBox="1"/>
      </xdr:nvSpPr>
      <xdr:spPr>
        <a:xfrm>
          <a:off x="10515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54429</xdr:rowOff>
    </xdr:from>
    <xdr:to>
      <xdr:col>55</xdr:col>
      <xdr:colOff>88900</xdr:colOff>
      <xdr:row>78</xdr:row>
      <xdr:rowOff>54429</xdr:rowOff>
    </xdr:to>
    <xdr:cxnSp macro="">
      <xdr:nvCxnSpPr>
        <xdr:cNvPr id="328" name="直線コネクタ 327"/>
        <xdr:cNvCxnSpPr/>
      </xdr:nvCxnSpPr>
      <xdr:spPr>
        <a:xfrm>
          <a:off x="10388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125747</xdr:rowOff>
    </xdr:from>
    <xdr:ext cx="469744" cy="259045"/>
    <xdr:sp macro="" textlink="">
      <xdr:nvSpPr>
        <xdr:cNvPr id="329" name="【福祉施設】&#10;一人当たり面積平均値テキスト"/>
        <xdr:cNvSpPr txBox="1"/>
      </xdr:nvSpPr>
      <xdr:spPr>
        <a:xfrm>
          <a:off x="10515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30" name="フローチャート: 判断 329"/>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331" name="フローチャート: 判断 330"/>
        <xdr:cNvSpPr/>
      </xdr:nvSpPr>
      <xdr:spPr>
        <a:xfrm>
          <a:off x="9588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95069</xdr:rowOff>
    </xdr:from>
    <xdr:to>
      <xdr:col>46</xdr:col>
      <xdr:colOff>38100</xdr:colOff>
      <xdr:row>85</xdr:row>
      <xdr:rowOff>25219</xdr:rowOff>
    </xdr:to>
    <xdr:sp macro="" textlink="">
      <xdr:nvSpPr>
        <xdr:cNvPr id="332" name="フローチャート: 判断 331"/>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82006</xdr:rowOff>
    </xdr:from>
    <xdr:to>
      <xdr:col>41</xdr:col>
      <xdr:colOff>101600</xdr:colOff>
      <xdr:row>85</xdr:row>
      <xdr:rowOff>12156</xdr:rowOff>
    </xdr:to>
    <xdr:sp macro="" textlink="">
      <xdr:nvSpPr>
        <xdr:cNvPr id="333" name="フローチャート: 判断 332"/>
        <xdr:cNvSpPr/>
      </xdr:nvSpPr>
      <xdr:spPr>
        <a:xfrm>
          <a:off x="7810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39" name="楕円 338"/>
        <xdr:cNvSpPr/>
      </xdr:nvSpPr>
      <xdr:spPr>
        <a:xfrm>
          <a:off x="104267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163665</xdr:rowOff>
    </xdr:from>
    <xdr:ext cx="469744" cy="259045"/>
    <xdr:sp macro="" textlink="">
      <xdr:nvSpPr>
        <xdr:cNvPr id="340" name="【福祉施設】&#10;一人当たり面積該当値テキスト"/>
        <xdr:cNvSpPr txBox="1"/>
      </xdr:nvSpPr>
      <xdr:spPr>
        <a:xfrm>
          <a:off x="10515600" y="140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150586</xdr:rowOff>
    </xdr:from>
    <xdr:to>
      <xdr:col>50</xdr:col>
      <xdr:colOff>165100</xdr:colOff>
      <xdr:row>83</xdr:row>
      <xdr:rowOff>80736</xdr:rowOff>
    </xdr:to>
    <xdr:sp macro="" textlink="">
      <xdr:nvSpPr>
        <xdr:cNvPr id="341" name="楕円 340"/>
        <xdr:cNvSpPr/>
      </xdr:nvSpPr>
      <xdr:spPr>
        <a:xfrm>
          <a:off x="9588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20138</xdr:rowOff>
    </xdr:from>
    <xdr:to>
      <xdr:col>55</xdr:col>
      <xdr:colOff>0</xdr:colOff>
      <xdr:row>83</xdr:row>
      <xdr:rowOff>29936</xdr:rowOff>
    </xdr:to>
    <xdr:cxnSp macro="">
      <xdr:nvCxnSpPr>
        <xdr:cNvPr id="342" name="直線コネクタ 341"/>
        <xdr:cNvCxnSpPr/>
      </xdr:nvCxnSpPr>
      <xdr:spPr>
        <a:xfrm flipV="1">
          <a:off x="9639300" y="1425048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163649</xdr:rowOff>
    </xdr:from>
    <xdr:to>
      <xdr:col>46</xdr:col>
      <xdr:colOff>38100</xdr:colOff>
      <xdr:row>83</xdr:row>
      <xdr:rowOff>93799</xdr:rowOff>
    </xdr:to>
    <xdr:sp macro="" textlink="">
      <xdr:nvSpPr>
        <xdr:cNvPr id="343" name="楕円 342"/>
        <xdr:cNvSpPr/>
      </xdr:nvSpPr>
      <xdr:spPr>
        <a:xfrm>
          <a:off x="8699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29936</xdr:rowOff>
    </xdr:from>
    <xdr:to>
      <xdr:col>50</xdr:col>
      <xdr:colOff>114300</xdr:colOff>
      <xdr:row>83</xdr:row>
      <xdr:rowOff>42999</xdr:rowOff>
    </xdr:to>
    <xdr:cxnSp macro="">
      <xdr:nvCxnSpPr>
        <xdr:cNvPr id="344" name="直線コネクタ 343"/>
        <xdr:cNvCxnSpPr/>
      </xdr:nvCxnSpPr>
      <xdr:spPr>
        <a:xfrm flipV="1">
          <a:off x="8750300" y="142602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1995</xdr:rowOff>
    </xdr:from>
    <xdr:to>
      <xdr:col>41</xdr:col>
      <xdr:colOff>101600</xdr:colOff>
      <xdr:row>83</xdr:row>
      <xdr:rowOff>103595</xdr:rowOff>
    </xdr:to>
    <xdr:sp macro="" textlink="">
      <xdr:nvSpPr>
        <xdr:cNvPr id="345" name="楕円 344"/>
        <xdr:cNvSpPr/>
      </xdr:nvSpPr>
      <xdr:spPr>
        <a:xfrm>
          <a:off x="7810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42999</xdr:rowOff>
    </xdr:from>
    <xdr:to>
      <xdr:col>45</xdr:col>
      <xdr:colOff>177800</xdr:colOff>
      <xdr:row>83</xdr:row>
      <xdr:rowOff>52795</xdr:rowOff>
    </xdr:to>
    <xdr:cxnSp macro="">
      <xdr:nvCxnSpPr>
        <xdr:cNvPr id="346" name="直線コネクタ 345"/>
        <xdr:cNvCxnSpPr/>
      </xdr:nvCxnSpPr>
      <xdr:spPr>
        <a:xfrm flipV="1">
          <a:off x="7861300" y="142733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164935</xdr:rowOff>
    </xdr:from>
    <xdr:ext cx="469744" cy="259045"/>
    <xdr:sp macro="" textlink="">
      <xdr:nvSpPr>
        <xdr:cNvPr id="347" name="n_1aveValue【福祉施設】&#10;一人当たり面積"/>
        <xdr:cNvSpPr txBox="1"/>
      </xdr:nvSpPr>
      <xdr:spPr>
        <a:xfrm>
          <a:off x="93917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16346</xdr:rowOff>
    </xdr:from>
    <xdr:ext cx="469744" cy="259045"/>
    <xdr:sp macro="" textlink="">
      <xdr:nvSpPr>
        <xdr:cNvPr id="348" name="n_2aveValue【福祉施設】&#10;一人当たり面積"/>
        <xdr:cNvSpPr txBox="1"/>
      </xdr:nvSpPr>
      <xdr:spPr>
        <a:xfrm>
          <a:off x="85154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3283</xdr:rowOff>
    </xdr:from>
    <xdr:ext cx="469744" cy="259045"/>
    <xdr:sp macro="" textlink="">
      <xdr:nvSpPr>
        <xdr:cNvPr id="349" name="n_3aveValue【福祉施設】&#10;一人当たり面積"/>
        <xdr:cNvSpPr txBox="1"/>
      </xdr:nvSpPr>
      <xdr:spPr>
        <a:xfrm>
          <a:off x="7626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97263</xdr:rowOff>
    </xdr:from>
    <xdr:ext cx="469744" cy="259045"/>
    <xdr:sp macro="" textlink="">
      <xdr:nvSpPr>
        <xdr:cNvPr id="350" name="n_1mainValue【福祉施設】&#10;一人当たり面積"/>
        <xdr:cNvSpPr txBox="1"/>
      </xdr:nvSpPr>
      <xdr:spPr>
        <a:xfrm>
          <a:off x="9391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110326</xdr:rowOff>
    </xdr:from>
    <xdr:ext cx="469744" cy="259045"/>
    <xdr:sp macro="" textlink="">
      <xdr:nvSpPr>
        <xdr:cNvPr id="351" name="n_2mainValue【福祉施設】&#10;一人当たり面積"/>
        <xdr:cNvSpPr txBox="1"/>
      </xdr:nvSpPr>
      <xdr:spPr>
        <a:xfrm>
          <a:off x="8515427" y="1399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120122</xdr:rowOff>
    </xdr:from>
    <xdr:ext cx="469744" cy="259045"/>
    <xdr:sp macro="" textlink="">
      <xdr:nvSpPr>
        <xdr:cNvPr id="352" name="n_3mainValue【福祉施設】&#10;一人当たり面積"/>
        <xdr:cNvSpPr txBox="1"/>
      </xdr:nvSpPr>
      <xdr:spPr>
        <a:xfrm>
          <a:off x="76264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3" name="直線コネクタ 36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4" name="テキスト ボックス 36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5" name="直線コネクタ 36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6" name="テキスト ボックス 36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7" name="直線コネクタ 36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8" name="テキスト ボックス 36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9" name="直線コネクタ 36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0" name="テキスト ボックス 36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1" name="直線コネクタ 37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2" name="テキスト ボックス 37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3" name="直線コネクタ 37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4" name="テキスト ボックス 37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6" name="テキスト ボックス 37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107</xdr:row>
      <xdr:rowOff>157843</xdr:rowOff>
    </xdr:to>
    <xdr:cxnSp macro="">
      <xdr:nvCxnSpPr>
        <xdr:cNvPr id="378" name="直線コネクタ 377"/>
        <xdr:cNvCxnSpPr/>
      </xdr:nvCxnSpPr>
      <xdr:spPr>
        <a:xfrm flipV="1">
          <a:off x="4634865" y="17090571"/>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161670</xdr:rowOff>
    </xdr:from>
    <xdr:ext cx="405111" cy="259045"/>
    <xdr:sp macro="" textlink="">
      <xdr:nvSpPr>
        <xdr:cNvPr id="379" name="【市民会館】&#10;有形固定資産減価償却率最小値テキスト"/>
        <xdr:cNvSpPr txBox="1"/>
      </xdr:nvSpPr>
      <xdr:spPr>
        <a:xfrm>
          <a:off x="4673600" y="1850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157843</xdr:rowOff>
    </xdr:from>
    <xdr:to>
      <xdr:col>24</xdr:col>
      <xdr:colOff>152400</xdr:colOff>
      <xdr:row>107</xdr:row>
      <xdr:rowOff>157843</xdr:rowOff>
    </xdr:to>
    <xdr:cxnSp macro="">
      <xdr:nvCxnSpPr>
        <xdr:cNvPr id="380" name="直線コネクタ 379"/>
        <xdr:cNvCxnSpPr/>
      </xdr:nvCxnSpPr>
      <xdr:spPr>
        <a:xfrm>
          <a:off x="4546600" y="185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81"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82" name="直線コネクタ 38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10358</xdr:rowOff>
    </xdr:from>
    <xdr:ext cx="405111" cy="259045"/>
    <xdr:sp macro="" textlink="">
      <xdr:nvSpPr>
        <xdr:cNvPr id="383" name="【市民会館】&#10;有形固定資産減価償却率平均値テキスト"/>
        <xdr:cNvSpPr txBox="1"/>
      </xdr:nvSpPr>
      <xdr:spPr>
        <a:xfrm>
          <a:off x="46736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31931</xdr:rowOff>
    </xdr:from>
    <xdr:to>
      <xdr:col>24</xdr:col>
      <xdr:colOff>114300</xdr:colOff>
      <xdr:row>103</xdr:row>
      <xdr:rowOff>133531</xdr:rowOff>
    </xdr:to>
    <xdr:sp macro="" textlink="">
      <xdr:nvSpPr>
        <xdr:cNvPr id="384" name="フローチャート: 判断 383"/>
        <xdr:cNvSpPr/>
      </xdr:nvSpPr>
      <xdr:spPr>
        <a:xfrm>
          <a:off x="4584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128270</xdr:rowOff>
    </xdr:from>
    <xdr:to>
      <xdr:col>20</xdr:col>
      <xdr:colOff>38100</xdr:colOff>
      <xdr:row>104</xdr:row>
      <xdr:rowOff>58420</xdr:rowOff>
    </xdr:to>
    <xdr:sp macro="" textlink="">
      <xdr:nvSpPr>
        <xdr:cNvPr id="385" name="フローチャート: 判断 384"/>
        <xdr:cNvSpPr/>
      </xdr:nvSpPr>
      <xdr:spPr>
        <a:xfrm>
          <a:off x="3746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386" name="フローチャート: 判断 385"/>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87" name="フローチャート: 判断 386"/>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98879</xdr:rowOff>
    </xdr:from>
    <xdr:to>
      <xdr:col>10</xdr:col>
      <xdr:colOff>165100</xdr:colOff>
      <xdr:row>100</xdr:row>
      <xdr:rowOff>29029</xdr:rowOff>
    </xdr:to>
    <xdr:sp macro="" textlink="">
      <xdr:nvSpPr>
        <xdr:cNvPr id="393" name="楕円 392"/>
        <xdr:cNvSpPr/>
      </xdr:nvSpPr>
      <xdr:spPr>
        <a:xfrm>
          <a:off x="1968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74947</xdr:rowOff>
    </xdr:from>
    <xdr:ext cx="405111" cy="259045"/>
    <xdr:sp macro="" textlink="">
      <xdr:nvSpPr>
        <xdr:cNvPr id="394" name="n_1aveValue【市民会館】&#10;有形固定資産減価償却率"/>
        <xdr:cNvSpPr txBox="1"/>
      </xdr:nvSpPr>
      <xdr:spPr>
        <a:xfrm>
          <a:off x="3582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395" name="n_2aveValue【市民会館】&#10;有形固定資産減価償却率"/>
        <xdr:cNvSpPr txBox="1"/>
      </xdr:nvSpPr>
      <xdr:spPr>
        <a:xfrm>
          <a:off x="2705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396" name="n_3aveValue【市民会館】&#10;有形固定資産減価償却率"/>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45556</xdr:rowOff>
    </xdr:from>
    <xdr:ext cx="405111" cy="259045"/>
    <xdr:sp macro="" textlink="">
      <xdr:nvSpPr>
        <xdr:cNvPr id="397" name="n_3mainValue【市民会館】&#10;有形固定資産減価償却率"/>
        <xdr:cNvSpPr txBox="1"/>
      </xdr:nvSpPr>
      <xdr:spPr>
        <a:xfrm>
          <a:off x="1816744" y="1684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8" name="直線コネクタ 40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09" name="テキスト ボックス 40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0" name="直線コネクタ 40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1" name="テキスト ボックス 41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2" name="直線コネクタ 41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3" name="テキスト ボックス 41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4" name="直線コネクタ 41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5" name="テキスト ボックス 41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6" name="直線コネクタ 41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7" name="テキスト ボックス 41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8" name="直線コネクタ 41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19" name="テキスト ボックス 41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82731</xdr:rowOff>
    </xdr:from>
    <xdr:to>
      <xdr:col>54</xdr:col>
      <xdr:colOff>189865</xdr:colOff>
      <xdr:row>109</xdr:row>
      <xdr:rowOff>2721</xdr:rowOff>
    </xdr:to>
    <xdr:cxnSp macro="">
      <xdr:nvCxnSpPr>
        <xdr:cNvPr id="423" name="直線コネクタ 422"/>
        <xdr:cNvCxnSpPr/>
      </xdr:nvCxnSpPr>
      <xdr:spPr>
        <a:xfrm flipV="1">
          <a:off x="10476865" y="17227731"/>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24"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25" name="直線コネクタ 424"/>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29408</xdr:rowOff>
    </xdr:from>
    <xdr:ext cx="469744" cy="259045"/>
    <xdr:sp macro="" textlink="">
      <xdr:nvSpPr>
        <xdr:cNvPr id="426" name="【市民会館】&#10;一人当たり面積最大値テキスト"/>
        <xdr:cNvSpPr txBox="1"/>
      </xdr:nvSpPr>
      <xdr:spPr>
        <a:xfrm>
          <a:off x="10515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82731</xdr:rowOff>
    </xdr:from>
    <xdr:to>
      <xdr:col>55</xdr:col>
      <xdr:colOff>88900</xdr:colOff>
      <xdr:row>100</xdr:row>
      <xdr:rowOff>82731</xdr:rowOff>
    </xdr:to>
    <xdr:cxnSp macro="">
      <xdr:nvCxnSpPr>
        <xdr:cNvPr id="427" name="直線コネクタ 426"/>
        <xdr:cNvCxnSpPr/>
      </xdr:nvCxnSpPr>
      <xdr:spPr>
        <a:xfrm>
          <a:off x="10388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31585</xdr:rowOff>
    </xdr:from>
    <xdr:ext cx="469744" cy="259045"/>
    <xdr:sp macro="" textlink="">
      <xdr:nvSpPr>
        <xdr:cNvPr id="428" name="【市民会館】&#10;一人当たり面積平均値テキスト"/>
        <xdr:cNvSpPr txBox="1"/>
      </xdr:nvSpPr>
      <xdr:spPr>
        <a:xfrm>
          <a:off x="10515600" y="1837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429" name="フローチャート: 判断 428"/>
        <xdr:cNvSpPr/>
      </xdr:nvSpPr>
      <xdr:spPr>
        <a:xfrm>
          <a:off x="10426700" y="1839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46627</xdr:rowOff>
    </xdr:from>
    <xdr:to>
      <xdr:col>50</xdr:col>
      <xdr:colOff>165100</xdr:colOff>
      <xdr:row>107</xdr:row>
      <xdr:rowOff>148227</xdr:rowOff>
    </xdr:to>
    <xdr:sp macro="" textlink="">
      <xdr:nvSpPr>
        <xdr:cNvPr id="430" name="フローチャート: 判断 429"/>
        <xdr:cNvSpPr/>
      </xdr:nvSpPr>
      <xdr:spPr>
        <a:xfrm>
          <a:off x="9588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431" name="フローチャート: 判断 430"/>
        <xdr:cNvSpPr/>
      </xdr:nvSpPr>
      <xdr:spPr>
        <a:xfrm>
          <a:off x="8699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15602</xdr:rowOff>
    </xdr:from>
    <xdr:to>
      <xdr:col>41</xdr:col>
      <xdr:colOff>101600</xdr:colOff>
      <xdr:row>107</xdr:row>
      <xdr:rowOff>117202</xdr:rowOff>
    </xdr:to>
    <xdr:sp macro="" textlink="">
      <xdr:nvSpPr>
        <xdr:cNvPr id="432" name="フローチャート: 判断 431"/>
        <xdr:cNvSpPr/>
      </xdr:nvSpPr>
      <xdr:spPr>
        <a:xfrm>
          <a:off x="7810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108</xdr:row>
      <xdr:rowOff>2539</xdr:rowOff>
    </xdr:from>
    <xdr:to>
      <xdr:col>41</xdr:col>
      <xdr:colOff>101600</xdr:colOff>
      <xdr:row>108</xdr:row>
      <xdr:rowOff>104139</xdr:rowOff>
    </xdr:to>
    <xdr:sp macro="" textlink="">
      <xdr:nvSpPr>
        <xdr:cNvPr id="438" name="楕円 437"/>
        <xdr:cNvSpPr/>
      </xdr:nvSpPr>
      <xdr:spPr>
        <a:xfrm>
          <a:off x="7810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164754</xdr:rowOff>
    </xdr:from>
    <xdr:ext cx="469744" cy="259045"/>
    <xdr:sp macro="" textlink="">
      <xdr:nvSpPr>
        <xdr:cNvPr id="439" name="n_1aveValue【市民会館】&#10;一人当たり面積"/>
        <xdr:cNvSpPr txBox="1"/>
      </xdr:nvSpPr>
      <xdr:spPr>
        <a:xfrm>
          <a:off x="9391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143527</xdr:rowOff>
    </xdr:from>
    <xdr:ext cx="469744" cy="259045"/>
    <xdr:sp macro="" textlink="">
      <xdr:nvSpPr>
        <xdr:cNvPr id="440" name="n_2aveValue【市民会館】&#10;一人当たり面積"/>
        <xdr:cNvSpPr txBox="1"/>
      </xdr:nvSpPr>
      <xdr:spPr>
        <a:xfrm>
          <a:off x="8515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133729</xdr:rowOff>
    </xdr:from>
    <xdr:ext cx="469744" cy="259045"/>
    <xdr:sp macro="" textlink="">
      <xdr:nvSpPr>
        <xdr:cNvPr id="441" name="n_3aveValue【市民会館】&#10;一人当たり面積"/>
        <xdr:cNvSpPr txBox="1"/>
      </xdr:nvSpPr>
      <xdr:spPr>
        <a:xfrm>
          <a:off x="7626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95266</xdr:rowOff>
    </xdr:from>
    <xdr:ext cx="469744" cy="259045"/>
    <xdr:sp macro="" textlink="">
      <xdr:nvSpPr>
        <xdr:cNvPr id="442" name="n_3mainValue【市民会館】&#10;一人当たり面積"/>
        <xdr:cNvSpPr txBox="1"/>
      </xdr:nvSpPr>
      <xdr:spPr>
        <a:xfrm>
          <a:off x="7626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4" name="正方形/長方形 4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5" name="正方形/長方形 4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6" name="正方形/長方形 4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7" name="正方形/長方形 4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8" name="正方形/長方形 4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9" name="正方形/長方形 4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正方形/長方形 4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1" name="テキスト ボックス 4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2" name="直線コネクタ 4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3" name="テキスト ボックス 4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4" name="直線コネクタ 4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5" name="テキスト ボックス 4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6" name="直線コネクタ 4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7" name="テキスト ボックス 4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8" name="直線コネクタ 4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9" name="テキスト ボックス 4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0" name="直線コネクタ 4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1" name="テキスト ボックス 4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2" name="直線コネクタ 4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3" name="テキスト ボックス 4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4" name="直線コネクタ 4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5" name="テキスト ボックス 4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40</xdr:row>
      <xdr:rowOff>160020</xdr:rowOff>
    </xdr:to>
    <xdr:cxnSp macro="">
      <xdr:nvCxnSpPr>
        <xdr:cNvPr id="467" name="直線コネクタ 466"/>
        <xdr:cNvCxnSpPr/>
      </xdr:nvCxnSpPr>
      <xdr:spPr>
        <a:xfrm flipV="1">
          <a:off x="16318864" y="5737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163847</xdr:rowOff>
    </xdr:from>
    <xdr:ext cx="405111" cy="259045"/>
    <xdr:sp macro="" textlink="">
      <xdr:nvSpPr>
        <xdr:cNvPr id="468" name="【一般廃棄物処理施設】&#10;有形固定資産減価償却率最小値テキスト"/>
        <xdr:cNvSpPr txBox="1"/>
      </xdr:nvSpPr>
      <xdr:spPr>
        <a:xfrm>
          <a:off x="16357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469" name="直線コネクタ 468"/>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70" name="【一般廃棄物処理施設】&#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71" name="直線コネクタ 470"/>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99712</xdr:rowOff>
    </xdr:from>
    <xdr:ext cx="405111" cy="259045"/>
    <xdr:sp macro="" textlink="">
      <xdr:nvSpPr>
        <xdr:cNvPr id="472" name="【一般廃棄物処理施設】&#10;有形固定資産減価償却率平均値テキスト"/>
        <xdr:cNvSpPr txBox="1"/>
      </xdr:nvSpPr>
      <xdr:spPr>
        <a:xfrm>
          <a:off x="16357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73" name="フローチャート: 判断 472"/>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133985</xdr:rowOff>
    </xdr:from>
    <xdr:to>
      <xdr:col>81</xdr:col>
      <xdr:colOff>101600</xdr:colOff>
      <xdr:row>38</xdr:row>
      <xdr:rowOff>64135</xdr:rowOff>
    </xdr:to>
    <xdr:sp macro="" textlink="">
      <xdr:nvSpPr>
        <xdr:cNvPr id="474" name="フローチャート: 判断 473"/>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475" name="フローチャート: 判断 474"/>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46355</xdr:rowOff>
    </xdr:from>
    <xdr:to>
      <xdr:col>72</xdr:col>
      <xdr:colOff>38100</xdr:colOff>
      <xdr:row>38</xdr:row>
      <xdr:rowOff>147955</xdr:rowOff>
    </xdr:to>
    <xdr:sp macro="" textlink="">
      <xdr:nvSpPr>
        <xdr:cNvPr id="476" name="フローチャート: 判断 475"/>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7" name="テキスト ボックス 4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8" name="テキスト ボックス 4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9" name="テキスト ボックス 4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0" name="テキスト ボックス 4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1" name="テキスト ボックス 4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109220</xdr:rowOff>
    </xdr:from>
    <xdr:to>
      <xdr:col>85</xdr:col>
      <xdr:colOff>177800</xdr:colOff>
      <xdr:row>41</xdr:row>
      <xdr:rowOff>39370</xdr:rowOff>
    </xdr:to>
    <xdr:sp macro="" textlink="">
      <xdr:nvSpPr>
        <xdr:cNvPr id="482" name="楕円 481"/>
        <xdr:cNvSpPr/>
      </xdr:nvSpPr>
      <xdr:spPr>
        <a:xfrm>
          <a:off x="16268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24147</xdr:rowOff>
    </xdr:from>
    <xdr:ext cx="405111" cy="259045"/>
    <xdr:sp macro="" textlink="">
      <xdr:nvSpPr>
        <xdr:cNvPr id="483" name="【一般廃棄物処理施設】&#10;有形固定資産減価償却率該当値テキスト"/>
        <xdr:cNvSpPr txBox="1"/>
      </xdr:nvSpPr>
      <xdr:spPr>
        <a:xfrm>
          <a:off x="16357600" y="688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156845</xdr:rowOff>
    </xdr:from>
    <xdr:to>
      <xdr:col>81</xdr:col>
      <xdr:colOff>101600</xdr:colOff>
      <xdr:row>41</xdr:row>
      <xdr:rowOff>86995</xdr:rowOff>
    </xdr:to>
    <xdr:sp macro="" textlink="">
      <xdr:nvSpPr>
        <xdr:cNvPr id="484" name="楕円 483"/>
        <xdr:cNvSpPr/>
      </xdr:nvSpPr>
      <xdr:spPr>
        <a:xfrm>
          <a:off x="154305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160020</xdr:rowOff>
    </xdr:from>
    <xdr:to>
      <xdr:col>85</xdr:col>
      <xdr:colOff>127000</xdr:colOff>
      <xdr:row>41</xdr:row>
      <xdr:rowOff>36195</xdr:rowOff>
    </xdr:to>
    <xdr:cxnSp macro="">
      <xdr:nvCxnSpPr>
        <xdr:cNvPr id="485" name="直線コネクタ 484"/>
        <xdr:cNvCxnSpPr/>
      </xdr:nvCxnSpPr>
      <xdr:spPr>
        <a:xfrm flipV="1">
          <a:off x="15481300" y="70180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130175</xdr:rowOff>
    </xdr:from>
    <xdr:to>
      <xdr:col>76</xdr:col>
      <xdr:colOff>165100</xdr:colOff>
      <xdr:row>38</xdr:row>
      <xdr:rowOff>60325</xdr:rowOff>
    </xdr:to>
    <xdr:sp macro="" textlink="">
      <xdr:nvSpPr>
        <xdr:cNvPr id="486" name="楕円 485"/>
        <xdr:cNvSpPr/>
      </xdr:nvSpPr>
      <xdr:spPr>
        <a:xfrm>
          <a:off x="14541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xdr:rowOff>
    </xdr:from>
    <xdr:to>
      <xdr:col>81</xdr:col>
      <xdr:colOff>50800</xdr:colOff>
      <xdr:row>41</xdr:row>
      <xdr:rowOff>36195</xdr:rowOff>
    </xdr:to>
    <xdr:cxnSp macro="">
      <xdr:nvCxnSpPr>
        <xdr:cNvPr id="487" name="直線コネクタ 486"/>
        <xdr:cNvCxnSpPr/>
      </xdr:nvCxnSpPr>
      <xdr:spPr>
        <a:xfrm>
          <a:off x="14592300" y="6524625"/>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80662</xdr:rowOff>
    </xdr:from>
    <xdr:ext cx="405111" cy="259045"/>
    <xdr:sp macro="" textlink="">
      <xdr:nvSpPr>
        <xdr:cNvPr id="488" name="n_1aveValue【一般廃棄物処理施設】&#10;有形固定資産減価償却率"/>
        <xdr:cNvSpPr txBox="1"/>
      </xdr:nvSpPr>
      <xdr:spPr>
        <a:xfrm>
          <a:off x="15266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489" name="n_2aveValue【一般廃棄物処理施設】&#10;有形固定資産減価償却率"/>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164482</xdr:rowOff>
    </xdr:from>
    <xdr:ext cx="405111" cy="259045"/>
    <xdr:sp macro="" textlink="">
      <xdr:nvSpPr>
        <xdr:cNvPr id="490" name="n_3aveValue【一般廃棄物処理施設】&#10;有形固定資産減価償却率"/>
        <xdr:cNvSpPr txBox="1"/>
      </xdr:nvSpPr>
      <xdr:spPr>
        <a:xfrm>
          <a:off x="13500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78122</xdr:rowOff>
    </xdr:from>
    <xdr:ext cx="405111" cy="259045"/>
    <xdr:sp macro="" textlink="">
      <xdr:nvSpPr>
        <xdr:cNvPr id="491" name="n_1mainValue【一般廃棄物処理施設】&#10;有形固定資産減価償却率"/>
        <xdr:cNvSpPr txBox="1"/>
      </xdr:nvSpPr>
      <xdr:spPr>
        <a:xfrm>
          <a:off x="15266044"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76852</xdr:rowOff>
    </xdr:from>
    <xdr:ext cx="405111" cy="259045"/>
    <xdr:sp macro="" textlink="">
      <xdr:nvSpPr>
        <xdr:cNvPr id="492" name="n_2mainValue【一般廃棄物処理施設】&#10;有形固定資産減価償却率"/>
        <xdr:cNvSpPr txBox="1"/>
      </xdr:nvSpPr>
      <xdr:spPr>
        <a:xfrm>
          <a:off x="14389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3" name="正方形/長方形 4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4" name="正方形/長方形 4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5" name="正方形/長方形 4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6" name="正方形/長方形 4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7" name="正方形/長方形 4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8" name="正方形/長方形 4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9" name="正方形/長方形 4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0" name="正方形/長方形 4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1" name="テキスト ボックス 5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2" name="直線コネクタ 5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3" name="直線コネクタ 50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4" name="テキスト ボックス 50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5" name="直線コネクタ 50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06" name="テキスト ボックス 50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7" name="直線コネクタ 50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08" name="テキスト ボックス 50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09" name="直線コネクタ 50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0" name="テキスト ボックス 50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1" name="直線コネクタ 5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2" name="テキスト ボックス 51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22804</xdr:rowOff>
    </xdr:from>
    <xdr:to>
      <xdr:col>116</xdr:col>
      <xdr:colOff>62864</xdr:colOff>
      <xdr:row>41</xdr:row>
      <xdr:rowOff>127777</xdr:rowOff>
    </xdr:to>
    <xdr:cxnSp macro="">
      <xdr:nvCxnSpPr>
        <xdr:cNvPr id="514" name="直線コネクタ 513"/>
        <xdr:cNvCxnSpPr/>
      </xdr:nvCxnSpPr>
      <xdr:spPr>
        <a:xfrm flipV="1">
          <a:off x="22160864" y="5852104"/>
          <a:ext cx="0" cy="130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131604</xdr:rowOff>
    </xdr:from>
    <xdr:ext cx="469744" cy="259045"/>
    <xdr:sp macro="" textlink="">
      <xdr:nvSpPr>
        <xdr:cNvPr id="515" name="【一般廃棄物処理施設】&#10;一人当たり有形固定資産（償却資産）額最小値テキスト"/>
        <xdr:cNvSpPr txBox="1"/>
      </xdr:nvSpPr>
      <xdr:spPr>
        <a:xfrm>
          <a:off x="22199600" y="716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127777</xdr:rowOff>
    </xdr:from>
    <xdr:to>
      <xdr:col>116</xdr:col>
      <xdr:colOff>152400</xdr:colOff>
      <xdr:row>41</xdr:row>
      <xdr:rowOff>127777</xdr:rowOff>
    </xdr:to>
    <xdr:cxnSp macro="">
      <xdr:nvCxnSpPr>
        <xdr:cNvPr id="516" name="直線コネクタ 515"/>
        <xdr:cNvCxnSpPr/>
      </xdr:nvCxnSpPr>
      <xdr:spPr>
        <a:xfrm>
          <a:off x="22072600" y="715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140931</xdr:rowOff>
    </xdr:from>
    <xdr:ext cx="599010" cy="259045"/>
    <xdr:sp macro="" textlink="">
      <xdr:nvSpPr>
        <xdr:cNvPr id="517" name="【一般廃棄物処理施設】&#10;一人当たり有形固定資産（償却資産）額最大値テキスト"/>
        <xdr:cNvSpPr txBox="1"/>
      </xdr:nvSpPr>
      <xdr:spPr>
        <a:xfrm>
          <a:off x="22199600" y="56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22804</xdr:rowOff>
    </xdr:from>
    <xdr:to>
      <xdr:col>116</xdr:col>
      <xdr:colOff>152400</xdr:colOff>
      <xdr:row>34</xdr:row>
      <xdr:rowOff>22804</xdr:rowOff>
    </xdr:to>
    <xdr:cxnSp macro="">
      <xdr:nvCxnSpPr>
        <xdr:cNvPr id="518" name="直線コネクタ 517"/>
        <xdr:cNvCxnSpPr/>
      </xdr:nvCxnSpPr>
      <xdr:spPr>
        <a:xfrm>
          <a:off x="22072600" y="585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42850</xdr:rowOff>
    </xdr:from>
    <xdr:ext cx="534377" cy="259045"/>
    <xdr:sp macro="" textlink="">
      <xdr:nvSpPr>
        <xdr:cNvPr id="519" name="【一般廃棄物処理施設】&#10;一人当たり有形固定資産（償却資産）額平均値テキスト"/>
        <xdr:cNvSpPr txBox="1"/>
      </xdr:nvSpPr>
      <xdr:spPr>
        <a:xfrm>
          <a:off x="22199600" y="655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19973</xdr:rowOff>
    </xdr:from>
    <xdr:to>
      <xdr:col>116</xdr:col>
      <xdr:colOff>114300</xdr:colOff>
      <xdr:row>39</xdr:row>
      <xdr:rowOff>121573</xdr:rowOff>
    </xdr:to>
    <xdr:sp macro="" textlink="">
      <xdr:nvSpPr>
        <xdr:cNvPr id="520" name="フローチャート: 判断 519"/>
        <xdr:cNvSpPr/>
      </xdr:nvSpPr>
      <xdr:spPr>
        <a:xfrm>
          <a:off x="22110700" y="670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169149</xdr:rowOff>
    </xdr:from>
    <xdr:to>
      <xdr:col>112</xdr:col>
      <xdr:colOff>38100</xdr:colOff>
      <xdr:row>39</xdr:row>
      <xdr:rowOff>99299</xdr:rowOff>
    </xdr:to>
    <xdr:sp macro="" textlink="">
      <xdr:nvSpPr>
        <xdr:cNvPr id="521" name="フローチャート: 判断 520"/>
        <xdr:cNvSpPr/>
      </xdr:nvSpPr>
      <xdr:spPr>
        <a:xfrm>
          <a:off x="21272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159241</xdr:rowOff>
    </xdr:from>
    <xdr:to>
      <xdr:col>107</xdr:col>
      <xdr:colOff>101600</xdr:colOff>
      <xdr:row>39</xdr:row>
      <xdr:rowOff>89391</xdr:rowOff>
    </xdr:to>
    <xdr:sp macro="" textlink="">
      <xdr:nvSpPr>
        <xdr:cNvPr id="522" name="フローチャート: 判断 521"/>
        <xdr:cNvSpPr/>
      </xdr:nvSpPr>
      <xdr:spPr>
        <a:xfrm>
          <a:off x="20383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23315</xdr:rowOff>
    </xdr:from>
    <xdr:to>
      <xdr:col>102</xdr:col>
      <xdr:colOff>165100</xdr:colOff>
      <xdr:row>39</xdr:row>
      <xdr:rowOff>124915</xdr:rowOff>
    </xdr:to>
    <xdr:sp macro="" textlink="">
      <xdr:nvSpPr>
        <xdr:cNvPr id="523" name="フローチャート: 判断 522"/>
        <xdr:cNvSpPr/>
      </xdr:nvSpPr>
      <xdr:spPr>
        <a:xfrm>
          <a:off x="19494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4" name="テキスト ボックス 5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5" name="テキスト ボックス 5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6" name="テキスト ボックス 5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7" name="テキスト ボックス 5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8" name="テキスト ボックス 5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14990</xdr:rowOff>
    </xdr:from>
    <xdr:to>
      <xdr:col>116</xdr:col>
      <xdr:colOff>114300</xdr:colOff>
      <xdr:row>40</xdr:row>
      <xdr:rowOff>116590</xdr:rowOff>
    </xdr:to>
    <xdr:sp macro="" textlink="">
      <xdr:nvSpPr>
        <xdr:cNvPr id="529" name="楕円 528"/>
        <xdr:cNvSpPr/>
      </xdr:nvSpPr>
      <xdr:spPr>
        <a:xfrm>
          <a:off x="22110700" y="687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164867</xdr:rowOff>
    </xdr:from>
    <xdr:ext cx="534377" cy="259045"/>
    <xdr:sp macro="" textlink="">
      <xdr:nvSpPr>
        <xdr:cNvPr id="530" name="【一般廃棄物処理施設】&#10;一人当たり有形固定資産（償却資産）額該当値テキスト"/>
        <xdr:cNvSpPr txBox="1"/>
      </xdr:nvSpPr>
      <xdr:spPr>
        <a:xfrm>
          <a:off x="22199600" y="68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20220</xdr:rowOff>
    </xdr:from>
    <xdr:to>
      <xdr:col>112</xdr:col>
      <xdr:colOff>38100</xdr:colOff>
      <xdr:row>40</xdr:row>
      <xdr:rowOff>121820</xdr:rowOff>
    </xdr:to>
    <xdr:sp macro="" textlink="">
      <xdr:nvSpPr>
        <xdr:cNvPr id="531" name="楕円 530"/>
        <xdr:cNvSpPr/>
      </xdr:nvSpPr>
      <xdr:spPr>
        <a:xfrm>
          <a:off x="21272500" y="68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65790</xdr:rowOff>
    </xdr:from>
    <xdr:to>
      <xdr:col>116</xdr:col>
      <xdr:colOff>63500</xdr:colOff>
      <xdr:row>40</xdr:row>
      <xdr:rowOff>71020</xdr:rowOff>
    </xdr:to>
    <xdr:cxnSp macro="">
      <xdr:nvCxnSpPr>
        <xdr:cNvPr id="532" name="直線コネクタ 531"/>
        <xdr:cNvCxnSpPr/>
      </xdr:nvCxnSpPr>
      <xdr:spPr>
        <a:xfrm flipV="1">
          <a:off x="21323300" y="6923790"/>
          <a:ext cx="838200" cy="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52636</xdr:rowOff>
    </xdr:from>
    <xdr:to>
      <xdr:col>107</xdr:col>
      <xdr:colOff>101600</xdr:colOff>
      <xdr:row>40</xdr:row>
      <xdr:rowOff>154236</xdr:rowOff>
    </xdr:to>
    <xdr:sp macro="" textlink="">
      <xdr:nvSpPr>
        <xdr:cNvPr id="533" name="楕円 532"/>
        <xdr:cNvSpPr/>
      </xdr:nvSpPr>
      <xdr:spPr>
        <a:xfrm>
          <a:off x="20383500" y="691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71020</xdr:rowOff>
    </xdr:from>
    <xdr:to>
      <xdr:col>111</xdr:col>
      <xdr:colOff>177800</xdr:colOff>
      <xdr:row>40</xdr:row>
      <xdr:rowOff>103436</xdr:rowOff>
    </xdr:to>
    <xdr:cxnSp macro="">
      <xdr:nvCxnSpPr>
        <xdr:cNvPr id="534" name="直線コネクタ 533"/>
        <xdr:cNvCxnSpPr/>
      </xdr:nvCxnSpPr>
      <xdr:spPr>
        <a:xfrm flipV="1">
          <a:off x="20434300" y="6929020"/>
          <a:ext cx="889000" cy="3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115825</xdr:rowOff>
    </xdr:from>
    <xdr:ext cx="534377" cy="259045"/>
    <xdr:sp macro="" textlink="">
      <xdr:nvSpPr>
        <xdr:cNvPr id="535" name="n_1aveValue【一般廃棄物処理施設】&#10;一人当たり有形固定資産（償却資産）額"/>
        <xdr:cNvSpPr txBox="1"/>
      </xdr:nvSpPr>
      <xdr:spPr>
        <a:xfrm>
          <a:off x="210434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105918</xdr:rowOff>
    </xdr:from>
    <xdr:ext cx="534377" cy="259045"/>
    <xdr:sp macro="" textlink="">
      <xdr:nvSpPr>
        <xdr:cNvPr id="536" name="n_2aveValue【一般廃棄物処理施設】&#10;一人当たり有形固定資産（償却資産）額"/>
        <xdr:cNvSpPr txBox="1"/>
      </xdr:nvSpPr>
      <xdr:spPr>
        <a:xfrm>
          <a:off x="20167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141442</xdr:rowOff>
    </xdr:from>
    <xdr:ext cx="534377" cy="259045"/>
    <xdr:sp macro="" textlink="">
      <xdr:nvSpPr>
        <xdr:cNvPr id="537" name="n_3aveValue【一般廃棄物処理施設】&#10;一人当たり有形固定資産（償却資産）額"/>
        <xdr:cNvSpPr txBox="1"/>
      </xdr:nvSpPr>
      <xdr:spPr>
        <a:xfrm>
          <a:off x="19278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112947</xdr:rowOff>
    </xdr:from>
    <xdr:ext cx="534377" cy="259045"/>
    <xdr:sp macro="" textlink="">
      <xdr:nvSpPr>
        <xdr:cNvPr id="538" name="n_1mainValue【一般廃棄物処理施設】&#10;一人当たり有形固定資産（償却資産）額"/>
        <xdr:cNvSpPr txBox="1"/>
      </xdr:nvSpPr>
      <xdr:spPr>
        <a:xfrm>
          <a:off x="21043411" y="69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145363</xdr:rowOff>
    </xdr:from>
    <xdr:ext cx="534377" cy="259045"/>
    <xdr:sp macro="" textlink="">
      <xdr:nvSpPr>
        <xdr:cNvPr id="539" name="n_2mainValue【一般廃棄物処理施設】&#10;一人当たり有形固定資産（償却資産）額"/>
        <xdr:cNvSpPr txBox="1"/>
      </xdr:nvSpPr>
      <xdr:spPr>
        <a:xfrm>
          <a:off x="20167111" y="700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0" name="正方形/長方形 5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1" name="正方形/長方形 5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2" name="正方形/長方形 5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3" name="正方形/長方形 5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4" name="正方形/長方形 5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5" name="正方形/長方形 5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6" name="正方形/長方形 5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7" name="正方形/長方形 5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8" name="テキスト ボックス 5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9" name="直線コネクタ 5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50" name="テキスト ボックス 54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1" name="直線コネクタ 55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2" name="テキスト ボックス 55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3" name="直線コネクタ 55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4" name="テキスト ボックス 55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5" name="直線コネクタ 55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6" name="テキスト ボックス 55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7" name="直線コネクタ 55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8" name="テキスト ボックス 55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9" name="直線コネクタ 55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60" name="テキスト ボックス 55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1" name="直線コネクタ 56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2" name="テキスト ボックス 56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114300</xdr:rowOff>
    </xdr:to>
    <xdr:cxnSp macro="">
      <xdr:nvCxnSpPr>
        <xdr:cNvPr id="564" name="直線コネクタ 563"/>
        <xdr:cNvCxnSpPr/>
      </xdr:nvCxnSpPr>
      <xdr:spPr>
        <a:xfrm flipV="1">
          <a:off x="16318864" y="95250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118127</xdr:rowOff>
    </xdr:from>
    <xdr:ext cx="405111" cy="259045"/>
    <xdr:sp macro="" textlink="">
      <xdr:nvSpPr>
        <xdr:cNvPr id="565" name="【保健センター・保健所】&#10;有形固定資産減価償却率最小値テキスト"/>
        <xdr:cNvSpPr txBox="1"/>
      </xdr:nvSpPr>
      <xdr:spPr>
        <a:xfrm>
          <a:off x="163576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114300</xdr:rowOff>
    </xdr:from>
    <xdr:to>
      <xdr:col>86</xdr:col>
      <xdr:colOff>25400</xdr:colOff>
      <xdr:row>62</xdr:row>
      <xdr:rowOff>114300</xdr:rowOff>
    </xdr:to>
    <xdr:cxnSp macro="">
      <xdr:nvCxnSpPr>
        <xdr:cNvPr id="566" name="直線コネクタ 565"/>
        <xdr:cNvCxnSpPr/>
      </xdr:nvCxnSpPr>
      <xdr:spPr>
        <a:xfrm>
          <a:off x="16230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67"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68" name="直線コネクタ 567"/>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55897</xdr:rowOff>
    </xdr:from>
    <xdr:ext cx="405111" cy="259045"/>
    <xdr:sp macro="" textlink="">
      <xdr:nvSpPr>
        <xdr:cNvPr id="569" name="【保健センター・保健所】&#10;有形固定資産減価償却率平均値テキスト"/>
        <xdr:cNvSpPr txBox="1"/>
      </xdr:nvSpPr>
      <xdr:spPr>
        <a:xfrm>
          <a:off x="16357600" y="10342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570" name="フローチャート: 判断 569"/>
        <xdr:cNvSpPr/>
      </xdr:nvSpPr>
      <xdr:spPr>
        <a:xfrm>
          <a:off x="16268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57785</xdr:rowOff>
    </xdr:from>
    <xdr:to>
      <xdr:col>81</xdr:col>
      <xdr:colOff>101600</xdr:colOff>
      <xdr:row>61</xdr:row>
      <xdr:rowOff>159385</xdr:rowOff>
    </xdr:to>
    <xdr:sp macro="" textlink="">
      <xdr:nvSpPr>
        <xdr:cNvPr id="571" name="フローチャート: 判断 570"/>
        <xdr:cNvSpPr/>
      </xdr:nvSpPr>
      <xdr:spPr>
        <a:xfrm>
          <a:off x="15430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92075</xdr:rowOff>
    </xdr:from>
    <xdr:to>
      <xdr:col>76</xdr:col>
      <xdr:colOff>165100</xdr:colOff>
      <xdr:row>62</xdr:row>
      <xdr:rowOff>22225</xdr:rowOff>
    </xdr:to>
    <xdr:sp macro="" textlink="">
      <xdr:nvSpPr>
        <xdr:cNvPr id="572" name="フローチャート: 判断 571"/>
        <xdr:cNvSpPr/>
      </xdr:nvSpPr>
      <xdr:spPr>
        <a:xfrm>
          <a:off x="14541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46355</xdr:rowOff>
    </xdr:from>
    <xdr:to>
      <xdr:col>72</xdr:col>
      <xdr:colOff>38100</xdr:colOff>
      <xdr:row>61</xdr:row>
      <xdr:rowOff>147955</xdr:rowOff>
    </xdr:to>
    <xdr:sp macro="" textlink="">
      <xdr:nvSpPr>
        <xdr:cNvPr id="573" name="フローチャート: 判断 572"/>
        <xdr:cNvSpPr/>
      </xdr:nvSpPr>
      <xdr:spPr>
        <a:xfrm>
          <a:off x="136525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4" name="テキスト ボックス 5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5" name="テキスト ボックス 5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6" name="テキスト ボックス 5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7" name="テキスト ボックス 5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8" name="テキスト ボックス 5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21590</xdr:rowOff>
    </xdr:from>
    <xdr:to>
      <xdr:col>85</xdr:col>
      <xdr:colOff>177800</xdr:colOff>
      <xdr:row>62</xdr:row>
      <xdr:rowOff>123190</xdr:rowOff>
    </xdr:to>
    <xdr:sp macro="" textlink="">
      <xdr:nvSpPr>
        <xdr:cNvPr id="579" name="楕円 578"/>
        <xdr:cNvSpPr/>
      </xdr:nvSpPr>
      <xdr:spPr>
        <a:xfrm>
          <a:off x="16268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107967</xdr:rowOff>
    </xdr:from>
    <xdr:ext cx="405111" cy="259045"/>
    <xdr:sp macro="" textlink="">
      <xdr:nvSpPr>
        <xdr:cNvPr id="580" name="【保健センター・保健所】&#10;有形固定資産減価償却率該当値テキスト"/>
        <xdr:cNvSpPr txBox="1"/>
      </xdr:nvSpPr>
      <xdr:spPr>
        <a:xfrm>
          <a:off x="16357600" y="1056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67310</xdr:rowOff>
    </xdr:from>
    <xdr:to>
      <xdr:col>81</xdr:col>
      <xdr:colOff>101600</xdr:colOff>
      <xdr:row>62</xdr:row>
      <xdr:rowOff>168910</xdr:rowOff>
    </xdr:to>
    <xdr:sp macro="" textlink="">
      <xdr:nvSpPr>
        <xdr:cNvPr id="581" name="楕円 580"/>
        <xdr:cNvSpPr/>
      </xdr:nvSpPr>
      <xdr:spPr>
        <a:xfrm>
          <a:off x="15430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72390</xdr:rowOff>
    </xdr:from>
    <xdr:to>
      <xdr:col>85</xdr:col>
      <xdr:colOff>127000</xdr:colOff>
      <xdr:row>62</xdr:row>
      <xdr:rowOff>118110</xdr:rowOff>
    </xdr:to>
    <xdr:cxnSp macro="">
      <xdr:nvCxnSpPr>
        <xdr:cNvPr id="582" name="直線コネクタ 581"/>
        <xdr:cNvCxnSpPr/>
      </xdr:nvCxnSpPr>
      <xdr:spPr>
        <a:xfrm flipV="1">
          <a:off x="15481300" y="107022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111125</xdr:rowOff>
    </xdr:from>
    <xdr:to>
      <xdr:col>76</xdr:col>
      <xdr:colOff>165100</xdr:colOff>
      <xdr:row>63</xdr:row>
      <xdr:rowOff>41275</xdr:rowOff>
    </xdr:to>
    <xdr:sp macro="" textlink="">
      <xdr:nvSpPr>
        <xdr:cNvPr id="583" name="楕円 582"/>
        <xdr:cNvSpPr/>
      </xdr:nvSpPr>
      <xdr:spPr>
        <a:xfrm>
          <a:off x="14541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118110</xdr:rowOff>
    </xdr:from>
    <xdr:to>
      <xdr:col>81</xdr:col>
      <xdr:colOff>50800</xdr:colOff>
      <xdr:row>62</xdr:row>
      <xdr:rowOff>161925</xdr:rowOff>
    </xdr:to>
    <xdr:cxnSp macro="">
      <xdr:nvCxnSpPr>
        <xdr:cNvPr id="584" name="直線コネクタ 583"/>
        <xdr:cNvCxnSpPr/>
      </xdr:nvCxnSpPr>
      <xdr:spPr>
        <a:xfrm flipV="1">
          <a:off x="14592300" y="107480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156845</xdr:rowOff>
    </xdr:from>
    <xdr:to>
      <xdr:col>72</xdr:col>
      <xdr:colOff>38100</xdr:colOff>
      <xdr:row>63</xdr:row>
      <xdr:rowOff>86995</xdr:rowOff>
    </xdr:to>
    <xdr:sp macro="" textlink="">
      <xdr:nvSpPr>
        <xdr:cNvPr id="585" name="楕円 584"/>
        <xdr:cNvSpPr/>
      </xdr:nvSpPr>
      <xdr:spPr>
        <a:xfrm>
          <a:off x="13652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161925</xdr:rowOff>
    </xdr:from>
    <xdr:to>
      <xdr:col>76</xdr:col>
      <xdr:colOff>114300</xdr:colOff>
      <xdr:row>63</xdr:row>
      <xdr:rowOff>36195</xdr:rowOff>
    </xdr:to>
    <xdr:cxnSp macro="">
      <xdr:nvCxnSpPr>
        <xdr:cNvPr id="586" name="直線コネクタ 585"/>
        <xdr:cNvCxnSpPr/>
      </xdr:nvCxnSpPr>
      <xdr:spPr>
        <a:xfrm flipV="1">
          <a:off x="13703300" y="107918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4462</xdr:rowOff>
    </xdr:from>
    <xdr:ext cx="405111" cy="259045"/>
    <xdr:sp macro="" textlink="">
      <xdr:nvSpPr>
        <xdr:cNvPr id="587" name="n_1aveValue【保健センター・保健所】&#10;有形固定資産減価償却率"/>
        <xdr:cNvSpPr txBox="1"/>
      </xdr:nvSpPr>
      <xdr:spPr>
        <a:xfrm>
          <a:off x="152660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38752</xdr:rowOff>
    </xdr:from>
    <xdr:ext cx="405111" cy="259045"/>
    <xdr:sp macro="" textlink="">
      <xdr:nvSpPr>
        <xdr:cNvPr id="588" name="n_2aveValue【保健センター・保健所】&#10;有形固定資産減価償却率"/>
        <xdr:cNvSpPr txBox="1"/>
      </xdr:nvSpPr>
      <xdr:spPr>
        <a:xfrm>
          <a:off x="143897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164482</xdr:rowOff>
    </xdr:from>
    <xdr:ext cx="405111" cy="259045"/>
    <xdr:sp macro="" textlink="">
      <xdr:nvSpPr>
        <xdr:cNvPr id="589" name="n_3aveValue【保健センター・保健所】&#10;有形固定資産減価償却率"/>
        <xdr:cNvSpPr txBox="1"/>
      </xdr:nvSpPr>
      <xdr:spPr>
        <a:xfrm>
          <a:off x="13500744" y="1028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160037</xdr:rowOff>
    </xdr:from>
    <xdr:ext cx="405111" cy="259045"/>
    <xdr:sp macro="" textlink="">
      <xdr:nvSpPr>
        <xdr:cNvPr id="590" name="n_1mainValue【保健センター・保健所】&#10;有形固定資産減価償却率"/>
        <xdr:cNvSpPr txBox="1"/>
      </xdr:nvSpPr>
      <xdr:spPr>
        <a:xfrm>
          <a:off x="15266044"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32402</xdr:rowOff>
    </xdr:from>
    <xdr:ext cx="405111" cy="259045"/>
    <xdr:sp macro="" textlink="">
      <xdr:nvSpPr>
        <xdr:cNvPr id="591" name="n_2mainValue【保健センター・保健所】&#10;有形固定資産減価償却率"/>
        <xdr:cNvSpPr txBox="1"/>
      </xdr:nvSpPr>
      <xdr:spPr>
        <a:xfrm>
          <a:off x="143897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78122</xdr:rowOff>
    </xdr:from>
    <xdr:ext cx="405111" cy="259045"/>
    <xdr:sp macro="" textlink="">
      <xdr:nvSpPr>
        <xdr:cNvPr id="592" name="n_3mainValue【保健センター・保健所】&#10;有形固定資産減価償却率"/>
        <xdr:cNvSpPr txBox="1"/>
      </xdr:nvSpPr>
      <xdr:spPr>
        <a:xfrm>
          <a:off x="13500744"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3" name="正方形/長方形 5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4" name="正方形/長方形 5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5" name="正方形/長方形 5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6" name="正方形/長方形 5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7" name="正方形/長方形 5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8" name="正方形/長方形 5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9" name="正方形/長方形 5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0" name="正方形/長方形 5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1" name="テキスト ボックス 6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2" name="直線コネクタ 6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03" name="直線コネクタ 60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04" name="テキスト ボックス 60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05" name="直線コネクタ 60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06" name="テキスト ボックス 60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07" name="直線コネクタ 60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08" name="テキスト ボックス 60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09" name="直線コネクタ 60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0" name="テキスト ボックス 60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1" name="直線コネクタ 6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2" name="テキスト ボックス 6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14" name="直線コネクタ 613"/>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15"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16" name="直線コネクタ 615"/>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17"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18" name="直線コネクタ 617"/>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19"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20" name="フローチャート: 判断 619"/>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21" name="フローチャート: 判断 620"/>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22" name="フローチャート: 判断 621"/>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23" name="フローチャート: 判断 622"/>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4" name="テキスト ボックス 6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5" name="テキスト ボックス 6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6" name="テキスト ボックス 6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7" name="テキスト ボックス 6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8" name="テキスト ボックス 6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629" name="楕円 628"/>
        <xdr:cNvSpPr/>
      </xdr:nvSpPr>
      <xdr:spPr>
        <a:xfrm>
          <a:off x="221107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117365</xdr:rowOff>
    </xdr:from>
    <xdr:ext cx="469744" cy="259045"/>
    <xdr:sp macro="" textlink="">
      <xdr:nvSpPr>
        <xdr:cNvPr id="630" name="【保健センター・保健所】&#10;一人当たり面積該当値テキスト"/>
        <xdr:cNvSpPr txBox="1"/>
      </xdr:nvSpPr>
      <xdr:spPr>
        <a:xfrm>
          <a:off x="22199600" y="10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631" name="楕円 630"/>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18288</xdr:rowOff>
    </xdr:from>
    <xdr:to>
      <xdr:col>116</xdr:col>
      <xdr:colOff>63500</xdr:colOff>
      <xdr:row>62</xdr:row>
      <xdr:rowOff>22860</xdr:rowOff>
    </xdr:to>
    <xdr:cxnSp macro="">
      <xdr:nvCxnSpPr>
        <xdr:cNvPr id="632" name="直線コネクタ 631"/>
        <xdr:cNvCxnSpPr/>
      </xdr:nvCxnSpPr>
      <xdr:spPr>
        <a:xfrm flipV="1">
          <a:off x="21323300" y="106481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152654</xdr:rowOff>
    </xdr:from>
    <xdr:to>
      <xdr:col>107</xdr:col>
      <xdr:colOff>101600</xdr:colOff>
      <xdr:row>62</xdr:row>
      <xdr:rowOff>82804</xdr:rowOff>
    </xdr:to>
    <xdr:sp macro="" textlink="">
      <xdr:nvSpPr>
        <xdr:cNvPr id="633" name="楕円 632"/>
        <xdr:cNvSpPr/>
      </xdr:nvSpPr>
      <xdr:spPr>
        <a:xfrm>
          <a:off x="20383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32004</xdr:rowOff>
    </xdr:to>
    <xdr:cxnSp macro="">
      <xdr:nvCxnSpPr>
        <xdr:cNvPr id="634" name="直線コネクタ 633"/>
        <xdr:cNvCxnSpPr/>
      </xdr:nvCxnSpPr>
      <xdr:spPr>
        <a:xfrm flipV="1">
          <a:off x="20434300" y="10652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157226</xdr:rowOff>
    </xdr:from>
    <xdr:to>
      <xdr:col>102</xdr:col>
      <xdr:colOff>165100</xdr:colOff>
      <xdr:row>62</xdr:row>
      <xdr:rowOff>87376</xdr:rowOff>
    </xdr:to>
    <xdr:sp macro="" textlink="">
      <xdr:nvSpPr>
        <xdr:cNvPr id="635" name="楕円 634"/>
        <xdr:cNvSpPr/>
      </xdr:nvSpPr>
      <xdr:spPr>
        <a:xfrm>
          <a:off x="19494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32004</xdr:rowOff>
    </xdr:from>
    <xdr:to>
      <xdr:col>107</xdr:col>
      <xdr:colOff>50800</xdr:colOff>
      <xdr:row>62</xdr:row>
      <xdr:rowOff>36576</xdr:rowOff>
    </xdr:to>
    <xdr:cxnSp macro="">
      <xdr:nvCxnSpPr>
        <xdr:cNvPr id="636" name="直線コネクタ 635"/>
        <xdr:cNvCxnSpPr/>
      </xdr:nvCxnSpPr>
      <xdr:spPr>
        <a:xfrm flipV="1">
          <a:off x="19545300" y="1066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637" name="n_1aveValue【保健センター・保健所】&#10;一人当たり面積"/>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638" name="n_2aveValue【保健センター・保健所】&#10;一人当たり面積"/>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639" name="n_3aveValue【保健センター・保健所】&#10;一人当たり面積"/>
        <xdr:cNvSpPr txBox="1"/>
      </xdr:nvSpPr>
      <xdr:spPr>
        <a:xfrm>
          <a:off x="19310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640" name="n_1main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41" name="n_2mainValue【保健センター・保健所】&#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103903</xdr:rowOff>
    </xdr:from>
    <xdr:ext cx="469744" cy="259045"/>
    <xdr:sp macro="" textlink="">
      <xdr:nvSpPr>
        <xdr:cNvPr id="642" name="n_3mainValue【保健センター・保健所】&#10;一人当たり面積"/>
        <xdr:cNvSpPr txBox="1"/>
      </xdr:nvSpPr>
      <xdr:spPr>
        <a:xfrm>
          <a:off x="19310427" y="103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3" name="正方形/長方形 6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4" name="正方形/長方形 6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5" name="正方形/長方形 6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6" name="正方形/長方形 6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7" name="正方形/長方形 6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8" name="正方形/長方形 6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9" name="正方形/長方形 6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正方形/長方形 6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1" name="テキスト ボックス 6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2" name="直線コネクタ 6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53" name="直線コネクタ 65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54" name="テキスト ボックス 65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5" name="直線コネクタ 65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6" name="テキスト ボックス 65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7" name="直線コネクタ 65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8" name="テキスト ボックス 65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9" name="直線コネクタ 65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0" name="テキスト ボックス 65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1" name="直線コネクタ 66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2" name="テキスト ボックス 66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3" name="直線コネクタ 66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64" name="テキスト ボックス 66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5" name="直線コネクタ 6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6" name="テキスト ボックス 6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105048</xdr:rowOff>
    </xdr:to>
    <xdr:cxnSp macro="">
      <xdr:nvCxnSpPr>
        <xdr:cNvPr id="668" name="直線コネクタ 667"/>
        <xdr:cNvCxnSpPr/>
      </xdr:nvCxnSpPr>
      <xdr:spPr>
        <a:xfrm flipV="1">
          <a:off x="16318864" y="13280571"/>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669" name="【消防施設】&#10;有形固定資産減価償却率最小値テキスト"/>
        <xdr:cNvSpPr txBox="1"/>
      </xdr:nvSpPr>
      <xdr:spPr>
        <a:xfrm>
          <a:off x="16357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670" name="直線コネクタ 669"/>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7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72" name="直線コネクタ 67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104520</xdr:rowOff>
    </xdr:from>
    <xdr:ext cx="405111" cy="259045"/>
    <xdr:sp macro="" textlink="">
      <xdr:nvSpPr>
        <xdr:cNvPr id="673" name="【消防施設】&#10;有形固定資産減価償却率平均値テキスト"/>
        <xdr:cNvSpPr txBox="1"/>
      </xdr:nvSpPr>
      <xdr:spPr>
        <a:xfrm>
          <a:off x="16357600" y="13820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674" name="フローチャート: 判断 673"/>
        <xdr:cNvSpPr/>
      </xdr:nvSpPr>
      <xdr:spPr>
        <a:xfrm>
          <a:off x="162687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75" name="フローチャート: 判断 674"/>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76" name="フローチャート: 判断 675"/>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168548</xdr:rowOff>
    </xdr:from>
    <xdr:to>
      <xdr:col>72</xdr:col>
      <xdr:colOff>38100</xdr:colOff>
      <xdr:row>81</xdr:row>
      <xdr:rowOff>98698</xdr:rowOff>
    </xdr:to>
    <xdr:sp macro="" textlink="">
      <xdr:nvSpPr>
        <xdr:cNvPr id="677" name="フローチャート: 判断 676"/>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8" name="テキスト ボックス 6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9" name="テキスト ボックス 6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0" name="テキスト ボックス 6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1" name="テキスト ボックス 6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2" name="テキスト ボックス 6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77107</xdr:rowOff>
    </xdr:from>
    <xdr:to>
      <xdr:col>85</xdr:col>
      <xdr:colOff>177800</xdr:colOff>
      <xdr:row>81</xdr:row>
      <xdr:rowOff>7257</xdr:rowOff>
    </xdr:to>
    <xdr:sp macro="" textlink="">
      <xdr:nvSpPr>
        <xdr:cNvPr id="683" name="楕円 682"/>
        <xdr:cNvSpPr/>
      </xdr:nvSpPr>
      <xdr:spPr>
        <a:xfrm>
          <a:off x="162687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99984</xdr:rowOff>
    </xdr:from>
    <xdr:ext cx="405111" cy="259045"/>
    <xdr:sp macro="" textlink="">
      <xdr:nvSpPr>
        <xdr:cNvPr id="684" name="【消防施設】&#10;有形固定資産減価償却率該当値テキスト"/>
        <xdr:cNvSpPr txBox="1"/>
      </xdr:nvSpPr>
      <xdr:spPr>
        <a:xfrm>
          <a:off x="16357600" y="1364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113030</xdr:rowOff>
    </xdr:from>
    <xdr:to>
      <xdr:col>81</xdr:col>
      <xdr:colOff>101600</xdr:colOff>
      <xdr:row>81</xdr:row>
      <xdr:rowOff>43180</xdr:rowOff>
    </xdr:to>
    <xdr:sp macro="" textlink="">
      <xdr:nvSpPr>
        <xdr:cNvPr id="685" name="楕円 684"/>
        <xdr:cNvSpPr/>
      </xdr:nvSpPr>
      <xdr:spPr>
        <a:xfrm>
          <a:off x="15430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127907</xdr:rowOff>
    </xdr:from>
    <xdr:to>
      <xdr:col>85</xdr:col>
      <xdr:colOff>127000</xdr:colOff>
      <xdr:row>80</xdr:row>
      <xdr:rowOff>163830</xdr:rowOff>
    </xdr:to>
    <xdr:cxnSp macro="">
      <xdr:nvCxnSpPr>
        <xdr:cNvPr id="686" name="直線コネクタ 685"/>
        <xdr:cNvCxnSpPr/>
      </xdr:nvCxnSpPr>
      <xdr:spPr>
        <a:xfrm flipV="1">
          <a:off x="15481300" y="1384390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39551</xdr:rowOff>
    </xdr:from>
    <xdr:to>
      <xdr:col>76</xdr:col>
      <xdr:colOff>165100</xdr:colOff>
      <xdr:row>80</xdr:row>
      <xdr:rowOff>141151</xdr:rowOff>
    </xdr:to>
    <xdr:sp macro="" textlink="">
      <xdr:nvSpPr>
        <xdr:cNvPr id="687" name="楕円 686"/>
        <xdr:cNvSpPr/>
      </xdr:nvSpPr>
      <xdr:spPr>
        <a:xfrm>
          <a:off x="14541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90351</xdr:rowOff>
    </xdr:from>
    <xdr:to>
      <xdr:col>81</xdr:col>
      <xdr:colOff>50800</xdr:colOff>
      <xdr:row>80</xdr:row>
      <xdr:rowOff>163830</xdr:rowOff>
    </xdr:to>
    <xdr:cxnSp macro="">
      <xdr:nvCxnSpPr>
        <xdr:cNvPr id="688" name="直線コネクタ 687"/>
        <xdr:cNvCxnSpPr/>
      </xdr:nvCxnSpPr>
      <xdr:spPr>
        <a:xfrm>
          <a:off x="14592300" y="1380635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3629</xdr:rowOff>
    </xdr:from>
    <xdr:to>
      <xdr:col>72</xdr:col>
      <xdr:colOff>38100</xdr:colOff>
      <xdr:row>80</xdr:row>
      <xdr:rowOff>105229</xdr:rowOff>
    </xdr:to>
    <xdr:sp macro="" textlink="">
      <xdr:nvSpPr>
        <xdr:cNvPr id="689" name="楕円 688"/>
        <xdr:cNvSpPr/>
      </xdr:nvSpPr>
      <xdr:spPr>
        <a:xfrm>
          <a:off x="13652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54429</xdr:rowOff>
    </xdr:from>
    <xdr:to>
      <xdr:col>76</xdr:col>
      <xdr:colOff>114300</xdr:colOff>
      <xdr:row>80</xdr:row>
      <xdr:rowOff>90351</xdr:rowOff>
    </xdr:to>
    <xdr:cxnSp macro="">
      <xdr:nvCxnSpPr>
        <xdr:cNvPr id="690" name="直線コネクタ 689"/>
        <xdr:cNvCxnSpPr/>
      </xdr:nvCxnSpPr>
      <xdr:spPr>
        <a:xfrm>
          <a:off x="13703300" y="137704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34307</xdr:rowOff>
    </xdr:from>
    <xdr:ext cx="405111" cy="259045"/>
    <xdr:sp macro="" textlink="">
      <xdr:nvSpPr>
        <xdr:cNvPr id="691" name="n_1aveValue【消防施設】&#10;有形固定資産減価償却率"/>
        <xdr:cNvSpPr txBox="1"/>
      </xdr:nvSpPr>
      <xdr:spPr>
        <a:xfrm>
          <a:off x="152660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692" name="n_2aveValue【消防施設】&#10;有形固定資産減価償却率"/>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89825</xdr:rowOff>
    </xdr:from>
    <xdr:ext cx="405111" cy="259045"/>
    <xdr:sp macro="" textlink="">
      <xdr:nvSpPr>
        <xdr:cNvPr id="693" name="n_3aveValue【消防施設】&#10;有形固定資産減価償却率"/>
        <xdr:cNvSpPr txBox="1"/>
      </xdr:nvSpPr>
      <xdr:spPr>
        <a:xfrm>
          <a:off x="1350074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59707</xdr:rowOff>
    </xdr:from>
    <xdr:ext cx="405111" cy="259045"/>
    <xdr:sp macro="" textlink="">
      <xdr:nvSpPr>
        <xdr:cNvPr id="694" name="n_1main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157678</xdr:rowOff>
    </xdr:from>
    <xdr:ext cx="405111" cy="259045"/>
    <xdr:sp macro="" textlink="">
      <xdr:nvSpPr>
        <xdr:cNvPr id="695" name="n_2mainValue【消防施設】&#10;有形固定資産減価償却率"/>
        <xdr:cNvSpPr txBox="1"/>
      </xdr:nvSpPr>
      <xdr:spPr>
        <a:xfrm>
          <a:off x="14389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121756</xdr:rowOff>
    </xdr:from>
    <xdr:ext cx="405111" cy="259045"/>
    <xdr:sp macro="" textlink="">
      <xdr:nvSpPr>
        <xdr:cNvPr id="696" name="n_3mainValue【消防施設】&#10;有形固定資産減価償却率"/>
        <xdr:cNvSpPr txBox="1"/>
      </xdr:nvSpPr>
      <xdr:spPr>
        <a:xfrm>
          <a:off x="13500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7" name="正方形/長方形 6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8" name="正方形/長方形 6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9" name="正方形/長方形 6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0" name="正方形/長方形 6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1" name="正方形/長方形 7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2" name="正方形/長方形 7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3" name="正方形/長方形 7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4" name="正方形/長方形 70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5" name="テキスト ボックス 70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6" name="直線コネクタ 70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7" name="直線コネクタ 70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8" name="テキスト ボックス 70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9" name="直線コネクタ 70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0" name="テキスト ボックス 70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1" name="直線コネクタ 71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2" name="テキスト ボックス 71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3" name="直線コネクタ 71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4" name="テキスト ボックス 71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5" name="直線コネクタ 71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6" name="テキスト ボックス 71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7" name="直線コネクタ 7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8" name="テキスト ボックス 7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35052</xdr:rowOff>
    </xdr:from>
    <xdr:to>
      <xdr:col>116</xdr:col>
      <xdr:colOff>62864</xdr:colOff>
      <xdr:row>86</xdr:row>
      <xdr:rowOff>110489</xdr:rowOff>
    </xdr:to>
    <xdr:cxnSp macro="">
      <xdr:nvCxnSpPr>
        <xdr:cNvPr id="720" name="直線コネクタ 719"/>
        <xdr:cNvCxnSpPr/>
      </xdr:nvCxnSpPr>
      <xdr:spPr>
        <a:xfrm flipV="1">
          <a:off x="22160864"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21"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22" name="直線コネクタ 721"/>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153179</xdr:rowOff>
    </xdr:from>
    <xdr:ext cx="469744" cy="259045"/>
    <xdr:sp macro="" textlink="">
      <xdr:nvSpPr>
        <xdr:cNvPr id="723" name="【消防施設】&#10;一人当たり面積最大値テキスト"/>
        <xdr:cNvSpPr txBox="1"/>
      </xdr:nvSpPr>
      <xdr:spPr>
        <a:xfrm>
          <a:off x="22199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35052</xdr:rowOff>
    </xdr:from>
    <xdr:to>
      <xdr:col>116</xdr:col>
      <xdr:colOff>152400</xdr:colOff>
      <xdr:row>79</xdr:row>
      <xdr:rowOff>35052</xdr:rowOff>
    </xdr:to>
    <xdr:cxnSp macro="">
      <xdr:nvCxnSpPr>
        <xdr:cNvPr id="724" name="直線コネクタ 723"/>
        <xdr:cNvCxnSpPr/>
      </xdr:nvCxnSpPr>
      <xdr:spPr>
        <a:xfrm>
          <a:off x="22072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152671</xdr:rowOff>
    </xdr:from>
    <xdr:ext cx="469744" cy="259045"/>
    <xdr:sp macro="" textlink="">
      <xdr:nvSpPr>
        <xdr:cNvPr id="725" name="【消防施設】&#10;一人当たり面積平均値テキスト"/>
        <xdr:cNvSpPr txBox="1"/>
      </xdr:nvSpPr>
      <xdr:spPr>
        <a:xfrm>
          <a:off x="22199600" y="14554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129794</xdr:rowOff>
    </xdr:from>
    <xdr:to>
      <xdr:col>116</xdr:col>
      <xdr:colOff>114300</xdr:colOff>
      <xdr:row>86</xdr:row>
      <xdr:rowOff>59944</xdr:rowOff>
    </xdr:to>
    <xdr:sp macro="" textlink="">
      <xdr:nvSpPr>
        <xdr:cNvPr id="726" name="フローチャート: 判断 725"/>
        <xdr:cNvSpPr/>
      </xdr:nvSpPr>
      <xdr:spPr>
        <a:xfrm>
          <a:off x="221107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129794</xdr:rowOff>
    </xdr:from>
    <xdr:to>
      <xdr:col>112</xdr:col>
      <xdr:colOff>38100</xdr:colOff>
      <xdr:row>86</xdr:row>
      <xdr:rowOff>59944</xdr:rowOff>
    </xdr:to>
    <xdr:sp macro="" textlink="">
      <xdr:nvSpPr>
        <xdr:cNvPr id="727" name="フローチャート: 判断 726"/>
        <xdr:cNvSpPr/>
      </xdr:nvSpPr>
      <xdr:spPr>
        <a:xfrm>
          <a:off x="21272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166370</xdr:rowOff>
    </xdr:from>
    <xdr:to>
      <xdr:col>107</xdr:col>
      <xdr:colOff>101600</xdr:colOff>
      <xdr:row>86</xdr:row>
      <xdr:rowOff>96520</xdr:rowOff>
    </xdr:to>
    <xdr:sp macro="" textlink="">
      <xdr:nvSpPr>
        <xdr:cNvPr id="728" name="フローチャート: 判断 727"/>
        <xdr:cNvSpPr/>
      </xdr:nvSpPr>
      <xdr:spPr>
        <a:xfrm>
          <a:off x="20383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170942</xdr:rowOff>
    </xdr:from>
    <xdr:to>
      <xdr:col>102</xdr:col>
      <xdr:colOff>165100</xdr:colOff>
      <xdr:row>86</xdr:row>
      <xdr:rowOff>101092</xdr:rowOff>
    </xdr:to>
    <xdr:sp macro="" textlink="">
      <xdr:nvSpPr>
        <xdr:cNvPr id="729" name="フローチャート: 判断 728"/>
        <xdr:cNvSpPr/>
      </xdr:nvSpPr>
      <xdr:spPr>
        <a:xfrm>
          <a:off x="19494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0" name="テキスト ボックス 7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1" name="テキスト ボックス 7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2" name="テキスト ボックス 7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3" name="テキスト ボックス 7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4" name="テキスト ボックス 7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166370</xdr:rowOff>
    </xdr:from>
    <xdr:to>
      <xdr:col>116</xdr:col>
      <xdr:colOff>114300</xdr:colOff>
      <xdr:row>86</xdr:row>
      <xdr:rowOff>96520</xdr:rowOff>
    </xdr:to>
    <xdr:sp macro="" textlink="">
      <xdr:nvSpPr>
        <xdr:cNvPr id="735" name="楕円 734"/>
        <xdr:cNvSpPr/>
      </xdr:nvSpPr>
      <xdr:spPr>
        <a:xfrm>
          <a:off x="22110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108221</xdr:rowOff>
    </xdr:from>
    <xdr:ext cx="469744" cy="259045"/>
    <xdr:sp macro="" textlink="">
      <xdr:nvSpPr>
        <xdr:cNvPr id="736" name="【消防施設】&#10;一人当たり面積該当値テキスト"/>
        <xdr:cNvSpPr txBox="1"/>
      </xdr:nvSpPr>
      <xdr:spPr>
        <a:xfrm>
          <a:off x="22199600"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167894</xdr:rowOff>
    </xdr:from>
    <xdr:to>
      <xdr:col>112</xdr:col>
      <xdr:colOff>38100</xdr:colOff>
      <xdr:row>86</xdr:row>
      <xdr:rowOff>98044</xdr:rowOff>
    </xdr:to>
    <xdr:sp macro="" textlink="">
      <xdr:nvSpPr>
        <xdr:cNvPr id="737" name="楕円 736"/>
        <xdr:cNvSpPr/>
      </xdr:nvSpPr>
      <xdr:spPr>
        <a:xfrm>
          <a:off x="21272500" y="147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45720</xdr:rowOff>
    </xdr:from>
    <xdr:to>
      <xdr:col>116</xdr:col>
      <xdr:colOff>63500</xdr:colOff>
      <xdr:row>86</xdr:row>
      <xdr:rowOff>47244</xdr:rowOff>
    </xdr:to>
    <xdr:cxnSp macro="">
      <xdr:nvCxnSpPr>
        <xdr:cNvPr id="738" name="直線コネクタ 737"/>
        <xdr:cNvCxnSpPr/>
      </xdr:nvCxnSpPr>
      <xdr:spPr>
        <a:xfrm flipV="1">
          <a:off x="21323300" y="1479042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168656</xdr:rowOff>
    </xdr:from>
    <xdr:to>
      <xdr:col>107</xdr:col>
      <xdr:colOff>101600</xdr:colOff>
      <xdr:row>86</xdr:row>
      <xdr:rowOff>98806</xdr:rowOff>
    </xdr:to>
    <xdr:sp macro="" textlink="">
      <xdr:nvSpPr>
        <xdr:cNvPr id="739" name="楕円 738"/>
        <xdr:cNvSpPr/>
      </xdr:nvSpPr>
      <xdr:spPr>
        <a:xfrm>
          <a:off x="20383500" y="147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47244</xdr:rowOff>
    </xdr:from>
    <xdr:to>
      <xdr:col>111</xdr:col>
      <xdr:colOff>177800</xdr:colOff>
      <xdr:row>86</xdr:row>
      <xdr:rowOff>48006</xdr:rowOff>
    </xdr:to>
    <xdr:cxnSp macro="">
      <xdr:nvCxnSpPr>
        <xdr:cNvPr id="740" name="直線コネクタ 739"/>
        <xdr:cNvCxnSpPr/>
      </xdr:nvCxnSpPr>
      <xdr:spPr>
        <a:xfrm flipV="1">
          <a:off x="20434300" y="1479194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170180</xdr:rowOff>
    </xdr:from>
    <xdr:to>
      <xdr:col>102</xdr:col>
      <xdr:colOff>165100</xdr:colOff>
      <xdr:row>86</xdr:row>
      <xdr:rowOff>100330</xdr:rowOff>
    </xdr:to>
    <xdr:sp macro="" textlink="">
      <xdr:nvSpPr>
        <xdr:cNvPr id="741" name="楕円 740"/>
        <xdr:cNvSpPr/>
      </xdr:nvSpPr>
      <xdr:spPr>
        <a:xfrm>
          <a:off x="19494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48006</xdr:rowOff>
    </xdr:from>
    <xdr:to>
      <xdr:col>107</xdr:col>
      <xdr:colOff>50800</xdr:colOff>
      <xdr:row>86</xdr:row>
      <xdr:rowOff>49530</xdr:rowOff>
    </xdr:to>
    <xdr:cxnSp macro="">
      <xdr:nvCxnSpPr>
        <xdr:cNvPr id="742" name="直線コネクタ 741"/>
        <xdr:cNvCxnSpPr/>
      </xdr:nvCxnSpPr>
      <xdr:spPr>
        <a:xfrm flipV="1">
          <a:off x="19545300" y="1479270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76471</xdr:rowOff>
    </xdr:from>
    <xdr:ext cx="469744" cy="259045"/>
    <xdr:sp macro="" textlink="">
      <xdr:nvSpPr>
        <xdr:cNvPr id="743" name="n_1aveValue【消防施設】&#10;一人当たり面積"/>
        <xdr:cNvSpPr txBox="1"/>
      </xdr:nvSpPr>
      <xdr:spPr>
        <a:xfrm>
          <a:off x="210757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113047</xdr:rowOff>
    </xdr:from>
    <xdr:ext cx="469744" cy="259045"/>
    <xdr:sp macro="" textlink="">
      <xdr:nvSpPr>
        <xdr:cNvPr id="744" name="n_2aveValue【消防施設】&#10;一人当たり面積"/>
        <xdr:cNvSpPr txBox="1"/>
      </xdr:nvSpPr>
      <xdr:spPr>
        <a:xfrm>
          <a:off x="20199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92219</xdr:rowOff>
    </xdr:from>
    <xdr:ext cx="469744" cy="259045"/>
    <xdr:sp macro="" textlink="">
      <xdr:nvSpPr>
        <xdr:cNvPr id="745" name="n_3aveValue【消防施設】&#10;一人当たり面積"/>
        <xdr:cNvSpPr txBox="1"/>
      </xdr:nvSpPr>
      <xdr:spPr>
        <a:xfrm>
          <a:off x="19310427"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89171</xdr:rowOff>
    </xdr:from>
    <xdr:ext cx="469744" cy="259045"/>
    <xdr:sp macro="" textlink="">
      <xdr:nvSpPr>
        <xdr:cNvPr id="746" name="n_1mainValue【消防施設】&#10;一人当たり面積"/>
        <xdr:cNvSpPr txBox="1"/>
      </xdr:nvSpPr>
      <xdr:spPr>
        <a:xfrm>
          <a:off x="21075727" y="1483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89933</xdr:rowOff>
    </xdr:from>
    <xdr:ext cx="469744" cy="259045"/>
    <xdr:sp macro="" textlink="">
      <xdr:nvSpPr>
        <xdr:cNvPr id="747" name="n_2mainValue【消防施設】&#10;一人当たり面積"/>
        <xdr:cNvSpPr txBox="1"/>
      </xdr:nvSpPr>
      <xdr:spPr>
        <a:xfrm>
          <a:off x="20199427" y="1483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116857</xdr:rowOff>
    </xdr:from>
    <xdr:ext cx="469744" cy="259045"/>
    <xdr:sp macro="" textlink="">
      <xdr:nvSpPr>
        <xdr:cNvPr id="748" name="n_3mainValue【消防施設】&#10;一人当たり面積"/>
        <xdr:cNvSpPr txBox="1"/>
      </xdr:nvSpPr>
      <xdr:spPr>
        <a:xfrm>
          <a:off x="19310427" y="1451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7" name="テキスト ボックス 7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59" name="直線コネクタ 7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0" name="テキスト ボックス 75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1" name="直線コネクタ 7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2" name="テキスト ボックス 7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3" name="直線コネクタ 7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4" name="テキスト ボックス 7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5" name="直線コネクタ 7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6" name="テキスト ボックス 7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7" name="直線コネクタ 7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8" name="テキスト ボックス 7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9" name="直線コネクタ 7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0" name="テキスト ボックス 76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2" name="テキスト ボックス 7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61505</xdr:rowOff>
    </xdr:from>
    <xdr:to>
      <xdr:col>85</xdr:col>
      <xdr:colOff>126364</xdr:colOff>
      <xdr:row>108</xdr:row>
      <xdr:rowOff>81099</xdr:rowOff>
    </xdr:to>
    <xdr:cxnSp macro="">
      <xdr:nvCxnSpPr>
        <xdr:cNvPr id="774" name="直線コネクタ 773"/>
        <xdr:cNvCxnSpPr/>
      </xdr:nvCxnSpPr>
      <xdr:spPr>
        <a:xfrm flipV="1">
          <a:off x="16318864" y="1720650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75"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76" name="直線コネクタ 775"/>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8182</xdr:rowOff>
    </xdr:from>
    <xdr:ext cx="405111" cy="259045"/>
    <xdr:sp macro="" textlink="">
      <xdr:nvSpPr>
        <xdr:cNvPr id="777" name="【庁舎】&#10;有形固定資産減価償却率最大値テキスト"/>
        <xdr:cNvSpPr txBox="1"/>
      </xdr:nvSpPr>
      <xdr:spPr>
        <a:xfrm>
          <a:off x="16357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61505</xdr:rowOff>
    </xdr:from>
    <xdr:to>
      <xdr:col>86</xdr:col>
      <xdr:colOff>25400</xdr:colOff>
      <xdr:row>100</xdr:row>
      <xdr:rowOff>61505</xdr:rowOff>
    </xdr:to>
    <xdr:cxnSp macro="">
      <xdr:nvCxnSpPr>
        <xdr:cNvPr id="778" name="直線コネクタ 777"/>
        <xdr:cNvCxnSpPr/>
      </xdr:nvCxnSpPr>
      <xdr:spPr>
        <a:xfrm>
          <a:off x="16230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141350</xdr:rowOff>
    </xdr:from>
    <xdr:ext cx="405111" cy="259045"/>
    <xdr:sp macro="" textlink="">
      <xdr:nvSpPr>
        <xdr:cNvPr id="779" name="【庁舎】&#10;有形固定資産減価償却率平均値テキスト"/>
        <xdr:cNvSpPr txBox="1"/>
      </xdr:nvSpPr>
      <xdr:spPr>
        <a:xfrm>
          <a:off x="16357600" y="1762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780" name="フローチャート: 判断 779"/>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58057</xdr:rowOff>
    </xdr:from>
    <xdr:to>
      <xdr:col>81</xdr:col>
      <xdr:colOff>101600</xdr:colOff>
      <xdr:row>103</xdr:row>
      <xdr:rowOff>159657</xdr:rowOff>
    </xdr:to>
    <xdr:sp macro="" textlink="">
      <xdr:nvSpPr>
        <xdr:cNvPr id="781" name="フローチャート: 判断 780"/>
        <xdr:cNvSpPr/>
      </xdr:nvSpPr>
      <xdr:spPr>
        <a:xfrm>
          <a:off x="154305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782" name="フローチャート: 判断 781"/>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10705</xdr:rowOff>
    </xdr:from>
    <xdr:to>
      <xdr:col>72</xdr:col>
      <xdr:colOff>38100</xdr:colOff>
      <xdr:row>103</xdr:row>
      <xdr:rowOff>112305</xdr:rowOff>
    </xdr:to>
    <xdr:sp macro="" textlink="">
      <xdr:nvSpPr>
        <xdr:cNvPr id="783" name="フローチャート: 判断 782"/>
        <xdr:cNvSpPr/>
      </xdr:nvSpPr>
      <xdr:spPr>
        <a:xfrm>
          <a:off x="13652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30299</xdr:rowOff>
    </xdr:from>
    <xdr:to>
      <xdr:col>85</xdr:col>
      <xdr:colOff>177800</xdr:colOff>
      <xdr:row>108</xdr:row>
      <xdr:rowOff>131899</xdr:rowOff>
    </xdr:to>
    <xdr:sp macro="" textlink="">
      <xdr:nvSpPr>
        <xdr:cNvPr id="789" name="楕円 788"/>
        <xdr:cNvSpPr/>
      </xdr:nvSpPr>
      <xdr:spPr>
        <a:xfrm>
          <a:off x="162687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116676</xdr:rowOff>
    </xdr:from>
    <xdr:ext cx="340478" cy="259045"/>
    <xdr:sp macro="" textlink="">
      <xdr:nvSpPr>
        <xdr:cNvPr id="790" name="【庁舎】&#10;有形固定資産減価償却率該当値テキスト"/>
        <xdr:cNvSpPr txBox="1"/>
      </xdr:nvSpPr>
      <xdr:spPr>
        <a:xfrm>
          <a:off x="16357600" y="18461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90714</xdr:rowOff>
    </xdr:from>
    <xdr:to>
      <xdr:col>81</xdr:col>
      <xdr:colOff>101600</xdr:colOff>
      <xdr:row>109</xdr:row>
      <xdr:rowOff>20864</xdr:rowOff>
    </xdr:to>
    <xdr:sp macro="" textlink="">
      <xdr:nvSpPr>
        <xdr:cNvPr id="791" name="楕円 790"/>
        <xdr:cNvSpPr/>
      </xdr:nvSpPr>
      <xdr:spPr>
        <a:xfrm>
          <a:off x="15430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81099</xdr:rowOff>
    </xdr:from>
    <xdr:to>
      <xdr:col>85</xdr:col>
      <xdr:colOff>127000</xdr:colOff>
      <xdr:row>108</xdr:row>
      <xdr:rowOff>141514</xdr:rowOff>
    </xdr:to>
    <xdr:cxnSp macro="">
      <xdr:nvCxnSpPr>
        <xdr:cNvPr id="792" name="直線コネクタ 791"/>
        <xdr:cNvCxnSpPr/>
      </xdr:nvCxnSpPr>
      <xdr:spPr>
        <a:xfrm flipV="1">
          <a:off x="15481300" y="18597699"/>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154395</xdr:rowOff>
    </xdr:from>
    <xdr:to>
      <xdr:col>76</xdr:col>
      <xdr:colOff>165100</xdr:colOff>
      <xdr:row>109</xdr:row>
      <xdr:rowOff>84545</xdr:rowOff>
    </xdr:to>
    <xdr:sp macro="" textlink="">
      <xdr:nvSpPr>
        <xdr:cNvPr id="793" name="楕円 792"/>
        <xdr:cNvSpPr/>
      </xdr:nvSpPr>
      <xdr:spPr>
        <a:xfrm>
          <a:off x="14541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141514</xdr:rowOff>
    </xdr:from>
    <xdr:to>
      <xdr:col>81</xdr:col>
      <xdr:colOff>50800</xdr:colOff>
      <xdr:row>109</xdr:row>
      <xdr:rowOff>33745</xdr:rowOff>
    </xdr:to>
    <xdr:cxnSp macro="">
      <xdr:nvCxnSpPr>
        <xdr:cNvPr id="794" name="直線コネクタ 793"/>
        <xdr:cNvCxnSpPr/>
      </xdr:nvCxnSpPr>
      <xdr:spPr>
        <a:xfrm flipV="1">
          <a:off x="14592300" y="18658114"/>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66221</xdr:rowOff>
    </xdr:from>
    <xdr:to>
      <xdr:col>72</xdr:col>
      <xdr:colOff>38100</xdr:colOff>
      <xdr:row>104</xdr:row>
      <xdr:rowOff>167821</xdr:rowOff>
    </xdr:to>
    <xdr:sp macro="" textlink="">
      <xdr:nvSpPr>
        <xdr:cNvPr id="795" name="楕円 794"/>
        <xdr:cNvSpPr/>
      </xdr:nvSpPr>
      <xdr:spPr>
        <a:xfrm>
          <a:off x="13652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117021</xdr:rowOff>
    </xdr:from>
    <xdr:to>
      <xdr:col>76</xdr:col>
      <xdr:colOff>114300</xdr:colOff>
      <xdr:row>109</xdr:row>
      <xdr:rowOff>33745</xdr:rowOff>
    </xdr:to>
    <xdr:cxnSp macro="">
      <xdr:nvCxnSpPr>
        <xdr:cNvPr id="796" name="直線コネクタ 795"/>
        <xdr:cNvCxnSpPr/>
      </xdr:nvCxnSpPr>
      <xdr:spPr>
        <a:xfrm>
          <a:off x="13703300" y="17947821"/>
          <a:ext cx="889000" cy="77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4734</xdr:rowOff>
    </xdr:from>
    <xdr:ext cx="405111" cy="259045"/>
    <xdr:sp macro="" textlink="">
      <xdr:nvSpPr>
        <xdr:cNvPr id="797" name="n_1aveValue【庁舎】&#10;有形固定資産減価償却率"/>
        <xdr:cNvSpPr txBox="1"/>
      </xdr:nvSpPr>
      <xdr:spPr>
        <a:xfrm>
          <a:off x="152660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171285</xdr:rowOff>
    </xdr:from>
    <xdr:ext cx="405111" cy="259045"/>
    <xdr:sp macro="" textlink="">
      <xdr:nvSpPr>
        <xdr:cNvPr id="798" name="n_2aveValue【庁舎】&#10;有形固定資産減価償却率"/>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128832</xdr:rowOff>
    </xdr:from>
    <xdr:ext cx="405111" cy="259045"/>
    <xdr:sp macro="" textlink="">
      <xdr:nvSpPr>
        <xdr:cNvPr id="799" name="n_3aveValue【庁舎】&#10;有形固定資産減価償却率"/>
        <xdr:cNvSpPr txBox="1"/>
      </xdr:nvSpPr>
      <xdr:spPr>
        <a:xfrm>
          <a:off x="13500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109</xdr:row>
      <xdr:rowOff>11991</xdr:rowOff>
    </xdr:from>
    <xdr:ext cx="340478" cy="259045"/>
    <xdr:sp macro="" textlink="">
      <xdr:nvSpPr>
        <xdr:cNvPr id="800" name="n_1mainValue【庁舎】&#10;有形固定資産減価償却率"/>
        <xdr:cNvSpPr txBox="1"/>
      </xdr:nvSpPr>
      <xdr:spPr>
        <a:xfrm>
          <a:off x="15298361" y="187000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75672</xdr:rowOff>
    </xdr:from>
    <xdr:ext cx="340478" cy="259045"/>
    <xdr:sp macro="" textlink="">
      <xdr:nvSpPr>
        <xdr:cNvPr id="801" name="n_2mainValue【庁舎】&#10;有形固定資産減価償却率"/>
        <xdr:cNvSpPr txBox="1"/>
      </xdr:nvSpPr>
      <xdr:spPr>
        <a:xfrm>
          <a:off x="14422061" y="187637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158948</xdr:rowOff>
    </xdr:from>
    <xdr:ext cx="405111" cy="259045"/>
    <xdr:sp macro="" textlink="">
      <xdr:nvSpPr>
        <xdr:cNvPr id="802" name="n_3mainValue【庁舎】&#10;有形固定資産減価償却率"/>
        <xdr:cNvSpPr txBox="1"/>
      </xdr:nvSpPr>
      <xdr:spPr>
        <a:xfrm>
          <a:off x="13500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162742</xdr:rowOff>
    </xdr:from>
    <xdr:to>
      <xdr:col>116</xdr:col>
      <xdr:colOff>62864</xdr:colOff>
      <xdr:row>108</xdr:row>
      <xdr:rowOff>81099</xdr:rowOff>
    </xdr:to>
    <xdr:cxnSp macro="">
      <xdr:nvCxnSpPr>
        <xdr:cNvPr id="828" name="直線コネクタ 827"/>
        <xdr:cNvCxnSpPr/>
      </xdr:nvCxnSpPr>
      <xdr:spPr>
        <a:xfrm flipV="1">
          <a:off x="22160864" y="1730774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84926</xdr:rowOff>
    </xdr:from>
    <xdr:ext cx="469744" cy="259045"/>
    <xdr:sp macro="" textlink="">
      <xdr:nvSpPr>
        <xdr:cNvPr id="829" name="【庁舎】&#10;一人当たり面積最小値テキスト"/>
        <xdr:cNvSpPr txBox="1"/>
      </xdr:nvSpPr>
      <xdr:spPr>
        <a:xfrm>
          <a:off x="22199600" y="1860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81099</xdr:rowOff>
    </xdr:from>
    <xdr:to>
      <xdr:col>116</xdr:col>
      <xdr:colOff>152400</xdr:colOff>
      <xdr:row>108</xdr:row>
      <xdr:rowOff>81099</xdr:rowOff>
    </xdr:to>
    <xdr:cxnSp macro="">
      <xdr:nvCxnSpPr>
        <xdr:cNvPr id="830" name="直線コネクタ 829"/>
        <xdr:cNvCxnSpPr/>
      </xdr:nvCxnSpPr>
      <xdr:spPr>
        <a:xfrm>
          <a:off x="22072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109419</xdr:rowOff>
    </xdr:from>
    <xdr:ext cx="469744" cy="259045"/>
    <xdr:sp macro="" textlink="">
      <xdr:nvSpPr>
        <xdr:cNvPr id="831" name="【庁舎】&#10;一人当たり面積最大値テキスト"/>
        <xdr:cNvSpPr txBox="1"/>
      </xdr:nvSpPr>
      <xdr:spPr>
        <a:xfrm>
          <a:off x="22199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162742</xdr:rowOff>
    </xdr:from>
    <xdr:to>
      <xdr:col>116</xdr:col>
      <xdr:colOff>152400</xdr:colOff>
      <xdr:row>100</xdr:row>
      <xdr:rowOff>162742</xdr:rowOff>
    </xdr:to>
    <xdr:cxnSp macro="">
      <xdr:nvCxnSpPr>
        <xdr:cNvPr id="832" name="直線コネクタ 831"/>
        <xdr:cNvCxnSpPr/>
      </xdr:nvCxnSpPr>
      <xdr:spPr>
        <a:xfrm>
          <a:off x="22072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21789</xdr:rowOff>
    </xdr:from>
    <xdr:ext cx="469744" cy="259045"/>
    <xdr:sp macro="" textlink="">
      <xdr:nvSpPr>
        <xdr:cNvPr id="833" name="【庁舎】&#10;一人当たり面積平均値テキスト"/>
        <xdr:cNvSpPr txBox="1"/>
      </xdr:nvSpPr>
      <xdr:spPr>
        <a:xfrm>
          <a:off x="22199600" y="1819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834" name="フローチャート: 判断 833"/>
        <xdr:cNvSpPr/>
      </xdr:nvSpPr>
      <xdr:spPr>
        <a:xfrm>
          <a:off x="221107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35" name="フローチャート: 判断 834"/>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36" name="フローチャート: 判断 835"/>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76019</xdr:rowOff>
    </xdr:from>
    <xdr:to>
      <xdr:col>102</xdr:col>
      <xdr:colOff>165100</xdr:colOff>
      <xdr:row>107</xdr:row>
      <xdr:rowOff>6169</xdr:rowOff>
    </xdr:to>
    <xdr:sp macro="" textlink="">
      <xdr:nvSpPr>
        <xdr:cNvPr id="837" name="フローチャート: 判断 836"/>
        <xdr:cNvSpPr/>
      </xdr:nvSpPr>
      <xdr:spPr>
        <a:xfrm>
          <a:off x="19494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843" name="楕円 842"/>
        <xdr:cNvSpPr/>
      </xdr:nvSpPr>
      <xdr:spPr>
        <a:xfrm>
          <a:off x="221107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20519</xdr:rowOff>
    </xdr:from>
    <xdr:ext cx="469744" cy="259045"/>
    <xdr:sp macro="" textlink="">
      <xdr:nvSpPr>
        <xdr:cNvPr id="844" name="【庁舎】&#10;一人当たり面積該当値テキスト"/>
        <xdr:cNvSpPr txBox="1"/>
      </xdr:nvSpPr>
      <xdr:spPr>
        <a:xfrm>
          <a:off x="22199600" y="1802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5806</xdr:rowOff>
    </xdr:from>
    <xdr:to>
      <xdr:col>112</xdr:col>
      <xdr:colOff>38100</xdr:colOff>
      <xdr:row>106</xdr:row>
      <xdr:rowOff>107406</xdr:rowOff>
    </xdr:to>
    <xdr:sp macro="" textlink="">
      <xdr:nvSpPr>
        <xdr:cNvPr id="845" name="楕円 844"/>
        <xdr:cNvSpPr/>
      </xdr:nvSpPr>
      <xdr:spPr>
        <a:xfrm>
          <a:off x="21272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48442</xdr:rowOff>
    </xdr:from>
    <xdr:to>
      <xdr:col>116</xdr:col>
      <xdr:colOff>63500</xdr:colOff>
      <xdr:row>106</xdr:row>
      <xdr:rowOff>56606</xdr:rowOff>
    </xdr:to>
    <xdr:cxnSp macro="">
      <xdr:nvCxnSpPr>
        <xdr:cNvPr id="846" name="直線コネクタ 845"/>
        <xdr:cNvCxnSpPr/>
      </xdr:nvCxnSpPr>
      <xdr:spPr>
        <a:xfrm flipV="1">
          <a:off x="21323300" y="1822214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xdr:rowOff>
    </xdr:from>
    <xdr:to>
      <xdr:col>107</xdr:col>
      <xdr:colOff>101600</xdr:colOff>
      <xdr:row>106</xdr:row>
      <xdr:rowOff>115570</xdr:rowOff>
    </xdr:to>
    <xdr:sp macro="" textlink="">
      <xdr:nvSpPr>
        <xdr:cNvPr id="847" name="楕円 846"/>
        <xdr:cNvSpPr/>
      </xdr:nvSpPr>
      <xdr:spPr>
        <a:xfrm>
          <a:off x="2038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56606</xdr:rowOff>
    </xdr:from>
    <xdr:to>
      <xdr:col>111</xdr:col>
      <xdr:colOff>177800</xdr:colOff>
      <xdr:row>106</xdr:row>
      <xdr:rowOff>64770</xdr:rowOff>
    </xdr:to>
    <xdr:cxnSp macro="">
      <xdr:nvCxnSpPr>
        <xdr:cNvPr id="848" name="直線コネクタ 847"/>
        <xdr:cNvCxnSpPr/>
      </xdr:nvCxnSpPr>
      <xdr:spPr>
        <a:xfrm flipV="1">
          <a:off x="20434300" y="182303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149498</xdr:rowOff>
    </xdr:from>
    <xdr:to>
      <xdr:col>102</xdr:col>
      <xdr:colOff>165100</xdr:colOff>
      <xdr:row>108</xdr:row>
      <xdr:rowOff>79648</xdr:rowOff>
    </xdr:to>
    <xdr:sp macro="" textlink="">
      <xdr:nvSpPr>
        <xdr:cNvPr id="849" name="楕円 848"/>
        <xdr:cNvSpPr/>
      </xdr:nvSpPr>
      <xdr:spPr>
        <a:xfrm>
          <a:off x="19494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64770</xdr:rowOff>
    </xdr:from>
    <xdr:to>
      <xdr:col>107</xdr:col>
      <xdr:colOff>50800</xdr:colOff>
      <xdr:row>108</xdr:row>
      <xdr:rowOff>28848</xdr:rowOff>
    </xdr:to>
    <xdr:cxnSp macro="">
      <xdr:nvCxnSpPr>
        <xdr:cNvPr id="850" name="直線コネクタ 849"/>
        <xdr:cNvCxnSpPr/>
      </xdr:nvCxnSpPr>
      <xdr:spPr>
        <a:xfrm flipV="1">
          <a:off x="19545300" y="18238470"/>
          <a:ext cx="889000" cy="3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851" name="n_1aveValue【庁舎】&#10;一人当たり面積"/>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160582</xdr:rowOff>
    </xdr:from>
    <xdr:ext cx="469744" cy="259045"/>
    <xdr:sp macro="" textlink="">
      <xdr:nvSpPr>
        <xdr:cNvPr id="852" name="n_2aveValue【庁舎】&#10;一人当たり面積"/>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22696</xdr:rowOff>
    </xdr:from>
    <xdr:ext cx="469744" cy="259045"/>
    <xdr:sp macro="" textlink="">
      <xdr:nvSpPr>
        <xdr:cNvPr id="853" name="n_3aveValue【庁舎】&#10;一人当たり面積"/>
        <xdr:cNvSpPr txBox="1"/>
      </xdr:nvSpPr>
      <xdr:spPr>
        <a:xfrm>
          <a:off x="19310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123933</xdr:rowOff>
    </xdr:from>
    <xdr:ext cx="469744" cy="259045"/>
    <xdr:sp macro="" textlink="">
      <xdr:nvSpPr>
        <xdr:cNvPr id="854" name="n_1mainValue【庁舎】&#10;一人当たり面積"/>
        <xdr:cNvSpPr txBox="1"/>
      </xdr:nvSpPr>
      <xdr:spPr>
        <a:xfrm>
          <a:off x="210757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132097</xdr:rowOff>
    </xdr:from>
    <xdr:ext cx="469744" cy="259045"/>
    <xdr:sp macro="" textlink="">
      <xdr:nvSpPr>
        <xdr:cNvPr id="855" name="n_2mainValue【庁舎】&#10;一人当たり面積"/>
        <xdr:cNvSpPr txBox="1"/>
      </xdr:nvSpPr>
      <xdr:spPr>
        <a:xfrm>
          <a:off x="20199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70775</xdr:rowOff>
    </xdr:from>
    <xdr:ext cx="469744" cy="259045"/>
    <xdr:sp macro="" textlink="">
      <xdr:nvSpPr>
        <xdr:cNvPr id="856" name="n_3mainValue【庁舎】&#10;一人当たり面積"/>
        <xdr:cNvSpPr txBox="1"/>
      </xdr:nvSpPr>
      <xdr:spPr>
        <a:xfrm>
          <a:off x="19310427" y="1858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特に、図書館、福祉施設の有形固定資産減価償却率が全国平均比、類似単体平均比で高くなっている。図書館は今後の文化複合施設整備に伴う再整備を予定しているが、福祉施設については、昭和</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50</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年代に建設された建物が多く、老朽化が進んで</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施設全体について、公</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共施設等総合管理計画に基づく個別施設計画の策定により、施設の統廃合や維持コストの削減、長寿命化を図っていく必要があ</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30&#27770;&#31639;&#20998;/07_&#31532;&#65298;&#22238;&#12288;&#24066;&#30010;&#26449;&#8594;&#30476;/07%20&#9733;&#26032;&#23470;&#24066;/&#12304;&#36001;&#25919;&#29366;&#27841;&#36039;&#26009;&#38598;&#12305;_302074_&#26032;&#23470;&#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91.5</v>
          </cell>
          <cell r="CF51">
            <v>87.2</v>
          </cell>
          <cell r="CN51">
            <v>78.599999999999994</v>
          </cell>
          <cell r="CV51">
            <v>57.8</v>
          </cell>
        </row>
        <row r="53">
          <cell r="BX53">
            <v>67.599999999999994</v>
          </cell>
          <cell r="CF53">
            <v>63.8</v>
          </cell>
          <cell r="CN53">
            <v>66.099999999999994</v>
          </cell>
          <cell r="CV53">
            <v>67.3</v>
          </cell>
        </row>
        <row r="55">
          <cell r="AN55" t="str">
            <v>類似団体内平均値</v>
          </cell>
          <cell r="BX55">
            <v>41.5</v>
          </cell>
          <cell r="CF55">
            <v>36.6</v>
          </cell>
          <cell r="CN55">
            <v>37.700000000000003</v>
          </cell>
          <cell r="CV55">
            <v>37.9</v>
          </cell>
        </row>
        <row r="57">
          <cell r="BX57">
            <v>56.4</v>
          </cell>
          <cell r="CF57">
            <v>58.8</v>
          </cell>
          <cell r="CN57">
            <v>59.4</v>
          </cell>
          <cell r="CV57">
            <v>59.2</v>
          </cell>
        </row>
        <row r="72">
          <cell r="BP72" t="str">
            <v>H26</v>
          </cell>
          <cell r="BX72" t="str">
            <v>H27</v>
          </cell>
          <cell r="CF72" t="str">
            <v>H28</v>
          </cell>
          <cell r="CN72" t="str">
            <v>H29</v>
          </cell>
          <cell r="CV72" t="str">
            <v>H30</v>
          </cell>
        </row>
        <row r="73">
          <cell r="AN73" t="str">
            <v>当該団体値</v>
          </cell>
          <cell r="BP73">
            <v>101.9</v>
          </cell>
          <cell r="BX73">
            <v>91.5</v>
          </cell>
          <cell r="CF73">
            <v>87.2</v>
          </cell>
          <cell r="CN73">
            <v>78.599999999999994</v>
          </cell>
          <cell r="CV73">
            <v>57.8</v>
          </cell>
        </row>
        <row r="75">
          <cell r="BP75">
            <v>14.4</v>
          </cell>
          <cell r="BX75">
            <v>15.2</v>
          </cell>
          <cell r="CF75">
            <v>15.9</v>
          </cell>
          <cell r="CN75">
            <v>16.100000000000001</v>
          </cell>
          <cell r="CV75">
            <v>15.7</v>
          </cell>
        </row>
        <row r="77">
          <cell r="AN77" t="str">
            <v>類似団体内平均値</v>
          </cell>
          <cell r="BP77">
            <v>60.8</v>
          </cell>
          <cell r="BX77">
            <v>41.5</v>
          </cell>
          <cell r="CF77">
            <v>36.6</v>
          </cell>
          <cell r="CN77">
            <v>37.700000000000003</v>
          </cell>
          <cell r="CV77">
            <v>37.9</v>
          </cell>
        </row>
        <row r="79">
          <cell r="BP79">
            <v>11.1</v>
          </cell>
          <cell r="BX79">
            <v>9.6</v>
          </cell>
          <cell r="CF79">
            <v>9.1999999999999993</v>
          </cell>
          <cell r="CN79">
            <v>8.9</v>
          </cell>
          <cell r="CV79">
            <v>8.6999999999999993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election activeCell="AF2" sqref="AF2"/>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17962561</v>
      </c>
      <c r="BO4" s="423"/>
      <c r="BP4" s="423"/>
      <c r="BQ4" s="423"/>
      <c r="BR4" s="423"/>
      <c r="BS4" s="423"/>
      <c r="BT4" s="423"/>
      <c r="BU4" s="424"/>
      <c r="BV4" s="422">
        <v>17088124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8</v>
      </c>
      <c r="CU4" s="604"/>
      <c r="CV4" s="604"/>
      <c r="CW4" s="604"/>
      <c r="CX4" s="604"/>
      <c r="CY4" s="604"/>
      <c r="CZ4" s="604"/>
      <c r="DA4" s="605"/>
      <c r="DB4" s="603">
        <v>8.1999999999999993</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17198377</v>
      </c>
      <c r="BO5" s="428"/>
      <c r="BP5" s="428"/>
      <c r="BQ5" s="428"/>
      <c r="BR5" s="428"/>
      <c r="BS5" s="428"/>
      <c r="BT5" s="428"/>
      <c r="BU5" s="429"/>
      <c r="BV5" s="427">
        <v>16287521</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100</v>
      </c>
      <c r="CU5" s="398"/>
      <c r="CV5" s="398"/>
      <c r="CW5" s="398"/>
      <c r="CX5" s="398"/>
      <c r="CY5" s="398"/>
      <c r="CZ5" s="398"/>
      <c r="DA5" s="399"/>
      <c r="DB5" s="397">
        <v>100.2</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764184</v>
      </c>
      <c r="BO6" s="428"/>
      <c r="BP6" s="428"/>
      <c r="BQ6" s="428"/>
      <c r="BR6" s="428"/>
      <c r="BS6" s="428"/>
      <c r="BT6" s="428"/>
      <c r="BU6" s="429"/>
      <c r="BV6" s="427">
        <v>800603</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105.1</v>
      </c>
      <c r="CU6" s="578"/>
      <c r="CV6" s="578"/>
      <c r="CW6" s="578"/>
      <c r="CX6" s="578"/>
      <c r="CY6" s="578"/>
      <c r="CZ6" s="578"/>
      <c r="DA6" s="579"/>
      <c r="DB6" s="577">
        <v>105.4</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30115</v>
      </c>
      <c r="BO7" s="428"/>
      <c r="BP7" s="428"/>
      <c r="BQ7" s="428"/>
      <c r="BR7" s="428"/>
      <c r="BS7" s="428"/>
      <c r="BT7" s="428"/>
      <c r="BU7" s="429"/>
      <c r="BV7" s="427">
        <v>28544</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9229227</v>
      </c>
      <c r="CU7" s="428"/>
      <c r="CV7" s="428"/>
      <c r="CW7" s="428"/>
      <c r="CX7" s="428"/>
      <c r="CY7" s="428"/>
      <c r="CZ7" s="428"/>
      <c r="DA7" s="429"/>
      <c r="DB7" s="427">
        <v>9365671</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734069</v>
      </c>
      <c r="BO8" s="428"/>
      <c r="BP8" s="428"/>
      <c r="BQ8" s="428"/>
      <c r="BR8" s="428"/>
      <c r="BS8" s="428"/>
      <c r="BT8" s="428"/>
      <c r="BU8" s="429"/>
      <c r="BV8" s="427">
        <v>772059</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0.36</v>
      </c>
      <c r="CU8" s="541"/>
      <c r="CV8" s="541"/>
      <c r="CW8" s="541"/>
      <c r="CX8" s="541"/>
      <c r="CY8" s="541"/>
      <c r="CZ8" s="541"/>
      <c r="DA8" s="542"/>
      <c r="DB8" s="540">
        <v>0.37</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29331</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94</v>
      </c>
      <c r="AV9" s="485"/>
      <c r="AW9" s="485"/>
      <c r="AX9" s="485"/>
      <c r="AY9" s="407" t="s">
        <v>115</v>
      </c>
      <c r="AZ9" s="408"/>
      <c r="BA9" s="408"/>
      <c r="BB9" s="408"/>
      <c r="BC9" s="408"/>
      <c r="BD9" s="408"/>
      <c r="BE9" s="408"/>
      <c r="BF9" s="408"/>
      <c r="BG9" s="408"/>
      <c r="BH9" s="408"/>
      <c r="BI9" s="408"/>
      <c r="BJ9" s="408"/>
      <c r="BK9" s="408"/>
      <c r="BL9" s="408"/>
      <c r="BM9" s="409"/>
      <c r="BN9" s="427">
        <v>-37990</v>
      </c>
      <c r="BO9" s="428"/>
      <c r="BP9" s="428"/>
      <c r="BQ9" s="428"/>
      <c r="BR9" s="428"/>
      <c r="BS9" s="428"/>
      <c r="BT9" s="428"/>
      <c r="BU9" s="429"/>
      <c r="BV9" s="427">
        <v>150695</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19.899999999999999</v>
      </c>
      <c r="CU9" s="398"/>
      <c r="CV9" s="398"/>
      <c r="CW9" s="398"/>
      <c r="CX9" s="398"/>
      <c r="CY9" s="398"/>
      <c r="CZ9" s="398"/>
      <c r="DA9" s="399"/>
      <c r="DB9" s="397">
        <v>21.6</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31498</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108</v>
      </c>
      <c r="AV10" s="485"/>
      <c r="AW10" s="485"/>
      <c r="AX10" s="485"/>
      <c r="AY10" s="407" t="s">
        <v>119</v>
      </c>
      <c r="AZ10" s="408"/>
      <c r="BA10" s="408"/>
      <c r="BB10" s="408"/>
      <c r="BC10" s="408"/>
      <c r="BD10" s="408"/>
      <c r="BE10" s="408"/>
      <c r="BF10" s="408"/>
      <c r="BG10" s="408"/>
      <c r="BH10" s="408"/>
      <c r="BI10" s="408"/>
      <c r="BJ10" s="408"/>
      <c r="BK10" s="408"/>
      <c r="BL10" s="408"/>
      <c r="BM10" s="409"/>
      <c r="BN10" s="427">
        <v>160000</v>
      </c>
      <c r="BO10" s="428"/>
      <c r="BP10" s="428"/>
      <c r="BQ10" s="428"/>
      <c r="BR10" s="428"/>
      <c r="BS10" s="428"/>
      <c r="BT10" s="428"/>
      <c r="BU10" s="429"/>
      <c r="BV10" s="427">
        <v>10000</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108</v>
      </c>
      <c r="AV11" s="485"/>
      <c r="AW11" s="485"/>
      <c r="AX11" s="485"/>
      <c r="AY11" s="407" t="s">
        <v>124</v>
      </c>
      <c r="AZ11" s="408"/>
      <c r="BA11" s="408"/>
      <c r="BB11" s="408"/>
      <c r="BC11" s="408"/>
      <c r="BD11" s="408"/>
      <c r="BE11" s="408"/>
      <c r="BF11" s="408"/>
      <c r="BG11" s="408"/>
      <c r="BH11" s="408"/>
      <c r="BI11" s="408"/>
      <c r="BJ11" s="408"/>
      <c r="BK11" s="408"/>
      <c r="BL11" s="408"/>
      <c r="BM11" s="409"/>
      <c r="BN11" s="427">
        <v>800000</v>
      </c>
      <c r="BO11" s="428"/>
      <c r="BP11" s="428"/>
      <c r="BQ11" s="428"/>
      <c r="BR11" s="428"/>
      <c r="BS11" s="428"/>
      <c r="BT11" s="428"/>
      <c r="BU11" s="429"/>
      <c r="BV11" s="427">
        <v>0</v>
      </c>
      <c r="BW11" s="428"/>
      <c r="BX11" s="428"/>
      <c r="BY11" s="428"/>
      <c r="BZ11" s="428"/>
      <c r="CA11" s="428"/>
      <c r="CB11" s="428"/>
      <c r="CC11" s="429"/>
      <c r="CD11" s="436" t="s">
        <v>125</v>
      </c>
      <c r="CE11" s="437"/>
      <c r="CF11" s="437"/>
      <c r="CG11" s="437"/>
      <c r="CH11" s="437"/>
      <c r="CI11" s="437"/>
      <c r="CJ11" s="437"/>
      <c r="CK11" s="437"/>
      <c r="CL11" s="437"/>
      <c r="CM11" s="437"/>
      <c r="CN11" s="437"/>
      <c r="CO11" s="437"/>
      <c r="CP11" s="437"/>
      <c r="CQ11" s="437"/>
      <c r="CR11" s="437"/>
      <c r="CS11" s="438"/>
      <c r="CT11" s="540" t="s">
        <v>126</v>
      </c>
      <c r="CU11" s="541"/>
      <c r="CV11" s="541"/>
      <c r="CW11" s="541"/>
      <c r="CX11" s="541"/>
      <c r="CY11" s="541"/>
      <c r="CZ11" s="541"/>
      <c r="DA11" s="542"/>
      <c r="DB11" s="540" t="s">
        <v>127</v>
      </c>
      <c r="DC11" s="541"/>
      <c r="DD11" s="541"/>
      <c r="DE11" s="541"/>
      <c r="DF11" s="541"/>
      <c r="DG11" s="541"/>
      <c r="DH11" s="541"/>
      <c r="DI11" s="542"/>
      <c r="DJ11" s="185"/>
      <c r="DK11" s="185"/>
      <c r="DL11" s="185"/>
      <c r="DM11" s="185"/>
      <c r="DN11" s="185"/>
      <c r="DO11" s="185"/>
    </row>
    <row r="12" spans="1:119" ht="18.75" customHeight="1" x14ac:dyDescent="0.15">
      <c r="A12" s="186"/>
      <c r="B12" s="543" t="s">
        <v>128</v>
      </c>
      <c r="C12" s="544"/>
      <c r="D12" s="544"/>
      <c r="E12" s="544"/>
      <c r="F12" s="544"/>
      <c r="G12" s="544"/>
      <c r="H12" s="544"/>
      <c r="I12" s="544"/>
      <c r="J12" s="544"/>
      <c r="K12" s="545"/>
      <c r="L12" s="552" t="s">
        <v>129</v>
      </c>
      <c r="M12" s="553"/>
      <c r="N12" s="553"/>
      <c r="O12" s="553"/>
      <c r="P12" s="553"/>
      <c r="Q12" s="554"/>
      <c r="R12" s="555">
        <v>28876</v>
      </c>
      <c r="S12" s="556"/>
      <c r="T12" s="556"/>
      <c r="U12" s="556"/>
      <c r="V12" s="557"/>
      <c r="W12" s="558" t="s">
        <v>1</v>
      </c>
      <c r="X12" s="485"/>
      <c r="Y12" s="485"/>
      <c r="Z12" s="485"/>
      <c r="AA12" s="485"/>
      <c r="AB12" s="559"/>
      <c r="AC12" s="484" t="s">
        <v>130</v>
      </c>
      <c r="AD12" s="485"/>
      <c r="AE12" s="485"/>
      <c r="AF12" s="485"/>
      <c r="AG12" s="559"/>
      <c r="AH12" s="484" t="s">
        <v>131</v>
      </c>
      <c r="AI12" s="485"/>
      <c r="AJ12" s="485"/>
      <c r="AK12" s="485"/>
      <c r="AL12" s="560"/>
      <c r="AM12" s="496" t="s">
        <v>132</v>
      </c>
      <c r="AN12" s="401"/>
      <c r="AO12" s="401"/>
      <c r="AP12" s="401"/>
      <c r="AQ12" s="401"/>
      <c r="AR12" s="401"/>
      <c r="AS12" s="401"/>
      <c r="AT12" s="402"/>
      <c r="AU12" s="484" t="s">
        <v>108</v>
      </c>
      <c r="AV12" s="485"/>
      <c r="AW12" s="485"/>
      <c r="AX12" s="485"/>
      <c r="AY12" s="407" t="s">
        <v>133</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134</v>
      </c>
      <c r="CE12" s="437"/>
      <c r="CF12" s="437"/>
      <c r="CG12" s="437"/>
      <c r="CH12" s="437"/>
      <c r="CI12" s="437"/>
      <c r="CJ12" s="437"/>
      <c r="CK12" s="437"/>
      <c r="CL12" s="437"/>
      <c r="CM12" s="437"/>
      <c r="CN12" s="437"/>
      <c r="CO12" s="437"/>
      <c r="CP12" s="437"/>
      <c r="CQ12" s="437"/>
      <c r="CR12" s="437"/>
      <c r="CS12" s="438"/>
      <c r="CT12" s="540" t="s">
        <v>135</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28664</v>
      </c>
      <c r="S13" s="531"/>
      <c r="T13" s="531"/>
      <c r="U13" s="531"/>
      <c r="V13" s="532"/>
      <c r="W13" s="518" t="s">
        <v>138</v>
      </c>
      <c r="X13" s="440"/>
      <c r="Y13" s="440"/>
      <c r="Z13" s="440"/>
      <c r="AA13" s="440"/>
      <c r="AB13" s="441"/>
      <c r="AC13" s="403">
        <v>252</v>
      </c>
      <c r="AD13" s="404"/>
      <c r="AE13" s="404"/>
      <c r="AF13" s="404"/>
      <c r="AG13" s="405"/>
      <c r="AH13" s="403">
        <v>322</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922010</v>
      </c>
      <c r="BO13" s="428"/>
      <c r="BP13" s="428"/>
      <c r="BQ13" s="428"/>
      <c r="BR13" s="428"/>
      <c r="BS13" s="428"/>
      <c r="BT13" s="428"/>
      <c r="BU13" s="429"/>
      <c r="BV13" s="427">
        <v>160695</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15.7</v>
      </c>
      <c r="CU13" s="398"/>
      <c r="CV13" s="398"/>
      <c r="CW13" s="398"/>
      <c r="CX13" s="398"/>
      <c r="CY13" s="398"/>
      <c r="CZ13" s="398"/>
      <c r="DA13" s="399"/>
      <c r="DB13" s="397">
        <v>16.100000000000001</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29358</v>
      </c>
      <c r="S14" s="531"/>
      <c r="T14" s="531"/>
      <c r="U14" s="531"/>
      <c r="V14" s="532"/>
      <c r="W14" s="533"/>
      <c r="X14" s="443"/>
      <c r="Y14" s="443"/>
      <c r="Z14" s="443"/>
      <c r="AA14" s="443"/>
      <c r="AB14" s="444"/>
      <c r="AC14" s="523">
        <v>2.1</v>
      </c>
      <c r="AD14" s="524"/>
      <c r="AE14" s="524"/>
      <c r="AF14" s="524"/>
      <c r="AG14" s="525"/>
      <c r="AH14" s="523">
        <v>2.5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57.8</v>
      </c>
      <c r="CU14" s="535"/>
      <c r="CV14" s="535"/>
      <c r="CW14" s="535"/>
      <c r="CX14" s="535"/>
      <c r="CY14" s="535"/>
      <c r="CZ14" s="535"/>
      <c r="DA14" s="536"/>
      <c r="DB14" s="534">
        <v>78.599999999999994</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145</v>
      </c>
      <c r="N15" s="528"/>
      <c r="O15" s="528"/>
      <c r="P15" s="528"/>
      <c r="Q15" s="529"/>
      <c r="R15" s="530">
        <v>29148</v>
      </c>
      <c r="S15" s="531"/>
      <c r="T15" s="531"/>
      <c r="U15" s="531"/>
      <c r="V15" s="532"/>
      <c r="W15" s="518" t="s">
        <v>146</v>
      </c>
      <c r="X15" s="440"/>
      <c r="Y15" s="440"/>
      <c r="Z15" s="440"/>
      <c r="AA15" s="440"/>
      <c r="AB15" s="441"/>
      <c r="AC15" s="403">
        <v>2023</v>
      </c>
      <c r="AD15" s="404"/>
      <c r="AE15" s="404"/>
      <c r="AF15" s="404"/>
      <c r="AG15" s="405"/>
      <c r="AH15" s="403">
        <v>2128</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2889452</v>
      </c>
      <c r="BO15" s="423"/>
      <c r="BP15" s="423"/>
      <c r="BQ15" s="423"/>
      <c r="BR15" s="423"/>
      <c r="BS15" s="423"/>
      <c r="BT15" s="423"/>
      <c r="BU15" s="424"/>
      <c r="BV15" s="422">
        <v>2916588</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16.7</v>
      </c>
      <c r="AD16" s="524"/>
      <c r="AE16" s="524"/>
      <c r="AF16" s="524"/>
      <c r="AG16" s="525"/>
      <c r="AH16" s="523">
        <v>16.600000000000001</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7939781</v>
      </c>
      <c r="BO16" s="428"/>
      <c r="BP16" s="428"/>
      <c r="BQ16" s="428"/>
      <c r="BR16" s="428"/>
      <c r="BS16" s="428"/>
      <c r="BT16" s="428"/>
      <c r="BU16" s="429"/>
      <c r="BV16" s="427">
        <v>8001284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9845</v>
      </c>
      <c r="AD17" s="404"/>
      <c r="AE17" s="404"/>
      <c r="AF17" s="404"/>
      <c r="AG17" s="405"/>
      <c r="AH17" s="403">
        <v>10399</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3684135</v>
      </c>
      <c r="BO17" s="428"/>
      <c r="BP17" s="428"/>
      <c r="BQ17" s="428"/>
      <c r="BR17" s="428"/>
      <c r="BS17" s="428"/>
      <c r="BT17" s="428"/>
      <c r="BU17" s="429"/>
      <c r="BV17" s="427">
        <v>3718434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255.23</v>
      </c>
      <c r="M18" s="492"/>
      <c r="N18" s="492"/>
      <c r="O18" s="492"/>
      <c r="P18" s="492"/>
      <c r="Q18" s="492"/>
      <c r="R18" s="493"/>
      <c r="S18" s="493"/>
      <c r="T18" s="493"/>
      <c r="U18" s="493"/>
      <c r="V18" s="494"/>
      <c r="W18" s="508"/>
      <c r="X18" s="509"/>
      <c r="Y18" s="509"/>
      <c r="Z18" s="509"/>
      <c r="AA18" s="509"/>
      <c r="AB18" s="519"/>
      <c r="AC18" s="391">
        <v>81.2</v>
      </c>
      <c r="AD18" s="392"/>
      <c r="AE18" s="392"/>
      <c r="AF18" s="392"/>
      <c r="AG18" s="495"/>
      <c r="AH18" s="391">
        <v>80.900000000000006</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9457904</v>
      </c>
      <c r="BO18" s="428"/>
      <c r="BP18" s="428"/>
      <c r="BQ18" s="428"/>
      <c r="BR18" s="428"/>
      <c r="BS18" s="428"/>
      <c r="BT18" s="428"/>
      <c r="BU18" s="429"/>
      <c r="BV18" s="427">
        <v>9631701</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115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11526960</v>
      </c>
      <c r="BO19" s="428"/>
      <c r="BP19" s="428"/>
      <c r="BQ19" s="428"/>
      <c r="BR19" s="428"/>
      <c r="BS19" s="428"/>
      <c r="BT19" s="428"/>
      <c r="BU19" s="429"/>
      <c r="BV19" s="427">
        <v>11597346</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13617</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24091399</v>
      </c>
      <c r="BO23" s="428"/>
      <c r="BP23" s="428"/>
      <c r="BQ23" s="428"/>
      <c r="BR23" s="428"/>
      <c r="BS23" s="428"/>
      <c r="BT23" s="428"/>
      <c r="BU23" s="429"/>
      <c r="BV23" s="427">
        <v>25481848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7000</v>
      </c>
      <c r="R24" s="404"/>
      <c r="S24" s="404"/>
      <c r="T24" s="404"/>
      <c r="U24" s="404"/>
      <c r="V24" s="405"/>
      <c r="W24" s="469"/>
      <c r="X24" s="460"/>
      <c r="Y24" s="461"/>
      <c r="Z24" s="400" t="s">
        <v>170</v>
      </c>
      <c r="AA24" s="401"/>
      <c r="AB24" s="401"/>
      <c r="AC24" s="401"/>
      <c r="AD24" s="401"/>
      <c r="AE24" s="401"/>
      <c r="AF24" s="401"/>
      <c r="AG24" s="402"/>
      <c r="AH24" s="403">
        <v>287</v>
      </c>
      <c r="AI24" s="404"/>
      <c r="AJ24" s="404"/>
      <c r="AK24" s="404"/>
      <c r="AL24" s="405"/>
      <c r="AM24" s="403">
        <v>873054</v>
      </c>
      <c r="AN24" s="404"/>
      <c r="AO24" s="404"/>
      <c r="AP24" s="404"/>
      <c r="AQ24" s="404"/>
      <c r="AR24" s="405"/>
      <c r="AS24" s="403">
        <v>3042</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19077730</v>
      </c>
      <c r="BO24" s="428"/>
      <c r="BP24" s="428"/>
      <c r="BQ24" s="428"/>
      <c r="BR24" s="428"/>
      <c r="BS24" s="428"/>
      <c r="BT24" s="428"/>
      <c r="BU24" s="429"/>
      <c r="BV24" s="427">
        <v>19147902</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1</v>
      </c>
      <c r="M25" s="404"/>
      <c r="N25" s="404"/>
      <c r="O25" s="404"/>
      <c r="P25" s="405"/>
      <c r="Q25" s="403">
        <v>5940</v>
      </c>
      <c r="R25" s="404"/>
      <c r="S25" s="404"/>
      <c r="T25" s="404"/>
      <c r="U25" s="404"/>
      <c r="V25" s="405"/>
      <c r="W25" s="469"/>
      <c r="X25" s="460"/>
      <c r="Y25" s="461"/>
      <c r="Z25" s="400" t="s">
        <v>173</v>
      </c>
      <c r="AA25" s="401"/>
      <c r="AB25" s="401"/>
      <c r="AC25" s="401"/>
      <c r="AD25" s="401"/>
      <c r="AE25" s="401"/>
      <c r="AF25" s="401"/>
      <c r="AG25" s="402"/>
      <c r="AH25" s="403">
        <v>57</v>
      </c>
      <c r="AI25" s="404"/>
      <c r="AJ25" s="404"/>
      <c r="AK25" s="404"/>
      <c r="AL25" s="405"/>
      <c r="AM25" s="403">
        <v>176472</v>
      </c>
      <c r="AN25" s="404"/>
      <c r="AO25" s="404"/>
      <c r="AP25" s="404"/>
      <c r="AQ25" s="404"/>
      <c r="AR25" s="405"/>
      <c r="AS25" s="403">
        <v>3096</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5562942</v>
      </c>
      <c r="BO25" s="423"/>
      <c r="BP25" s="423"/>
      <c r="BQ25" s="423"/>
      <c r="BR25" s="423"/>
      <c r="BS25" s="423"/>
      <c r="BT25" s="423"/>
      <c r="BU25" s="424"/>
      <c r="BV25" s="422">
        <v>634754</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175</v>
      </c>
      <c r="F26" s="401"/>
      <c r="G26" s="401"/>
      <c r="H26" s="401"/>
      <c r="I26" s="401"/>
      <c r="J26" s="401"/>
      <c r="K26" s="402"/>
      <c r="L26" s="403">
        <v>1</v>
      </c>
      <c r="M26" s="404"/>
      <c r="N26" s="404"/>
      <c r="O26" s="404"/>
      <c r="P26" s="405"/>
      <c r="Q26" s="403">
        <v>5350</v>
      </c>
      <c r="R26" s="404"/>
      <c r="S26" s="404"/>
      <c r="T26" s="404"/>
      <c r="U26" s="404"/>
      <c r="V26" s="405"/>
      <c r="W26" s="469"/>
      <c r="X26" s="460"/>
      <c r="Y26" s="461"/>
      <c r="Z26" s="400" t="s">
        <v>176</v>
      </c>
      <c r="AA26" s="482"/>
      <c r="AB26" s="482"/>
      <c r="AC26" s="482"/>
      <c r="AD26" s="482"/>
      <c r="AE26" s="482"/>
      <c r="AF26" s="482"/>
      <c r="AG26" s="483"/>
      <c r="AH26" s="403" t="s">
        <v>136</v>
      </c>
      <c r="AI26" s="404"/>
      <c r="AJ26" s="404"/>
      <c r="AK26" s="404"/>
      <c r="AL26" s="405"/>
      <c r="AM26" s="403" t="s">
        <v>136</v>
      </c>
      <c r="AN26" s="404"/>
      <c r="AO26" s="404"/>
      <c r="AP26" s="404"/>
      <c r="AQ26" s="404"/>
      <c r="AR26" s="405"/>
      <c r="AS26" s="403" t="s">
        <v>135</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t="s">
        <v>135</v>
      </c>
      <c r="BO26" s="428"/>
      <c r="BP26" s="428"/>
      <c r="BQ26" s="428"/>
      <c r="BR26" s="428"/>
      <c r="BS26" s="428"/>
      <c r="BT26" s="428"/>
      <c r="BU26" s="429"/>
      <c r="BV26" s="427" t="s">
        <v>136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178</v>
      </c>
      <c r="F27" s="401"/>
      <c r="G27" s="401"/>
      <c r="H27" s="401"/>
      <c r="I27" s="401"/>
      <c r="J27" s="401"/>
      <c r="K27" s="402"/>
      <c r="L27" s="403">
        <v>1</v>
      </c>
      <c r="M27" s="404"/>
      <c r="N27" s="404"/>
      <c r="O27" s="404"/>
      <c r="P27" s="405"/>
      <c r="Q27" s="403">
        <v>4070</v>
      </c>
      <c r="R27" s="404"/>
      <c r="S27" s="404"/>
      <c r="T27" s="404"/>
      <c r="U27" s="404"/>
      <c r="V27" s="405"/>
      <c r="W27" s="469"/>
      <c r="X27" s="460"/>
      <c r="Y27" s="461"/>
      <c r="Z27" s="400" t="s">
        <v>179</v>
      </c>
      <c r="AA27" s="401"/>
      <c r="AB27" s="401"/>
      <c r="AC27" s="401"/>
      <c r="AD27" s="401"/>
      <c r="AE27" s="401"/>
      <c r="AF27" s="401"/>
      <c r="AG27" s="402"/>
      <c r="AH27" s="403">
        <v>8</v>
      </c>
      <c r="AI27" s="404"/>
      <c r="AJ27" s="404"/>
      <c r="AK27" s="404"/>
      <c r="AL27" s="405"/>
      <c r="AM27" s="403">
        <v>18944</v>
      </c>
      <c r="AN27" s="404"/>
      <c r="AO27" s="404"/>
      <c r="AP27" s="404"/>
      <c r="AQ27" s="404"/>
      <c r="AR27" s="405"/>
      <c r="AS27" s="403">
        <v>2368</v>
      </c>
      <c r="AT27" s="404"/>
      <c r="AU27" s="404"/>
      <c r="AV27" s="404"/>
      <c r="AW27" s="404"/>
      <c r="AX27" s="406"/>
      <c r="AY27" s="433" t="s">
        <v>180</v>
      </c>
      <c r="AZ27" s="434"/>
      <c r="BA27" s="434"/>
      <c r="BB27" s="434"/>
      <c r="BC27" s="434"/>
      <c r="BD27" s="434"/>
      <c r="BE27" s="434"/>
      <c r="BF27" s="434"/>
      <c r="BG27" s="434"/>
      <c r="BH27" s="434"/>
      <c r="BI27" s="434"/>
      <c r="BJ27" s="434"/>
      <c r="BK27" s="434"/>
      <c r="BL27" s="434"/>
      <c r="BM27" s="435"/>
      <c r="BN27" s="430" t="s">
        <v>136</v>
      </c>
      <c r="BO27" s="431"/>
      <c r="BP27" s="431"/>
      <c r="BQ27" s="431"/>
      <c r="BR27" s="431"/>
      <c r="BS27" s="431"/>
      <c r="BT27" s="431"/>
      <c r="BU27" s="432"/>
      <c r="BV27" s="430" t="s">
        <v>127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181</v>
      </c>
      <c r="F28" s="401"/>
      <c r="G28" s="401"/>
      <c r="H28" s="401"/>
      <c r="I28" s="401"/>
      <c r="J28" s="401"/>
      <c r="K28" s="402"/>
      <c r="L28" s="403">
        <v>1</v>
      </c>
      <c r="M28" s="404"/>
      <c r="N28" s="404"/>
      <c r="O28" s="404"/>
      <c r="P28" s="405"/>
      <c r="Q28" s="403">
        <v>3740</v>
      </c>
      <c r="R28" s="404"/>
      <c r="S28" s="404"/>
      <c r="T28" s="404"/>
      <c r="U28" s="404"/>
      <c r="V28" s="405"/>
      <c r="W28" s="469"/>
      <c r="X28" s="460"/>
      <c r="Y28" s="461"/>
      <c r="Z28" s="400" t="s">
        <v>182</v>
      </c>
      <c r="AA28" s="401"/>
      <c r="AB28" s="401"/>
      <c r="AC28" s="401"/>
      <c r="AD28" s="401"/>
      <c r="AE28" s="401"/>
      <c r="AF28" s="401"/>
      <c r="AG28" s="402"/>
      <c r="AH28" s="403" t="s">
        <v>135</v>
      </c>
      <c r="AI28" s="404"/>
      <c r="AJ28" s="404"/>
      <c r="AK28" s="404"/>
      <c r="AL28" s="405"/>
      <c r="AM28" s="403" t="s">
        <v>136</v>
      </c>
      <c r="AN28" s="404"/>
      <c r="AO28" s="404"/>
      <c r="AP28" s="404"/>
      <c r="AQ28" s="404"/>
      <c r="AR28" s="405"/>
      <c r="AS28" s="403" t="s">
        <v>127</v>
      </c>
      <c r="AT28" s="404"/>
      <c r="AU28" s="404"/>
      <c r="AV28" s="404"/>
      <c r="AW28" s="404"/>
      <c r="AX28" s="406"/>
      <c r="AY28" s="410" t="s">
        <v>183</v>
      </c>
      <c r="AZ28" s="411"/>
      <c r="BA28" s="411"/>
      <c r="BB28" s="412"/>
      <c r="BC28" s="419" t="s">
        <v>48</v>
      </c>
      <c r="BD28" s="420"/>
      <c r="BE28" s="420"/>
      <c r="BF28" s="420"/>
      <c r="BG28" s="420"/>
      <c r="BH28" s="420"/>
      <c r="BI28" s="420"/>
      <c r="BJ28" s="420"/>
      <c r="BK28" s="420"/>
      <c r="BL28" s="420"/>
      <c r="BM28" s="421"/>
      <c r="BN28" s="422">
        <v>2220000</v>
      </c>
      <c r="BO28" s="423"/>
      <c r="BP28" s="423"/>
      <c r="BQ28" s="423"/>
      <c r="BR28" s="423"/>
      <c r="BS28" s="423"/>
      <c r="BT28" s="423"/>
      <c r="BU28" s="424"/>
      <c r="BV28" s="422">
        <v>2060000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184</v>
      </c>
      <c r="F29" s="401"/>
      <c r="G29" s="401"/>
      <c r="H29" s="401"/>
      <c r="I29" s="401"/>
      <c r="J29" s="401"/>
      <c r="K29" s="402"/>
      <c r="L29" s="403">
        <v>13</v>
      </c>
      <c r="M29" s="404"/>
      <c r="N29" s="404"/>
      <c r="O29" s="404"/>
      <c r="P29" s="405"/>
      <c r="Q29" s="403">
        <v>3520</v>
      </c>
      <c r="R29" s="404"/>
      <c r="S29" s="404"/>
      <c r="T29" s="404"/>
      <c r="U29" s="404"/>
      <c r="V29" s="405"/>
      <c r="W29" s="470"/>
      <c r="X29" s="471"/>
      <c r="Y29" s="472"/>
      <c r="Z29" s="400" t="s">
        <v>185</v>
      </c>
      <c r="AA29" s="401"/>
      <c r="AB29" s="401"/>
      <c r="AC29" s="401"/>
      <c r="AD29" s="401"/>
      <c r="AE29" s="401"/>
      <c r="AF29" s="401"/>
      <c r="AG29" s="402"/>
      <c r="AH29" s="403">
        <v>295</v>
      </c>
      <c r="AI29" s="404"/>
      <c r="AJ29" s="404"/>
      <c r="AK29" s="404"/>
      <c r="AL29" s="405"/>
      <c r="AM29" s="403">
        <v>891998</v>
      </c>
      <c r="AN29" s="404"/>
      <c r="AO29" s="404"/>
      <c r="AP29" s="404"/>
      <c r="AQ29" s="404"/>
      <c r="AR29" s="405"/>
      <c r="AS29" s="403">
        <v>3024</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1965000</v>
      </c>
      <c r="BO29" s="428"/>
      <c r="BP29" s="428"/>
      <c r="BQ29" s="428"/>
      <c r="BR29" s="428"/>
      <c r="BS29" s="428"/>
      <c r="BT29" s="428"/>
      <c r="BU29" s="429"/>
      <c r="BV29" s="427">
        <v>1843000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97.4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3738908</v>
      </c>
      <c r="BO30" s="431"/>
      <c r="BP30" s="431"/>
      <c r="BQ30" s="431"/>
      <c r="BR30" s="431"/>
      <c r="BS30" s="431"/>
      <c r="BT30" s="431"/>
      <c r="BU30" s="432"/>
      <c r="BV30" s="430">
        <v>3924468</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196</v>
      </c>
      <c r="AN33" s="390"/>
      <c r="AO33" s="389" t="s">
        <v>195</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201</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5</v>
      </c>
      <c r="V34" s="386"/>
      <c r="W34" s="385" t="str">
        <f>IF('各会計、関係団体の財政状況及び健全化判断比率'!B28="","",'各会計、関係団体の財政状況及び健全化判断比率'!B28)</f>
        <v>国民健康保険特別会計（事業勘定）</v>
      </c>
      <c r="X34" s="385"/>
      <c r="Y34" s="385"/>
      <c r="Z34" s="385"/>
      <c r="AA34" s="385"/>
      <c r="AB34" s="385"/>
      <c r="AC34" s="385"/>
      <c r="AD34" s="385"/>
      <c r="AE34" s="385"/>
      <c r="AF34" s="385"/>
      <c r="AG34" s="385"/>
      <c r="AH34" s="385"/>
      <c r="AI34" s="385"/>
      <c r="AJ34" s="385"/>
      <c r="AK34" s="385"/>
      <c r="AL34" s="213"/>
      <c r="AM34" s="386">
        <f>IF(AO34="","",MAX(C34:D43,U34:V43)+1)</f>
        <v>10</v>
      </c>
      <c r="AN34" s="386"/>
      <c r="AO34" s="385" t="str">
        <f>IF('各会計、関係団体の財政状況及び健全化判断比率'!B33="","",'各会計、関係団体の財政状況及び健全化判断比率'!B33)</f>
        <v>新宮市立医療センター病院事業会計</v>
      </c>
      <c r="AP34" s="385"/>
      <c r="AQ34" s="385"/>
      <c r="AR34" s="385"/>
      <c r="AS34" s="385"/>
      <c r="AT34" s="385"/>
      <c r="AU34" s="385"/>
      <c r="AV34" s="385"/>
      <c r="AW34" s="385"/>
      <c r="AX34" s="385"/>
      <c r="AY34" s="385"/>
      <c r="AZ34" s="385"/>
      <c r="BA34" s="385"/>
      <c r="BB34" s="385"/>
      <c r="BC34" s="385"/>
      <c r="BD34" s="213"/>
      <c r="BE34" s="386">
        <f>IF(BG34="","",MAX(C34:D43,U34:V43,AM34:AN43)+1)</f>
        <v>13</v>
      </c>
      <c r="BF34" s="386"/>
      <c r="BG34" s="385" t="str">
        <f>IF('各会計、関係団体の財政状況及び健全化判断比率'!B36="","",'各会計、関係団体の財政状況及び健全化判断比率'!B36)</f>
        <v>と畜場特別会計</v>
      </c>
      <c r="BH34" s="385"/>
      <c r="BI34" s="385"/>
      <c r="BJ34" s="385"/>
      <c r="BK34" s="385"/>
      <c r="BL34" s="385"/>
      <c r="BM34" s="385"/>
      <c r="BN34" s="385"/>
      <c r="BO34" s="385"/>
      <c r="BP34" s="385"/>
      <c r="BQ34" s="385"/>
      <c r="BR34" s="385"/>
      <c r="BS34" s="385"/>
      <c r="BT34" s="385"/>
      <c r="BU34" s="385"/>
      <c r="BV34" s="213"/>
      <c r="BW34" s="386">
        <f>IF(BY34="","",MAX(C34:D43,U34:V43,AM34:AN43,BE34:BF43)+1)</f>
        <v>14</v>
      </c>
      <c r="BX34" s="386"/>
      <c r="BY34" s="385" t="str">
        <f>IF('各会計、関係団体の財政状況及び健全化判断比率'!B68="","",'各会計、関係団体の財政状況及び健全化判断比率'!B68)</f>
        <v>和歌山県市町村総合事務組合</v>
      </c>
      <c r="BZ34" s="385"/>
      <c r="CA34" s="385"/>
      <c r="CB34" s="385"/>
      <c r="CC34" s="385"/>
      <c r="CD34" s="385"/>
      <c r="CE34" s="385"/>
      <c r="CF34" s="385"/>
      <c r="CG34" s="385"/>
      <c r="CH34" s="385"/>
      <c r="CI34" s="385"/>
      <c r="CJ34" s="385"/>
      <c r="CK34" s="385"/>
      <c r="CL34" s="385"/>
      <c r="CM34" s="385"/>
      <c r="CN34" s="213"/>
      <c r="CO34" s="386">
        <f>IF(CQ34="","",MAX(C34:D43,U34:V43,AM34:AN43,BE34:BF43,BW34:BX43)+1)</f>
        <v>24</v>
      </c>
      <c r="CP34" s="386"/>
      <c r="CQ34" s="385" t="str">
        <f>IF('各会計、関係団体の財政状況及び健全化判断比率'!BS7="","",'各会計、関係団体の財政状況及び健全化判断比率'!BS7)</f>
        <v>(財)新宮徐福協会</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住宅資金貸付事業特別会計</v>
      </c>
      <c r="F35" s="385"/>
      <c r="G35" s="385"/>
      <c r="H35" s="385"/>
      <c r="I35" s="385"/>
      <c r="J35" s="385"/>
      <c r="K35" s="385"/>
      <c r="L35" s="385"/>
      <c r="M35" s="385"/>
      <c r="N35" s="385"/>
      <c r="O35" s="385"/>
      <c r="P35" s="385"/>
      <c r="Q35" s="385"/>
      <c r="R35" s="385"/>
      <c r="S35" s="385"/>
      <c r="T35" s="213"/>
      <c r="U35" s="386">
        <f>IF(W35="","",U34+1)</f>
        <v>6</v>
      </c>
      <c r="V35" s="386"/>
      <c r="W35" s="385" t="str">
        <f>IF('各会計、関係団体の財政状況及び健全化判断比率'!B29="","",'各会計、関係団体の財政状況及び健全化判断比率'!B29)</f>
        <v>国民健康保険特別会計（直診勘定）</v>
      </c>
      <c r="X35" s="385"/>
      <c r="Y35" s="385"/>
      <c r="Z35" s="385"/>
      <c r="AA35" s="385"/>
      <c r="AB35" s="385"/>
      <c r="AC35" s="385"/>
      <c r="AD35" s="385"/>
      <c r="AE35" s="385"/>
      <c r="AF35" s="385"/>
      <c r="AG35" s="385"/>
      <c r="AH35" s="385"/>
      <c r="AI35" s="385"/>
      <c r="AJ35" s="385"/>
      <c r="AK35" s="385"/>
      <c r="AL35" s="213"/>
      <c r="AM35" s="386">
        <f t="shared" ref="AM35:AM43" si="0">IF(AO35="","",AM34+1)</f>
        <v>11</v>
      </c>
      <c r="AN35" s="386"/>
      <c r="AO35" s="385" t="str">
        <f>IF('各会計、関係団体の財政状況及び健全化判断比率'!B34="","",'各会計、関係団体の財政状況及び健全化判断比率'!B34)</f>
        <v>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15</v>
      </c>
      <c r="BX35" s="386"/>
      <c r="BY35" s="385" t="str">
        <f>IF('各会計、関係団体の財政状況及び健全化判断比率'!B69="","",'各会計、関係団体の財政状況及び健全化判断比率'!B69)</f>
        <v>紀南学園事務組合</v>
      </c>
      <c r="BZ35" s="385"/>
      <c r="CA35" s="385"/>
      <c r="CB35" s="385"/>
      <c r="CC35" s="385"/>
      <c r="CD35" s="385"/>
      <c r="CE35" s="385"/>
      <c r="CF35" s="385"/>
      <c r="CG35" s="385"/>
      <c r="CH35" s="385"/>
      <c r="CI35" s="385"/>
      <c r="CJ35" s="385"/>
      <c r="CK35" s="385"/>
      <c r="CL35" s="385"/>
      <c r="CM35" s="385"/>
      <c r="CN35" s="213"/>
      <c r="CO35" s="386">
        <f t="shared" ref="CO35:CO43" si="3">IF(CQ35="","",CO34+1)</f>
        <v>25</v>
      </c>
      <c r="CP35" s="386"/>
      <c r="CQ35" s="385" t="str">
        <f>IF('各会計、関係団体の財政状況及び健全化判断比率'!BS8="","",'各会計、関係団体の財政状況及び健全化判断比率'!BS8)</f>
        <v>(財)新熊野体験研修協会</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土地取得特別会計</v>
      </c>
      <c r="F36" s="385"/>
      <c r="G36" s="385"/>
      <c r="H36" s="385"/>
      <c r="I36" s="385"/>
      <c r="J36" s="385"/>
      <c r="K36" s="385"/>
      <c r="L36" s="385"/>
      <c r="M36" s="385"/>
      <c r="N36" s="385"/>
      <c r="O36" s="385"/>
      <c r="P36" s="385"/>
      <c r="Q36" s="385"/>
      <c r="R36" s="385"/>
      <c r="S36" s="385"/>
      <c r="T36" s="213"/>
      <c r="U36" s="386">
        <f t="shared" ref="U36:U43" si="4">IF(W36="","",U35+1)</f>
        <v>7</v>
      </c>
      <c r="V36" s="386"/>
      <c r="W36" s="385" t="str">
        <f>IF('各会計、関係団体の財政状況及び健全化判断比率'!B30="","",'各会計、関係団体の財政状況及び健全化判断比率'!B30)</f>
        <v>介護保険特別会計</v>
      </c>
      <c r="X36" s="385"/>
      <c r="Y36" s="385"/>
      <c r="Z36" s="385"/>
      <c r="AA36" s="385"/>
      <c r="AB36" s="385"/>
      <c r="AC36" s="385"/>
      <c r="AD36" s="385"/>
      <c r="AE36" s="385"/>
      <c r="AF36" s="385"/>
      <c r="AG36" s="385"/>
      <c r="AH36" s="385"/>
      <c r="AI36" s="385"/>
      <c r="AJ36" s="385"/>
      <c r="AK36" s="385"/>
      <c r="AL36" s="213"/>
      <c r="AM36" s="386">
        <f t="shared" si="0"/>
        <v>12</v>
      </c>
      <c r="AN36" s="386"/>
      <c r="AO36" s="385" t="str">
        <f>IF('各会計、関係団体の財政状況及び健全化判断比率'!B35="","",'各会計、関係団体の財政状況及び健全化判断比率'!B35)</f>
        <v>簡易水道事業会計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16</v>
      </c>
      <c r="BX36" s="386"/>
      <c r="BY36" s="385" t="str">
        <f>IF('各会計、関係団体の財政状況及び健全化判断比率'!B70="","",'各会計、関係団体の財政状況及び健全化判断比率'!B70)</f>
        <v>紀南環境衛生施設事務組合</v>
      </c>
      <c r="BZ36" s="385"/>
      <c r="CA36" s="385"/>
      <c r="CB36" s="385"/>
      <c r="CC36" s="385"/>
      <c r="CD36" s="385"/>
      <c r="CE36" s="385"/>
      <c r="CF36" s="385"/>
      <c r="CG36" s="385"/>
      <c r="CH36" s="385"/>
      <c r="CI36" s="385"/>
      <c r="CJ36" s="385"/>
      <c r="CK36" s="385"/>
      <c r="CL36" s="385"/>
      <c r="CM36" s="385"/>
      <c r="CN36" s="213"/>
      <c r="CO36" s="386">
        <f t="shared" si="3"/>
        <v>26</v>
      </c>
      <c r="CP36" s="386"/>
      <c r="CQ36" s="385" t="str">
        <f>IF('各会計、関係団体の財政状況及び健全化判断比率'!BS9="","",'各会計、関係団体の財政状況及び健全化判断比率'!BS9)</f>
        <v>(財)佐藤春夫記念会</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f>IF(E37="","",C36+1)</f>
        <v>4</v>
      </c>
      <c r="D37" s="386"/>
      <c r="E37" s="385" t="str">
        <f>IF('各会計、関係団体の財政状況及び健全化判断比率'!B10="","",'各会計、関係団体の財政状況及び健全化判断比率'!B10)</f>
        <v>蜂伏団地共同汚水処理施設事業特別会計</v>
      </c>
      <c r="F37" s="385"/>
      <c r="G37" s="385"/>
      <c r="H37" s="385"/>
      <c r="I37" s="385"/>
      <c r="J37" s="385"/>
      <c r="K37" s="385"/>
      <c r="L37" s="385"/>
      <c r="M37" s="385"/>
      <c r="N37" s="385"/>
      <c r="O37" s="385"/>
      <c r="P37" s="385"/>
      <c r="Q37" s="385"/>
      <c r="R37" s="385"/>
      <c r="S37" s="385"/>
      <c r="T37" s="213"/>
      <c r="U37" s="386">
        <f t="shared" si="4"/>
        <v>8</v>
      </c>
      <c r="V37" s="386"/>
      <c r="W37" s="385" t="str">
        <f>IF('各会計、関係団体の財政状況及び健全化判断比率'!B31="","",'各会計、関係団体の財政状況及び健全化判断比率'!B31)</f>
        <v>後期高齢者医療特別会計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17</v>
      </c>
      <c r="BX37" s="386"/>
      <c r="BY37" s="385" t="str">
        <f>IF('各会計、関係団体の財政状況及び健全化判断比率'!B71="","",'各会計、関係団体の財政状況及び健全化判断比率'!B71)</f>
        <v>東牟婁郡新宮市老人福祉施設事務組合（普通会計）</v>
      </c>
      <c r="BZ37" s="385"/>
      <c r="CA37" s="385"/>
      <c r="CB37" s="385"/>
      <c r="CC37" s="385"/>
      <c r="CD37" s="385"/>
      <c r="CE37" s="385"/>
      <c r="CF37" s="385"/>
      <c r="CG37" s="385"/>
      <c r="CH37" s="385"/>
      <c r="CI37" s="385"/>
      <c r="CJ37" s="385"/>
      <c r="CK37" s="385"/>
      <c r="CL37" s="385"/>
      <c r="CM37" s="385"/>
      <c r="CN37" s="213"/>
      <c r="CO37" s="386">
        <f t="shared" si="3"/>
        <v>27</v>
      </c>
      <c r="CP37" s="386"/>
      <c r="CQ37" s="385" t="str">
        <f>IF('各会計、関係団体の財政状況及び健全化判断比率'!BS10="","",'各会計、関係団体の財政状況及び健全化判断比率'!BS10)</f>
        <v>新宮港埠頭(株)</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9</v>
      </c>
      <c r="V38" s="386"/>
      <c r="W38" s="385" t="str">
        <f>IF('各会計、関係団体の財政状況及び健全化判断比率'!B32="","",'各会計、関係団体の財政状況及び健全化判断比率'!B32)</f>
        <v>駐車場事業特別会計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18</v>
      </c>
      <c r="BX38" s="386"/>
      <c r="BY38" s="385" t="str">
        <f>IF('各会計、関係団体の財政状況及び健全化判断比率'!B72="","",'各会計、関係団体の財政状況及び健全化判断比率'!B72)</f>
        <v>東牟婁郡新宮市老人福祉施設事務組合（公営企業会計）</v>
      </c>
      <c r="BZ38" s="385"/>
      <c r="CA38" s="385"/>
      <c r="CB38" s="385"/>
      <c r="CC38" s="385"/>
      <c r="CD38" s="385"/>
      <c r="CE38" s="385"/>
      <c r="CF38" s="385"/>
      <c r="CG38" s="385"/>
      <c r="CH38" s="385"/>
      <c r="CI38" s="385"/>
      <c r="CJ38" s="385"/>
      <c r="CK38" s="385"/>
      <c r="CL38" s="385"/>
      <c r="CM38" s="385"/>
      <c r="CN38" s="213"/>
      <c r="CO38" s="386">
        <f t="shared" si="3"/>
        <v>28</v>
      </c>
      <c r="CP38" s="386"/>
      <c r="CQ38" s="385" t="str">
        <f>IF('各会計、関係団体の財政状況及び健全化判断比率'!BS11="","",'各会計、関係団体の財政状況及び健全化判断比率'!BS11)</f>
        <v>(株)紀南ヘリポート</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19</v>
      </c>
      <c r="BX39" s="386"/>
      <c r="BY39" s="385" t="str">
        <f>IF('各会計、関係団体の財政状況及び健全化判断比率'!B73="","",'各会計、関係団体の財政状況及び健全化判断比率'!B73)</f>
        <v>新宮周辺広域市町村圏事務組合（普通会計）</v>
      </c>
      <c r="BZ39" s="385"/>
      <c r="CA39" s="385"/>
      <c r="CB39" s="385"/>
      <c r="CC39" s="385"/>
      <c r="CD39" s="385"/>
      <c r="CE39" s="385"/>
      <c r="CF39" s="385"/>
      <c r="CG39" s="385"/>
      <c r="CH39" s="385"/>
      <c r="CI39" s="385"/>
      <c r="CJ39" s="385"/>
      <c r="CK39" s="385"/>
      <c r="CL39" s="385"/>
      <c r="CM39" s="385"/>
      <c r="CN39" s="213"/>
      <c r="CO39" s="386">
        <f t="shared" si="3"/>
        <v>29</v>
      </c>
      <c r="CP39" s="386"/>
      <c r="CQ39" s="385" t="str">
        <f>IF('各会計、関係団体の財政状況及び健全化判断比率'!BS12="","",'各会計、関係団体の財政状況及び健全化判断比率'!BS12)</f>
        <v>(財)熊野川町ふれあい公社</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20</v>
      </c>
      <c r="BX40" s="386"/>
      <c r="BY40" s="385" t="str">
        <f>IF('各会計、関係団体の財政状況及び健全化判断比率'!B74="","",'各会計、関係団体の財政状況及び健全化判断比率'!B74)</f>
        <v>新宮周辺広域市町村圏事務組合（公営企業会計）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21</v>
      </c>
      <c r="BX41" s="386"/>
      <c r="BY41" s="385" t="str">
        <f>IF('各会計、関係団体の財政状況及び健全化判断比率'!B75="","",'各会計、関係団体の財政状況及び健全化判断比率'!B75)</f>
        <v>和歌山県地方税回収機構</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22</v>
      </c>
      <c r="BX42" s="386"/>
      <c r="BY42" s="385" t="str">
        <f>IF('各会計、関係団体の財政状況及び健全化判断比率'!B76="","",'各会計、関係団体の財政状況及び健全化判断比率'!B76)</f>
        <v>和歌山県後期高齢者医療広域連合（普通会計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23</v>
      </c>
      <c r="BX43" s="386"/>
      <c r="BY43" s="385" t="str">
        <f>IF('各会計、関係団体の財政状況及び健全化判断比率'!B77="","",'各会計、関係団体の財政状況及び健全化判断比率'!B77)</f>
        <v>和歌山県後期高齢者医療広域連合（特別会計）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QmxSRTDx+rBux01gtXs2GIX0gQhFe3f9lTau1yOYbnpJKr3gkCayF1mmV89iulVQYBQscrHXafwb5LiJtDuKw==" saltValue="mDWe5m9S5Z2pnUWJvssi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X1"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225</v>
      </c>
      <c r="C5" s="723"/>
      <c r="D5" s="723"/>
      <c r="E5" s="723"/>
      <c r="F5" s="723"/>
      <c r="G5" s="723"/>
      <c r="H5" s="723"/>
      <c r="I5" s="723"/>
      <c r="J5" s="723"/>
      <c r="K5" s="723"/>
      <c r="L5" s="723"/>
      <c r="M5" s="723"/>
      <c r="N5" s="723"/>
      <c r="O5" s="723"/>
      <c r="P5" s="723"/>
      <c r="Q5" s="724"/>
      <c r="R5" s="688">
        <v>3113515</v>
      </c>
      <c r="S5" s="689"/>
      <c r="T5" s="689"/>
      <c r="U5" s="689"/>
      <c r="V5" s="689"/>
      <c r="W5" s="689"/>
      <c r="X5" s="689"/>
      <c r="Y5" s="735"/>
      <c r="Z5" s="753">
        <v>17.3</v>
      </c>
      <c r="AA5" s="753"/>
      <c r="AB5" s="753"/>
      <c r="AC5" s="753"/>
      <c r="AD5" s="754">
        <v>3113515</v>
      </c>
      <c r="AE5" s="754"/>
      <c r="AF5" s="754"/>
      <c r="AG5" s="754"/>
      <c r="AH5" s="754"/>
      <c r="AI5" s="754"/>
      <c r="AJ5" s="754"/>
      <c r="AK5" s="754"/>
      <c r="AL5" s="736">
        <v>34.6</v>
      </c>
      <c r="AM5" s="705"/>
      <c r="AN5" s="705"/>
      <c r="AO5" s="737"/>
      <c r="AP5" s="722" t="s">
        <v>226</v>
      </c>
      <c r="AQ5" s="723"/>
      <c r="AR5" s="723"/>
      <c r="AS5" s="723"/>
      <c r="AT5" s="723"/>
      <c r="AU5" s="723"/>
      <c r="AV5" s="723"/>
      <c r="AW5" s="723"/>
      <c r="AX5" s="723"/>
      <c r="AY5" s="723"/>
      <c r="AZ5" s="723"/>
      <c r="BA5" s="723"/>
      <c r="BB5" s="723"/>
      <c r="BC5" s="723"/>
      <c r="BD5" s="723"/>
      <c r="BE5" s="723"/>
      <c r="BF5" s="724"/>
      <c r="BG5" s="623">
        <v>3108389</v>
      </c>
      <c r="BH5" s="626"/>
      <c r="BI5" s="626"/>
      <c r="BJ5" s="626"/>
      <c r="BK5" s="626"/>
      <c r="BL5" s="626"/>
      <c r="BM5" s="626"/>
      <c r="BN5" s="627"/>
      <c r="BO5" s="685">
        <v>99.8</v>
      </c>
      <c r="BP5" s="685"/>
      <c r="BQ5" s="685"/>
      <c r="BR5" s="685"/>
      <c r="BS5" s="686">
        <v>124496</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219</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x14ac:dyDescent="0.15">
      <c r="B6" s="620" t="s">
        <v>230</v>
      </c>
      <c r="C6" s="621"/>
      <c r="D6" s="621"/>
      <c r="E6" s="621"/>
      <c r="F6" s="621"/>
      <c r="G6" s="621"/>
      <c r="H6" s="621"/>
      <c r="I6" s="621"/>
      <c r="J6" s="621"/>
      <c r="K6" s="621"/>
      <c r="L6" s="621"/>
      <c r="M6" s="621"/>
      <c r="N6" s="621"/>
      <c r="O6" s="621"/>
      <c r="P6" s="621"/>
      <c r="Q6" s="622"/>
      <c r="R6" s="623">
        <v>95439</v>
      </c>
      <c r="S6" s="626"/>
      <c r="T6" s="626"/>
      <c r="U6" s="626"/>
      <c r="V6" s="626"/>
      <c r="W6" s="626"/>
      <c r="X6" s="626"/>
      <c r="Y6" s="627"/>
      <c r="Z6" s="685">
        <v>0.5</v>
      </c>
      <c r="AA6" s="685"/>
      <c r="AB6" s="685"/>
      <c r="AC6" s="685"/>
      <c r="AD6" s="686">
        <v>95439</v>
      </c>
      <c r="AE6" s="686"/>
      <c r="AF6" s="686"/>
      <c r="AG6" s="686"/>
      <c r="AH6" s="686"/>
      <c r="AI6" s="686"/>
      <c r="AJ6" s="686"/>
      <c r="AK6" s="686"/>
      <c r="AL6" s="628">
        <v>1.1000000000000001</v>
      </c>
      <c r="AM6" s="629"/>
      <c r="AN6" s="629"/>
      <c r="AO6" s="687"/>
      <c r="AP6" s="620" t="s">
        <v>231</v>
      </c>
      <c r="AQ6" s="621"/>
      <c r="AR6" s="621"/>
      <c r="AS6" s="621"/>
      <c r="AT6" s="621"/>
      <c r="AU6" s="621"/>
      <c r="AV6" s="621"/>
      <c r="AW6" s="621"/>
      <c r="AX6" s="621"/>
      <c r="AY6" s="621"/>
      <c r="AZ6" s="621"/>
      <c r="BA6" s="621"/>
      <c r="BB6" s="621"/>
      <c r="BC6" s="621"/>
      <c r="BD6" s="621"/>
      <c r="BE6" s="621"/>
      <c r="BF6" s="622"/>
      <c r="BG6" s="623">
        <v>3108389</v>
      </c>
      <c r="BH6" s="626"/>
      <c r="BI6" s="626"/>
      <c r="BJ6" s="626"/>
      <c r="BK6" s="626"/>
      <c r="BL6" s="626"/>
      <c r="BM6" s="626"/>
      <c r="BN6" s="627"/>
      <c r="BO6" s="685">
        <v>99.8</v>
      </c>
      <c r="BP6" s="685"/>
      <c r="BQ6" s="685"/>
      <c r="BR6" s="685"/>
      <c r="BS6" s="686">
        <v>124496</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3">
        <v>173243</v>
      </c>
      <c r="CS6" s="626"/>
      <c r="CT6" s="626"/>
      <c r="CU6" s="626"/>
      <c r="CV6" s="626"/>
      <c r="CW6" s="626"/>
      <c r="CX6" s="626"/>
      <c r="CY6" s="627"/>
      <c r="CZ6" s="736">
        <v>1</v>
      </c>
      <c r="DA6" s="705"/>
      <c r="DB6" s="705"/>
      <c r="DC6" s="739"/>
      <c r="DD6" s="631" t="s">
        <v>136</v>
      </c>
      <c r="DE6" s="626"/>
      <c r="DF6" s="626"/>
      <c r="DG6" s="626"/>
      <c r="DH6" s="626"/>
      <c r="DI6" s="626"/>
      <c r="DJ6" s="626"/>
      <c r="DK6" s="626"/>
      <c r="DL6" s="626"/>
      <c r="DM6" s="626"/>
      <c r="DN6" s="626"/>
      <c r="DO6" s="626"/>
      <c r="DP6" s="627"/>
      <c r="DQ6" s="631">
        <v>173243</v>
      </c>
      <c r="DR6" s="626"/>
      <c r="DS6" s="626"/>
      <c r="DT6" s="626"/>
      <c r="DU6" s="626"/>
      <c r="DV6" s="626"/>
      <c r="DW6" s="626"/>
      <c r="DX6" s="626"/>
      <c r="DY6" s="626"/>
      <c r="DZ6" s="626"/>
      <c r="EA6" s="626"/>
      <c r="EB6" s="626"/>
      <c r="EC6" s="666"/>
    </row>
    <row r="7" spans="2:143" ht="11.25" customHeight="1" x14ac:dyDescent="0.15">
      <c r="B7" s="620" t="s">
        <v>233</v>
      </c>
      <c r="C7" s="621"/>
      <c r="D7" s="621"/>
      <c r="E7" s="621"/>
      <c r="F7" s="621"/>
      <c r="G7" s="621"/>
      <c r="H7" s="621"/>
      <c r="I7" s="621"/>
      <c r="J7" s="621"/>
      <c r="K7" s="621"/>
      <c r="L7" s="621"/>
      <c r="M7" s="621"/>
      <c r="N7" s="621"/>
      <c r="O7" s="621"/>
      <c r="P7" s="621"/>
      <c r="Q7" s="622"/>
      <c r="R7" s="623">
        <v>9987</v>
      </c>
      <c r="S7" s="626"/>
      <c r="T7" s="626"/>
      <c r="U7" s="626"/>
      <c r="V7" s="626"/>
      <c r="W7" s="626"/>
      <c r="X7" s="626"/>
      <c r="Y7" s="627"/>
      <c r="Z7" s="685">
        <v>0.1</v>
      </c>
      <c r="AA7" s="685"/>
      <c r="AB7" s="685"/>
      <c r="AC7" s="685"/>
      <c r="AD7" s="686">
        <v>9987</v>
      </c>
      <c r="AE7" s="686"/>
      <c r="AF7" s="686"/>
      <c r="AG7" s="686"/>
      <c r="AH7" s="686"/>
      <c r="AI7" s="686"/>
      <c r="AJ7" s="686"/>
      <c r="AK7" s="686"/>
      <c r="AL7" s="628">
        <v>0.1</v>
      </c>
      <c r="AM7" s="629"/>
      <c r="AN7" s="629"/>
      <c r="AO7" s="687"/>
      <c r="AP7" s="620" t="s">
        <v>234</v>
      </c>
      <c r="AQ7" s="621"/>
      <c r="AR7" s="621"/>
      <c r="AS7" s="621"/>
      <c r="AT7" s="621"/>
      <c r="AU7" s="621"/>
      <c r="AV7" s="621"/>
      <c r="AW7" s="621"/>
      <c r="AX7" s="621"/>
      <c r="AY7" s="621"/>
      <c r="AZ7" s="621"/>
      <c r="BA7" s="621"/>
      <c r="BB7" s="621"/>
      <c r="BC7" s="621"/>
      <c r="BD7" s="621"/>
      <c r="BE7" s="621"/>
      <c r="BF7" s="622"/>
      <c r="BG7" s="623">
        <v>1362521</v>
      </c>
      <c r="BH7" s="626"/>
      <c r="BI7" s="626"/>
      <c r="BJ7" s="626"/>
      <c r="BK7" s="626"/>
      <c r="BL7" s="626"/>
      <c r="BM7" s="626"/>
      <c r="BN7" s="627"/>
      <c r="BO7" s="685">
        <v>43.8</v>
      </c>
      <c r="BP7" s="685"/>
      <c r="BQ7" s="685"/>
      <c r="BR7" s="685"/>
      <c r="BS7" s="686">
        <v>18887</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2086579</v>
      </c>
      <c r="CS7" s="626"/>
      <c r="CT7" s="626"/>
      <c r="CU7" s="626"/>
      <c r="CV7" s="626"/>
      <c r="CW7" s="626"/>
      <c r="CX7" s="626"/>
      <c r="CY7" s="627"/>
      <c r="CZ7" s="685">
        <v>12.1</v>
      </c>
      <c r="DA7" s="685"/>
      <c r="DB7" s="685"/>
      <c r="DC7" s="685"/>
      <c r="DD7" s="631">
        <v>181858</v>
      </c>
      <c r="DE7" s="626"/>
      <c r="DF7" s="626"/>
      <c r="DG7" s="626"/>
      <c r="DH7" s="626"/>
      <c r="DI7" s="626"/>
      <c r="DJ7" s="626"/>
      <c r="DK7" s="626"/>
      <c r="DL7" s="626"/>
      <c r="DM7" s="626"/>
      <c r="DN7" s="626"/>
      <c r="DO7" s="626"/>
      <c r="DP7" s="627"/>
      <c r="DQ7" s="631">
        <v>1489957</v>
      </c>
      <c r="DR7" s="626"/>
      <c r="DS7" s="626"/>
      <c r="DT7" s="626"/>
      <c r="DU7" s="626"/>
      <c r="DV7" s="626"/>
      <c r="DW7" s="626"/>
      <c r="DX7" s="626"/>
      <c r="DY7" s="626"/>
      <c r="DZ7" s="626"/>
      <c r="EA7" s="626"/>
      <c r="EB7" s="626"/>
      <c r="EC7" s="666"/>
    </row>
    <row r="8" spans="2:143" ht="11.25" customHeight="1" x14ac:dyDescent="0.15">
      <c r="B8" s="620" t="s">
        <v>236</v>
      </c>
      <c r="C8" s="621"/>
      <c r="D8" s="621"/>
      <c r="E8" s="621"/>
      <c r="F8" s="621"/>
      <c r="G8" s="621"/>
      <c r="H8" s="621"/>
      <c r="I8" s="621"/>
      <c r="J8" s="621"/>
      <c r="K8" s="621"/>
      <c r="L8" s="621"/>
      <c r="M8" s="621"/>
      <c r="N8" s="621"/>
      <c r="O8" s="621"/>
      <c r="P8" s="621"/>
      <c r="Q8" s="622"/>
      <c r="R8" s="623">
        <v>17499</v>
      </c>
      <c r="S8" s="626"/>
      <c r="T8" s="626"/>
      <c r="U8" s="626"/>
      <c r="V8" s="626"/>
      <c r="W8" s="626"/>
      <c r="X8" s="626"/>
      <c r="Y8" s="627"/>
      <c r="Z8" s="685">
        <v>0.1</v>
      </c>
      <c r="AA8" s="685"/>
      <c r="AB8" s="685"/>
      <c r="AC8" s="685"/>
      <c r="AD8" s="686">
        <v>17499</v>
      </c>
      <c r="AE8" s="686"/>
      <c r="AF8" s="686"/>
      <c r="AG8" s="686"/>
      <c r="AH8" s="686"/>
      <c r="AI8" s="686"/>
      <c r="AJ8" s="686"/>
      <c r="AK8" s="686"/>
      <c r="AL8" s="628">
        <v>0.2</v>
      </c>
      <c r="AM8" s="629"/>
      <c r="AN8" s="629"/>
      <c r="AO8" s="687"/>
      <c r="AP8" s="620" t="s">
        <v>237</v>
      </c>
      <c r="AQ8" s="621"/>
      <c r="AR8" s="621"/>
      <c r="AS8" s="621"/>
      <c r="AT8" s="621"/>
      <c r="AU8" s="621"/>
      <c r="AV8" s="621"/>
      <c r="AW8" s="621"/>
      <c r="AX8" s="621"/>
      <c r="AY8" s="621"/>
      <c r="AZ8" s="621"/>
      <c r="BA8" s="621"/>
      <c r="BB8" s="621"/>
      <c r="BC8" s="621"/>
      <c r="BD8" s="621"/>
      <c r="BE8" s="621"/>
      <c r="BF8" s="622"/>
      <c r="BG8" s="623">
        <v>45132</v>
      </c>
      <c r="BH8" s="626"/>
      <c r="BI8" s="626"/>
      <c r="BJ8" s="626"/>
      <c r="BK8" s="626"/>
      <c r="BL8" s="626"/>
      <c r="BM8" s="626"/>
      <c r="BN8" s="627"/>
      <c r="BO8" s="685">
        <v>1.4</v>
      </c>
      <c r="BP8" s="685"/>
      <c r="BQ8" s="685"/>
      <c r="BR8" s="685"/>
      <c r="BS8" s="631" t="s">
        <v>136</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5578276</v>
      </c>
      <c r="CS8" s="626"/>
      <c r="CT8" s="626"/>
      <c r="CU8" s="626"/>
      <c r="CV8" s="626"/>
      <c r="CW8" s="626"/>
      <c r="CX8" s="626"/>
      <c r="CY8" s="627"/>
      <c r="CZ8" s="685">
        <v>32.4</v>
      </c>
      <c r="DA8" s="685"/>
      <c r="DB8" s="685"/>
      <c r="DC8" s="685"/>
      <c r="DD8" s="631">
        <v>31358</v>
      </c>
      <c r="DE8" s="626"/>
      <c r="DF8" s="626"/>
      <c r="DG8" s="626"/>
      <c r="DH8" s="626"/>
      <c r="DI8" s="626"/>
      <c r="DJ8" s="626"/>
      <c r="DK8" s="626"/>
      <c r="DL8" s="626"/>
      <c r="DM8" s="626"/>
      <c r="DN8" s="626"/>
      <c r="DO8" s="626"/>
      <c r="DP8" s="627"/>
      <c r="DQ8" s="631">
        <v>2842499</v>
      </c>
      <c r="DR8" s="626"/>
      <c r="DS8" s="626"/>
      <c r="DT8" s="626"/>
      <c r="DU8" s="626"/>
      <c r="DV8" s="626"/>
      <c r="DW8" s="626"/>
      <c r="DX8" s="626"/>
      <c r="DY8" s="626"/>
      <c r="DZ8" s="626"/>
      <c r="EA8" s="626"/>
      <c r="EB8" s="626"/>
      <c r="EC8" s="666"/>
    </row>
    <row r="9" spans="2:143" ht="11.25" customHeight="1" x14ac:dyDescent="0.15">
      <c r="B9" s="620" t="s">
        <v>239</v>
      </c>
      <c r="C9" s="621"/>
      <c r="D9" s="621"/>
      <c r="E9" s="621"/>
      <c r="F9" s="621"/>
      <c r="G9" s="621"/>
      <c r="H9" s="621"/>
      <c r="I9" s="621"/>
      <c r="J9" s="621"/>
      <c r="K9" s="621"/>
      <c r="L9" s="621"/>
      <c r="M9" s="621"/>
      <c r="N9" s="621"/>
      <c r="O9" s="621"/>
      <c r="P9" s="621"/>
      <c r="Q9" s="622"/>
      <c r="R9" s="623">
        <v>14504</v>
      </c>
      <c r="S9" s="626"/>
      <c r="T9" s="626"/>
      <c r="U9" s="626"/>
      <c r="V9" s="626"/>
      <c r="W9" s="626"/>
      <c r="X9" s="626"/>
      <c r="Y9" s="627"/>
      <c r="Z9" s="685">
        <v>0.1</v>
      </c>
      <c r="AA9" s="685"/>
      <c r="AB9" s="685"/>
      <c r="AC9" s="685"/>
      <c r="AD9" s="686">
        <v>14504</v>
      </c>
      <c r="AE9" s="686"/>
      <c r="AF9" s="686"/>
      <c r="AG9" s="686"/>
      <c r="AH9" s="686"/>
      <c r="AI9" s="686"/>
      <c r="AJ9" s="686"/>
      <c r="AK9" s="686"/>
      <c r="AL9" s="628">
        <v>0.2</v>
      </c>
      <c r="AM9" s="629"/>
      <c r="AN9" s="629"/>
      <c r="AO9" s="687"/>
      <c r="AP9" s="620" t="s">
        <v>240</v>
      </c>
      <c r="AQ9" s="621"/>
      <c r="AR9" s="621"/>
      <c r="AS9" s="621"/>
      <c r="AT9" s="621"/>
      <c r="AU9" s="621"/>
      <c r="AV9" s="621"/>
      <c r="AW9" s="621"/>
      <c r="AX9" s="621"/>
      <c r="AY9" s="621"/>
      <c r="AZ9" s="621"/>
      <c r="BA9" s="621"/>
      <c r="BB9" s="621"/>
      <c r="BC9" s="621"/>
      <c r="BD9" s="621"/>
      <c r="BE9" s="621"/>
      <c r="BF9" s="622"/>
      <c r="BG9" s="623">
        <v>1074911</v>
      </c>
      <c r="BH9" s="626"/>
      <c r="BI9" s="626"/>
      <c r="BJ9" s="626"/>
      <c r="BK9" s="626"/>
      <c r="BL9" s="626"/>
      <c r="BM9" s="626"/>
      <c r="BN9" s="627"/>
      <c r="BO9" s="685">
        <v>34.5</v>
      </c>
      <c r="BP9" s="685"/>
      <c r="BQ9" s="685"/>
      <c r="BR9" s="685"/>
      <c r="BS9" s="631" t="s">
        <v>136</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2255401</v>
      </c>
      <c r="CS9" s="626"/>
      <c r="CT9" s="626"/>
      <c r="CU9" s="626"/>
      <c r="CV9" s="626"/>
      <c r="CW9" s="626"/>
      <c r="CX9" s="626"/>
      <c r="CY9" s="627"/>
      <c r="CZ9" s="685">
        <v>13.1</v>
      </c>
      <c r="DA9" s="685"/>
      <c r="DB9" s="685"/>
      <c r="DC9" s="685"/>
      <c r="DD9" s="631">
        <v>109240</v>
      </c>
      <c r="DE9" s="626"/>
      <c r="DF9" s="626"/>
      <c r="DG9" s="626"/>
      <c r="DH9" s="626"/>
      <c r="DI9" s="626"/>
      <c r="DJ9" s="626"/>
      <c r="DK9" s="626"/>
      <c r="DL9" s="626"/>
      <c r="DM9" s="626"/>
      <c r="DN9" s="626"/>
      <c r="DO9" s="626"/>
      <c r="DP9" s="627"/>
      <c r="DQ9" s="631">
        <v>1799051</v>
      </c>
      <c r="DR9" s="626"/>
      <c r="DS9" s="626"/>
      <c r="DT9" s="626"/>
      <c r="DU9" s="626"/>
      <c r="DV9" s="626"/>
      <c r="DW9" s="626"/>
      <c r="DX9" s="626"/>
      <c r="DY9" s="626"/>
      <c r="DZ9" s="626"/>
      <c r="EA9" s="626"/>
      <c r="EB9" s="626"/>
      <c r="EC9" s="666"/>
    </row>
    <row r="10" spans="2:143" ht="11.25" customHeight="1" x14ac:dyDescent="0.15">
      <c r="B10" s="620" t="s">
        <v>242</v>
      </c>
      <c r="C10" s="621"/>
      <c r="D10" s="621"/>
      <c r="E10" s="621"/>
      <c r="F10" s="621"/>
      <c r="G10" s="621"/>
      <c r="H10" s="621"/>
      <c r="I10" s="621"/>
      <c r="J10" s="621"/>
      <c r="K10" s="621"/>
      <c r="L10" s="621"/>
      <c r="M10" s="621"/>
      <c r="N10" s="621"/>
      <c r="O10" s="621"/>
      <c r="P10" s="621"/>
      <c r="Q10" s="622"/>
      <c r="R10" s="623" t="s">
        <v>136</v>
      </c>
      <c r="S10" s="626"/>
      <c r="T10" s="626"/>
      <c r="U10" s="626"/>
      <c r="V10" s="626"/>
      <c r="W10" s="626"/>
      <c r="X10" s="626"/>
      <c r="Y10" s="627"/>
      <c r="Z10" s="685" t="s">
        <v>136</v>
      </c>
      <c r="AA10" s="685"/>
      <c r="AB10" s="685"/>
      <c r="AC10" s="685"/>
      <c r="AD10" s="686" t="s">
        <v>136</v>
      </c>
      <c r="AE10" s="686"/>
      <c r="AF10" s="686"/>
      <c r="AG10" s="686"/>
      <c r="AH10" s="686"/>
      <c r="AI10" s="686"/>
      <c r="AJ10" s="686"/>
      <c r="AK10" s="686"/>
      <c r="AL10" s="628" t="s">
        <v>136</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109042</v>
      </c>
      <c r="BH10" s="626"/>
      <c r="BI10" s="626"/>
      <c r="BJ10" s="626"/>
      <c r="BK10" s="626"/>
      <c r="BL10" s="626"/>
      <c r="BM10" s="626"/>
      <c r="BN10" s="627"/>
      <c r="BO10" s="685">
        <v>3.5</v>
      </c>
      <c r="BP10" s="685"/>
      <c r="BQ10" s="685"/>
      <c r="BR10" s="685"/>
      <c r="BS10" s="631" t="s">
        <v>136</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v>3901</v>
      </c>
      <c r="CS10" s="626"/>
      <c r="CT10" s="626"/>
      <c r="CU10" s="626"/>
      <c r="CV10" s="626"/>
      <c r="CW10" s="626"/>
      <c r="CX10" s="626"/>
      <c r="CY10" s="627"/>
      <c r="CZ10" s="685">
        <v>0</v>
      </c>
      <c r="DA10" s="685"/>
      <c r="DB10" s="685"/>
      <c r="DC10" s="685"/>
      <c r="DD10" s="631" t="s">
        <v>136</v>
      </c>
      <c r="DE10" s="626"/>
      <c r="DF10" s="626"/>
      <c r="DG10" s="626"/>
      <c r="DH10" s="626"/>
      <c r="DI10" s="626"/>
      <c r="DJ10" s="626"/>
      <c r="DK10" s="626"/>
      <c r="DL10" s="626"/>
      <c r="DM10" s="626"/>
      <c r="DN10" s="626"/>
      <c r="DO10" s="626"/>
      <c r="DP10" s="627"/>
      <c r="DQ10" s="631">
        <v>901</v>
      </c>
      <c r="DR10" s="626"/>
      <c r="DS10" s="626"/>
      <c r="DT10" s="626"/>
      <c r="DU10" s="626"/>
      <c r="DV10" s="626"/>
      <c r="DW10" s="626"/>
      <c r="DX10" s="626"/>
      <c r="DY10" s="626"/>
      <c r="DZ10" s="626"/>
      <c r="EA10" s="626"/>
      <c r="EB10" s="626"/>
      <c r="EC10" s="666"/>
    </row>
    <row r="11" spans="2:143" ht="11.25" customHeight="1" x14ac:dyDescent="0.15">
      <c r="B11" s="620" t="s">
        <v>245</v>
      </c>
      <c r="C11" s="621"/>
      <c r="D11" s="621"/>
      <c r="E11" s="621"/>
      <c r="F11" s="621"/>
      <c r="G11" s="621"/>
      <c r="H11" s="621"/>
      <c r="I11" s="621"/>
      <c r="J11" s="621"/>
      <c r="K11" s="621"/>
      <c r="L11" s="621"/>
      <c r="M11" s="621"/>
      <c r="N11" s="621"/>
      <c r="O11" s="621"/>
      <c r="P11" s="621"/>
      <c r="Q11" s="622"/>
      <c r="R11" s="623" t="s">
        <v>136</v>
      </c>
      <c r="S11" s="626"/>
      <c r="T11" s="626"/>
      <c r="U11" s="626"/>
      <c r="V11" s="626"/>
      <c r="W11" s="626"/>
      <c r="X11" s="626"/>
      <c r="Y11" s="627"/>
      <c r="Z11" s="685" t="s">
        <v>136</v>
      </c>
      <c r="AA11" s="685"/>
      <c r="AB11" s="685"/>
      <c r="AC11" s="685"/>
      <c r="AD11" s="686" t="s">
        <v>136</v>
      </c>
      <c r="AE11" s="686"/>
      <c r="AF11" s="686"/>
      <c r="AG11" s="686"/>
      <c r="AH11" s="686"/>
      <c r="AI11" s="686"/>
      <c r="AJ11" s="686"/>
      <c r="AK11" s="686"/>
      <c r="AL11" s="628" t="s">
        <v>136</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133436</v>
      </c>
      <c r="BH11" s="626"/>
      <c r="BI11" s="626"/>
      <c r="BJ11" s="626"/>
      <c r="BK11" s="626"/>
      <c r="BL11" s="626"/>
      <c r="BM11" s="626"/>
      <c r="BN11" s="627"/>
      <c r="BO11" s="685">
        <v>4.3</v>
      </c>
      <c r="BP11" s="685"/>
      <c r="BQ11" s="685"/>
      <c r="BR11" s="685"/>
      <c r="BS11" s="631">
        <v>18887</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268881</v>
      </c>
      <c r="CS11" s="626"/>
      <c r="CT11" s="626"/>
      <c r="CU11" s="626"/>
      <c r="CV11" s="626"/>
      <c r="CW11" s="626"/>
      <c r="CX11" s="626"/>
      <c r="CY11" s="627"/>
      <c r="CZ11" s="685">
        <v>1.6</v>
      </c>
      <c r="DA11" s="685"/>
      <c r="DB11" s="685"/>
      <c r="DC11" s="685"/>
      <c r="DD11" s="631">
        <v>99461</v>
      </c>
      <c r="DE11" s="626"/>
      <c r="DF11" s="626"/>
      <c r="DG11" s="626"/>
      <c r="DH11" s="626"/>
      <c r="DI11" s="626"/>
      <c r="DJ11" s="626"/>
      <c r="DK11" s="626"/>
      <c r="DL11" s="626"/>
      <c r="DM11" s="626"/>
      <c r="DN11" s="626"/>
      <c r="DO11" s="626"/>
      <c r="DP11" s="627"/>
      <c r="DQ11" s="631">
        <v>153960</v>
      </c>
      <c r="DR11" s="626"/>
      <c r="DS11" s="626"/>
      <c r="DT11" s="626"/>
      <c r="DU11" s="626"/>
      <c r="DV11" s="626"/>
      <c r="DW11" s="626"/>
      <c r="DX11" s="626"/>
      <c r="DY11" s="626"/>
      <c r="DZ11" s="626"/>
      <c r="EA11" s="626"/>
      <c r="EB11" s="626"/>
      <c r="EC11" s="666"/>
    </row>
    <row r="12" spans="2:143" ht="11.25" customHeight="1" x14ac:dyDescent="0.15">
      <c r="B12" s="620" t="s">
        <v>248</v>
      </c>
      <c r="C12" s="621"/>
      <c r="D12" s="621"/>
      <c r="E12" s="621"/>
      <c r="F12" s="621"/>
      <c r="G12" s="621"/>
      <c r="H12" s="621"/>
      <c r="I12" s="621"/>
      <c r="J12" s="621"/>
      <c r="K12" s="621"/>
      <c r="L12" s="621"/>
      <c r="M12" s="621"/>
      <c r="N12" s="621"/>
      <c r="O12" s="621"/>
      <c r="P12" s="621"/>
      <c r="Q12" s="622"/>
      <c r="R12" s="623">
        <v>573552</v>
      </c>
      <c r="S12" s="626"/>
      <c r="T12" s="626"/>
      <c r="U12" s="626"/>
      <c r="V12" s="626"/>
      <c r="W12" s="626"/>
      <c r="X12" s="626"/>
      <c r="Y12" s="627"/>
      <c r="Z12" s="685">
        <v>3.2</v>
      </c>
      <c r="AA12" s="685"/>
      <c r="AB12" s="685"/>
      <c r="AC12" s="685"/>
      <c r="AD12" s="686">
        <v>573552</v>
      </c>
      <c r="AE12" s="686"/>
      <c r="AF12" s="686"/>
      <c r="AG12" s="686"/>
      <c r="AH12" s="686"/>
      <c r="AI12" s="686"/>
      <c r="AJ12" s="686"/>
      <c r="AK12" s="686"/>
      <c r="AL12" s="628">
        <v>6.4</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1441465</v>
      </c>
      <c r="BH12" s="626"/>
      <c r="BI12" s="626"/>
      <c r="BJ12" s="626"/>
      <c r="BK12" s="626"/>
      <c r="BL12" s="626"/>
      <c r="BM12" s="626"/>
      <c r="BN12" s="627"/>
      <c r="BO12" s="685">
        <v>46.3</v>
      </c>
      <c r="BP12" s="685"/>
      <c r="BQ12" s="685"/>
      <c r="BR12" s="685"/>
      <c r="BS12" s="631">
        <v>105609</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449165</v>
      </c>
      <c r="CS12" s="626"/>
      <c r="CT12" s="626"/>
      <c r="CU12" s="626"/>
      <c r="CV12" s="626"/>
      <c r="CW12" s="626"/>
      <c r="CX12" s="626"/>
      <c r="CY12" s="627"/>
      <c r="CZ12" s="685">
        <v>2.6</v>
      </c>
      <c r="DA12" s="685"/>
      <c r="DB12" s="685"/>
      <c r="DC12" s="685"/>
      <c r="DD12" s="631">
        <v>121038</v>
      </c>
      <c r="DE12" s="626"/>
      <c r="DF12" s="626"/>
      <c r="DG12" s="626"/>
      <c r="DH12" s="626"/>
      <c r="DI12" s="626"/>
      <c r="DJ12" s="626"/>
      <c r="DK12" s="626"/>
      <c r="DL12" s="626"/>
      <c r="DM12" s="626"/>
      <c r="DN12" s="626"/>
      <c r="DO12" s="626"/>
      <c r="DP12" s="627"/>
      <c r="DQ12" s="631">
        <v>285987</v>
      </c>
      <c r="DR12" s="626"/>
      <c r="DS12" s="626"/>
      <c r="DT12" s="626"/>
      <c r="DU12" s="626"/>
      <c r="DV12" s="626"/>
      <c r="DW12" s="626"/>
      <c r="DX12" s="626"/>
      <c r="DY12" s="626"/>
      <c r="DZ12" s="626"/>
      <c r="EA12" s="626"/>
      <c r="EB12" s="626"/>
      <c r="EC12" s="666"/>
    </row>
    <row r="13" spans="2:143" ht="11.25" customHeight="1" x14ac:dyDescent="0.15">
      <c r="B13" s="620" t="s">
        <v>251</v>
      </c>
      <c r="C13" s="621"/>
      <c r="D13" s="621"/>
      <c r="E13" s="621"/>
      <c r="F13" s="621"/>
      <c r="G13" s="621"/>
      <c r="H13" s="621"/>
      <c r="I13" s="621"/>
      <c r="J13" s="621"/>
      <c r="K13" s="621"/>
      <c r="L13" s="621"/>
      <c r="M13" s="621"/>
      <c r="N13" s="621"/>
      <c r="O13" s="621"/>
      <c r="P13" s="621"/>
      <c r="Q13" s="622"/>
      <c r="R13" s="623" t="s">
        <v>136</v>
      </c>
      <c r="S13" s="626"/>
      <c r="T13" s="626"/>
      <c r="U13" s="626"/>
      <c r="V13" s="626"/>
      <c r="W13" s="626"/>
      <c r="X13" s="626"/>
      <c r="Y13" s="627"/>
      <c r="Z13" s="685" t="s">
        <v>136</v>
      </c>
      <c r="AA13" s="685"/>
      <c r="AB13" s="685"/>
      <c r="AC13" s="685"/>
      <c r="AD13" s="686" t="s">
        <v>136</v>
      </c>
      <c r="AE13" s="686"/>
      <c r="AF13" s="686"/>
      <c r="AG13" s="686"/>
      <c r="AH13" s="686"/>
      <c r="AI13" s="686"/>
      <c r="AJ13" s="686"/>
      <c r="AK13" s="686"/>
      <c r="AL13" s="628" t="s">
        <v>136</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1424338</v>
      </c>
      <c r="BH13" s="626"/>
      <c r="BI13" s="626"/>
      <c r="BJ13" s="626"/>
      <c r="BK13" s="626"/>
      <c r="BL13" s="626"/>
      <c r="BM13" s="626"/>
      <c r="BN13" s="627"/>
      <c r="BO13" s="685">
        <v>45.7</v>
      </c>
      <c r="BP13" s="685"/>
      <c r="BQ13" s="685"/>
      <c r="BR13" s="685"/>
      <c r="BS13" s="631">
        <v>105609</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877805</v>
      </c>
      <c r="CS13" s="626"/>
      <c r="CT13" s="626"/>
      <c r="CU13" s="626"/>
      <c r="CV13" s="626"/>
      <c r="CW13" s="626"/>
      <c r="CX13" s="626"/>
      <c r="CY13" s="627"/>
      <c r="CZ13" s="685">
        <v>5.0999999999999996</v>
      </c>
      <c r="DA13" s="685"/>
      <c r="DB13" s="685"/>
      <c r="DC13" s="685"/>
      <c r="DD13" s="631">
        <v>514451</v>
      </c>
      <c r="DE13" s="626"/>
      <c r="DF13" s="626"/>
      <c r="DG13" s="626"/>
      <c r="DH13" s="626"/>
      <c r="DI13" s="626"/>
      <c r="DJ13" s="626"/>
      <c r="DK13" s="626"/>
      <c r="DL13" s="626"/>
      <c r="DM13" s="626"/>
      <c r="DN13" s="626"/>
      <c r="DO13" s="626"/>
      <c r="DP13" s="627"/>
      <c r="DQ13" s="631">
        <v>292967</v>
      </c>
      <c r="DR13" s="626"/>
      <c r="DS13" s="626"/>
      <c r="DT13" s="626"/>
      <c r="DU13" s="626"/>
      <c r="DV13" s="626"/>
      <c r="DW13" s="626"/>
      <c r="DX13" s="626"/>
      <c r="DY13" s="626"/>
      <c r="DZ13" s="626"/>
      <c r="EA13" s="626"/>
      <c r="EB13" s="626"/>
      <c r="EC13" s="666"/>
    </row>
    <row r="14" spans="2:143" ht="11.25" customHeight="1" x14ac:dyDescent="0.15">
      <c r="B14" s="620" t="s">
        <v>254</v>
      </c>
      <c r="C14" s="621"/>
      <c r="D14" s="621"/>
      <c r="E14" s="621"/>
      <c r="F14" s="621"/>
      <c r="G14" s="621"/>
      <c r="H14" s="621"/>
      <c r="I14" s="621"/>
      <c r="J14" s="621"/>
      <c r="K14" s="621"/>
      <c r="L14" s="621"/>
      <c r="M14" s="621"/>
      <c r="N14" s="621"/>
      <c r="O14" s="621"/>
      <c r="P14" s="621"/>
      <c r="Q14" s="622"/>
      <c r="R14" s="623" t="s">
        <v>136</v>
      </c>
      <c r="S14" s="626"/>
      <c r="T14" s="626"/>
      <c r="U14" s="626"/>
      <c r="V14" s="626"/>
      <c r="W14" s="626"/>
      <c r="X14" s="626"/>
      <c r="Y14" s="627"/>
      <c r="Z14" s="685" t="s">
        <v>136</v>
      </c>
      <c r="AA14" s="685"/>
      <c r="AB14" s="685"/>
      <c r="AC14" s="685"/>
      <c r="AD14" s="686" t="s">
        <v>136</v>
      </c>
      <c r="AE14" s="686"/>
      <c r="AF14" s="686"/>
      <c r="AG14" s="686"/>
      <c r="AH14" s="686"/>
      <c r="AI14" s="686"/>
      <c r="AJ14" s="686"/>
      <c r="AK14" s="686"/>
      <c r="AL14" s="628" t="s">
        <v>136</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92471</v>
      </c>
      <c r="BH14" s="626"/>
      <c r="BI14" s="626"/>
      <c r="BJ14" s="626"/>
      <c r="BK14" s="626"/>
      <c r="BL14" s="626"/>
      <c r="BM14" s="626"/>
      <c r="BN14" s="627"/>
      <c r="BO14" s="685">
        <v>3</v>
      </c>
      <c r="BP14" s="685"/>
      <c r="BQ14" s="685"/>
      <c r="BR14" s="685"/>
      <c r="BS14" s="631" t="s">
        <v>136</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630158</v>
      </c>
      <c r="CS14" s="626"/>
      <c r="CT14" s="626"/>
      <c r="CU14" s="626"/>
      <c r="CV14" s="626"/>
      <c r="CW14" s="626"/>
      <c r="CX14" s="626"/>
      <c r="CY14" s="627"/>
      <c r="CZ14" s="685">
        <v>3.7</v>
      </c>
      <c r="DA14" s="685"/>
      <c r="DB14" s="685"/>
      <c r="DC14" s="685"/>
      <c r="DD14" s="631">
        <v>72498</v>
      </c>
      <c r="DE14" s="626"/>
      <c r="DF14" s="626"/>
      <c r="DG14" s="626"/>
      <c r="DH14" s="626"/>
      <c r="DI14" s="626"/>
      <c r="DJ14" s="626"/>
      <c r="DK14" s="626"/>
      <c r="DL14" s="626"/>
      <c r="DM14" s="626"/>
      <c r="DN14" s="626"/>
      <c r="DO14" s="626"/>
      <c r="DP14" s="627"/>
      <c r="DQ14" s="631">
        <v>515825</v>
      </c>
      <c r="DR14" s="626"/>
      <c r="DS14" s="626"/>
      <c r="DT14" s="626"/>
      <c r="DU14" s="626"/>
      <c r="DV14" s="626"/>
      <c r="DW14" s="626"/>
      <c r="DX14" s="626"/>
      <c r="DY14" s="626"/>
      <c r="DZ14" s="626"/>
      <c r="EA14" s="626"/>
      <c r="EB14" s="626"/>
      <c r="EC14" s="666"/>
    </row>
    <row r="15" spans="2:143" ht="11.25" customHeight="1" x14ac:dyDescent="0.15">
      <c r="B15" s="620" t="s">
        <v>257</v>
      </c>
      <c r="C15" s="621"/>
      <c r="D15" s="621"/>
      <c r="E15" s="621"/>
      <c r="F15" s="621"/>
      <c r="G15" s="621"/>
      <c r="H15" s="621"/>
      <c r="I15" s="621"/>
      <c r="J15" s="621"/>
      <c r="K15" s="621"/>
      <c r="L15" s="621"/>
      <c r="M15" s="621"/>
      <c r="N15" s="621"/>
      <c r="O15" s="621"/>
      <c r="P15" s="621"/>
      <c r="Q15" s="622"/>
      <c r="R15" s="623">
        <v>27498</v>
      </c>
      <c r="S15" s="626"/>
      <c r="T15" s="626"/>
      <c r="U15" s="626"/>
      <c r="V15" s="626"/>
      <c r="W15" s="626"/>
      <c r="X15" s="626"/>
      <c r="Y15" s="627"/>
      <c r="Z15" s="685">
        <v>0.2</v>
      </c>
      <c r="AA15" s="685"/>
      <c r="AB15" s="685"/>
      <c r="AC15" s="685"/>
      <c r="AD15" s="686">
        <v>27498</v>
      </c>
      <c r="AE15" s="686"/>
      <c r="AF15" s="686"/>
      <c r="AG15" s="686"/>
      <c r="AH15" s="686"/>
      <c r="AI15" s="686"/>
      <c r="AJ15" s="686"/>
      <c r="AK15" s="686"/>
      <c r="AL15" s="628">
        <v>0.3</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211932</v>
      </c>
      <c r="BH15" s="626"/>
      <c r="BI15" s="626"/>
      <c r="BJ15" s="626"/>
      <c r="BK15" s="626"/>
      <c r="BL15" s="626"/>
      <c r="BM15" s="626"/>
      <c r="BN15" s="627"/>
      <c r="BO15" s="685">
        <v>6.8</v>
      </c>
      <c r="BP15" s="685"/>
      <c r="BQ15" s="685"/>
      <c r="BR15" s="685"/>
      <c r="BS15" s="631" t="s">
        <v>136</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1539133</v>
      </c>
      <c r="CS15" s="626"/>
      <c r="CT15" s="626"/>
      <c r="CU15" s="626"/>
      <c r="CV15" s="626"/>
      <c r="CW15" s="626"/>
      <c r="CX15" s="626"/>
      <c r="CY15" s="627"/>
      <c r="CZ15" s="685">
        <v>8.9</v>
      </c>
      <c r="DA15" s="685"/>
      <c r="DB15" s="685"/>
      <c r="DC15" s="685"/>
      <c r="DD15" s="631">
        <v>407061</v>
      </c>
      <c r="DE15" s="626"/>
      <c r="DF15" s="626"/>
      <c r="DG15" s="626"/>
      <c r="DH15" s="626"/>
      <c r="DI15" s="626"/>
      <c r="DJ15" s="626"/>
      <c r="DK15" s="626"/>
      <c r="DL15" s="626"/>
      <c r="DM15" s="626"/>
      <c r="DN15" s="626"/>
      <c r="DO15" s="626"/>
      <c r="DP15" s="627"/>
      <c r="DQ15" s="631">
        <v>828609</v>
      </c>
      <c r="DR15" s="626"/>
      <c r="DS15" s="626"/>
      <c r="DT15" s="626"/>
      <c r="DU15" s="626"/>
      <c r="DV15" s="626"/>
      <c r="DW15" s="626"/>
      <c r="DX15" s="626"/>
      <c r="DY15" s="626"/>
      <c r="DZ15" s="626"/>
      <c r="EA15" s="626"/>
      <c r="EB15" s="626"/>
      <c r="EC15" s="666"/>
    </row>
    <row r="16" spans="2:143" ht="11.25" customHeight="1" x14ac:dyDescent="0.15">
      <c r="B16" s="620" t="s">
        <v>260</v>
      </c>
      <c r="C16" s="621"/>
      <c r="D16" s="621"/>
      <c r="E16" s="621"/>
      <c r="F16" s="621"/>
      <c r="G16" s="621"/>
      <c r="H16" s="621"/>
      <c r="I16" s="621"/>
      <c r="J16" s="621"/>
      <c r="K16" s="621"/>
      <c r="L16" s="621"/>
      <c r="M16" s="621"/>
      <c r="N16" s="621"/>
      <c r="O16" s="621"/>
      <c r="P16" s="621"/>
      <c r="Q16" s="622"/>
      <c r="R16" s="623" t="s">
        <v>136</v>
      </c>
      <c r="S16" s="626"/>
      <c r="T16" s="626"/>
      <c r="U16" s="626"/>
      <c r="V16" s="626"/>
      <c r="W16" s="626"/>
      <c r="X16" s="626"/>
      <c r="Y16" s="627"/>
      <c r="Z16" s="685" t="s">
        <v>136</v>
      </c>
      <c r="AA16" s="685"/>
      <c r="AB16" s="685"/>
      <c r="AC16" s="685"/>
      <c r="AD16" s="686" t="s">
        <v>136</v>
      </c>
      <c r="AE16" s="686"/>
      <c r="AF16" s="686"/>
      <c r="AG16" s="686"/>
      <c r="AH16" s="686"/>
      <c r="AI16" s="686"/>
      <c r="AJ16" s="686"/>
      <c r="AK16" s="686"/>
      <c r="AL16" s="628" t="s">
        <v>136</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136</v>
      </c>
      <c r="BH16" s="626"/>
      <c r="BI16" s="626"/>
      <c r="BJ16" s="626"/>
      <c r="BK16" s="626"/>
      <c r="BL16" s="626"/>
      <c r="BM16" s="626"/>
      <c r="BN16" s="627"/>
      <c r="BO16" s="685" t="s">
        <v>136</v>
      </c>
      <c r="BP16" s="685"/>
      <c r="BQ16" s="685"/>
      <c r="BR16" s="685"/>
      <c r="BS16" s="631" t="s">
        <v>136</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v>157604</v>
      </c>
      <c r="CS16" s="626"/>
      <c r="CT16" s="626"/>
      <c r="CU16" s="626"/>
      <c r="CV16" s="626"/>
      <c r="CW16" s="626"/>
      <c r="CX16" s="626"/>
      <c r="CY16" s="627"/>
      <c r="CZ16" s="685">
        <v>0.9</v>
      </c>
      <c r="DA16" s="685"/>
      <c r="DB16" s="685"/>
      <c r="DC16" s="685"/>
      <c r="DD16" s="631" t="s">
        <v>136</v>
      </c>
      <c r="DE16" s="626"/>
      <c r="DF16" s="626"/>
      <c r="DG16" s="626"/>
      <c r="DH16" s="626"/>
      <c r="DI16" s="626"/>
      <c r="DJ16" s="626"/>
      <c r="DK16" s="626"/>
      <c r="DL16" s="626"/>
      <c r="DM16" s="626"/>
      <c r="DN16" s="626"/>
      <c r="DO16" s="626"/>
      <c r="DP16" s="627"/>
      <c r="DQ16" s="631">
        <v>84518</v>
      </c>
      <c r="DR16" s="626"/>
      <c r="DS16" s="626"/>
      <c r="DT16" s="626"/>
      <c r="DU16" s="626"/>
      <c r="DV16" s="626"/>
      <c r="DW16" s="626"/>
      <c r="DX16" s="626"/>
      <c r="DY16" s="626"/>
      <c r="DZ16" s="626"/>
      <c r="EA16" s="626"/>
      <c r="EB16" s="626"/>
      <c r="EC16" s="666"/>
    </row>
    <row r="17" spans="2:133" ht="11.25" customHeight="1" x14ac:dyDescent="0.15">
      <c r="B17" s="620" t="s">
        <v>263</v>
      </c>
      <c r="C17" s="621"/>
      <c r="D17" s="621"/>
      <c r="E17" s="621"/>
      <c r="F17" s="621"/>
      <c r="G17" s="621"/>
      <c r="H17" s="621"/>
      <c r="I17" s="621"/>
      <c r="J17" s="621"/>
      <c r="K17" s="621"/>
      <c r="L17" s="621"/>
      <c r="M17" s="621"/>
      <c r="N17" s="621"/>
      <c r="O17" s="621"/>
      <c r="P17" s="621"/>
      <c r="Q17" s="622"/>
      <c r="R17" s="623">
        <v>12570</v>
      </c>
      <c r="S17" s="626"/>
      <c r="T17" s="626"/>
      <c r="U17" s="626"/>
      <c r="V17" s="626"/>
      <c r="W17" s="626"/>
      <c r="X17" s="626"/>
      <c r="Y17" s="627"/>
      <c r="Z17" s="685">
        <v>0.1</v>
      </c>
      <c r="AA17" s="685"/>
      <c r="AB17" s="685"/>
      <c r="AC17" s="685"/>
      <c r="AD17" s="686">
        <v>12570</v>
      </c>
      <c r="AE17" s="686"/>
      <c r="AF17" s="686"/>
      <c r="AG17" s="686"/>
      <c r="AH17" s="686"/>
      <c r="AI17" s="686"/>
      <c r="AJ17" s="686"/>
      <c r="AK17" s="686"/>
      <c r="AL17" s="628">
        <v>0.1</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136</v>
      </c>
      <c r="BH17" s="626"/>
      <c r="BI17" s="626"/>
      <c r="BJ17" s="626"/>
      <c r="BK17" s="626"/>
      <c r="BL17" s="626"/>
      <c r="BM17" s="626"/>
      <c r="BN17" s="627"/>
      <c r="BO17" s="685" t="s">
        <v>136</v>
      </c>
      <c r="BP17" s="685"/>
      <c r="BQ17" s="685"/>
      <c r="BR17" s="685"/>
      <c r="BS17" s="631" t="s">
        <v>136</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3178231</v>
      </c>
      <c r="CS17" s="626"/>
      <c r="CT17" s="626"/>
      <c r="CU17" s="626"/>
      <c r="CV17" s="626"/>
      <c r="CW17" s="626"/>
      <c r="CX17" s="626"/>
      <c r="CY17" s="627"/>
      <c r="CZ17" s="685">
        <v>18.5</v>
      </c>
      <c r="DA17" s="685"/>
      <c r="DB17" s="685"/>
      <c r="DC17" s="685"/>
      <c r="DD17" s="631" t="s">
        <v>136</v>
      </c>
      <c r="DE17" s="626"/>
      <c r="DF17" s="626"/>
      <c r="DG17" s="626"/>
      <c r="DH17" s="626"/>
      <c r="DI17" s="626"/>
      <c r="DJ17" s="626"/>
      <c r="DK17" s="626"/>
      <c r="DL17" s="626"/>
      <c r="DM17" s="626"/>
      <c r="DN17" s="626"/>
      <c r="DO17" s="626"/>
      <c r="DP17" s="627"/>
      <c r="DQ17" s="631">
        <v>2295259</v>
      </c>
      <c r="DR17" s="626"/>
      <c r="DS17" s="626"/>
      <c r="DT17" s="626"/>
      <c r="DU17" s="626"/>
      <c r="DV17" s="626"/>
      <c r="DW17" s="626"/>
      <c r="DX17" s="626"/>
      <c r="DY17" s="626"/>
      <c r="DZ17" s="626"/>
      <c r="EA17" s="626"/>
      <c r="EB17" s="626"/>
      <c r="EC17" s="666"/>
    </row>
    <row r="18" spans="2:133" ht="11.25" customHeight="1" x14ac:dyDescent="0.15">
      <c r="B18" s="620" t="s">
        <v>266</v>
      </c>
      <c r="C18" s="621"/>
      <c r="D18" s="621"/>
      <c r="E18" s="621"/>
      <c r="F18" s="621"/>
      <c r="G18" s="621"/>
      <c r="H18" s="621"/>
      <c r="I18" s="621"/>
      <c r="J18" s="621"/>
      <c r="K18" s="621"/>
      <c r="L18" s="621"/>
      <c r="M18" s="621"/>
      <c r="N18" s="621"/>
      <c r="O18" s="621"/>
      <c r="P18" s="621"/>
      <c r="Q18" s="622"/>
      <c r="R18" s="623">
        <v>6266431</v>
      </c>
      <c r="S18" s="626"/>
      <c r="T18" s="626"/>
      <c r="U18" s="626"/>
      <c r="V18" s="626"/>
      <c r="W18" s="626"/>
      <c r="X18" s="626"/>
      <c r="Y18" s="627"/>
      <c r="Z18" s="685">
        <v>34.9</v>
      </c>
      <c r="AA18" s="685"/>
      <c r="AB18" s="685"/>
      <c r="AC18" s="685"/>
      <c r="AD18" s="686">
        <v>5088944</v>
      </c>
      <c r="AE18" s="686"/>
      <c r="AF18" s="686"/>
      <c r="AG18" s="686"/>
      <c r="AH18" s="686"/>
      <c r="AI18" s="686"/>
      <c r="AJ18" s="686"/>
      <c r="AK18" s="686"/>
      <c r="AL18" s="628">
        <v>56.6</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136</v>
      </c>
      <c r="BH18" s="626"/>
      <c r="BI18" s="626"/>
      <c r="BJ18" s="626"/>
      <c r="BK18" s="626"/>
      <c r="BL18" s="626"/>
      <c r="BM18" s="626"/>
      <c r="BN18" s="627"/>
      <c r="BO18" s="685" t="s">
        <v>136</v>
      </c>
      <c r="BP18" s="685"/>
      <c r="BQ18" s="685"/>
      <c r="BR18" s="685"/>
      <c r="BS18" s="631" t="s">
        <v>136</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136</v>
      </c>
      <c r="CS18" s="626"/>
      <c r="CT18" s="626"/>
      <c r="CU18" s="626"/>
      <c r="CV18" s="626"/>
      <c r="CW18" s="626"/>
      <c r="CX18" s="626"/>
      <c r="CY18" s="627"/>
      <c r="CZ18" s="685" t="s">
        <v>136</v>
      </c>
      <c r="DA18" s="685"/>
      <c r="DB18" s="685"/>
      <c r="DC18" s="685"/>
      <c r="DD18" s="631" t="s">
        <v>136</v>
      </c>
      <c r="DE18" s="626"/>
      <c r="DF18" s="626"/>
      <c r="DG18" s="626"/>
      <c r="DH18" s="626"/>
      <c r="DI18" s="626"/>
      <c r="DJ18" s="626"/>
      <c r="DK18" s="626"/>
      <c r="DL18" s="626"/>
      <c r="DM18" s="626"/>
      <c r="DN18" s="626"/>
      <c r="DO18" s="626"/>
      <c r="DP18" s="627"/>
      <c r="DQ18" s="631" t="s">
        <v>136</v>
      </c>
      <c r="DR18" s="626"/>
      <c r="DS18" s="626"/>
      <c r="DT18" s="626"/>
      <c r="DU18" s="626"/>
      <c r="DV18" s="626"/>
      <c r="DW18" s="626"/>
      <c r="DX18" s="626"/>
      <c r="DY18" s="626"/>
      <c r="DZ18" s="626"/>
      <c r="EA18" s="626"/>
      <c r="EB18" s="626"/>
      <c r="EC18" s="666"/>
    </row>
    <row r="19" spans="2:133" ht="11.25" customHeight="1" x14ac:dyDescent="0.15">
      <c r="B19" s="620" t="s">
        <v>269</v>
      </c>
      <c r="C19" s="621"/>
      <c r="D19" s="621"/>
      <c r="E19" s="621"/>
      <c r="F19" s="621"/>
      <c r="G19" s="621"/>
      <c r="H19" s="621"/>
      <c r="I19" s="621"/>
      <c r="J19" s="621"/>
      <c r="K19" s="621"/>
      <c r="L19" s="621"/>
      <c r="M19" s="621"/>
      <c r="N19" s="621"/>
      <c r="O19" s="621"/>
      <c r="P19" s="621"/>
      <c r="Q19" s="622"/>
      <c r="R19" s="623">
        <v>5088944</v>
      </c>
      <c r="S19" s="626"/>
      <c r="T19" s="626"/>
      <c r="U19" s="626"/>
      <c r="V19" s="626"/>
      <c r="W19" s="626"/>
      <c r="X19" s="626"/>
      <c r="Y19" s="627"/>
      <c r="Z19" s="685">
        <v>28.3</v>
      </c>
      <c r="AA19" s="685"/>
      <c r="AB19" s="685"/>
      <c r="AC19" s="685"/>
      <c r="AD19" s="686">
        <v>5088944</v>
      </c>
      <c r="AE19" s="686"/>
      <c r="AF19" s="686"/>
      <c r="AG19" s="686"/>
      <c r="AH19" s="686"/>
      <c r="AI19" s="686"/>
      <c r="AJ19" s="686"/>
      <c r="AK19" s="686"/>
      <c r="AL19" s="628">
        <v>56.6</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v>5126</v>
      </c>
      <c r="BH19" s="626"/>
      <c r="BI19" s="626"/>
      <c r="BJ19" s="626"/>
      <c r="BK19" s="626"/>
      <c r="BL19" s="626"/>
      <c r="BM19" s="626"/>
      <c r="BN19" s="627"/>
      <c r="BO19" s="685">
        <v>0.2</v>
      </c>
      <c r="BP19" s="685"/>
      <c r="BQ19" s="685"/>
      <c r="BR19" s="685"/>
      <c r="BS19" s="631" t="s">
        <v>136</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136</v>
      </c>
      <c r="CS19" s="626"/>
      <c r="CT19" s="626"/>
      <c r="CU19" s="626"/>
      <c r="CV19" s="626"/>
      <c r="CW19" s="626"/>
      <c r="CX19" s="626"/>
      <c r="CY19" s="627"/>
      <c r="CZ19" s="685" t="s">
        <v>136</v>
      </c>
      <c r="DA19" s="685"/>
      <c r="DB19" s="685"/>
      <c r="DC19" s="685"/>
      <c r="DD19" s="631" t="s">
        <v>136</v>
      </c>
      <c r="DE19" s="626"/>
      <c r="DF19" s="626"/>
      <c r="DG19" s="626"/>
      <c r="DH19" s="626"/>
      <c r="DI19" s="626"/>
      <c r="DJ19" s="626"/>
      <c r="DK19" s="626"/>
      <c r="DL19" s="626"/>
      <c r="DM19" s="626"/>
      <c r="DN19" s="626"/>
      <c r="DO19" s="626"/>
      <c r="DP19" s="627"/>
      <c r="DQ19" s="631" t="s">
        <v>136</v>
      </c>
      <c r="DR19" s="626"/>
      <c r="DS19" s="626"/>
      <c r="DT19" s="626"/>
      <c r="DU19" s="626"/>
      <c r="DV19" s="626"/>
      <c r="DW19" s="626"/>
      <c r="DX19" s="626"/>
      <c r="DY19" s="626"/>
      <c r="DZ19" s="626"/>
      <c r="EA19" s="626"/>
      <c r="EB19" s="626"/>
      <c r="EC19" s="666"/>
    </row>
    <row r="20" spans="2:133" ht="11.25" customHeight="1" x14ac:dyDescent="0.15">
      <c r="B20" s="620" t="s">
        <v>272</v>
      </c>
      <c r="C20" s="621"/>
      <c r="D20" s="621"/>
      <c r="E20" s="621"/>
      <c r="F20" s="621"/>
      <c r="G20" s="621"/>
      <c r="H20" s="621"/>
      <c r="I20" s="621"/>
      <c r="J20" s="621"/>
      <c r="K20" s="621"/>
      <c r="L20" s="621"/>
      <c r="M20" s="621"/>
      <c r="N20" s="621"/>
      <c r="O20" s="621"/>
      <c r="P20" s="621"/>
      <c r="Q20" s="622"/>
      <c r="R20" s="623">
        <v>1177487</v>
      </c>
      <c r="S20" s="626"/>
      <c r="T20" s="626"/>
      <c r="U20" s="626"/>
      <c r="V20" s="626"/>
      <c r="W20" s="626"/>
      <c r="X20" s="626"/>
      <c r="Y20" s="627"/>
      <c r="Z20" s="685">
        <v>6.6</v>
      </c>
      <c r="AA20" s="685"/>
      <c r="AB20" s="685"/>
      <c r="AC20" s="685"/>
      <c r="AD20" s="686" t="s">
        <v>136</v>
      </c>
      <c r="AE20" s="686"/>
      <c r="AF20" s="686"/>
      <c r="AG20" s="686"/>
      <c r="AH20" s="686"/>
      <c r="AI20" s="686"/>
      <c r="AJ20" s="686"/>
      <c r="AK20" s="686"/>
      <c r="AL20" s="628" t="s">
        <v>136</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v>5126</v>
      </c>
      <c r="BH20" s="626"/>
      <c r="BI20" s="626"/>
      <c r="BJ20" s="626"/>
      <c r="BK20" s="626"/>
      <c r="BL20" s="626"/>
      <c r="BM20" s="626"/>
      <c r="BN20" s="627"/>
      <c r="BO20" s="685">
        <v>0.2</v>
      </c>
      <c r="BP20" s="685"/>
      <c r="BQ20" s="685"/>
      <c r="BR20" s="685"/>
      <c r="BS20" s="631" t="s">
        <v>136</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17198377</v>
      </c>
      <c r="CS20" s="626"/>
      <c r="CT20" s="626"/>
      <c r="CU20" s="626"/>
      <c r="CV20" s="626"/>
      <c r="CW20" s="626"/>
      <c r="CX20" s="626"/>
      <c r="CY20" s="627"/>
      <c r="CZ20" s="685">
        <v>100</v>
      </c>
      <c r="DA20" s="685"/>
      <c r="DB20" s="685"/>
      <c r="DC20" s="685"/>
      <c r="DD20" s="631">
        <v>1536965</v>
      </c>
      <c r="DE20" s="626"/>
      <c r="DF20" s="626"/>
      <c r="DG20" s="626"/>
      <c r="DH20" s="626"/>
      <c r="DI20" s="626"/>
      <c r="DJ20" s="626"/>
      <c r="DK20" s="626"/>
      <c r="DL20" s="626"/>
      <c r="DM20" s="626"/>
      <c r="DN20" s="626"/>
      <c r="DO20" s="626"/>
      <c r="DP20" s="627"/>
      <c r="DQ20" s="631">
        <v>10762776</v>
      </c>
      <c r="DR20" s="626"/>
      <c r="DS20" s="626"/>
      <c r="DT20" s="626"/>
      <c r="DU20" s="626"/>
      <c r="DV20" s="626"/>
      <c r="DW20" s="626"/>
      <c r="DX20" s="626"/>
      <c r="DY20" s="626"/>
      <c r="DZ20" s="626"/>
      <c r="EA20" s="626"/>
      <c r="EB20" s="626"/>
      <c r="EC20" s="666"/>
    </row>
    <row r="21" spans="2:133" ht="11.25" customHeight="1" x14ac:dyDescent="0.15">
      <c r="B21" s="620" t="s">
        <v>275</v>
      </c>
      <c r="C21" s="621"/>
      <c r="D21" s="621"/>
      <c r="E21" s="621"/>
      <c r="F21" s="621"/>
      <c r="G21" s="621"/>
      <c r="H21" s="621"/>
      <c r="I21" s="621"/>
      <c r="J21" s="621"/>
      <c r="K21" s="621"/>
      <c r="L21" s="621"/>
      <c r="M21" s="621"/>
      <c r="N21" s="621"/>
      <c r="O21" s="621"/>
      <c r="P21" s="621"/>
      <c r="Q21" s="622"/>
      <c r="R21" s="623" t="s">
        <v>136</v>
      </c>
      <c r="S21" s="626"/>
      <c r="T21" s="626"/>
      <c r="U21" s="626"/>
      <c r="V21" s="626"/>
      <c r="W21" s="626"/>
      <c r="X21" s="626"/>
      <c r="Y21" s="627"/>
      <c r="Z21" s="685" t="s">
        <v>136</v>
      </c>
      <c r="AA21" s="685"/>
      <c r="AB21" s="685"/>
      <c r="AC21" s="685"/>
      <c r="AD21" s="686" t="s">
        <v>136</v>
      </c>
      <c r="AE21" s="686"/>
      <c r="AF21" s="686"/>
      <c r="AG21" s="686"/>
      <c r="AH21" s="686"/>
      <c r="AI21" s="686"/>
      <c r="AJ21" s="686"/>
      <c r="AK21" s="686"/>
      <c r="AL21" s="628" t="s">
        <v>136</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v>5126</v>
      </c>
      <c r="BH21" s="626"/>
      <c r="BI21" s="626"/>
      <c r="BJ21" s="626"/>
      <c r="BK21" s="626"/>
      <c r="BL21" s="626"/>
      <c r="BM21" s="626"/>
      <c r="BN21" s="627"/>
      <c r="BO21" s="685">
        <v>0.2</v>
      </c>
      <c r="BP21" s="685"/>
      <c r="BQ21" s="685"/>
      <c r="BR21" s="685"/>
      <c r="BS21" s="631" t="s">
        <v>136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277</v>
      </c>
      <c r="C22" s="621"/>
      <c r="D22" s="621"/>
      <c r="E22" s="621"/>
      <c r="F22" s="621"/>
      <c r="G22" s="621"/>
      <c r="H22" s="621"/>
      <c r="I22" s="621"/>
      <c r="J22" s="621"/>
      <c r="K22" s="621"/>
      <c r="L22" s="621"/>
      <c r="M22" s="621"/>
      <c r="N22" s="621"/>
      <c r="O22" s="621"/>
      <c r="P22" s="621"/>
      <c r="Q22" s="622"/>
      <c r="R22" s="623">
        <v>10130995</v>
      </c>
      <c r="S22" s="626"/>
      <c r="T22" s="626"/>
      <c r="U22" s="626"/>
      <c r="V22" s="626"/>
      <c r="W22" s="626"/>
      <c r="X22" s="626"/>
      <c r="Y22" s="627"/>
      <c r="Z22" s="685">
        <v>56.4</v>
      </c>
      <c r="AA22" s="685"/>
      <c r="AB22" s="685"/>
      <c r="AC22" s="685"/>
      <c r="AD22" s="686">
        <v>8953508</v>
      </c>
      <c r="AE22" s="686"/>
      <c r="AF22" s="686"/>
      <c r="AG22" s="686"/>
      <c r="AH22" s="686"/>
      <c r="AI22" s="686"/>
      <c r="AJ22" s="686"/>
      <c r="AK22" s="686"/>
      <c r="AL22" s="628">
        <v>99.5</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136</v>
      </c>
      <c r="BH22" s="626"/>
      <c r="BI22" s="626"/>
      <c r="BJ22" s="626"/>
      <c r="BK22" s="626"/>
      <c r="BL22" s="626"/>
      <c r="BM22" s="626"/>
      <c r="BN22" s="627"/>
      <c r="BO22" s="685" t="s">
        <v>136</v>
      </c>
      <c r="BP22" s="685"/>
      <c r="BQ22" s="685"/>
      <c r="BR22" s="685"/>
      <c r="BS22" s="631" t="s">
        <v>136</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280</v>
      </c>
      <c r="C23" s="621"/>
      <c r="D23" s="621"/>
      <c r="E23" s="621"/>
      <c r="F23" s="621"/>
      <c r="G23" s="621"/>
      <c r="H23" s="621"/>
      <c r="I23" s="621"/>
      <c r="J23" s="621"/>
      <c r="K23" s="621"/>
      <c r="L23" s="621"/>
      <c r="M23" s="621"/>
      <c r="N23" s="621"/>
      <c r="O23" s="621"/>
      <c r="P23" s="621"/>
      <c r="Q23" s="622"/>
      <c r="R23" s="623">
        <v>3220</v>
      </c>
      <c r="S23" s="626"/>
      <c r="T23" s="626"/>
      <c r="U23" s="626"/>
      <c r="V23" s="626"/>
      <c r="W23" s="626"/>
      <c r="X23" s="626"/>
      <c r="Y23" s="627"/>
      <c r="Z23" s="685">
        <v>0</v>
      </c>
      <c r="AA23" s="685"/>
      <c r="AB23" s="685"/>
      <c r="AC23" s="685"/>
      <c r="AD23" s="686">
        <v>3220</v>
      </c>
      <c r="AE23" s="686"/>
      <c r="AF23" s="686"/>
      <c r="AG23" s="686"/>
      <c r="AH23" s="686"/>
      <c r="AI23" s="686"/>
      <c r="AJ23" s="686"/>
      <c r="AK23" s="686"/>
      <c r="AL23" s="628">
        <v>0</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t="s">
        <v>136</v>
      </c>
      <c r="BH23" s="626"/>
      <c r="BI23" s="626"/>
      <c r="BJ23" s="626"/>
      <c r="BK23" s="626"/>
      <c r="BL23" s="626"/>
      <c r="BM23" s="626"/>
      <c r="BN23" s="627"/>
      <c r="BO23" s="685" t="s">
        <v>136</v>
      </c>
      <c r="BP23" s="685"/>
      <c r="BQ23" s="685"/>
      <c r="BR23" s="685"/>
      <c r="BS23" s="631" t="s">
        <v>136</v>
      </c>
      <c r="BT23" s="626"/>
      <c r="BU23" s="626"/>
      <c r="BV23" s="626"/>
      <c r="BW23" s="626"/>
      <c r="BX23" s="626"/>
      <c r="BY23" s="626"/>
      <c r="BZ23" s="626"/>
      <c r="CA23" s="626"/>
      <c r="CB23" s="666"/>
      <c r="CD23" s="740" t="s">
        <v>221</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x14ac:dyDescent="0.15">
      <c r="B24" s="620" t="s">
        <v>287</v>
      </c>
      <c r="C24" s="621"/>
      <c r="D24" s="621"/>
      <c r="E24" s="621"/>
      <c r="F24" s="621"/>
      <c r="G24" s="621"/>
      <c r="H24" s="621"/>
      <c r="I24" s="621"/>
      <c r="J24" s="621"/>
      <c r="K24" s="621"/>
      <c r="L24" s="621"/>
      <c r="M24" s="621"/>
      <c r="N24" s="621"/>
      <c r="O24" s="621"/>
      <c r="P24" s="621"/>
      <c r="Q24" s="622"/>
      <c r="R24" s="623">
        <v>80826</v>
      </c>
      <c r="S24" s="626"/>
      <c r="T24" s="626"/>
      <c r="U24" s="626"/>
      <c r="V24" s="626"/>
      <c r="W24" s="626"/>
      <c r="X24" s="626"/>
      <c r="Y24" s="627"/>
      <c r="Z24" s="685">
        <v>0.4</v>
      </c>
      <c r="AA24" s="685"/>
      <c r="AB24" s="685"/>
      <c r="AC24" s="685"/>
      <c r="AD24" s="686" t="s">
        <v>136</v>
      </c>
      <c r="AE24" s="686"/>
      <c r="AF24" s="686"/>
      <c r="AG24" s="686"/>
      <c r="AH24" s="686"/>
      <c r="AI24" s="686"/>
      <c r="AJ24" s="686"/>
      <c r="AK24" s="686"/>
      <c r="AL24" s="628" t="s">
        <v>136</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136</v>
      </c>
      <c r="BH24" s="626"/>
      <c r="BI24" s="626"/>
      <c r="BJ24" s="626"/>
      <c r="BK24" s="626"/>
      <c r="BL24" s="626"/>
      <c r="BM24" s="626"/>
      <c r="BN24" s="627"/>
      <c r="BO24" s="685" t="s">
        <v>136</v>
      </c>
      <c r="BP24" s="685"/>
      <c r="BQ24" s="685"/>
      <c r="BR24" s="685"/>
      <c r="BS24" s="631" t="s">
        <v>136</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9096738</v>
      </c>
      <c r="CS24" s="689"/>
      <c r="CT24" s="689"/>
      <c r="CU24" s="689"/>
      <c r="CV24" s="689"/>
      <c r="CW24" s="689"/>
      <c r="CX24" s="689"/>
      <c r="CY24" s="735"/>
      <c r="CZ24" s="736">
        <v>52.9</v>
      </c>
      <c r="DA24" s="705"/>
      <c r="DB24" s="705"/>
      <c r="DC24" s="739"/>
      <c r="DD24" s="734">
        <v>5510774</v>
      </c>
      <c r="DE24" s="689"/>
      <c r="DF24" s="689"/>
      <c r="DG24" s="689"/>
      <c r="DH24" s="689"/>
      <c r="DI24" s="689"/>
      <c r="DJ24" s="689"/>
      <c r="DK24" s="735"/>
      <c r="DL24" s="734">
        <v>5474698</v>
      </c>
      <c r="DM24" s="689"/>
      <c r="DN24" s="689"/>
      <c r="DO24" s="689"/>
      <c r="DP24" s="689"/>
      <c r="DQ24" s="689"/>
      <c r="DR24" s="689"/>
      <c r="DS24" s="689"/>
      <c r="DT24" s="689"/>
      <c r="DU24" s="689"/>
      <c r="DV24" s="735"/>
      <c r="DW24" s="736">
        <v>57.9</v>
      </c>
      <c r="DX24" s="705"/>
      <c r="DY24" s="705"/>
      <c r="DZ24" s="705"/>
      <c r="EA24" s="705"/>
      <c r="EB24" s="705"/>
      <c r="EC24" s="737"/>
    </row>
    <row r="25" spans="2:133" ht="11.25" customHeight="1" x14ac:dyDescent="0.15">
      <c r="B25" s="620" t="s">
        <v>290</v>
      </c>
      <c r="C25" s="621"/>
      <c r="D25" s="621"/>
      <c r="E25" s="621"/>
      <c r="F25" s="621"/>
      <c r="G25" s="621"/>
      <c r="H25" s="621"/>
      <c r="I25" s="621"/>
      <c r="J25" s="621"/>
      <c r="K25" s="621"/>
      <c r="L25" s="621"/>
      <c r="M25" s="621"/>
      <c r="N25" s="621"/>
      <c r="O25" s="621"/>
      <c r="P25" s="621"/>
      <c r="Q25" s="622"/>
      <c r="R25" s="623">
        <v>244729</v>
      </c>
      <c r="S25" s="626"/>
      <c r="T25" s="626"/>
      <c r="U25" s="626"/>
      <c r="V25" s="626"/>
      <c r="W25" s="626"/>
      <c r="X25" s="626"/>
      <c r="Y25" s="627"/>
      <c r="Z25" s="685">
        <v>1.4</v>
      </c>
      <c r="AA25" s="685"/>
      <c r="AB25" s="685"/>
      <c r="AC25" s="685"/>
      <c r="AD25" s="686">
        <v>10642</v>
      </c>
      <c r="AE25" s="686"/>
      <c r="AF25" s="686"/>
      <c r="AG25" s="686"/>
      <c r="AH25" s="686"/>
      <c r="AI25" s="686"/>
      <c r="AJ25" s="686"/>
      <c r="AK25" s="686"/>
      <c r="AL25" s="628">
        <v>0.1</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136</v>
      </c>
      <c r="BH25" s="626"/>
      <c r="BI25" s="626"/>
      <c r="BJ25" s="626"/>
      <c r="BK25" s="626"/>
      <c r="BL25" s="626"/>
      <c r="BM25" s="626"/>
      <c r="BN25" s="627"/>
      <c r="BO25" s="685" t="s">
        <v>136</v>
      </c>
      <c r="BP25" s="685"/>
      <c r="BQ25" s="685"/>
      <c r="BR25" s="685"/>
      <c r="BS25" s="631" t="s">
        <v>136</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2597906</v>
      </c>
      <c r="CS25" s="624"/>
      <c r="CT25" s="624"/>
      <c r="CU25" s="624"/>
      <c r="CV25" s="624"/>
      <c r="CW25" s="624"/>
      <c r="CX25" s="624"/>
      <c r="CY25" s="625"/>
      <c r="CZ25" s="628">
        <v>15.1</v>
      </c>
      <c r="DA25" s="657"/>
      <c r="DB25" s="657"/>
      <c r="DC25" s="658"/>
      <c r="DD25" s="631">
        <v>2220674</v>
      </c>
      <c r="DE25" s="624"/>
      <c r="DF25" s="624"/>
      <c r="DG25" s="624"/>
      <c r="DH25" s="624"/>
      <c r="DI25" s="624"/>
      <c r="DJ25" s="624"/>
      <c r="DK25" s="625"/>
      <c r="DL25" s="631">
        <v>2188287</v>
      </c>
      <c r="DM25" s="624"/>
      <c r="DN25" s="624"/>
      <c r="DO25" s="624"/>
      <c r="DP25" s="624"/>
      <c r="DQ25" s="624"/>
      <c r="DR25" s="624"/>
      <c r="DS25" s="624"/>
      <c r="DT25" s="624"/>
      <c r="DU25" s="624"/>
      <c r="DV25" s="625"/>
      <c r="DW25" s="628">
        <v>23.1</v>
      </c>
      <c r="DX25" s="657"/>
      <c r="DY25" s="657"/>
      <c r="DZ25" s="657"/>
      <c r="EA25" s="657"/>
      <c r="EB25" s="657"/>
      <c r="EC25" s="659"/>
    </row>
    <row r="26" spans="2:133" ht="11.25" customHeight="1" x14ac:dyDescent="0.15">
      <c r="B26" s="620" t="s">
        <v>293</v>
      </c>
      <c r="C26" s="621"/>
      <c r="D26" s="621"/>
      <c r="E26" s="621"/>
      <c r="F26" s="621"/>
      <c r="G26" s="621"/>
      <c r="H26" s="621"/>
      <c r="I26" s="621"/>
      <c r="J26" s="621"/>
      <c r="K26" s="621"/>
      <c r="L26" s="621"/>
      <c r="M26" s="621"/>
      <c r="N26" s="621"/>
      <c r="O26" s="621"/>
      <c r="P26" s="621"/>
      <c r="Q26" s="622"/>
      <c r="R26" s="623">
        <v>80157</v>
      </c>
      <c r="S26" s="626"/>
      <c r="T26" s="626"/>
      <c r="U26" s="626"/>
      <c r="V26" s="626"/>
      <c r="W26" s="626"/>
      <c r="X26" s="626"/>
      <c r="Y26" s="627"/>
      <c r="Z26" s="685">
        <v>0.4</v>
      </c>
      <c r="AA26" s="685"/>
      <c r="AB26" s="685"/>
      <c r="AC26" s="685"/>
      <c r="AD26" s="686" t="s">
        <v>136</v>
      </c>
      <c r="AE26" s="686"/>
      <c r="AF26" s="686"/>
      <c r="AG26" s="686"/>
      <c r="AH26" s="686"/>
      <c r="AI26" s="686"/>
      <c r="AJ26" s="686"/>
      <c r="AK26" s="686"/>
      <c r="AL26" s="628" t="s">
        <v>136</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136</v>
      </c>
      <c r="BH26" s="626"/>
      <c r="BI26" s="626"/>
      <c r="BJ26" s="626"/>
      <c r="BK26" s="626"/>
      <c r="BL26" s="626"/>
      <c r="BM26" s="626"/>
      <c r="BN26" s="627"/>
      <c r="BO26" s="685" t="s">
        <v>136</v>
      </c>
      <c r="BP26" s="685"/>
      <c r="BQ26" s="685"/>
      <c r="BR26" s="685"/>
      <c r="BS26" s="631" t="s">
        <v>136</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1643598</v>
      </c>
      <c r="CS26" s="626"/>
      <c r="CT26" s="626"/>
      <c r="CU26" s="626"/>
      <c r="CV26" s="626"/>
      <c r="CW26" s="626"/>
      <c r="CX26" s="626"/>
      <c r="CY26" s="627"/>
      <c r="CZ26" s="628">
        <v>9.6</v>
      </c>
      <c r="DA26" s="657"/>
      <c r="DB26" s="657"/>
      <c r="DC26" s="658"/>
      <c r="DD26" s="631">
        <v>1491530</v>
      </c>
      <c r="DE26" s="626"/>
      <c r="DF26" s="626"/>
      <c r="DG26" s="626"/>
      <c r="DH26" s="626"/>
      <c r="DI26" s="626"/>
      <c r="DJ26" s="626"/>
      <c r="DK26" s="627"/>
      <c r="DL26" s="631" t="s">
        <v>136</v>
      </c>
      <c r="DM26" s="626"/>
      <c r="DN26" s="626"/>
      <c r="DO26" s="626"/>
      <c r="DP26" s="626"/>
      <c r="DQ26" s="626"/>
      <c r="DR26" s="626"/>
      <c r="DS26" s="626"/>
      <c r="DT26" s="626"/>
      <c r="DU26" s="626"/>
      <c r="DV26" s="627"/>
      <c r="DW26" s="628" t="s">
        <v>136</v>
      </c>
      <c r="DX26" s="657"/>
      <c r="DY26" s="657"/>
      <c r="DZ26" s="657"/>
      <c r="EA26" s="657"/>
      <c r="EB26" s="657"/>
      <c r="EC26" s="659"/>
    </row>
    <row r="27" spans="2:133" ht="11.25" customHeight="1" x14ac:dyDescent="0.15">
      <c r="B27" s="620" t="s">
        <v>296</v>
      </c>
      <c r="C27" s="621"/>
      <c r="D27" s="621"/>
      <c r="E27" s="621"/>
      <c r="F27" s="621"/>
      <c r="G27" s="621"/>
      <c r="H27" s="621"/>
      <c r="I27" s="621"/>
      <c r="J27" s="621"/>
      <c r="K27" s="621"/>
      <c r="L27" s="621"/>
      <c r="M27" s="621"/>
      <c r="N27" s="621"/>
      <c r="O27" s="621"/>
      <c r="P27" s="621"/>
      <c r="Q27" s="622"/>
      <c r="R27" s="623">
        <v>2050073</v>
      </c>
      <c r="S27" s="626"/>
      <c r="T27" s="626"/>
      <c r="U27" s="626"/>
      <c r="V27" s="626"/>
      <c r="W27" s="626"/>
      <c r="X27" s="626"/>
      <c r="Y27" s="627"/>
      <c r="Z27" s="685">
        <v>11.4</v>
      </c>
      <c r="AA27" s="685"/>
      <c r="AB27" s="685"/>
      <c r="AC27" s="685"/>
      <c r="AD27" s="686" t="s">
        <v>136</v>
      </c>
      <c r="AE27" s="686"/>
      <c r="AF27" s="686"/>
      <c r="AG27" s="686"/>
      <c r="AH27" s="686"/>
      <c r="AI27" s="686"/>
      <c r="AJ27" s="686"/>
      <c r="AK27" s="686"/>
      <c r="AL27" s="628" t="s">
        <v>136</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3113515</v>
      </c>
      <c r="BH27" s="626"/>
      <c r="BI27" s="626"/>
      <c r="BJ27" s="626"/>
      <c r="BK27" s="626"/>
      <c r="BL27" s="626"/>
      <c r="BM27" s="626"/>
      <c r="BN27" s="627"/>
      <c r="BO27" s="685">
        <v>100</v>
      </c>
      <c r="BP27" s="685"/>
      <c r="BQ27" s="685"/>
      <c r="BR27" s="685"/>
      <c r="BS27" s="631">
        <v>124496</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3320601</v>
      </c>
      <c r="CS27" s="624"/>
      <c r="CT27" s="624"/>
      <c r="CU27" s="624"/>
      <c r="CV27" s="624"/>
      <c r="CW27" s="624"/>
      <c r="CX27" s="624"/>
      <c r="CY27" s="625"/>
      <c r="CZ27" s="628">
        <v>19.3</v>
      </c>
      <c r="DA27" s="657"/>
      <c r="DB27" s="657"/>
      <c r="DC27" s="658"/>
      <c r="DD27" s="631">
        <v>994841</v>
      </c>
      <c r="DE27" s="624"/>
      <c r="DF27" s="624"/>
      <c r="DG27" s="624"/>
      <c r="DH27" s="624"/>
      <c r="DI27" s="624"/>
      <c r="DJ27" s="624"/>
      <c r="DK27" s="625"/>
      <c r="DL27" s="631">
        <v>993522</v>
      </c>
      <c r="DM27" s="624"/>
      <c r="DN27" s="624"/>
      <c r="DO27" s="624"/>
      <c r="DP27" s="624"/>
      <c r="DQ27" s="624"/>
      <c r="DR27" s="624"/>
      <c r="DS27" s="624"/>
      <c r="DT27" s="624"/>
      <c r="DU27" s="624"/>
      <c r="DV27" s="625"/>
      <c r="DW27" s="628">
        <v>10.5</v>
      </c>
      <c r="DX27" s="657"/>
      <c r="DY27" s="657"/>
      <c r="DZ27" s="657"/>
      <c r="EA27" s="657"/>
      <c r="EB27" s="657"/>
      <c r="EC27" s="659"/>
    </row>
    <row r="28" spans="2:133" ht="11.25" customHeight="1" x14ac:dyDescent="0.15">
      <c r="B28" s="728" t="s">
        <v>299</v>
      </c>
      <c r="C28" s="729"/>
      <c r="D28" s="729"/>
      <c r="E28" s="729"/>
      <c r="F28" s="729"/>
      <c r="G28" s="729"/>
      <c r="H28" s="729"/>
      <c r="I28" s="729"/>
      <c r="J28" s="729"/>
      <c r="K28" s="729"/>
      <c r="L28" s="729"/>
      <c r="M28" s="729"/>
      <c r="N28" s="729"/>
      <c r="O28" s="729"/>
      <c r="P28" s="729"/>
      <c r="Q28" s="730"/>
      <c r="R28" s="623" t="s">
        <v>136</v>
      </c>
      <c r="S28" s="626"/>
      <c r="T28" s="626"/>
      <c r="U28" s="626"/>
      <c r="V28" s="626"/>
      <c r="W28" s="626"/>
      <c r="X28" s="626"/>
      <c r="Y28" s="627"/>
      <c r="Z28" s="685" t="s">
        <v>136</v>
      </c>
      <c r="AA28" s="685"/>
      <c r="AB28" s="685"/>
      <c r="AC28" s="685"/>
      <c r="AD28" s="686" t="s">
        <v>136</v>
      </c>
      <c r="AE28" s="686"/>
      <c r="AF28" s="686"/>
      <c r="AG28" s="686"/>
      <c r="AH28" s="686"/>
      <c r="AI28" s="686"/>
      <c r="AJ28" s="686"/>
      <c r="AK28" s="686"/>
      <c r="AL28" s="628" t="s">
        <v>136</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3178231</v>
      </c>
      <c r="CS28" s="626"/>
      <c r="CT28" s="626"/>
      <c r="CU28" s="626"/>
      <c r="CV28" s="626"/>
      <c r="CW28" s="626"/>
      <c r="CX28" s="626"/>
      <c r="CY28" s="627"/>
      <c r="CZ28" s="628">
        <v>18.5</v>
      </c>
      <c r="DA28" s="657"/>
      <c r="DB28" s="657"/>
      <c r="DC28" s="658"/>
      <c r="DD28" s="631">
        <v>2295259</v>
      </c>
      <c r="DE28" s="626"/>
      <c r="DF28" s="626"/>
      <c r="DG28" s="626"/>
      <c r="DH28" s="626"/>
      <c r="DI28" s="626"/>
      <c r="DJ28" s="626"/>
      <c r="DK28" s="627"/>
      <c r="DL28" s="631">
        <v>2292889</v>
      </c>
      <c r="DM28" s="626"/>
      <c r="DN28" s="626"/>
      <c r="DO28" s="626"/>
      <c r="DP28" s="626"/>
      <c r="DQ28" s="626"/>
      <c r="DR28" s="626"/>
      <c r="DS28" s="626"/>
      <c r="DT28" s="626"/>
      <c r="DU28" s="626"/>
      <c r="DV28" s="627"/>
      <c r="DW28" s="628">
        <v>24.3</v>
      </c>
      <c r="DX28" s="657"/>
      <c r="DY28" s="657"/>
      <c r="DZ28" s="657"/>
      <c r="EA28" s="657"/>
      <c r="EB28" s="657"/>
      <c r="EC28" s="659"/>
    </row>
    <row r="29" spans="2:133" ht="11.25" customHeight="1" x14ac:dyDescent="0.15">
      <c r="B29" s="620" t="s">
        <v>301</v>
      </c>
      <c r="C29" s="621"/>
      <c r="D29" s="621"/>
      <c r="E29" s="621"/>
      <c r="F29" s="621"/>
      <c r="G29" s="621"/>
      <c r="H29" s="621"/>
      <c r="I29" s="621"/>
      <c r="J29" s="621"/>
      <c r="K29" s="621"/>
      <c r="L29" s="621"/>
      <c r="M29" s="621"/>
      <c r="N29" s="621"/>
      <c r="O29" s="621"/>
      <c r="P29" s="621"/>
      <c r="Q29" s="622"/>
      <c r="R29" s="623">
        <v>1056551</v>
      </c>
      <c r="S29" s="626"/>
      <c r="T29" s="626"/>
      <c r="U29" s="626"/>
      <c r="V29" s="626"/>
      <c r="W29" s="626"/>
      <c r="X29" s="626"/>
      <c r="Y29" s="627"/>
      <c r="Z29" s="685">
        <v>5.9</v>
      </c>
      <c r="AA29" s="685"/>
      <c r="AB29" s="685"/>
      <c r="AC29" s="685"/>
      <c r="AD29" s="686" t="s">
        <v>136</v>
      </c>
      <c r="AE29" s="686"/>
      <c r="AF29" s="686"/>
      <c r="AG29" s="686"/>
      <c r="AH29" s="686"/>
      <c r="AI29" s="686"/>
      <c r="AJ29" s="686"/>
      <c r="AK29" s="686"/>
      <c r="AL29" s="628" t="s">
        <v>136</v>
      </c>
      <c r="AM29" s="629"/>
      <c r="AN29" s="629"/>
      <c r="AO29" s="687"/>
      <c r="AP29" s="697" t="s">
        <v>221</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70</v>
      </c>
      <c r="CG29" s="664"/>
      <c r="CH29" s="664"/>
      <c r="CI29" s="664"/>
      <c r="CJ29" s="664"/>
      <c r="CK29" s="664"/>
      <c r="CL29" s="664"/>
      <c r="CM29" s="664"/>
      <c r="CN29" s="664"/>
      <c r="CO29" s="664"/>
      <c r="CP29" s="664"/>
      <c r="CQ29" s="665"/>
      <c r="CR29" s="623">
        <v>3178231</v>
      </c>
      <c r="CS29" s="624"/>
      <c r="CT29" s="624"/>
      <c r="CU29" s="624"/>
      <c r="CV29" s="624"/>
      <c r="CW29" s="624"/>
      <c r="CX29" s="624"/>
      <c r="CY29" s="625"/>
      <c r="CZ29" s="628">
        <v>18.5</v>
      </c>
      <c r="DA29" s="657"/>
      <c r="DB29" s="657"/>
      <c r="DC29" s="658"/>
      <c r="DD29" s="631">
        <v>2295259</v>
      </c>
      <c r="DE29" s="624"/>
      <c r="DF29" s="624"/>
      <c r="DG29" s="624"/>
      <c r="DH29" s="624"/>
      <c r="DI29" s="624"/>
      <c r="DJ29" s="624"/>
      <c r="DK29" s="625"/>
      <c r="DL29" s="631">
        <v>2292889</v>
      </c>
      <c r="DM29" s="624"/>
      <c r="DN29" s="624"/>
      <c r="DO29" s="624"/>
      <c r="DP29" s="624"/>
      <c r="DQ29" s="624"/>
      <c r="DR29" s="624"/>
      <c r="DS29" s="624"/>
      <c r="DT29" s="624"/>
      <c r="DU29" s="624"/>
      <c r="DV29" s="625"/>
      <c r="DW29" s="628">
        <v>24.3</v>
      </c>
      <c r="DX29" s="657"/>
      <c r="DY29" s="657"/>
      <c r="DZ29" s="657"/>
      <c r="EA29" s="657"/>
      <c r="EB29" s="657"/>
      <c r="EC29" s="659"/>
    </row>
    <row r="30" spans="2:133" ht="11.25" customHeight="1" x14ac:dyDescent="0.15">
      <c r="B30" s="620" t="s">
        <v>305</v>
      </c>
      <c r="C30" s="621"/>
      <c r="D30" s="621"/>
      <c r="E30" s="621"/>
      <c r="F30" s="621"/>
      <c r="G30" s="621"/>
      <c r="H30" s="621"/>
      <c r="I30" s="621"/>
      <c r="J30" s="621"/>
      <c r="K30" s="621"/>
      <c r="L30" s="621"/>
      <c r="M30" s="621"/>
      <c r="N30" s="621"/>
      <c r="O30" s="621"/>
      <c r="P30" s="621"/>
      <c r="Q30" s="622"/>
      <c r="R30" s="623">
        <v>891947</v>
      </c>
      <c r="S30" s="626"/>
      <c r="T30" s="626"/>
      <c r="U30" s="626"/>
      <c r="V30" s="626"/>
      <c r="W30" s="626"/>
      <c r="X30" s="626"/>
      <c r="Y30" s="627"/>
      <c r="Z30" s="685">
        <v>5</v>
      </c>
      <c r="AA30" s="685"/>
      <c r="AB30" s="685"/>
      <c r="AC30" s="685"/>
      <c r="AD30" s="686">
        <v>30060</v>
      </c>
      <c r="AE30" s="686"/>
      <c r="AF30" s="686"/>
      <c r="AG30" s="686"/>
      <c r="AH30" s="686"/>
      <c r="AI30" s="686"/>
      <c r="AJ30" s="686"/>
      <c r="AK30" s="686"/>
      <c r="AL30" s="628">
        <v>0.3</v>
      </c>
      <c r="AM30" s="629"/>
      <c r="AN30" s="629"/>
      <c r="AO30" s="687"/>
      <c r="AP30" s="713" t="s">
        <v>306</v>
      </c>
      <c r="AQ30" s="714"/>
      <c r="AR30" s="714"/>
      <c r="AS30" s="714"/>
      <c r="AT30" s="719" t="s">
        <v>307</v>
      </c>
      <c r="AU30" s="230"/>
      <c r="AV30" s="230"/>
      <c r="AW30" s="230"/>
      <c r="AX30" s="722" t="s">
        <v>185</v>
      </c>
      <c r="AY30" s="723"/>
      <c r="AZ30" s="723"/>
      <c r="BA30" s="723"/>
      <c r="BB30" s="723"/>
      <c r="BC30" s="723"/>
      <c r="BD30" s="723"/>
      <c r="BE30" s="723"/>
      <c r="BF30" s="724"/>
      <c r="BG30" s="703">
        <v>98.9</v>
      </c>
      <c r="BH30" s="704"/>
      <c r="BI30" s="704"/>
      <c r="BJ30" s="704"/>
      <c r="BK30" s="704"/>
      <c r="BL30" s="704"/>
      <c r="BM30" s="705">
        <v>92.8</v>
      </c>
      <c r="BN30" s="704"/>
      <c r="BO30" s="704"/>
      <c r="BP30" s="704"/>
      <c r="BQ30" s="706"/>
      <c r="BR30" s="703">
        <v>98.9</v>
      </c>
      <c r="BS30" s="704"/>
      <c r="BT30" s="704"/>
      <c r="BU30" s="704"/>
      <c r="BV30" s="704"/>
      <c r="BW30" s="704"/>
      <c r="BX30" s="705">
        <v>92.3</v>
      </c>
      <c r="BY30" s="704"/>
      <c r="BZ30" s="704"/>
      <c r="CA30" s="704"/>
      <c r="CB30" s="706"/>
      <c r="CD30" s="709"/>
      <c r="CE30" s="710"/>
      <c r="CF30" s="667" t="s">
        <v>308</v>
      </c>
      <c r="CG30" s="664"/>
      <c r="CH30" s="664"/>
      <c r="CI30" s="664"/>
      <c r="CJ30" s="664"/>
      <c r="CK30" s="664"/>
      <c r="CL30" s="664"/>
      <c r="CM30" s="664"/>
      <c r="CN30" s="664"/>
      <c r="CO30" s="664"/>
      <c r="CP30" s="664"/>
      <c r="CQ30" s="665"/>
      <c r="CR30" s="623">
        <v>3029249</v>
      </c>
      <c r="CS30" s="626"/>
      <c r="CT30" s="626"/>
      <c r="CU30" s="626"/>
      <c r="CV30" s="626"/>
      <c r="CW30" s="626"/>
      <c r="CX30" s="626"/>
      <c r="CY30" s="627"/>
      <c r="CZ30" s="628">
        <v>17.600000000000001</v>
      </c>
      <c r="DA30" s="657"/>
      <c r="DB30" s="657"/>
      <c r="DC30" s="658"/>
      <c r="DD30" s="631">
        <v>2151663</v>
      </c>
      <c r="DE30" s="626"/>
      <c r="DF30" s="626"/>
      <c r="DG30" s="626"/>
      <c r="DH30" s="626"/>
      <c r="DI30" s="626"/>
      <c r="DJ30" s="626"/>
      <c r="DK30" s="627"/>
      <c r="DL30" s="631">
        <v>2149293</v>
      </c>
      <c r="DM30" s="626"/>
      <c r="DN30" s="626"/>
      <c r="DO30" s="626"/>
      <c r="DP30" s="626"/>
      <c r="DQ30" s="626"/>
      <c r="DR30" s="626"/>
      <c r="DS30" s="626"/>
      <c r="DT30" s="626"/>
      <c r="DU30" s="626"/>
      <c r="DV30" s="627"/>
      <c r="DW30" s="628">
        <v>22.7</v>
      </c>
      <c r="DX30" s="657"/>
      <c r="DY30" s="657"/>
      <c r="DZ30" s="657"/>
      <c r="EA30" s="657"/>
      <c r="EB30" s="657"/>
      <c r="EC30" s="659"/>
    </row>
    <row r="31" spans="2:133" ht="11.25" customHeight="1" x14ac:dyDescent="0.15">
      <c r="B31" s="620" t="s">
        <v>309</v>
      </c>
      <c r="C31" s="621"/>
      <c r="D31" s="621"/>
      <c r="E31" s="621"/>
      <c r="F31" s="621"/>
      <c r="G31" s="621"/>
      <c r="H31" s="621"/>
      <c r="I31" s="621"/>
      <c r="J31" s="621"/>
      <c r="K31" s="621"/>
      <c r="L31" s="621"/>
      <c r="M31" s="621"/>
      <c r="N31" s="621"/>
      <c r="O31" s="621"/>
      <c r="P31" s="621"/>
      <c r="Q31" s="622"/>
      <c r="R31" s="623">
        <v>18943</v>
      </c>
      <c r="S31" s="626"/>
      <c r="T31" s="626"/>
      <c r="U31" s="626"/>
      <c r="V31" s="626"/>
      <c r="W31" s="626"/>
      <c r="X31" s="626"/>
      <c r="Y31" s="627"/>
      <c r="Z31" s="685">
        <v>0.1</v>
      </c>
      <c r="AA31" s="685"/>
      <c r="AB31" s="685"/>
      <c r="AC31" s="685"/>
      <c r="AD31" s="686" t="s">
        <v>136</v>
      </c>
      <c r="AE31" s="686"/>
      <c r="AF31" s="686"/>
      <c r="AG31" s="686"/>
      <c r="AH31" s="686"/>
      <c r="AI31" s="686"/>
      <c r="AJ31" s="686"/>
      <c r="AK31" s="686"/>
      <c r="AL31" s="628" t="s">
        <v>136</v>
      </c>
      <c r="AM31" s="629"/>
      <c r="AN31" s="629"/>
      <c r="AO31" s="687"/>
      <c r="AP31" s="715"/>
      <c r="AQ31" s="716"/>
      <c r="AR31" s="716"/>
      <c r="AS31" s="716"/>
      <c r="AT31" s="720"/>
      <c r="AU31" s="229" t="s">
        <v>310</v>
      </c>
      <c r="AV31" s="229"/>
      <c r="AW31" s="229"/>
      <c r="AX31" s="620" t="s">
        <v>311</v>
      </c>
      <c r="AY31" s="621"/>
      <c r="AZ31" s="621"/>
      <c r="BA31" s="621"/>
      <c r="BB31" s="621"/>
      <c r="BC31" s="621"/>
      <c r="BD31" s="621"/>
      <c r="BE31" s="621"/>
      <c r="BF31" s="622"/>
      <c r="BG31" s="701">
        <v>99</v>
      </c>
      <c r="BH31" s="624"/>
      <c r="BI31" s="624"/>
      <c r="BJ31" s="624"/>
      <c r="BK31" s="624"/>
      <c r="BL31" s="624"/>
      <c r="BM31" s="629">
        <v>96.1</v>
      </c>
      <c r="BN31" s="702"/>
      <c r="BO31" s="702"/>
      <c r="BP31" s="702"/>
      <c r="BQ31" s="663"/>
      <c r="BR31" s="701">
        <v>99</v>
      </c>
      <c r="BS31" s="624"/>
      <c r="BT31" s="624"/>
      <c r="BU31" s="624"/>
      <c r="BV31" s="624"/>
      <c r="BW31" s="624"/>
      <c r="BX31" s="629">
        <v>95.7</v>
      </c>
      <c r="BY31" s="702"/>
      <c r="BZ31" s="702"/>
      <c r="CA31" s="702"/>
      <c r="CB31" s="663"/>
      <c r="CD31" s="709"/>
      <c r="CE31" s="710"/>
      <c r="CF31" s="667" t="s">
        <v>312</v>
      </c>
      <c r="CG31" s="664"/>
      <c r="CH31" s="664"/>
      <c r="CI31" s="664"/>
      <c r="CJ31" s="664"/>
      <c r="CK31" s="664"/>
      <c r="CL31" s="664"/>
      <c r="CM31" s="664"/>
      <c r="CN31" s="664"/>
      <c r="CO31" s="664"/>
      <c r="CP31" s="664"/>
      <c r="CQ31" s="665"/>
      <c r="CR31" s="623">
        <v>148982</v>
      </c>
      <c r="CS31" s="624"/>
      <c r="CT31" s="624"/>
      <c r="CU31" s="624"/>
      <c r="CV31" s="624"/>
      <c r="CW31" s="624"/>
      <c r="CX31" s="624"/>
      <c r="CY31" s="625"/>
      <c r="CZ31" s="628">
        <v>0.9</v>
      </c>
      <c r="DA31" s="657"/>
      <c r="DB31" s="657"/>
      <c r="DC31" s="658"/>
      <c r="DD31" s="631">
        <v>143596</v>
      </c>
      <c r="DE31" s="624"/>
      <c r="DF31" s="624"/>
      <c r="DG31" s="624"/>
      <c r="DH31" s="624"/>
      <c r="DI31" s="624"/>
      <c r="DJ31" s="624"/>
      <c r="DK31" s="625"/>
      <c r="DL31" s="631">
        <v>143596</v>
      </c>
      <c r="DM31" s="624"/>
      <c r="DN31" s="624"/>
      <c r="DO31" s="624"/>
      <c r="DP31" s="624"/>
      <c r="DQ31" s="624"/>
      <c r="DR31" s="624"/>
      <c r="DS31" s="624"/>
      <c r="DT31" s="624"/>
      <c r="DU31" s="624"/>
      <c r="DV31" s="625"/>
      <c r="DW31" s="628">
        <v>1.5</v>
      </c>
      <c r="DX31" s="657"/>
      <c r="DY31" s="657"/>
      <c r="DZ31" s="657"/>
      <c r="EA31" s="657"/>
      <c r="EB31" s="657"/>
      <c r="EC31" s="659"/>
    </row>
    <row r="32" spans="2:133" ht="11.25" customHeight="1" x14ac:dyDescent="0.15">
      <c r="B32" s="620" t="s">
        <v>313</v>
      </c>
      <c r="C32" s="621"/>
      <c r="D32" s="621"/>
      <c r="E32" s="621"/>
      <c r="F32" s="621"/>
      <c r="G32" s="621"/>
      <c r="H32" s="621"/>
      <c r="I32" s="621"/>
      <c r="J32" s="621"/>
      <c r="K32" s="621"/>
      <c r="L32" s="621"/>
      <c r="M32" s="621"/>
      <c r="N32" s="621"/>
      <c r="O32" s="621"/>
      <c r="P32" s="621"/>
      <c r="Q32" s="622"/>
      <c r="R32" s="623">
        <v>366030</v>
      </c>
      <c r="S32" s="626"/>
      <c r="T32" s="626"/>
      <c r="U32" s="626"/>
      <c r="V32" s="626"/>
      <c r="W32" s="626"/>
      <c r="X32" s="626"/>
      <c r="Y32" s="627"/>
      <c r="Z32" s="685">
        <v>2</v>
      </c>
      <c r="AA32" s="685"/>
      <c r="AB32" s="685"/>
      <c r="AC32" s="685"/>
      <c r="AD32" s="686" t="s">
        <v>136</v>
      </c>
      <c r="AE32" s="686"/>
      <c r="AF32" s="686"/>
      <c r="AG32" s="686"/>
      <c r="AH32" s="686"/>
      <c r="AI32" s="686"/>
      <c r="AJ32" s="686"/>
      <c r="AK32" s="686"/>
      <c r="AL32" s="628" t="s">
        <v>136</v>
      </c>
      <c r="AM32" s="629"/>
      <c r="AN32" s="629"/>
      <c r="AO32" s="687"/>
      <c r="AP32" s="717"/>
      <c r="AQ32" s="718"/>
      <c r="AR32" s="718"/>
      <c r="AS32" s="718"/>
      <c r="AT32" s="721"/>
      <c r="AU32" s="231"/>
      <c r="AV32" s="231"/>
      <c r="AW32" s="231"/>
      <c r="AX32" s="635" t="s">
        <v>314</v>
      </c>
      <c r="AY32" s="636"/>
      <c r="AZ32" s="636"/>
      <c r="BA32" s="636"/>
      <c r="BB32" s="636"/>
      <c r="BC32" s="636"/>
      <c r="BD32" s="636"/>
      <c r="BE32" s="636"/>
      <c r="BF32" s="637"/>
      <c r="BG32" s="700">
        <v>98.8</v>
      </c>
      <c r="BH32" s="639"/>
      <c r="BI32" s="639"/>
      <c r="BJ32" s="639"/>
      <c r="BK32" s="639"/>
      <c r="BL32" s="639"/>
      <c r="BM32" s="683">
        <v>88.8</v>
      </c>
      <c r="BN32" s="639"/>
      <c r="BO32" s="639"/>
      <c r="BP32" s="639"/>
      <c r="BQ32" s="676"/>
      <c r="BR32" s="700">
        <v>98.6</v>
      </c>
      <c r="BS32" s="639"/>
      <c r="BT32" s="639"/>
      <c r="BU32" s="639"/>
      <c r="BV32" s="639"/>
      <c r="BW32" s="639"/>
      <c r="BX32" s="683">
        <v>88.2</v>
      </c>
      <c r="BY32" s="639"/>
      <c r="BZ32" s="639"/>
      <c r="CA32" s="639"/>
      <c r="CB32" s="676"/>
      <c r="CD32" s="711"/>
      <c r="CE32" s="712"/>
      <c r="CF32" s="667" t="s">
        <v>315</v>
      </c>
      <c r="CG32" s="664"/>
      <c r="CH32" s="664"/>
      <c r="CI32" s="664"/>
      <c r="CJ32" s="664"/>
      <c r="CK32" s="664"/>
      <c r="CL32" s="664"/>
      <c r="CM32" s="664"/>
      <c r="CN32" s="664"/>
      <c r="CO32" s="664"/>
      <c r="CP32" s="664"/>
      <c r="CQ32" s="665"/>
      <c r="CR32" s="623" t="s">
        <v>136</v>
      </c>
      <c r="CS32" s="626"/>
      <c r="CT32" s="626"/>
      <c r="CU32" s="626"/>
      <c r="CV32" s="626"/>
      <c r="CW32" s="626"/>
      <c r="CX32" s="626"/>
      <c r="CY32" s="627"/>
      <c r="CZ32" s="628" t="s">
        <v>136</v>
      </c>
      <c r="DA32" s="657"/>
      <c r="DB32" s="657"/>
      <c r="DC32" s="658"/>
      <c r="DD32" s="631" t="s">
        <v>136</v>
      </c>
      <c r="DE32" s="626"/>
      <c r="DF32" s="626"/>
      <c r="DG32" s="626"/>
      <c r="DH32" s="626"/>
      <c r="DI32" s="626"/>
      <c r="DJ32" s="626"/>
      <c r="DK32" s="627"/>
      <c r="DL32" s="631" t="s">
        <v>136</v>
      </c>
      <c r="DM32" s="626"/>
      <c r="DN32" s="626"/>
      <c r="DO32" s="626"/>
      <c r="DP32" s="626"/>
      <c r="DQ32" s="626"/>
      <c r="DR32" s="626"/>
      <c r="DS32" s="626"/>
      <c r="DT32" s="626"/>
      <c r="DU32" s="626"/>
      <c r="DV32" s="627"/>
      <c r="DW32" s="628" t="s">
        <v>136</v>
      </c>
      <c r="DX32" s="657"/>
      <c r="DY32" s="657"/>
      <c r="DZ32" s="657"/>
      <c r="EA32" s="657"/>
      <c r="EB32" s="657"/>
      <c r="EC32" s="659"/>
    </row>
    <row r="33" spans="2:133" ht="11.25" customHeight="1" x14ac:dyDescent="0.15">
      <c r="B33" s="620" t="s">
        <v>316</v>
      </c>
      <c r="C33" s="621"/>
      <c r="D33" s="621"/>
      <c r="E33" s="621"/>
      <c r="F33" s="621"/>
      <c r="G33" s="621"/>
      <c r="H33" s="621"/>
      <c r="I33" s="621"/>
      <c r="J33" s="621"/>
      <c r="K33" s="621"/>
      <c r="L33" s="621"/>
      <c r="M33" s="621"/>
      <c r="N33" s="621"/>
      <c r="O33" s="621"/>
      <c r="P33" s="621"/>
      <c r="Q33" s="622"/>
      <c r="R33" s="623">
        <v>800603</v>
      </c>
      <c r="S33" s="626"/>
      <c r="T33" s="626"/>
      <c r="U33" s="626"/>
      <c r="V33" s="626"/>
      <c r="W33" s="626"/>
      <c r="X33" s="626"/>
      <c r="Y33" s="627"/>
      <c r="Z33" s="685">
        <v>4.5</v>
      </c>
      <c r="AA33" s="685"/>
      <c r="AB33" s="685"/>
      <c r="AC33" s="685"/>
      <c r="AD33" s="686" t="s">
        <v>136</v>
      </c>
      <c r="AE33" s="686"/>
      <c r="AF33" s="686"/>
      <c r="AG33" s="686"/>
      <c r="AH33" s="686"/>
      <c r="AI33" s="686"/>
      <c r="AJ33" s="686"/>
      <c r="AK33" s="686"/>
      <c r="AL33" s="628" t="s">
        <v>136</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317</v>
      </c>
      <c r="CE33" s="664"/>
      <c r="CF33" s="664"/>
      <c r="CG33" s="664"/>
      <c r="CH33" s="664"/>
      <c r="CI33" s="664"/>
      <c r="CJ33" s="664"/>
      <c r="CK33" s="664"/>
      <c r="CL33" s="664"/>
      <c r="CM33" s="664"/>
      <c r="CN33" s="664"/>
      <c r="CO33" s="664"/>
      <c r="CP33" s="664"/>
      <c r="CQ33" s="665"/>
      <c r="CR33" s="623">
        <v>6407070</v>
      </c>
      <c r="CS33" s="624"/>
      <c r="CT33" s="624"/>
      <c r="CU33" s="624"/>
      <c r="CV33" s="624"/>
      <c r="CW33" s="624"/>
      <c r="CX33" s="624"/>
      <c r="CY33" s="625"/>
      <c r="CZ33" s="628">
        <v>37.299999999999997</v>
      </c>
      <c r="DA33" s="657"/>
      <c r="DB33" s="657"/>
      <c r="DC33" s="658"/>
      <c r="DD33" s="631">
        <v>4943525</v>
      </c>
      <c r="DE33" s="624"/>
      <c r="DF33" s="624"/>
      <c r="DG33" s="624"/>
      <c r="DH33" s="624"/>
      <c r="DI33" s="624"/>
      <c r="DJ33" s="624"/>
      <c r="DK33" s="625"/>
      <c r="DL33" s="631">
        <v>3983206</v>
      </c>
      <c r="DM33" s="624"/>
      <c r="DN33" s="624"/>
      <c r="DO33" s="624"/>
      <c r="DP33" s="624"/>
      <c r="DQ33" s="624"/>
      <c r="DR33" s="624"/>
      <c r="DS33" s="624"/>
      <c r="DT33" s="624"/>
      <c r="DU33" s="624"/>
      <c r="DV33" s="625"/>
      <c r="DW33" s="628">
        <v>42.1</v>
      </c>
      <c r="DX33" s="657"/>
      <c r="DY33" s="657"/>
      <c r="DZ33" s="657"/>
      <c r="EA33" s="657"/>
      <c r="EB33" s="657"/>
      <c r="EC33" s="659"/>
    </row>
    <row r="34" spans="2:133" ht="11.25" customHeight="1" x14ac:dyDescent="0.15">
      <c r="B34" s="620" t="s">
        <v>318</v>
      </c>
      <c r="C34" s="621"/>
      <c r="D34" s="621"/>
      <c r="E34" s="621"/>
      <c r="F34" s="621"/>
      <c r="G34" s="621"/>
      <c r="H34" s="621"/>
      <c r="I34" s="621"/>
      <c r="J34" s="621"/>
      <c r="K34" s="621"/>
      <c r="L34" s="621"/>
      <c r="M34" s="621"/>
      <c r="N34" s="621"/>
      <c r="O34" s="621"/>
      <c r="P34" s="621"/>
      <c r="Q34" s="622"/>
      <c r="R34" s="623">
        <v>599687</v>
      </c>
      <c r="S34" s="626"/>
      <c r="T34" s="626"/>
      <c r="U34" s="626"/>
      <c r="V34" s="626"/>
      <c r="W34" s="626"/>
      <c r="X34" s="626"/>
      <c r="Y34" s="627"/>
      <c r="Z34" s="685">
        <v>3.3</v>
      </c>
      <c r="AA34" s="685"/>
      <c r="AB34" s="685"/>
      <c r="AC34" s="685"/>
      <c r="AD34" s="686">
        <v>781</v>
      </c>
      <c r="AE34" s="686"/>
      <c r="AF34" s="686"/>
      <c r="AG34" s="686"/>
      <c r="AH34" s="686"/>
      <c r="AI34" s="686"/>
      <c r="AJ34" s="686"/>
      <c r="AK34" s="686"/>
      <c r="AL34" s="628">
        <v>0</v>
      </c>
      <c r="AM34" s="629"/>
      <c r="AN34" s="629"/>
      <c r="AO34" s="687"/>
      <c r="AP34" s="234"/>
      <c r="AQ34" s="697" t="s">
        <v>319</v>
      </c>
      <c r="AR34" s="698"/>
      <c r="AS34" s="698"/>
      <c r="AT34" s="698"/>
      <c r="AU34" s="698"/>
      <c r="AV34" s="698"/>
      <c r="AW34" s="698"/>
      <c r="AX34" s="698"/>
      <c r="AY34" s="698"/>
      <c r="AZ34" s="698"/>
      <c r="BA34" s="698"/>
      <c r="BB34" s="698"/>
      <c r="BC34" s="698"/>
      <c r="BD34" s="698"/>
      <c r="BE34" s="698"/>
      <c r="BF34" s="699"/>
      <c r="BG34" s="697" t="s">
        <v>320</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321</v>
      </c>
      <c r="CE34" s="664"/>
      <c r="CF34" s="664"/>
      <c r="CG34" s="664"/>
      <c r="CH34" s="664"/>
      <c r="CI34" s="664"/>
      <c r="CJ34" s="664"/>
      <c r="CK34" s="664"/>
      <c r="CL34" s="664"/>
      <c r="CM34" s="664"/>
      <c r="CN34" s="664"/>
      <c r="CO34" s="664"/>
      <c r="CP34" s="664"/>
      <c r="CQ34" s="665"/>
      <c r="CR34" s="623">
        <v>2633547</v>
      </c>
      <c r="CS34" s="626"/>
      <c r="CT34" s="626"/>
      <c r="CU34" s="626"/>
      <c r="CV34" s="626"/>
      <c r="CW34" s="626"/>
      <c r="CX34" s="626"/>
      <c r="CY34" s="627"/>
      <c r="CZ34" s="628">
        <v>15.3</v>
      </c>
      <c r="DA34" s="657"/>
      <c r="DB34" s="657"/>
      <c r="DC34" s="658"/>
      <c r="DD34" s="631">
        <v>1900210</v>
      </c>
      <c r="DE34" s="626"/>
      <c r="DF34" s="626"/>
      <c r="DG34" s="626"/>
      <c r="DH34" s="626"/>
      <c r="DI34" s="626"/>
      <c r="DJ34" s="626"/>
      <c r="DK34" s="627"/>
      <c r="DL34" s="631">
        <v>1617127</v>
      </c>
      <c r="DM34" s="626"/>
      <c r="DN34" s="626"/>
      <c r="DO34" s="626"/>
      <c r="DP34" s="626"/>
      <c r="DQ34" s="626"/>
      <c r="DR34" s="626"/>
      <c r="DS34" s="626"/>
      <c r="DT34" s="626"/>
      <c r="DU34" s="626"/>
      <c r="DV34" s="627"/>
      <c r="DW34" s="628">
        <v>17.100000000000001</v>
      </c>
      <c r="DX34" s="657"/>
      <c r="DY34" s="657"/>
      <c r="DZ34" s="657"/>
      <c r="EA34" s="657"/>
      <c r="EB34" s="657"/>
      <c r="EC34" s="659"/>
    </row>
    <row r="35" spans="2:133" ht="11.25" customHeight="1" x14ac:dyDescent="0.15">
      <c r="B35" s="620" t="s">
        <v>322</v>
      </c>
      <c r="C35" s="621"/>
      <c r="D35" s="621"/>
      <c r="E35" s="621"/>
      <c r="F35" s="621"/>
      <c r="G35" s="621"/>
      <c r="H35" s="621"/>
      <c r="I35" s="621"/>
      <c r="J35" s="621"/>
      <c r="K35" s="621"/>
      <c r="L35" s="621"/>
      <c r="M35" s="621"/>
      <c r="N35" s="621"/>
      <c r="O35" s="621"/>
      <c r="P35" s="621"/>
      <c r="Q35" s="622"/>
      <c r="R35" s="623">
        <v>1638800</v>
      </c>
      <c r="S35" s="626"/>
      <c r="T35" s="626"/>
      <c r="U35" s="626"/>
      <c r="V35" s="626"/>
      <c r="W35" s="626"/>
      <c r="X35" s="626"/>
      <c r="Y35" s="627"/>
      <c r="Z35" s="685">
        <v>9.1</v>
      </c>
      <c r="AA35" s="685"/>
      <c r="AB35" s="685"/>
      <c r="AC35" s="685"/>
      <c r="AD35" s="686" t="s">
        <v>136</v>
      </c>
      <c r="AE35" s="686"/>
      <c r="AF35" s="686"/>
      <c r="AG35" s="686"/>
      <c r="AH35" s="686"/>
      <c r="AI35" s="686"/>
      <c r="AJ35" s="686"/>
      <c r="AK35" s="686"/>
      <c r="AL35" s="628" t="s">
        <v>136</v>
      </c>
      <c r="AM35" s="629"/>
      <c r="AN35" s="629"/>
      <c r="AO35" s="687"/>
      <c r="AP35" s="234"/>
      <c r="AQ35" s="691" t="s">
        <v>323</v>
      </c>
      <c r="AR35" s="692"/>
      <c r="AS35" s="692"/>
      <c r="AT35" s="692"/>
      <c r="AU35" s="692"/>
      <c r="AV35" s="692"/>
      <c r="AW35" s="692"/>
      <c r="AX35" s="692"/>
      <c r="AY35" s="693"/>
      <c r="AZ35" s="688">
        <v>2629399</v>
      </c>
      <c r="BA35" s="689"/>
      <c r="BB35" s="689"/>
      <c r="BC35" s="689"/>
      <c r="BD35" s="689"/>
      <c r="BE35" s="689"/>
      <c r="BF35" s="690"/>
      <c r="BG35" s="694" t="s">
        <v>324</v>
      </c>
      <c r="BH35" s="695"/>
      <c r="BI35" s="695"/>
      <c r="BJ35" s="695"/>
      <c r="BK35" s="695"/>
      <c r="BL35" s="695"/>
      <c r="BM35" s="695"/>
      <c r="BN35" s="695"/>
      <c r="BO35" s="695"/>
      <c r="BP35" s="695"/>
      <c r="BQ35" s="695"/>
      <c r="BR35" s="695"/>
      <c r="BS35" s="695"/>
      <c r="BT35" s="695"/>
      <c r="BU35" s="696"/>
      <c r="BV35" s="688">
        <v>121775</v>
      </c>
      <c r="BW35" s="689"/>
      <c r="BX35" s="689"/>
      <c r="BY35" s="689"/>
      <c r="BZ35" s="689"/>
      <c r="CA35" s="689"/>
      <c r="CB35" s="690"/>
      <c r="CD35" s="667" t="s">
        <v>325</v>
      </c>
      <c r="CE35" s="664"/>
      <c r="CF35" s="664"/>
      <c r="CG35" s="664"/>
      <c r="CH35" s="664"/>
      <c r="CI35" s="664"/>
      <c r="CJ35" s="664"/>
      <c r="CK35" s="664"/>
      <c r="CL35" s="664"/>
      <c r="CM35" s="664"/>
      <c r="CN35" s="664"/>
      <c r="CO35" s="664"/>
      <c r="CP35" s="664"/>
      <c r="CQ35" s="665"/>
      <c r="CR35" s="623">
        <v>115069</v>
      </c>
      <c r="CS35" s="624"/>
      <c r="CT35" s="624"/>
      <c r="CU35" s="624"/>
      <c r="CV35" s="624"/>
      <c r="CW35" s="624"/>
      <c r="CX35" s="624"/>
      <c r="CY35" s="625"/>
      <c r="CZ35" s="628">
        <v>0.7</v>
      </c>
      <c r="DA35" s="657"/>
      <c r="DB35" s="657"/>
      <c r="DC35" s="658"/>
      <c r="DD35" s="631">
        <v>85594</v>
      </c>
      <c r="DE35" s="624"/>
      <c r="DF35" s="624"/>
      <c r="DG35" s="624"/>
      <c r="DH35" s="624"/>
      <c r="DI35" s="624"/>
      <c r="DJ35" s="624"/>
      <c r="DK35" s="625"/>
      <c r="DL35" s="631">
        <v>85594</v>
      </c>
      <c r="DM35" s="624"/>
      <c r="DN35" s="624"/>
      <c r="DO35" s="624"/>
      <c r="DP35" s="624"/>
      <c r="DQ35" s="624"/>
      <c r="DR35" s="624"/>
      <c r="DS35" s="624"/>
      <c r="DT35" s="624"/>
      <c r="DU35" s="624"/>
      <c r="DV35" s="625"/>
      <c r="DW35" s="628">
        <v>0.9</v>
      </c>
      <c r="DX35" s="657"/>
      <c r="DY35" s="657"/>
      <c r="DZ35" s="657"/>
      <c r="EA35" s="657"/>
      <c r="EB35" s="657"/>
      <c r="EC35" s="659"/>
    </row>
    <row r="36" spans="2:133" ht="11.25" customHeight="1" x14ac:dyDescent="0.15">
      <c r="B36" s="620" t="s">
        <v>326</v>
      </c>
      <c r="C36" s="621"/>
      <c r="D36" s="621"/>
      <c r="E36" s="621"/>
      <c r="F36" s="621"/>
      <c r="G36" s="621"/>
      <c r="H36" s="621"/>
      <c r="I36" s="621"/>
      <c r="J36" s="621"/>
      <c r="K36" s="621"/>
      <c r="L36" s="621"/>
      <c r="M36" s="621"/>
      <c r="N36" s="621"/>
      <c r="O36" s="621"/>
      <c r="P36" s="621"/>
      <c r="Q36" s="622"/>
      <c r="R36" s="623" t="s">
        <v>136</v>
      </c>
      <c r="S36" s="626"/>
      <c r="T36" s="626"/>
      <c r="U36" s="626"/>
      <c r="V36" s="626"/>
      <c r="W36" s="626"/>
      <c r="X36" s="626"/>
      <c r="Y36" s="627"/>
      <c r="Z36" s="685" t="s">
        <v>136</v>
      </c>
      <c r="AA36" s="685"/>
      <c r="AB36" s="685"/>
      <c r="AC36" s="685"/>
      <c r="AD36" s="686" t="s">
        <v>136</v>
      </c>
      <c r="AE36" s="686"/>
      <c r="AF36" s="686"/>
      <c r="AG36" s="686"/>
      <c r="AH36" s="686"/>
      <c r="AI36" s="686"/>
      <c r="AJ36" s="686"/>
      <c r="AK36" s="686"/>
      <c r="AL36" s="628" t="s">
        <v>136</v>
      </c>
      <c r="AM36" s="629"/>
      <c r="AN36" s="629"/>
      <c r="AO36" s="687"/>
      <c r="AQ36" s="660" t="s">
        <v>327</v>
      </c>
      <c r="AR36" s="661"/>
      <c r="AS36" s="661"/>
      <c r="AT36" s="661"/>
      <c r="AU36" s="661"/>
      <c r="AV36" s="661"/>
      <c r="AW36" s="661"/>
      <c r="AX36" s="661"/>
      <c r="AY36" s="662"/>
      <c r="AZ36" s="623">
        <v>839130</v>
      </c>
      <c r="BA36" s="626"/>
      <c r="BB36" s="626"/>
      <c r="BC36" s="626"/>
      <c r="BD36" s="624"/>
      <c r="BE36" s="624"/>
      <c r="BF36" s="663"/>
      <c r="BG36" s="667" t="s">
        <v>328</v>
      </c>
      <c r="BH36" s="664"/>
      <c r="BI36" s="664"/>
      <c r="BJ36" s="664"/>
      <c r="BK36" s="664"/>
      <c r="BL36" s="664"/>
      <c r="BM36" s="664"/>
      <c r="BN36" s="664"/>
      <c r="BO36" s="664"/>
      <c r="BP36" s="664"/>
      <c r="BQ36" s="664"/>
      <c r="BR36" s="664"/>
      <c r="BS36" s="664"/>
      <c r="BT36" s="664"/>
      <c r="BU36" s="665"/>
      <c r="BV36" s="623">
        <v>76013</v>
      </c>
      <c r="BW36" s="626"/>
      <c r="BX36" s="626"/>
      <c r="BY36" s="626"/>
      <c r="BZ36" s="626"/>
      <c r="CA36" s="626"/>
      <c r="CB36" s="666"/>
      <c r="CD36" s="667" t="s">
        <v>329</v>
      </c>
      <c r="CE36" s="664"/>
      <c r="CF36" s="664"/>
      <c r="CG36" s="664"/>
      <c r="CH36" s="664"/>
      <c r="CI36" s="664"/>
      <c r="CJ36" s="664"/>
      <c r="CK36" s="664"/>
      <c r="CL36" s="664"/>
      <c r="CM36" s="664"/>
      <c r="CN36" s="664"/>
      <c r="CO36" s="664"/>
      <c r="CP36" s="664"/>
      <c r="CQ36" s="665"/>
      <c r="CR36" s="623">
        <v>1730951</v>
      </c>
      <c r="CS36" s="626"/>
      <c r="CT36" s="626"/>
      <c r="CU36" s="626"/>
      <c r="CV36" s="626"/>
      <c r="CW36" s="626"/>
      <c r="CX36" s="626"/>
      <c r="CY36" s="627"/>
      <c r="CZ36" s="628">
        <v>10.1</v>
      </c>
      <c r="DA36" s="657"/>
      <c r="DB36" s="657"/>
      <c r="DC36" s="658"/>
      <c r="DD36" s="631">
        <v>1387636</v>
      </c>
      <c r="DE36" s="626"/>
      <c r="DF36" s="626"/>
      <c r="DG36" s="626"/>
      <c r="DH36" s="626"/>
      <c r="DI36" s="626"/>
      <c r="DJ36" s="626"/>
      <c r="DK36" s="627"/>
      <c r="DL36" s="631">
        <v>1171695</v>
      </c>
      <c r="DM36" s="626"/>
      <c r="DN36" s="626"/>
      <c r="DO36" s="626"/>
      <c r="DP36" s="626"/>
      <c r="DQ36" s="626"/>
      <c r="DR36" s="626"/>
      <c r="DS36" s="626"/>
      <c r="DT36" s="626"/>
      <c r="DU36" s="626"/>
      <c r="DV36" s="627"/>
      <c r="DW36" s="628">
        <v>12.4</v>
      </c>
      <c r="DX36" s="657"/>
      <c r="DY36" s="657"/>
      <c r="DZ36" s="657"/>
      <c r="EA36" s="657"/>
      <c r="EB36" s="657"/>
      <c r="EC36" s="659"/>
    </row>
    <row r="37" spans="2:133" ht="11.25" customHeight="1" x14ac:dyDescent="0.15">
      <c r="B37" s="620" t="s">
        <v>330</v>
      </c>
      <c r="C37" s="621"/>
      <c r="D37" s="621"/>
      <c r="E37" s="621"/>
      <c r="F37" s="621"/>
      <c r="G37" s="621"/>
      <c r="H37" s="621"/>
      <c r="I37" s="621"/>
      <c r="J37" s="621"/>
      <c r="K37" s="621"/>
      <c r="L37" s="621"/>
      <c r="M37" s="621"/>
      <c r="N37" s="621"/>
      <c r="O37" s="621"/>
      <c r="P37" s="621"/>
      <c r="Q37" s="622"/>
      <c r="R37" s="623">
        <v>456100</v>
      </c>
      <c r="S37" s="626"/>
      <c r="T37" s="626"/>
      <c r="U37" s="626"/>
      <c r="V37" s="626"/>
      <c r="W37" s="626"/>
      <c r="X37" s="626"/>
      <c r="Y37" s="627"/>
      <c r="Z37" s="685">
        <v>2.5</v>
      </c>
      <c r="AA37" s="685"/>
      <c r="AB37" s="685"/>
      <c r="AC37" s="685"/>
      <c r="AD37" s="686" t="s">
        <v>136</v>
      </c>
      <c r="AE37" s="686"/>
      <c r="AF37" s="686"/>
      <c r="AG37" s="686"/>
      <c r="AH37" s="686"/>
      <c r="AI37" s="686"/>
      <c r="AJ37" s="686"/>
      <c r="AK37" s="686"/>
      <c r="AL37" s="628" t="s">
        <v>136</v>
      </c>
      <c r="AM37" s="629"/>
      <c r="AN37" s="629"/>
      <c r="AO37" s="687"/>
      <c r="AQ37" s="660" t="s">
        <v>331</v>
      </c>
      <c r="AR37" s="661"/>
      <c r="AS37" s="661"/>
      <c r="AT37" s="661"/>
      <c r="AU37" s="661"/>
      <c r="AV37" s="661"/>
      <c r="AW37" s="661"/>
      <c r="AX37" s="661"/>
      <c r="AY37" s="662"/>
      <c r="AZ37" s="623">
        <v>242046</v>
      </c>
      <c r="BA37" s="626"/>
      <c r="BB37" s="626"/>
      <c r="BC37" s="626"/>
      <c r="BD37" s="624"/>
      <c r="BE37" s="624"/>
      <c r="BF37" s="663"/>
      <c r="BG37" s="667" t="s">
        <v>332</v>
      </c>
      <c r="BH37" s="664"/>
      <c r="BI37" s="664"/>
      <c r="BJ37" s="664"/>
      <c r="BK37" s="664"/>
      <c r="BL37" s="664"/>
      <c r="BM37" s="664"/>
      <c r="BN37" s="664"/>
      <c r="BO37" s="664"/>
      <c r="BP37" s="664"/>
      <c r="BQ37" s="664"/>
      <c r="BR37" s="664"/>
      <c r="BS37" s="664"/>
      <c r="BT37" s="664"/>
      <c r="BU37" s="665"/>
      <c r="BV37" s="623">
        <v>5120</v>
      </c>
      <c r="BW37" s="626"/>
      <c r="BX37" s="626"/>
      <c r="BY37" s="626"/>
      <c r="BZ37" s="626"/>
      <c r="CA37" s="626"/>
      <c r="CB37" s="666"/>
      <c r="CD37" s="667" t="s">
        <v>333</v>
      </c>
      <c r="CE37" s="664"/>
      <c r="CF37" s="664"/>
      <c r="CG37" s="664"/>
      <c r="CH37" s="664"/>
      <c r="CI37" s="664"/>
      <c r="CJ37" s="664"/>
      <c r="CK37" s="664"/>
      <c r="CL37" s="664"/>
      <c r="CM37" s="664"/>
      <c r="CN37" s="664"/>
      <c r="CO37" s="664"/>
      <c r="CP37" s="664"/>
      <c r="CQ37" s="665"/>
      <c r="CR37" s="623">
        <v>125041</v>
      </c>
      <c r="CS37" s="624"/>
      <c r="CT37" s="624"/>
      <c r="CU37" s="624"/>
      <c r="CV37" s="624"/>
      <c r="CW37" s="624"/>
      <c r="CX37" s="624"/>
      <c r="CY37" s="625"/>
      <c r="CZ37" s="628">
        <v>0.7</v>
      </c>
      <c r="DA37" s="657"/>
      <c r="DB37" s="657"/>
      <c r="DC37" s="658"/>
      <c r="DD37" s="631">
        <v>109949</v>
      </c>
      <c r="DE37" s="624"/>
      <c r="DF37" s="624"/>
      <c r="DG37" s="624"/>
      <c r="DH37" s="624"/>
      <c r="DI37" s="624"/>
      <c r="DJ37" s="624"/>
      <c r="DK37" s="625"/>
      <c r="DL37" s="631">
        <v>109881</v>
      </c>
      <c r="DM37" s="624"/>
      <c r="DN37" s="624"/>
      <c r="DO37" s="624"/>
      <c r="DP37" s="624"/>
      <c r="DQ37" s="624"/>
      <c r="DR37" s="624"/>
      <c r="DS37" s="624"/>
      <c r="DT37" s="624"/>
      <c r="DU37" s="624"/>
      <c r="DV37" s="625"/>
      <c r="DW37" s="628">
        <v>1.2</v>
      </c>
      <c r="DX37" s="657"/>
      <c r="DY37" s="657"/>
      <c r="DZ37" s="657"/>
      <c r="EA37" s="657"/>
      <c r="EB37" s="657"/>
      <c r="EC37" s="659"/>
    </row>
    <row r="38" spans="2:133" ht="11.25" customHeight="1" x14ac:dyDescent="0.15">
      <c r="B38" s="635" t="s">
        <v>334</v>
      </c>
      <c r="C38" s="636"/>
      <c r="D38" s="636"/>
      <c r="E38" s="636"/>
      <c r="F38" s="636"/>
      <c r="G38" s="636"/>
      <c r="H38" s="636"/>
      <c r="I38" s="636"/>
      <c r="J38" s="636"/>
      <c r="K38" s="636"/>
      <c r="L38" s="636"/>
      <c r="M38" s="636"/>
      <c r="N38" s="636"/>
      <c r="O38" s="636"/>
      <c r="P38" s="636"/>
      <c r="Q38" s="637"/>
      <c r="R38" s="638">
        <v>17962561</v>
      </c>
      <c r="S38" s="675"/>
      <c r="T38" s="675"/>
      <c r="U38" s="675"/>
      <c r="V38" s="675"/>
      <c r="W38" s="675"/>
      <c r="X38" s="675"/>
      <c r="Y38" s="680"/>
      <c r="Z38" s="681">
        <v>100</v>
      </c>
      <c r="AA38" s="681"/>
      <c r="AB38" s="681"/>
      <c r="AC38" s="681"/>
      <c r="AD38" s="682">
        <v>8998211</v>
      </c>
      <c r="AE38" s="682"/>
      <c r="AF38" s="682"/>
      <c r="AG38" s="682"/>
      <c r="AH38" s="682"/>
      <c r="AI38" s="682"/>
      <c r="AJ38" s="682"/>
      <c r="AK38" s="682"/>
      <c r="AL38" s="641">
        <v>100</v>
      </c>
      <c r="AM38" s="683"/>
      <c r="AN38" s="683"/>
      <c r="AO38" s="684"/>
      <c r="AQ38" s="660" t="s">
        <v>335</v>
      </c>
      <c r="AR38" s="661"/>
      <c r="AS38" s="661"/>
      <c r="AT38" s="661"/>
      <c r="AU38" s="661"/>
      <c r="AV38" s="661"/>
      <c r="AW38" s="661"/>
      <c r="AX38" s="661"/>
      <c r="AY38" s="662"/>
      <c r="AZ38" s="623">
        <v>55060</v>
      </c>
      <c r="BA38" s="626"/>
      <c r="BB38" s="626"/>
      <c r="BC38" s="626"/>
      <c r="BD38" s="624"/>
      <c r="BE38" s="624"/>
      <c r="BF38" s="663"/>
      <c r="BG38" s="667" t="s">
        <v>336</v>
      </c>
      <c r="BH38" s="664"/>
      <c r="BI38" s="664"/>
      <c r="BJ38" s="664"/>
      <c r="BK38" s="664"/>
      <c r="BL38" s="664"/>
      <c r="BM38" s="664"/>
      <c r="BN38" s="664"/>
      <c r="BO38" s="664"/>
      <c r="BP38" s="664"/>
      <c r="BQ38" s="664"/>
      <c r="BR38" s="664"/>
      <c r="BS38" s="664"/>
      <c r="BT38" s="664"/>
      <c r="BU38" s="665"/>
      <c r="BV38" s="623">
        <v>8054</v>
      </c>
      <c r="BW38" s="626"/>
      <c r="BX38" s="626"/>
      <c r="BY38" s="626"/>
      <c r="BZ38" s="626"/>
      <c r="CA38" s="626"/>
      <c r="CB38" s="666"/>
      <c r="CD38" s="667" t="s">
        <v>337</v>
      </c>
      <c r="CE38" s="664"/>
      <c r="CF38" s="664"/>
      <c r="CG38" s="664"/>
      <c r="CH38" s="664"/>
      <c r="CI38" s="664"/>
      <c r="CJ38" s="664"/>
      <c r="CK38" s="664"/>
      <c r="CL38" s="664"/>
      <c r="CM38" s="664"/>
      <c r="CN38" s="664"/>
      <c r="CO38" s="664"/>
      <c r="CP38" s="664"/>
      <c r="CQ38" s="665"/>
      <c r="CR38" s="623">
        <v>1493163</v>
      </c>
      <c r="CS38" s="626"/>
      <c r="CT38" s="626"/>
      <c r="CU38" s="626"/>
      <c r="CV38" s="626"/>
      <c r="CW38" s="626"/>
      <c r="CX38" s="626"/>
      <c r="CY38" s="627"/>
      <c r="CZ38" s="628">
        <v>8.6999999999999993</v>
      </c>
      <c r="DA38" s="657"/>
      <c r="DB38" s="657"/>
      <c r="DC38" s="658"/>
      <c r="DD38" s="631">
        <v>1205406</v>
      </c>
      <c r="DE38" s="626"/>
      <c r="DF38" s="626"/>
      <c r="DG38" s="626"/>
      <c r="DH38" s="626"/>
      <c r="DI38" s="626"/>
      <c r="DJ38" s="626"/>
      <c r="DK38" s="627"/>
      <c r="DL38" s="631">
        <v>1108790</v>
      </c>
      <c r="DM38" s="626"/>
      <c r="DN38" s="626"/>
      <c r="DO38" s="626"/>
      <c r="DP38" s="626"/>
      <c r="DQ38" s="626"/>
      <c r="DR38" s="626"/>
      <c r="DS38" s="626"/>
      <c r="DT38" s="626"/>
      <c r="DU38" s="626"/>
      <c r="DV38" s="627"/>
      <c r="DW38" s="628">
        <v>11.7</v>
      </c>
      <c r="DX38" s="657"/>
      <c r="DY38" s="657"/>
      <c r="DZ38" s="657"/>
      <c r="EA38" s="657"/>
      <c r="EB38" s="657"/>
      <c r="EC38" s="659"/>
    </row>
    <row r="39" spans="2:133" ht="11.25" customHeight="1" x14ac:dyDescent="0.15">
      <c r="AQ39" s="660" t="s">
        <v>338</v>
      </c>
      <c r="AR39" s="661"/>
      <c r="AS39" s="661"/>
      <c r="AT39" s="661"/>
      <c r="AU39" s="661"/>
      <c r="AV39" s="661"/>
      <c r="AW39" s="661"/>
      <c r="AX39" s="661"/>
      <c r="AY39" s="662"/>
      <c r="AZ39" s="623">
        <v>42458</v>
      </c>
      <c r="BA39" s="626"/>
      <c r="BB39" s="626"/>
      <c r="BC39" s="626"/>
      <c r="BD39" s="624"/>
      <c r="BE39" s="624"/>
      <c r="BF39" s="663"/>
      <c r="BG39" s="668" t="s">
        <v>339</v>
      </c>
      <c r="BH39" s="669"/>
      <c r="BI39" s="669"/>
      <c r="BJ39" s="669"/>
      <c r="BK39" s="669"/>
      <c r="BL39" s="235"/>
      <c r="BM39" s="664" t="s">
        <v>340</v>
      </c>
      <c r="BN39" s="664"/>
      <c r="BO39" s="664"/>
      <c r="BP39" s="664"/>
      <c r="BQ39" s="664"/>
      <c r="BR39" s="664"/>
      <c r="BS39" s="664"/>
      <c r="BT39" s="664"/>
      <c r="BU39" s="665"/>
      <c r="BV39" s="623">
        <v>89</v>
      </c>
      <c r="BW39" s="626"/>
      <c r="BX39" s="626"/>
      <c r="BY39" s="626"/>
      <c r="BZ39" s="626"/>
      <c r="CA39" s="626"/>
      <c r="CB39" s="666"/>
      <c r="CD39" s="667" t="s">
        <v>341</v>
      </c>
      <c r="CE39" s="664"/>
      <c r="CF39" s="664"/>
      <c r="CG39" s="664"/>
      <c r="CH39" s="664"/>
      <c r="CI39" s="664"/>
      <c r="CJ39" s="664"/>
      <c r="CK39" s="664"/>
      <c r="CL39" s="664"/>
      <c r="CM39" s="664"/>
      <c r="CN39" s="664"/>
      <c r="CO39" s="664"/>
      <c r="CP39" s="664"/>
      <c r="CQ39" s="665"/>
      <c r="CR39" s="623">
        <v>431340</v>
      </c>
      <c r="CS39" s="624"/>
      <c r="CT39" s="624"/>
      <c r="CU39" s="624"/>
      <c r="CV39" s="624"/>
      <c r="CW39" s="624"/>
      <c r="CX39" s="624"/>
      <c r="CY39" s="625"/>
      <c r="CZ39" s="628">
        <v>2.5</v>
      </c>
      <c r="DA39" s="657"/>
      <c r="DB39" s="657"/>
      <c r="DC39" s="658"/>
      <c r="DD39" s="631">
        <v>364679</v>
      </c>
      <c r="DE39" s="624"/>
      <c r="DF39" s="624"/>
      <c r="DG39" s="624"/>
      <c r="DH39" s="624"/>
      <c r="DI39" s="624"/>
      <c r="DJ39" s="624"/>
      <c r="DK39" s="625"/>
      <c r="DL39" s="631" t="s">
        <v>136</v>
      </c>
      <c r="DM39" s="624"/>
      <c r="DN39" s="624"/>
      <c r="DO39" s="624"/>
      <c r="DP39" s="624"/>
      <c r="DQ39" s="624"/>
      <c r="DR39" s="624"/>
      <c r="DS39" s="624"/>
      <c r="DT39" s="624"/>
      <c r="DU39" s="624"/>
      <c r="DV39" s="625"/>
      <c r="DW39" s="628" t="s">
        <v>136</v>
      </c>
      <c r="DX39" s="657"/>
      <c r="DY39" s="657"/>
      <c r="DZ39" s="657"/>
      <c r="EA39" s="657"/>
      <c r="EB39" s="657"/>
      <c r="EC39" s="659"/>
    </row>
    <row r="40" spans="2:133" ht="11.25" customHeight="1" x14ac:dyDescent="0.15">
      <c r="AQ40" s="660" t="s">
        <v>342</v>
      </c>
      <c r="AR40" s="661"/>
      <c r="AS40" s="661"/>
      <c r="AT40" s="661"/>
      <c r="AU40" s="661"/>
      <c r="AV40" s="661"/>
      <c r="AW40" s="661"/>
      <c r="AX40" s="661"/>
      <c r="AY40" s="662"/>
      <c r="AZ40" s="623">
        <v>360956</v>
      </c>
      <c r="BA40" s="626"/>
      <c r="BB40" s="626"/>
      <c r="BC40" s="626"/>
      <c r="BD40" s="624"/>
      <c r="BE40" s="624"/>
      <c r="BF40" s="663"/>
      <c r="BG40" s="668"/>
      <c r="BH40" s="669"/>
      <c r="BI40" s="669"/>
      <c r="BJ40" s="669"/>
      <c r="BK40" s="669"/>
      <c r="BL40" s="235"/>
      <c r="BM40" s="664" t="s">
        <v>343</v>
      </c>
      <c r="BN40" s="664"/>
      <c r="BO40" s="664"/>
      <c r="BP40" s="664"/>
      <c r="BQ40" s="664"/>
      <c r="BR40" s="664"/>
      <c r="BS40" s="664"/>
      <c r="BT40" s="664"/>
      <c r="BU40" s="665"/>
      <c r="BV40" s="623" t="s">
        <v>136</v>
      </c>
      <c r="BW40" s="626"/>
      <c r="BX40" s="626"/>
      <c r="BY40" s="626"/>
      <c r="BZ40" s="626"/>
      <c r="CA40" s="626"/>
      <c r="CB40" s="666"/>
      <c r="CD40" s="667" t="s">
        <v>344</v>
      </c>
      <c r="CE40" s="664"/>
      <c r="CF40" s="664"/>
      <c r="CG40" s="664"/>
      <c r="CH40" s="664"/>
      <c r="CI40" s="664"/>
      <c r="CJ40" s="664"/>
      <c r="CK40" s="664"/>
      <c r="CL40" s="664"/>
      <c r="CM40" s="664"/>
      <c r="CN40" s="664"/>
      <c r="CO40" s="664"/>
      <c r="CP40" s="664"/>
      <c r="CQ40" s="665"/>
      <c r="CR40" s="623">
        <v>3000</v>
      </c>
      <c r="CS40" s="626"/>
      <c r="CT40" s="626"/>
      <c r="CU40" s="626"/>
      <c r="CV40" s="626"/>
      <c r="CW40" s="626"/>
      <c r="CX40" s="626"/>
      <c r="CY40" s="627"/>
      <c r="CZ40" s="628">
        <v>0</v>
      </c>
      <c r="DA40" s="657"/>
      <c r="DB40" s="657"/>
      <c r="DC40" s="658"/>
      <c r="DD40" s="631" t="s">
        <v>136</v>
      </c>
      <c r="DE40" s="626"/>
      <c r="DF40" s="626"/>
      <c r="DG40" s="626"/>
      <c r="DH40" s="626"/>
      <c r="DI40" s="626"/>
      <c r="DJ40" s="626"/>
      <c r="DK40" s="627"/>
      <c r="DL40" s="631" t="s">
        <v>136</v>
      </c>
      <c r="DM40" s="626"/>
      <c r="DN40" s="626"/>
      <c r="DO40" s="626"/>
      <c r="DP40" s="626"/>
      <c r="DQ40" s="626"/>
      <c r="DR40" s="626"/>
      <c r="DS40" s="626"/>
      <c r="DT40" s="626"/>
      <c r="DU40" s="626"/>
      <c r="DV40" s="627"/>
      <c r="DW40" s="628" t="s">
        <v>136</v>
      </c>
      <c r="DX40" s="657"/>
      <c r="DY40" s="657"/>
      <c r="DZ40" s="657"/>
      <c r="EA40" s="657"/>
      <c r="EB40" s="657"/>
      <c r="EC40" s="659"/>
    </row>
    <row r="41" spans="2:133" ht="11.25" customHeight="1" x14ac:dyDescent="0.15">
      <c r="AQ41" s="672" t="s">
        <v>345</v>
      </c>
      <c r="AR41" s="673"/>
      <c r="AS41" s="673"/>
      <c r="AT41" s="673"/>
      <c r="AU41" s="673"/>
      <c r="AV41" s="673"/>
      <c r="AW41" s="673"/>
      <c r="AX41" s="673"/>
      <c r="AY41" s="674"/>
      <c r="AZ41" s="638">
        <v>1089749</v>
      </c>
      <c r="BA41" s="675"/>
      <c r="BB41" s="675"/>
      <c r="BC41" s="675"/>
      <c r="BD41" s="639"/>
      <c r="BE41" s="639"/>
      <c r="BF41" s="676"/>
      <c r="BG41" s="670"/>
      <c r="BH41" s="671"/>
      <c r="BI41" s="671"/>
      <c r="BJ41" s="671"/>
      <c r="BK41" s="671"/>
      <c r="BL41" s="236"/>
      <c r="BM41" s="677" t="s">
        <v>346</v>
      </c>
      <c r="BN41" s="677"/>
      <c r="BO41" s="677"/>
      <c r="BP41" s="677"/>
      <c r="BQ41" s="677"/>
      <c r="BR41" s="677"/>
      <c r="BS41" s="677"/>
      <c r="BT41" s="677"/>
      <c r="BU41" s="678"/>
      <c r="BV41" s="638">
        <v>324</v>
      </c>
      <c r="BW41" s="675"/>
      <c r="BX41" s="675"/>
      <c r="BY41" s="675"/>
      <c r="BZ41" s="675"/>
      <c r="CA41" s="675"/>
      <c r="CB41" s="679"/>
      <c r="CD41" s="667" t="s">
        <v>347</v>
      </c>
      <c r="CE41" s="664"/>
      <c r="CF41" s="664"/>
      <c r="CG41" s="664"/>
      <c r="CH41" s="664"/>
      <c r="CI41" s="664"/>
      <c r="CJ41" s="664"/>
      <c r="CK41" s="664"/>
      <c r="CL41" s="664"/>
      <c r="CM41" s="664"/>
      <c r="CN41" s="664"/>
      <c r="CO41" s="664"/>
      <c r="CP41" s="664"/>
      <c r="CQ41" s="665"/>
      <c r="CR41" s="623" t="s">
        <v>136</v>
      </c>
      <c r="CS41" s="624"/>
      <c r="CT41" s="624"/>
      <c r="CU41" s="624"/>
      <c r="CV41" s="624"/>
      <c r="CW41" s="624"/>
      <c r="CX41" s="624"/>
      <c r="CY41" s="625"/>
      <c r="CZ41" s="628" t="s">
        <v>136</v>
      </c>
      <c r="DA41" s="657"/>
      <c r="DB41" s="657"/>
      <c r="DC41" s="658"/>
      <c r="DD41" s="631" t="s">
        <v>136</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349</v>
      </c>
      <c r="CE42" s="621"/>
      <c r="CF42" s="621"/>
      <c r="CG42" s="621"/>
      <c r="CH42" s="621"/>
      <c r="CI42" s="621"/>
      <c r="CJ42" s="621"/>
      <c r="CK42" s="621"/>
      <c r="CL42" s="621"/>
      <c r="CM42" s="621"/>
      <c r="CN42" s="621"/>
      <c r="CO42" s="621"/>
      <c r="CP42" s="621"/>
      <c r="CQ42" s="622"/>
      <c r="CR42" s="623">
        <v>1694569</v>
      </c>
      <c r="CS42" s="626"/>
      <c r="CT42" s="626"/>
      <c r="CU42" s="626"/>
      <c r="CV42" s="626"/>
      <c r="CW42" s="626"/>
      <c r="CX42" s="626"/>
      <c r="CY42" s="627"/>
      <c r="CZ42" s="628">
        <v>9.9</v>
      </c>
      <c r="DA42" s="629"/>
      <c r="DB42" s="629"/>
      <c r="DC42" s="630"/>
      <c r="DD42" s="631">
        <v>308477</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351</v>
      </c>
      <c r="CE43" s="621"/>
      <c r="CF43" s="621"/>
      <c r="CG43" s="621"/>
      <c r="CH43" s="621"/>
      <c r="CI43" s="621"/>
      <c r="CJ43" s="621"/>
      <c r="CK43" s="621"/>
      <c r="CL43" s="621"/>
      <c r="CM43" s="621"/>
      <c r="CN43" s="621"/>
      <c r="CO43" s="621"/>
      <c r="CP43" s="621"/>
      <c r="CQ43" s="622"/>
      <c r="CR43" s="623">
        <v>73372</v>
      </c>
      <c r="CS43" s="624"/>
      <c r="CT43" s="624"/>
      <c r="CU43" s="624"/>
      <c r="CV43" s="624"/>
      <c r="CW43" s="624"/>
      <c r="CX43" s="624"/>
      <c r="CY43" s="625"/>
      <c r="CZ43" s="628">
        <v>0.4</v>
      </c>
      <c r="DA43" s="657"/>
      <c r="DB43" s="657"/>
      <c r="DC43" s="658"/>
      <c r="DD43" s="631">
        <v>73372</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352</v>
      </c>
      <c r="CD44" s="651" t="s">
        <v>304</v>
      </c>
      <c r="CE44" s="652"/>
      <c r="CF44" s="620" t="s">
        <v>353</v>
      </c>
      <c r="CG44" s="621"/>
      <c r="CH44" s="621"/>
      <c r="CI44" s="621"/>
      <c r="CJ44" s="621"/>
      <c r="CK44" s="621"/>
      <c r="CL44" s="621"/>
      <c r="CM44" s="621"/>
      <c r="CN44" s="621"/>
      <c r="CO44" s="621"/>
      <c r="CP44" s="621"/>
      <c r="CQ44" s="622"/>
      <c r="CR44" s="623">
        <v>1536965</v>
      </c>
      <c r="CS44" s="626"/>
      <c r="CT44" s="626"/>
      <c r="CU44" s="626"/>
      <c r="CV44" s="626"/>
      <c r="CW44" s="626"/>
      <c r="CX44" s="626"/>
      <c r="CY44" s="627"/>
      <c r="CZ44" s="628">
        <v>8.9</v>
      </c>
      <c r="DA44" s="629"/>
      <c r="DB44" s="629"/>
      <c r="DC44" s="630"/>
      <c r="DD44" s="631">
        <v>223959</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354</v>
      </c>
      <c r="CG45" s="621"/>
      <c r="CH45" s="621"/>
      <c r="CI45" s="621"/>
      <c r="CJ45" s="621"/>
      <c r="CK45" s="621"/>
      <c r="CL45" s="621"/>
      <c r="CM45" s="621"/>
      <c r="CN45" s="621"/>
      <c r="CO45" s="621"/>
      <c r="CP45" s="621"/>
      <c r="CQ45" s="622"/>
      <c r="CR45" s="623">
        <v>586032</v>
      </c>
      <c r="CS45" s="624"/>
      <c r="CT45" s="624"/>
      <c r="CU45" s="624"/>
      <c r="CV45" s="624"/>
      <c r="CW45" s="624"/>
      <c r="CX45" s="624"/>
      <c r="CY45" s="625"/>
      <c r="CZ45" s="628">
        <v>3.4</v>
      </c>
      <c r="DA45" s="657"/>
      <c r="DB45" s="657"/>
      <c r="DC45" s="658"/>
      <c r="DD45" s="631">
        <v>42454</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355</v>
      </c>
      <c r="CG46" s="621"/>
      <c r="CH46" s="621"/>
      <c r="CI46" s="621"/>
      <c r="CJ46" s="621"/>
      <c r="CK46" s="621"/>
      <c r="CL46" s="621"/>
      <c r="CM46" s="621"/>
      <c r="CN46" s="621"/>
      <c r="CO46" s="621"/>
      <c r="CP46" s="621"/>
      <c r="CQ46" s="622"/>
      <c r="CR46" s="623">
        <v>894735</v>
      </c>
      <c r="CS46" s="626"/>
      <c r="CT46" s="626"/>
      <c r="CU46" s="626"/>
      <c r="CV46" s="626"/>
      <c r="CW46" s="626"/>
      <c r="CX46" s="626"/>
      <c r="CY46" s="627"/>
      <c r="CZ46" s="628">
        <v>5.2</v>
      </c>
      <c r="DA46" s="629"/>
      <c r="DB46" s="629"/>
      <c r="DC46" s="630"/>
      <c r="DD46" s="631">
        <v>177004</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356</v>
      </c>
      <c r="CG47" s="621"/>
      <c r="CH47" s="621"/>
      <c r="CI47" s="621"/>
      <c r="CJ47" s="621"/>
      <c r="CK47" s="621"/>
      <c r="CL47" s="621"/>
      <c r="CM47" s="621"/>
      <c r="CN47" s="621"/>
      <c r="CO47" s="621"/>
      <c r="CP47" s="621"/>
      <c r="CQ47" s="622"/>
      <c r="CR47" s="623">
        <v>157604</v>
      </c>
      <c r="CS47" s="624"/>
      <c r="CT47" s="624"/>
      <c r="CU47" s="624"/>
      <c r="CV47" s="624"/>
      <c r="CW47" s="624"/>
      <c r="CX47" s="624"/>
      <c r="CY47" s="625"/>
      <c r="CZ47" s="628">
        <v>0.9</v>
      </c>
      <c r="DA47" s="657"/>
      <c r="DB47" s="657"/>
      <c r="DC47" s="658"/>
      <c r="DD47" s="631">
        <v>84518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357</v>
      </c>
      <c r="CG48" s="621"/>
      <c r="CH48" s="621"/>
      <c r="CI48" s="621"/>
      <c r="CJ48" s="621"/>
      <c r="CK48" s="621"/>
      <c r="CL48" s="621"/>
      <c r="CM48" s="621"/>
      <c r="CN48" s="621"/>
      <c r="CO48" s="621"/>
      <c r="CP48" s="621"/>
      <c r="CQ48" s="622"/>
      <c r="CR48" s="623" t="s">
        <v>136</v>
      </c>
      <c r="CS48" s="626"/>
      <c r="CT48" s="626"/>
      <c r="CU48" s="626"/>
      <c r="CV48" s="626"/>
      <c r="CW48" s="626"/>
      <c r="CX48" s="626"/>
      <c r="CY48" s="627"/>
      <c r="CZ48" s="628" t="s">
        <v>136</v>
      </c>
      <c r="DA48" s="629"/>
      <c r="DB48" s="629"/>
      <c r="DC48" s="630"/>
      <c r="DD48" s="631" t="s">
        <v>136</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358</v>
      </c>
      <c r="CE49" s="636"/>
      <c r="CF49" s="636"/>
      <c r="CG49" s="636"/>
      <c r="CH49" s="636"/>
      <c r="CI49" s="636"/>
      <c r="CJ49" s="636"/>
      <c r="CK49" s="636"/>
      <c r="CL49" s="636"/>
      <c r="CM49" s="636"/>
      <c r="CN49" s="636"/>
      <c r="CO49" s="636"/>
      <c r="CP49" s="636"/>
      <c r="CQ49" s="637"/>
      <c r="CR49" s="638">
        <v>17198377</v>
      </c>
      <c r="CS49" s="639"/>
      <c r="CT49" s="639"/>
      <c r="CU49" s="639"/>
      <c r="CV49" s="639"/>
      <c r="CW49" s="639"/>
      <c r="CX49" s="639"/>
      <c r="CY49" s="640"/>
      <c r="CZ49" s="641">
        <v>100</v>
      </c>
      <c r="DA49" s="642"/>
      <c r="DB49" s="642"/>
      <c r="DC49" s="643"/>
      <c r="DD49" s="644">
        <v>10762776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Se5912OXafGdaRSbv5nUyRIqL2hYihNg2O4qmmoTrIcPN0qq71htAbd5QwCJ3Zk8AoX7v4sH2uBio38XQdoWtA==" saltValue="vZZS/zuLV9wplgVOFMLdK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election activeCell="CM13" sqref="CM13:CQ1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360</v>
      </c>
      <c r="DK2" s="1162"/>
      <c r="DL2" s="1162"/>
      <c r="DM2" s="1162"/>
      <c r="DN2" s="1162"/>
      <c r="DO2" s="1163"/>
      <c r="DP2" s="249"/>
      <c r="DQ2" s="1161" t="s">
        <v>361</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362</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364</v>
      </c>
      <c r="B5" s="1047"/>
      <c r="C5" s="1047"/>
      <c r="D5" s="1047"/>
      <c r="E5" s="1047"/>
      <c r="F5" s="1047"/>
      <c r="G5" s="1047"/>
      <c r="H5" s="1047"/>
      <c r="I5" s="1047"/>
      <c r="J5" s="1047"/>
      <c r="K5" s="1047"/>
      <c r="L5" s="1047"/>
      <c r="M5" s="1047"/>
      <c r="N5" s="1047"/>
      <c r="O5" s="1047"/>
      <c r="P5" s="1048"/>
      <c r="Q5" s="1052" t="s">
        <v>365</v>
      </c>
      <c r="R5" s="1053"/>
      <c r="S5" s="1053"/>
      <c r="T5" s="1053"/>
      <c r="U5" s="1054"/>
      <c r="V5" s="1052" t="s">
        <v>366</v>
      </c>
      <c r="W5" s="1053"/>
      <c r="X5" s="1053"/>
      <c r="Y5" s="1053"/>
      <c r="Z5" s="1054"/>
      <c r="AA5" s="1052" t="s">
        <v>367</v>
      </c>
      <c r="AB5" s="1053"/>
      <c r="AC5" s="1053"/>
      <c r="AD5" s="1053"/>
      <c r="AE5" s="1053"/>
      <c r="AF5" s="1164" t="s">
        <v>368</v>
      </c>
      <c r="AG5" s="1053"/>
      <c r="AH5" s="1053"/>
      <c r="AI5" s="1053"/>
      <c r="AJ5" s="1068"/>
      <c r="AK5" s="1053" t="s">
        <v>369</v>
      </c>
      <c r="AL5" s="1053"/>
      <c r="AM5" s="1053"/>
      <c r="AN5" s="1053"/>
      <c r="AO5" s="1054"/>
      <c r="AP5" s="1052" t="s">
        <v>370</v>
      </c>
      <c r="AQ5" s="1053"/>
      <c r="AR5" s="1053"/>
      <c r="AS5" s="1053"/>
      <c r="AT5" s="1054"/>
      <c r="AU5" s="1052" t="s">
        <v>371</v>
      </c>
      <c r="AV5" s="1053"/>
      <c r="AW5" s="1053"/>
      <c r="AX5" s="1053"/>
      <c r="AY5" s="1068"/>
      <c r="AZ5" s="256"/>
      <c r="BA5" s="256"/>
      <c r="BB5" s="256"/>
      <c r="BC5" s="256"/>
      <c r="BD5" s="256"/>
      <c r="BE5" s="257"/>
      <c r="BF5" s="257"/>
      <c r="BG5" s="257"/>
      <c r="BH5" s="257"/>
      <c r="BI5" s="257"/>
      <c r="BJ5" s="257"/>
      <c r="BK5" s="257"/>
      <c r="BL5" s="257"/>
      <c r="BM5" s="257"/>
      <c r="BN5" s="257"/>
      <c r="BO5" s="257"/>
      <c r="BP5" s="257"/>
      <c r="BQ5" s="1046" t="s">
        <v>372</v>
      </c>
      <c r="BR5" s="1047"/>
      <c r="BS5" s="1047"/>
      <c r="BT5" s="1047"/>
      <c r="BU5" s="1047"/>
      <c r="BV5" s="1047"/>
      <c r="BW5" s="1047"/>
      <c r="BX5" s="1047"/>
      <c r="BY5" s="1047"/>
      <c r="BZ5" s="1047"/>
      <c r="CA5" s="1047"/>
      <c r="CB5" s="1047"/>
      <c r="CC5" s="1047"/>
      <c r="CD5" s="1047"/>
      <c r="CE5" s="1047"/>
      <c r="CF5" s="1047"/>
      <c r="CG5" s="1048"/>
      <c r="CH5" s="1052" t="s">
        <v>373</v>
      </c>
      <c r="CI5" s="1053"/>
      <c r="CJ5" s="1053"/>
      <c r="CK5" s="1053"/>
      <c r="CL5" s="1054"/>
      <c r="CM5" s="1052" t="s">
        <v>374</v>
      </c>
      <c r="CN5" s="1053"/>
      <c r="CO5" s="1053"/>
      <c r="CP5" s="1053"/>
      <c r="CQ5" s="1054"/>
      <c r="CR5" s="1052" t="s">
        <v>375</v>
      </c>
      <c r="CS5" s="1053"/>
      <c r="CT5" s="1053"/>
      <c r="CU5" s="1053"/>
      <c r="CV5" s="1054"/>
      <c r="CW5" s="1052" t="s">
        <v>376</v>
      </c>
      <c r="CX5" s="1053"/>
      <c r="CY5" s="1053"/>
      <c r="CZ5" s="1053"/>
      <c r="DA5" s="1054"/>
      <c r="DB5" s="1052" t="s">
        <v>377</v>
      </c>
      <c r="DC5" s="1053"/>
      <c r="DD5" s="1053"/>
      <c r="DE5" s="1053"/>
      <c r="DF5" s="1054"/>
      <c r="DG5" s="1149" t="s">
        <v>378</v>
      </c>
      <c r="DH5" s="1150"/>
      <c r="DI5" s="1150"/>
      <c r="DJ5" s="1150"/>
      <c r="DK5" s="1151"/>
      <c r="DL5" s="1149" t="s">
        <v>379</v>
      </c>
      <c r="DM5" s="1150"/>
      <c r="DN5" s="1150"/>
      <c r="DO5" s="1150"/>
      <c r="DP5" s="1151"/>
      <c r="DQ5" s="1052" t="s">
        <v>380</v>
      </c>
      <c r="DR5" s="1053"/>
      <c r="DS5" s="1053"/>
      <c r="DT5" s="1053"/>
      <c r="DU5" s="1054"/>
      <c r="DV5" s="1052" t="s">
        <v>371</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381</v>
      </c>
      <c r="C7" s="1102"/>
      <c r="D7" s="1102"/>
      <c r="E7" s="1102"/>
      <c r="F7" s="1102"/>
      <c r="G7" s="1102"/>
      <c r="H7" s="1102"/>
      <c r="I7" s="1102"/>
      <c r="J7" s="1102"/>
      <c r="K7" s="1102"/>
      <c r="L7" s="1102"/>
      <c r="M7" s="1102"/>
      <c r="N7" s="1102"/>
      <c r="O7" s="1102"/>
      <c r="P7" s="1103"/>
      <c r="Q7" s="1155">
        <v>17896</v>
      </c>
      <c r="R7" s="1156"/>
      <c r="S7" s="1156"/>
      <c r="T7" s="1156"/>
      <c r="U7" s="1156"/>
      <c r="V7" s="1156">
        <v>17177</v>
      </c>
      <c r="W7" s="1156"/>
      <c r="X7" s="1156"/>
      <c r="Y7" s="1156"/>
      <c r="Z7" s="1156"/>
      <c r="AA7" s="1156">
        <v>719</v>
      </c>
      <c r="AB7" s="1156"/>
      <c r="AC7" s="1156"/>
      <c r="AD7" s="1156"/>
      <c r="AE7" s="1157"/>
      <c r="AF7" s="1158">
        <v>689</v>
      </c>
      <c r="AG7" s="1159"/>
      <c r="AH7" s="1159"/>
      <c r="AI7" s="1159"/>
      <c r="AJ7" s="1160"/>
      <c r="AK7" s="1142">
        <v>376</v>
      </c>
      <c r="AL7" s="1143"/>
      <c r="AM7" s="1143"/>
      <c r="AN7" s="1143"/>
      <c r="AO7" s="1143"/>
      <c r="AP7" s="1143">
        <v>24088</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595</v>
      </c>
      <c r="BT7" s="1147"/>
      <c r="BU7" s="1147"/>
      <c r="BV7" s="1147"/>
      <c r="BW7" s="1147"/>
      <c r="BX7" s="1147"/>
      <c r="BY7" s="1147"/>
      <c r="BZ7" s="1147"/>
      <c r="CA7" s="1147"/>
      <c r="CB7" s="1147"/>
      <c r="CC7" s="1147"/>
      <c r="CD7" s="1147"/>
      <c r="CE7" s="1147"/>
      <c r="CF7" s="1147"/>
      <c r="CG7" s="1148"/>
      <c r="CH7" s="1139">
        <v>-1</v>
      </c>
      <c r="CI7" s="1140"/>
      <c r="CJ7" s="1140"/>
      <c r="CK7" s="1140"/>
      <c r="CL7" s="1141"/>
      <c r="CM7" s="1139">
        <v>16</v>
      </c>
      <c r="CN7" s="1140"/>
      <c r="CO7" s="1140"/>
      <c r="CP7" s="1140"/>
      <c r="CQ7" s="1141"/>
      <c r="CR7" s="1139">
        <v>50</v>
      </c>
      <c r="CS7" s="1140"/>
      <c r="CT7" s="1140"/>
      <c r="CU7" s="1140"/>
      <c r="CV7" s="1141"/>
      <c r="CW7" s="1139">
        <v>2</v>
      </c>
      <c r="CX7" s="1140"/>
      <c r="CY7" s="1140"/>
      <c r="CZ7" s="1140"/>
      <c r="DA7" s="1141"/>
      <c r="DB7" s="1139" t="s">
        <v>581</v>
      </c>
      <c r="DC7" s="1140"/>
      <c r="DD7" s="1140"/>
      <c r="DE7" s="1140"/>
      <c r="DF7" s="1141"/>
      <c r="DG7" s="1139" t="s">
        <v>581</v>
      </c>
      <c r="DH7" s="1140"/>
      <c r="DI7" s="1140"/>
      <c r="DJ7" s="1140"/>
      <c r="DK7" s="1141"/>
      <c r="DL7" s="1139" t="s">
        <v>581</v>
      </c>
      <c r="DM7" s="1140"/>
      <c r="DN7" s="1140"/>
      <c r="DO7" s="1140"/>
      <c r="DP7" s="1141"/>
      <c r="DQ7" s="1139" t="s">
        <v>581</v>
      </c>
      <c r="DR7" s="1140"/>
      <c r="DS7" s="1140"/>
      <c r="DT7" s="1140"/>
      <c r="DU7" s="1141"/>
      <c r="DV7" s="1166"/>
      <c r="DW7" s="1167"/>
      <c r="DX7" s="1167"/>
      <c r="DY7" s="1167"/>
      <c r="DZ7" s="1168"/>
      <c r="EA7" s="254"/>
    </row>
    <row r="8" spans="1:131" s="255" customFormat="1" ht="26.25" customHeight="1" x14ac:dyDescent="0.15">
      <c r="A8" s="261">
        <v>2</v>
      </c>
      <c r="B8" s="1088" t="s">
        <v>382</v>
      </c>
      <c r="C8" s="1089"/>
      <c r="D8" s="1089"/>
      <c r="E8" s="1089"/>
      <c r="F8" s="1089"/>
      <c r="G8" s="1089"/>
      <c r="H8" s="1089"/>
      <c r="I8" s="1089"/>
      <c r="J8" s="1089"/>
      <c r="K8" s="1089"/>
      <c r="L8" s="1089"/>
      <c r="M8" s="1089"/>
      <c r="N8" s="1089"/>
      <c r="O8" s="1089"/>
      <c r="P8" s="1090"/>
      <c r="Q8" s="1094">
        <v>52</v>
      </c>
      <c r="R8" s="1095"/>
      <c r="S8" s="1095"/>
      <c r="T8" s="1095"/>
      <c r="U8" s="1095"/>
      <c r="V8" s="1095">
        <v>12</v>
      </c>
      <c r="W8" s="1095"/>
      <c r="X8" s="1095"/>
      <c r="Y8" s="1095"/>
      <c r="Z8" s="1095"/>
      <c r="AA8" s="1095">
        <v>40</v>
      </c>
      <c r="AB8" s="1095"/>
      <c r="AC8" s="1095"/>
      <c r="AD8" s="1095"/>
      <c r="AE8" s="1096"/>
      <c r="AF8" s="1070">
        <v>40</v>
      </c>
      <c r="AG8" s="1071"/>
      <c r="AH8" s="1071"/>
      <c r="AI8" s="1071"/>
      <c r="AJ8" s="1072"/>
      <c r="AK8" s="1137" t="s">
        <v>581</v>
      </c>
      <c r="AL8" s="1138"/>
      <c r="AM8" s="1138"/>
      <c r="AN8" s="1138"/>
      <c r="AO8" s="1138"/>
      <c r="AP8" s="1138">
        <v>3</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596</v>
      </c>
      <c r="BT8" s="1066"/>
      <c r="BU8" s="1066"/>
      <c r="BV8" s="1066"/>
      <c r="BW8" s="1066"/>
      <c r="BX8" s="1066"/>
      <c r="BY8" s="1066"/>
      <c r="BZ8" s="1066"/>
      <c r="CA8" s="1066"/>
      <c r="CB8" s="1066"/>
      <c r="CC8" s="1066"/>
      <c r="CD8" s="1066"/>
      <c r="CE8" s="1066"/>
      <c r="CF8" s="1066"/>
      <c r="CG8" s="1067"/>
      <c r="CH8" s="1040">
        <v>1</v>
      </c>
      <c r="CI8" s="1041"/>
      <c r="CJ8" s="1041"/>
      <c r="CK8" s="1041"/>
      <c r="CL8" s="1042"/>
      <c r="CM8" s="1040">
        <v>30</v>
      </c>
      <c r="CN8" s="1041"/>
      <c r="CO8" s="1041"/>
      <c r="CP8" s="1041"/>
      <c r="CQ8" s="1042"/>
      <c r="CR8" s="1040">
        <v>11</v>
      </c>
      <c r="CS8" s="1041"/>
      <c r="CT8" s="1041"/>
      <c r="CU8" s="1041"/>
      <c r="CV8" s="1042"/>
      <c r="CW8" s="1040" t="s">
        <v>517</v>
      </c>
      <c r="CX8" s="1041"/>
      <c r="CY8" s="1041"/>
      <c r="CZ8" s="1041"/>
      <c r="DA8" s="1042"/>
      <c r="DB8" s="1040" t="s">
        <v>517</v>
      </c>
      <c r="DC8" s="1041"/>
      <c r="DD8" s="1041"/>
      <c r="DE8" s="1041"/>
      <c r="DF8" s="1042"/>
      <c r="DG8" s="1040" t="s">
        <v>517</v>
      </c>
      <c r="DH8" s="1041"/>
      <c r="DI8" s="1041"/>
      <c r="DJ8" s="1041"/>
      <c r="DK8" s="1042"/>
      <c r="DL8" s="1040" t="s">
        <v>517</v>
      </c>
      <c r="DM8" s="1041"/>
      <c r="DN8" s="1041"/>
      <c r="DO8" s="1041"/>
      <c r="DP8" s="1042"/>
      <c r="DQ8" s="1040" t="s">
        <v>517</v>
      </c>
      <c r="DR8" s="1041"/>
      <c r="DS8" s="1041"/>
      <c r="DT8" s="1041"/>
      <c r="DU8" s="1042"/>
      <c r="DV8" s="1043"/>
      <c r="DW8" s="1044"/>
      <c r="DX8" s="1044"/>
      <c r="DY8" s="1044"/>
      <c r="DZ8" s="1045"/>
      <c r="EA8" s="254"/>
    </row>
    <row r="9" spans="1:131" s="255" customFormat="1" ht="26.25" customHeight="1" x14ac:dyDescent="0.15">
      <c r="A9" s="261">
        <v>3</v>
      </c>
      <c r="B9" s="1088" t="s">
        <v>383</v>
      </c>
      <c r="C9" s="1089"/>
      <c r="D9" s="1089"/>
      <c r="E9" s="1089"/>
      <c r="F9" s="1089"/>
      <c r="G9" s="1089"/>
      <c r="H9" s="1089"/>
      <c r="I9" s="1089"/>
      <c r="J9" s="1089"/>
      <c r="K9" s="1089"/>
      <c r="L9" s="1089"/>
      <c r="M9" s="1089"/>
      <c r="N9" s="1089"/>
      <c r="O9" s="1089"/>
      <c r="P9" s="1090"/>
      <c r="Q9" s="1094">
        <v>3</v>
      </c>
      <c r="R9" s="1095"/>
      <c r="S9" s="1095"/>
      <c r="T9" s="1095"/>
      <c r="U9" s="1095"/>
      <c r="V9" s="1095">
        <v>0</v>
      </c>
      <c r="W9" s="1095"/>
      <c r="X9" s="1095"/>
      <c r="Y9" s="1095"/>
      <c r="Z9" s="1095"/>
      <c r="AA9" s="1095">
        <v>3</v>
      </c>
      <c r="AB9" s="1095"/>
      <c r="AC9" s="1095"/>
      <c r="AD9" s="1095"/>
      <c r="AE9" s="1096"/>
      <c r="AF9" s="1070">
        <v>3</v>
      </c>
      <c r="AG9" s="1071"/>
      <c r="AH9" s="1071"/>
      <c r="AI9" s="1071"/>
      <c r="AJ9" s="1072"/>
      <c r="AK9" s="1137" t="s">
        <v>581</v>
      </c>
      <c r="AL9" s="1138"/>
      <c r="AM9" s="1138"/>
      <c r="AN9" s="1138"/>
      <c r="AO9" s="1138"/>
      <c r="AP9" s="1138" t="s">
        <v>581</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597</v>
      </c>
      <c r="BT9" s="1066"/>
      <c r="BU9" s="1066"/>
      <c r="BV9" s="1066"/>
      <c r="BW9" s="1066"/>
      <c r="BX9" s="1066"/>
      <c r="BY9" s="1066"/>
      <c r="BZ9" s="1066"/>
      <c r="CA9" s="1066"/>
      <c r="CB9" s="1066"/>
      <c r="CC9" s="1066"/>
      <c r="CD9" s="1066"/>
      <c r="CE9" s="1066"/>
      <c r="CF9" s="1066"/>
      <c r="CG9" s="1067"/>
      <c r="CH9" s="1040">
        <v>0</v>
      </c>
      <c r="CI9" s="1041"/>
      <c r="CJ9" s="1041"/>
      <c r="CK9" s="1041"/>
      <c r="CL9" s="1042"/>
      <c r="CM9" s="1040">
        <v>63</v>
      </c>
      <c r="CN9" s="1041"/>
      <c r="CO9" s="1041"/>
      <c r="CP9" s="1041"/>
      <c r="CQ9" s="1042"/>
      <c r="CR9" s="1040">
        <v>21</v>
      </c>
      <c r="CS9" s="1041"/>
      <c r="CT9" s="1041"/>
      <c r="CU9" s="1041"/>
      <c r="CV9" s="1042"/>
      <c r="CW9" s="1040" t="s">
        <v>517</v>
      </c>
      <c r="CX9" s="1041"/>
      <c r="CY9" s="1041"/>
      <c r="CZ9" s="1041"/>
      <c r="DA9" s="1042"/>
      <c r="DB9" s="1040" t="s">
        <v>517</v>
      </c>
      <c r="DC9" s="1041"/>
      <c r="DD9" s="1041"/>
      <c r="DE9" s="1041"/>
      <c r="DF9" s="1042"/>
      <c r="DG9" s="1040" t="s">
        <v>517</v>
      </c>
      <c r="DH9" s="1041"/>
      <c r="DI9" s="1041"/>
      <c r="DJ9" s="1041"/>
      <c r="DK9" s="1042"/>
      <c r="DL9" s="1040" t="s">
        <v>517</v>
      </c>
      <c r="DM9" s="1041"/>
      <c r="DN9" s="1041"/>
      <c r="DO9" s="1041"/>
      <c r="DP9" s="1042"/>
      <c r="DQ9" s="1040" t="s">
        <v>517</v>
      </c>
      <c r="DR9" s="1041"/>
      <c r="DS9" s="1041"/>
      <c r="DT9" s="1041"/>
      <c r="DU9" s="1042"/>
      <c r="DV9" s="1043"/>
      <c r="DW9" s="1044"/>
      <c r="DX9" s="1044"/>
      <c r="DY9" s="1044"/>
      <c r="DZ9" s="1045"/>
      <c r="EA9" s="254"/>
    </row>
    <row r="10" spans="1:131" s="255" customFormat="1" ht="26.25" customHeight="1" x14ac:dyDescent="0.15">
      <c r="A10" s="261">
        <v>4</v>
      </c>
      <c r="B10" s="1088" t="s">
        <v>384</v>
      </c>
      <c r="C10" s="1089"/>
      <c r="D10" s="1089"/>
      <c r="E10" s="1089"/>
      <c r="F10" s="1089"/>
      <c r="G10" s="1089"/>
      <c r="H10" s="1089"/>
      <c r="I10" s="1089"/>
      <c r="J10" s="1089"/>
      <c r="K10" s="1089"/>
      <c r="L10" s="1089"/>
      <c r="M10" s="1089"/>
      <c r="N10" s="1089"/>
      <c r="O10" s="1089"/>
      <c r="P10" s="1090"/>
      <c r="Q10" s="1094">
        <v>26</v>
      </c>
      <c r="R10" s="1095"/>
      <c r="S10" s="1095"/>
      <c r="T10" s="1095"/>
      <c r="U10" s="1095"/>
      <c r="V10" s="1095">
        <v>24</v>
      </c>
      <c r="W10" s="1095"/>
      <c r="X10" s="1095"/>
      <c r="Y10" s="1095"/>
      <c r="Z10" s="1095"/>
      <c r="AA10" s="1095">
        <v>2</v>
      </c>
      <c r="AB10" s="1095"/>
      <c r="AC10" s="1095"/>
      <c r="AD10" s="1095"/>
      <c r="AE10" s="1096"/>
      <c r="AF10" s="1070">
        <v>2</v>
      </c>
      <c r="AG10" s="1071"/>
      <c r="AH10" s="1071"/>
      <c r="AI10" s="1071"/>
      <c r="AJ10" s="1072"/>
      <c r="AK10" s="1137" t="s">
        <v>581</v>
      </c>
      <c r="AL10" s="1138"/>
      <c r="AM10" s="1138"/>
      <c r="AN10" s="1138"/>
      <c r="AO10" s="1138"/>
      <c r="AP10" s="1138" t="s">
        <v>581</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598</v>
      </c>
      <c r="BT10" s="1066"/>
      <c r="BU10" s="1066"/>
      <c r="BV10" s="1066"/>
      <c r="BW10" s="1066"/>
      <c r="BX10" s="1066"/>
      <c r="BY10" s="1066"/>
      <c r="BZ10" s="1066"/>
      <c r="CA10" s="1066"/>
      <c r="CB10" s="1066"/>
      <c r="CC10" s="1066"/>
      <c r="CD10" s="1066"/>
      <c r="CE10" s="1066"/>
      <c r="CF10" s="1066"/>
      <c r="CG10" s="1067"/>
      <c r="CH10" s="1040">
        <v>158</v>
      </c>
      <c r="CI10" s="1041"/>
      <c r="CJ10" s="1041"/>
      <c r="CK10" s="1041"/>
      <c r="CL10" s="1042"/>
      <c r="CM10" s="1040">
        <v>1394</v>
      </c>
      <c r="CN10" s="1041"/>
      <c r="CO10" s="1041"/>
      <c r="CP10" s="1041"/>
      <c r="CQ10" s="1042"/>
      <c r="CR10" s="1040">
        <v>5</v>
      </c>
      <c r="CS10" s="1041"/>
      <c r="CT10" s="1041"/>
      <c r="CU10" s="1041"/>
      <c r="CV10" s="1042"/>
      <c r="CW10" s="1040" t="s">
        <v>517</v>
      </c>
      <c r="CX10" s="1041"/>
      <c r="CY10" s="1041"/>
      <c r="CZ10" s="1041"/>
      <c r="DA10" s="1042"/>
      <c r="DB10" s="1040" t="s">
        <v>517</v>
      </c>
      <c r="DC10" s="1041"/>
      <c r="DD10" s="1041"/>
      <c r="DE10" s="1041"/>
      <c r="DF10" s="1042"/>
      <c r="DG10" s="1040" t="s">
        <v>517</v>
      </c>
      <c r="DH10" s="1041"/>
      <c r="DI10" s="1041"/>
      <c r="DJ10" s="1041"/>
      <c r="DK10" s="1042"/>
      <c r="DL10" s="1040" t="s">
        <v>517</v>
      </c>
      <c r="DM10" s="1041"/>
      <c r="DN10" s="1041"/>
      <c r="DO10" s="1041"/>
      <c r="DP10" s="1042"/>
      <c r="DQ10" s="1040" t="s">
        <v>517</v>
      </c>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599</v>
      </c>
      <c r="BT11" s="1066"/>
      <c r="BU11" s="1066"/>
      <c r="BV11" s="1066"/>
      <c r="BW11" s="1066"/>
      <c r="BX11" s="1066"/>
      <c r="BY11" s="1066"/>
      <c r="BZ11" s="1066"/>
      <c r="CA11" s="1066"/>
      <c r="CB11" s="1066"/>
      <c r="CC11" s="1066"/>
      <c r="CD11" s="1066"/>
      <c r="CE11" s="1066"/>
      <c r="CF11" s="1066"/>
      <c r="CG11" s="1067"/>
      <c r="CH11" s="1040">
        <v>0</v>
      </c>
      <c r="CI11" s="1041"/>
      <c r="CJ11" s="1041"/>
      <c r="CK11" s="1041"/>
      <c r="CL11" s="1042"/>
      <c r="CM11" s="1040">
        <v>0</v>
      </c>
      <c r="CN11" s="1041"/>
      <c r="CO11" s="1041"/>
      <c r="CP11" s="1041"/>
      <c r="CQ11" s="1042"/>
      <c r="CR11" s="1040">
        <v>43</v>
      </c>
      <c r="CS11" s="1041"/>
      <c r="CT11" s="1041"/>
      <c r="CU11" s="1041"/>
      <c r="CV11" s="1042"/>
      <c r="CW11" s="1040" t="s">
        <v>517</v>
      </c>
      <c r="CX11" s="1041"/>
      <c r="CY11" s="1041"/>
      <c r="CZ11" s="1041"/>
      <c r="DA11" s="1042"/>
      <c r="DB11" s="1040" t="s">
        <v>517</v>
      </c>
      <c r="DC11" s="1041"/>
      <c r="DD11" s="1041"/>
      <c r="DE11" s="1041"/>
      <c r="DF11" s="1042"/>
      <c r="DG11" s="1040" t="s">
        <v>517</v>
      </c>
      <c r="DH11" s="1041"/>
      <c r="DI11" s="1041"/>
      <c r="DJ11" s="1041"/>
      <c r="DK11" s="1042"/>
      <c r="DL11" s="1040" t="s">
        <v>517</v>
      </c>
      <c r="DM11" s="1041"/>
      <c r="DN11" s="1041"/>
      <c r="DO11" s="1041"/>
      <c r="DP11" s="1042"/>
      <c r="DQ11" s="1040" t="s">
        <v>517</v>
      </c>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600</v>
      </c>
      <c r="BT12" s="1066"/>
      <c r="BU12" s="1066"/>
      <c r="BV12" s="1066"/>
      <c r="BW12" s="1066"/>
      <c r="BX12" s="1066"/>
      <c r="BY12" s="1066"/>
      <c r="BZ12" s="1066"/>
      <c r="CA12" s="1066"/>
      <c r="CB12" s="1066"/>
      <c r="CC12" s="1066"/>
      <c r="CD12" s="1066"/>
      <c r="CE12" s="1066"/>
      <c r="CF12" s="1066"/>
      <c r="CG12" s="1067"/>
      <c r="CH12" s="1040">
        <v>0</v>
      </c>
      <c r="CI12" s="1041"/>
      <c r="CJ12" s="1041"/>
      <c r="CK12" s="1041"/>
      <c r="CL12" s="1042"/>
      <c r="CM12" s="1040">
        <v>37</v>
      </c>
      <c r="CN12" s="1041"/>
      <c r="CO12" s="1041"/>
      <c r="CP12" s="1041"/>
      <c r="CQ12" s="1042"/>
      <c r="CR12" s="1040">
        <v>50</v>
      </c>
      <c r="CS12" s="1041"/>
      <c r="CT12" s="1041"/>
      <c r="CU12" s="1041"/>
      <c r="CV12" s="1042"/>
      <c r="CW12" s="1040">
        <v>3</v>
      </c>
      <c r="CX12" s="1041"/>
      <c r="CY12" s="1041"/>
      <c r="CZ12" s="1041"/>
      <c r="DA12" s="1042"/>
      <c r="DB12" s="1040" t="s">
        <v>517</v>
      </c>
      <c r="DC12" s="1041"/>
      <c r="DD12" s="1041"/>
      <c r="DE12" s="1041"/>
      <c r="DF12" s="1042"/>
      <c r="DG12" s="1040" t="s">
        <v>517</v>
      </c>
      <c r="DH12" s="1041"/>
      <c r="DI12" s="1041"/>
      <c r="DJ12" s="1041"/>
      <c r="DK12" s="1042"/>
      <c r="DL12" s="1040" t="s">
        <v>517</v>
      </c>
      <c r="DM12" s="1041"/>
      <c r="DN12" s="1041"/>
      <c r="DO12" s="1041"/>
      <c r="DP12" s="1042"/>
      <c r="DQ12" s="1040" t="s">
        <v>517</v>
      </c>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385</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386</v>
      </c>
      <c r="B23" s="995" t="s">
        <v>387</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734</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127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388</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389</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364</v>
      </c>
      <c r="B26" s="1047"/>
      <c r="C26" s="1047"/>
      <c r="D26" s="1047"/>
      <c r="E26" s="1047"/>
      <c r="F26" s="1047"/>
      <c r="G26" s="1047"/>
      <c r="H26" s="1047"/>
      <c r="I26" s="1047"/>
      <c r="J26" s="1047"/>
      <c r="K26" s="1047"/>
      <c r="L26" s="1047"/>
      <c r="M26" s="1047"/>
      <c r="N26" s="1047"/>
      <c r="O26" s="1047"/>
      <c r="P26" s="1048"/>
      <c r="Q26" s="1052" t="s">
        <v>390</v>
      </c>
      <c r="R26" s="1053"/>
      <c r="S26" s="1053"/>
      <c r="T26" s="1053"/>
      <c r="U26" s="1054"/>
      <c r="V26" s="1052" t="s">
        <v>391</v>
      </c>
      <c r="W26" s="1053"/>
      <c r="X26" s="1053"/>
      <c r="Y26" s="1053"/>
      <c r="Z26" s="1054"/>
      <c r="AA26" s="1052" t="s">
        <v>392</v>
      </c>
      <c r="AB26" s="1053"/>
      <c r="AC26" s="1053"/>
      <c r="AD26" s="1053"/>
      <c r="AE26" s="1053"/>
      <c r="AF26" s="1110" t="s">
        <v>393</v>
      </c>
      <c r="AG26" s="1059"/>
      <c r="AH26" s="1059"/>
      <c r="AI26" s="1059"/>
      <c r="AJ26" s="1111"/>
      <c r="AK26" s="1053" t="s">
        <v>394</v>
      </c>
      <c r="AL26" s="1053"/>
      <c r="AM26" s="1053"/>
      <c r="AN26" s="1053"/>
      <c r="AO26" s="1054"/>
      <c r="AP26" s="1052" t="s">
        <v>395</v>
      </c>
      <c r="AQ26" s="1053"/>
      <c r="AR26" s="1053"/>
      <c r="AS26" s="1053"/>
      <c r="AT26" s="1054"/>
      <c r="AU26" s="1052" t="s">
        <v>396</v>
      </c>
      <c r="AV26" s="1053"/>
      <c r="AW26" s="1053"/>
      <c r="AX26" s="1053"/>
      <c r="AY26" s="1054"/>
      <c r="AZ26" s="1052" t="s">
        <v>397</v>
      </c>
      <c r="BA26" s="1053"/>
      <c r="BB26" s="1053"/>
      <c r="BC26" s="1053"/>
      <c r="BD26" s="1054"/>
      <c r="BE26" s="1052" t="s">
        <v>371</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398</v>
      </c>
      <c r="C28" s="1102"/>
      <c r="D28" s="1102"/>
      <c r="E28" s="1102"/>
      <c r="F28" s="1102"/>
      <c r="G28" s="1102"/>
      <c r="H28" s="1102"/>
      <c r="I28" s="1102"/>
      <c r="J28" s="1102"/>
      <c r="K28" s="1102"/>
      <c r="L28" s="1102"/>
      <c r="M28" s="1102"/>
      <c r="N28" s="1102"/>
      <c r="O28" s="1102"/>
      <c r="P28" s="1103"/>
      <c r="Q28" s="1104">
        <v>4035</v>
      </c>
      <c r="R28" s="1105"/>
      <c r="S28" s="1105"/>
      <c r="T28" s="1105"/>
      <c r="U28" s="1105"/>
      <c r="V28" s="1105">
        <v>3913</v>
      </c>
      <c r="W28" s="1105"/>
      <c r="X28" s="1105"/>
      <c r="Y28" s="1105"/>
      <c r="Z28" s="1105"/>
      <c r="AA28" s="1105">
        <v>122</v>
      </c>
      <c r="AB28" s="1105"/>
      <c r="AC28" s="1105"/>
      <c r="AD28" s="1105"/>
      <c r="AE28" s="1106"/>
      <c r="AF28" s="1107">
        <v>122</v>
      </c>
      <c r="AG28" s="1105"/>
      <c r="AH28" s="1105"/>
      <c r="AI28" s="1105"/>
      <c r="AJ28" s="1108"/>
      <c r="AK28" s="1109">
        <v>361</v>
      </c>
      <c r="AL28" s="1097"/>
      <c r="AM28" s="1097"/>
      <c r="AN28" s="1097"/>
      <c r="AO28" s="1097"/>
      <c r="AP28" s="1097" t="s">
        <v>582</v>
      </c>
      <c r="AQ28" s="1097"/>
      <c r="AR28" s="1097"/>
      <c r="AS28" s="1097"/>
      <c r="AT28" s="1097"/>
      <c r="AU28" s="1097" t="s">
        <v>581</v>
      </c>
      <c r="AV28" s="1097"/>
      <c r="AW28" s="1097"/>
      <c r="AX28" s="1097"/>
      <c r="AY28" s="1097"/>
      <c r="AZ28" s="1098" t="s">
        <v>581</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399</v>
      </c>
      <c r="C29" s="1089"/>
      <c r="D29" s="1089"/>
      <c r="E29" s="1089"/>
      <c r="F29" s="1089"/>
      <c r="G29" s="1089"/>
      <c r="H29" s="1089"/>
      <c r="I29" s="1089"/>
      <c r="J29" s="1089"/>
      <c r="K29" s="1089"/>
      <c r="L29" s="1089"/>
      <c r="M29" s="1089"/>
      <c r="N29" s="1089"/>
      <c r="O29" s="1089"/>
      <c r="P29" s="1090"/>
      <c r="Q29" s="1094">
        <v>85</v>
      </c>
      <c r="R29" s="1095"/>
      <c r="S29" s="1095"/>
      <c r="T29" s="1095"/>
      <c r="U29" s="1095"/>
      <c r="V29" s="1095">
        <v>85</v>
      </c>
      <c r="W29" s="1095"/>
      <c r="X29" s="1095"/>
      <c r="Y29" s="1095"/>
      <c r="Z29" s="1095"/>
      <c r="AA29" s="1095">
        <v>1</v>
      </c>
      <c r="AB29" s="1095"/>
      <c r="AC29" s="1095"/>
      <c r="AD29" s="1095"/>
      <c r="AE29" s="1096"/>
      <c r="AF29" s="1070">
        <v>1</v>
      </c>
      <c r="AG29" s="1071"/>
      <c r="AH29" s="1071"/>
      <c r="AI29" s="1071"/>
      <c r="AJ29" s="1072"/>
      <c r="AK29" s="1031">
        <v>25</v>
      </c>
      <c r="AL29" s="1022"/>
      <c r="AM29" s="1022"/>
      <c r="AN29" s="1022"/>
      <c r="AO29" s="1022"/>
      <c r="AP29" s="1022" t="s">
        <v>581</v>
      </c>
      <c r="AQ29" s="1022"/>
      <c r="AR29" s="1022"/>
      <c r="AS29" s="1022"/>
      <c r="AT29" s="1022"/>
      <c r="AU29" s="1022" t="s">
        <v>581</v>
      </c>
      <c r="AV29" s="1022"/>
      <c r="AW29" s="1022"/>
      <c r="AX29" s="1022"/>
      <c r="AY29" s="1022"/>
      <c r="AZ29" s="1093" t="s">
        <v>581</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400</v>
      </c>
      <c r="C30" s="1089"/>
      <c r="D30" s="1089"/>
      <c r="E30" s="1089"/>
      <c r="F30" s="1089"/>
      <c r="G30" s="1089"/>
      <c r="H30" s="1089"/>
      <c r="I30" s="1089"/>
      <c r="J30" s="1089"/>
      <c r="K30" s="1089"/>
      <c r="L30" s="1089"/>
      <c r="M30" s="1089"/>
      <c r="N30" s="1089"/>
      <c r="O30" s="1089"/>
      <c r="P30" s="1090"/>
      <c r="Q30" s="1094">
        <v>3993</v>
      </c>
      <c r="R30" s="1095"/>
      <c r="S30" s="1095"/>
      <c r="T30" s="1095"/>
      <c r="U30" s="1095"/>
      <c r="V30" s="1095">
        <v>3869</v>
      </c>
      <c r="W30" s="1095"/>
      <c r="X30" s="1095"/>
      <c r="Y30" s="1095"/>
      <c r="Z30" s="1095"/>
      <c r="AA30" s="1095">
        <v>124</v>
      </c>
      <c r="AB30" s="1095"/>
      <c r="AC30" s="1095"/>
      <c r="AD30" s="1095"/>
      <c r="AE30" s="1096"/>
      <c r="AF30" s="1070">
        <v>124</v>
      </c>
      <c r="AG30" s="1071"/>
      <c r="AH30" s="1071"/>
      <c r="AI30" s="1071"/>
      <c r="AJ30" s="1072"/>
      <c r="AK30" s="1031">
        <v>551</v>
      </c>
      <c r="AL30" s="1022"/>
      <c r="AM30" s="1022"/>
      <c r="AN30" s="1022"/>
      <c r="AO30" s="1022"/>
      <c r="AP30" s="1022" t="s">
        <v>581</v>
      </c>
      <c r="AQ30" s="1022"/>
      <c r="AR30" s="1022"/>
      <c r="AS30" s="1022"/>
      <c r="AT30" s="1022"/>
      <c r="AU30" s="1022" t="s">
        <v>581</v>
      </c>
      <c r="AV30" s="1022"/>
      <c r="AW30" s="1022"/>
      <c r="AX30" s="1022"/>
      <c r="AY30" s="1022"/>
      <c r="AZ30" s="1093" t="s">
        <v>581</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401</v>
      </c>
      <c r="C31" s="1089"/>
      <c r="D31" s="1089"/>
      <c r="E31" s="1089"/>
      <c r="F31" s="1089"/>
      <c r="G31" s="1089"/>
      <c r="H31" s="1089"/>
      <c r="I31" s="1089"/>
      <c r="J31" s="1089"/>
      <c r="K31" s="1089"/>
      <c r="L31" s="1089"/>
      <c r="M31" s="1089"/>
      <c r="N31" s="1089"/>
      <c r="O31" s="1089"/>
      <c r="P31" s="1090"/>
      <c r="Q31" s="1094">
        <v>814</v>
      </c>
      <c r="R31" s="1095"/>
      <c r="S31" s="1095"/>
      <c r="T31" s="1095"/>
      <c r="U31" s="1095"/>
      <c r="V31" s="1095">
        <v>804</v>
      </c>
      <c r="W31" s="1095"/>
      <c r="X31" s="1095"/>
      <c r="Y31" s="1095"/>
      <c r="Z31" s="1095"/>
      <c r="AA31" s="1095">
        <v>10</v>
      </c>
      <c r="AB31" s="1095"/>
      <c r="AC31" s="1095"/>
      <c r="AD31" s="1095"/>
      <c r="AE31" s="1096"/>
      <c r="AF31" s="1070">
        <v>10</v>
      </c>
      <c r="AG31" s="1071"/>
      <c r="AH31" s="1071"/>
      <c r="AI31" s="1071"/>
      <c r="AJ31" s="1072"/>
      <c r="AK31" s="1031">
        <v>524</v>
      </c>
      <c r="AL31" s="1022"/>
      <c r="AM31" s="1022"/>
      <c r="AN31" s="1022"/>
      <c r="AO31" s="1022"/>
      <c r="AP31" s="1022" t="s">
        <v>581</v>
      </c>
      <c r="AQ31" s="1022"/>
      <c r="AR31" s="1022"/>
      <c r="AS31" s="1022"/>
      <c r="AT31" s="1022"/>
      <c r="AU31" s="1022" t="s">
        <v>581</v>
      </c>
      <c r="AV31" s="1022"/>
      <c r="AW31" s="1022"/>
      <c r="AX31" s="1022"/>
      <c r="AY31" s="1022"/>
      <c r="AZ31" s="1093" t="s">
        <v>581</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402</v>
      </c>
      <c r="C32" s="1089"/>
      <c r="D32" s="1089"/>
      <c r="E32" s="1089"/>
      <c r="F32" s="1089"/>
      <c r="G32" s="1089"/>
      <c r="H32" s="1089"/>
      <c r="I32" s="1089"/>
      <c r="J32" s="1089"/>
      <c r="K32" s="1089"/>
      <c r="L32" s="1089"/>
      <c r="M32" s="1089"/>
      <c r="N32" s="1089"/>
      <c r="O32" s="1089"/>
      <c r="P32" s="1090"/>
      <c r="Q32" s="1094">
        <v>10</v>
      </c>
      <c r="R32" s="1095"/>
      <c r="S32" s="1095"/>
      <c r="T32" s="1095"/>
      <c r="U32" s="1095"/>
      <c r="V32" s="1095">
        <v>8</v>
      </c>
      <c r="W32" s="1095"/>
      <c r="X32" s="1095"/>
      <c r="Y32" s="1095"/>
      <c r="Z32" s="1095"/>
      <c r="AA32" s="1095">
        <v>2</v>
      </c>
      <c r="AB32" s="1095"/>
      <c r="AC32" s="1095"/>
      <c r="AD32" s="1095"/>
      <c r="AE32" s="1096"/>
      <c r="AF32" s="1070">
        <v>2</v>
      </c>
      <c r="AG32" s="1071"/>
      <c r="AH32" s="1071"/>
      <c r="AI32" s="1071"/>
      <c r="AJ32" s="1072"/>
      <c r="AK32" s="1031" t="s">
        <v>581</v>
      </c>
      <c r="AL32" s="1022"/>
      <c r="AM32" s="1022"/>
      <c r="AN32" s="1022"/>
      <c r="AO32" s="1022"/>
      <c r="AP32" s="1022" t="s">
        <v>581</v>
      </c>
      <c r="AQ32" s="1022"/>
      <c r="AR32" s="1022"/>
      <c r="AS32" s="1022"/>
      <c r="AT32" s="1022"/>
      <c r="AU32" s="1022" t="s">
        <v>581</v>
      </c>
      <c r="AV32" s="1022"/>
      <c r="AW32" s="1022"/>
      <c r="AX32" s="1022"/>
      <c r="AY32" s="1022"/>
      <c r="AZ32" s="1093" t="s">
        <v>581</v>
      </c>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403</v>
      </c>
      <c r="C33" s="1089"/>
      <c r="D33" s="1089"/>
      <c r="E33" s="1089"/>
      <c r="F33" s="1089"/>
      <c r="G33" s="1089"/>
      <c r="H33" s="1089"/>
      <c r="I33" s="1089"/>
      <c r="J33" s="1089"/>
      <c r="K33" s="1089"/>
      <c r="L33" s="1089"/>
      <c r="M33" s="1089"/>
      <c r="N33" s="1089"/>
      <c r="O33" s="1089"/>
      <c r="P33" s="1090"/>
      <c r="Q33" s="1094">
        <v>7053</v>
      </c>
      <c r="R33" s="1095"/>
      <c r="S33" s="1095"/>
      <c r="T33" s="1095"/>
      <c r="U33" s="1095"/>
      <c r="V33" s="1095">
        <v>7101</v>
      </c>
      <c r="W33" s="1095"/>
      <c r="X33" s="1095"/>
      <c r="Y33" s="1095"/>
      <c r="Z33" s="1095"/>
      <c r="AA33" s="1095">
        <v>-48</v>
      </c>
      <c r="AB33" s="1095"/>
      <c r="AC33" s="1095"/>
      <c r="AD33" s="1095"/>
      <c r="AE33" s="1096"/>
      <c r="AF33" s="1070">
        <v>2157</v>
      </c>
      <c r="AG33" s="1071"/>
      <c r="AH33" s="1071"/>
      <c r="AI33" s="1071"/>
      <c r="AJ33" s="1072"/>
      <c r="AK33" s="1031">
        <v>839</v>
      </c>
      <c r="AL33" s="1022"/>
      <c r="AM33" s="1022"/>
      <c r="AN33" s="1022"/>
      <c r="AO33" s="1022"/>
      <c r="AP33" s="1022">
        <v>6662</v>
      </c>
      <c r="AQ33" s="1022"/>
      <c r="AR33" s="1022"/>
      <c r="AS33" s="1022"/>
      <c r="AT33" s="1022"/>
      <c r="AU33" s="1022">
        <v>4110</v>
      </c>
      <c r="AV33" s="1022"/>
      <c r="AW33" s="1022"/>
      <c r="AX33" s="1022"/>
      <c r="AY33" s="1022"/>
      <c r="AZ33" s="1093" t="s">
        <v>581</v>
      </c>
      <c r="BA33" s="1093"/>
      <c r="BB33" s="1093"/>
      <c r="BC33" s="1093"/>
      <c r="BD33" s="1093"/>
      <c r="BE33" s="1083" t="s">
        <v>404</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405</v>
      </c>
      <c r="C34" s="1089"/>
      <c r="D34" s="1089"/>
      <c r="E34" s="1089"/>
      <c r="F34" s="1089"/>
      <c r="G34" s="1089"/>
      <c r="H34" s="1089"/>
      <c r="I34" s="1089"/>
      <c r="J34" s="1089"/>
      <c r="K34" s="1089"/>
      <c r="L34" s="1089"/>
      <c r="M34" s="1089"/>
      <c r="N34" s="1089"/>
      <c r="O34" s="1089"/>
      <c r="P34" s="1090"/>
      <c r="Q34" s="1094">
        <v>651</v>
      </c>
      <c r="R34" s="1095"/>
      <c r="S34" s="1095"/>
      <c r="T34" s="1095"/>
      <c r="U34" s="1095"/>
      <c r="V34" s="1095">
        <v>592</v>
      </c>
      <c r="W34" s="1095"/>
      <c r="X34" s="1095"/>
      <c r="Y34" s="1095"/>
      <c r="Z34" s="1095"/>
      <c r="AA34" s="1095">
        <v>59</v>
      </c>
      <c r="AB34" s="1095"/>
      <c r="AC34" s="1095"/>
      <c r="AD34" s="1095"/>
      <c r="AE34" s="1096"/>
      <c r="AF34" s="1070">
        <v>903</v>
      </c>
      <c r="AG34" s="1071"/>
      <c r="AH34" s="1071"/>
      <c r="AI34" s="1071"/>
      <c r="AJ34" s="1072"/>
      <c r="AK34" s="1031">
        <v>242</v>
      </c>
      <c r="AL34" s="1022"/>
      <c r="AM34" s="1022"/>
      <c r="AN34" s="1022"/>
      <c r="AO34" s="1022"/>
      <c r="AP34" s="1022">
        <v>3509</v>
      </c>
      <c r="AQ34" s="1022"/>
      <c r="AR34" s="1022"/>
      <c r="AS34" s="1022"/>
      <c r="AT34" s="1022"/>
      <c r="AU34" s="1022">
        <v>84</v>
      </c>
      <c r="AV34" s="1022"/>
      <c r="AW34" s="1022"/>
      <c r="AX34" s="1022"/>
      <c r="AY34" s="1022"/>
      <c r="AZ34" s="1093" t="s">
        <v>581</v>
      </c>
      <c r="BA34" s="1093"/>
      <c r="BB34" s="1093"/>
      <c r="BC34" s="1093"/>
      <c r="BD34" s="1093"/>
      <c r="BE34" s="1083" t="s">
        <v>406</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407</v>
      </c>
      <c r="C35" s="1089"/>
      <c r="D35" s="1089"/>
      <c r="E35" s="1089"/>
      <c r="F35" s="1089"/>
      <c r="G35" s="1089"/>
      <c r="H35" s="1089"/>
      <c r="I35" s="1089"/>
      <c r="J35" s="1089"/>
      <c r="K35" s="1089"/>
      <c r="L35" s="1089"/>
      <c r="M35" s="1089"/>
      <c r="N35" s="1089"/>
      <c r="O35" s="1089"/>
      <c r="P35" s="1090"/>
      <c r="Q35" s="1094">
        <v>67</v>
      </c>
      <c r="R35" s="1095"/>
      <c r="S35" s="1095"/>
      <c r="T35" s="1095"/>
      <c r="U35" s="1095"/>
      <c r="V35" s="1095">
        <v>100</v>
      </c>
      <c r="W35" s="1095"/>
      <c r="X35" s="1095"/>
      <c r="Y35" s="1095"/>
      <c r="Z35" s="1095"/>
      <c r="AA35" s="1095">
        <v>-33</v>
      </c>
      <c r="AB35" s="1095"/>
      <c r="AC35" s="1095"/>
      <c r="AD35" s="1095"/>
      <c r="AE35" s="1096"/>
      <c r="AF35" s="1070">
        <v>8</v>
      </c>
      <c r="AG35" s="1071"/>
      <c r="AH35" s="1071"/>
      <c r="AI35" s="1071"/>
      <c r="AJ35" s="1072"/>
      <c r="AK35" s="1031">
        <v>55</v>
      </c>
      <c r="AL35" s="1022"/>
      <c r="AM35" s="1022"/>
      <c r="AN35" s="1022"/>
      <c r="AO35" s="1022"/>
      <c r="AP35" s="1022">
        <v>683</v>
      </c>
      <c r="AQ35" s="1022"/>
      <c r="AR35" s="1022"/>
      <c r="AS35" s="1022"/>
      <c r="AT35" s="1022"/>
      <c r="AU35" s="1022">
        <v>569</v>
      </c>
      <c r="AV35" s="1022"/>
      <c r="AW35" s="1022"/>
      <c r="AX35" s="1022"/>
      <c r="AY35" s="1022"/>
      <c r="AZ35" s="1093" t="s">
        <v>581</v>
      </c>
      <c r="BA35" s="1093"/>
      <c r="BB35" s="1093"/>
      <c r="BC35" s="1093"/>
      <c r="BD35" s="1093"/>
      <c r="BE35" s="1083" t="s">
        <v>408</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t="s">
        <v>409</v>
      </c>
      <c r="C36" s="1089"/>
      <c r="D36" s="1089"/>
      <c r="E36" s="1089"/>
      <c r="F36" s="1089"/>
      <c r="G36" s="1089"/>
      <c r="H36" s="1089"/>
      <c r="I36" s="1089"/>
      <c r="J36" s="1089"/>
      <c r="K36" s="1089"/>
      <c r="L36" s="1089"/>
      <c r="M36" s="1089"/>
      <c r="N36" s="1089"/>
      <c r="O36" s="1089"/>
      <c r="P36" s="1090"/>
      <c r="Q36" s="1094">
        <v>13</v>
      </c>
      <c r="R36" s="1095"/>
      <c r="S36" s="1095"/>
      <c r="T36" s="1095"/>
      <c r="U36" s="1095"/>
      <c r="V36" s="1095">
        <v>13</v>
      </c>
      <c r="W36" s="1095"/>
      <c r="X36" s="1095"/>
      <c r="Y36" s="1095"/>
      <c r="Z36" s="1095"/>
      <c r="AA36" s="1095" t="s">
        <v>581</v>
      </c>
      <c r="AB36" s="1095"/>
      <c r="AC36" s="1095"/>
      <c r="AD36" s="1095"/>
      <c r="AE36" s="1096"/>
      <c r="AF36" s="1070" t="s">
        <v>136</v>
      </c>
      <c r="AG36" s="1071"/>
      <c r="AH36" s="1071"/>
      <c r="AI36" s="1071"/>
      <c r="AJ36" s="1072"/>
      <c r="AK36" s="1031">
        <v>12</v>
      </c>
      <c r="AL36" s="1022"/>
      <c r="AM36" s="1022"/>
      <c r="AN36" s="1022"/>
      <c r="AO36" s="1022"/>
      <c r="AP36" s="1022">
        <v>34</v>
      </c>
      <c r="AQ36" s="1022"/>
      <c r="AR36" s="1022"/>
      <c r="AS36" s="1022"/>
      <c r="AT36" s="1022"/>
      <c r="AU36" s="1022">
        <v>29</v>
      </c>
      <c r="AV36" s="1022"/>
      <c r="AW36" s="1022"/>
      <c r="AX36" s="1022"/>
      <c r="AY36" s="1022"/>
      <c r="AZ36" s="1093" t="s">
        <v>581</v>
      </c>
      <c r="BA36" s="1093"/>
      <c r="BB36" s="1093"/>
      <c r="BC36" s="1093"/>
      <c r="BD36" s="1093"/>
      <c r="BE36" s="1083" t="s">
        <v>410</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411</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386</v>
      </c>
      <c r="B63" s="995" t="s">
        <v>412</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3326</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136</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414</v>
      </c>
      <c r="B66" s="1047"/>
      <c r="C66" s="1047"/>
      <c r="D66" s="1047"/>
      <c r="E66" s="1047"/>
      <c r="F66" s="1047"/>
      <c r="G66" s="1047"/>
      <c r="H66" s="1047"/>
      <c r="I66" s="1047"/>
      <c r="J66" s="1047"/>
      <c r="K66" s="1047"/>
      <c r="L66" s="1047"/>
      <c r="M66" s="1047"/>
      <c r="N66" s="1047"/>
      <c r="O66" s="1047"/>
      <c r="P66" s="1048"/>
      <c r="Q66" s="1052" t="s">
        <v>415</v>
      </c>
      <c r="R66" s="1053"/>
      <c r="S66" s="1053"/>
      <c r="T66" s="1053"/>
      <c r="U66" s="1054"/>
      <c r="V66" s="1052" t="s">
        <v>416</v>
      </c>
      <c r="W66" s="1053"/>
      <c r="X66" s="1053"/>
      <c r="Y66" s="1053"/>
      <c r="Z66" s="1054"/>
      <c r="AA66" s="1052" t="s">
        <v>417</v>
      </c>
      <c r="AB66" s="1053"/>
      <c r="AC66" s="1053"/>
      <c r="AD66" s="1053"/>
      <c r="AE66" s="1054"/>
      <c r="AF66" s="1058" t="s">
        <v>418</v>
      </c>
      <c r="AG66" s="1059"/>
      <c r="AH66" s="1059"/>
      <c r="AI66" s="1059"/>
      <c r="AJ66" s="1060"/>
      <c r="AK66" s="1052" t="s">
        <v>419</v>
      </c>
      <c r="AL66" s="1047"/>
      <c r="AM66" s="1047"/>
      <c r="AN66" s="1047"/>
      <c r="AO66" s="1048"/>
      <c r="AP66" s="1052" t="s">
        <v>420</v>
      </c>
      <c r="AQ66" s="1053"/>
      <c r="AR66" s="1053"/>
      <c r="AS66" s="1053"/>
      <c r="AT66" s="1054"/>
      <c r="AU66" s="1052" t="s">
        <v>421</v>
      </c>
      <c r="AV66" s="1053"/>
      <c r="AW66" s="1053"/>
      <c r="AX66" s="1053"/>
      <c r="AY66" s="1054"/>
      <c r="AZ66" s="1052" t="s">
        <v>371</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583</v>
      </c>
      <c r="C68" s="1037"/>
      <c r="D68" s="1037"/>
      <c r="E68" s="1037"/>
      <c r="F68" s="1037"/>
      <c r="G68" s="1037"/>
      <c r="H68" s="1037"/>
      <c r="I68" s="1037"/>
      <c r="J68" s="1037"/>
      <c r="K68" s="1037"/>
      <c r="L68" s="1037"/>
      <c r="M68" s="1037"/>
      <c r="N68" s="1037"/>
      <c r="O68" s="1037"/>
      <c r="P68" s="1038"/>
      <c r="Q68" s="1039">
        <v>8502</v>
      </c>
      <c r="R68" s="1033"/>
      <c r="S68" s="1033"/>
      <c r="T68" s="1033"/>
      <c r="U68" s="1033"/>
      <c r="V68" s="1033">
        <v>7172</v>
      </c>
      <c r="W68" s="1033"/>
      <c r="X68" s="1033"/>
      <c r="Y68" s="1033"/>
      <c r="Z68" s="1033"/>
      <c r="AA68" s="1033">
        <v>1330</v>
      </c>
      <c r="AB68" s="1033"/>
      <c r="AC68" s="1033"/>
      <c r="AD68" s="1033"/>
      <c r="AE68" s="1033"/>
      <c r="AF68" s="1033">
        <v>1330</v>
      </c>
      <c r="AG68" s="1033"/>
      <c r="AH68" s="1033"/>
      <c r="AI68" s="1033"/>
      <c r="AJ68" s="1033"/>
      <c r="AK68" s="1033" t="s">
        <v>581</v>
      </c>
      <c r="AL68" s="1033"/>
      <c r="AM68" s="1033"/>
      <c r="AN68" s="1033"/>
      <c r="AO68" s="1033"/>
      <c r="AP68" s="1033" t="s">
        <v>581</v>
      </c>
      <c r="AQ68" s="1033"/>
      <c r="AR68" s="1033"/>
      <c r="AS68" s="1033"/>
      <c r="AT68" s="1033"/>
      <c r="AU68" s="1033" t="s">
        <v>581</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584</v>
      </c>
      <c r="C69" s="1026"/>
      <c r="D69" s="1026"/>
      <c r="E69" s="1026"/>
      <c r="F69" s="1026"/>
      <c r="G69" s="1026"/>
      <c r="H69" s="1026"/>
      <c r="I69" s="1026"/>
      <c r="J69" s="1026"/>
      <c r="K69" s="1026"/>
      <c r="L69" s="1026"/>
      <c r="M69" s="1026"/>
      <c r="N69" s="1026"/>
      <c r="O69" s="1026"/>
      <c r="P69" s="1027"/>
      <c r="Q69" s="1028">
        <v>139</v>
      </c>
      <c r="R69" s="1022"/>
      <c r="S69" s="1022"/>
      <c r="T69" s="1022"/>
      <c r="U69" s="1022"/>
      <c r="V69" s="1022">
        <v>131</v>
      </c>
      <c r="W69" s="1022"/>
      <c r="X69" s="1022"/>
      <c r="Y69" s="1022"/>
      <c r="Z69" s="1022"/>
      <c r="AA69" s="1022">
        <v>7</v>
      </c>
      <c r="AB69" s="1022"/>
      <c r="AC69" s="1022"/>
      <c r="AD69" s="1022"/>
      <c r="AE69" s="1022"/>
      <c r="AF69" s="1022">
        <v>7</v>
      </c>
      <c r="AG69" s="1022"/>
      <c r="AH69" s="1022"/>
      <c r="AI69" s="1022"/>
      <c r="AJ69" s="1022"/>
      <c r="AK69" s="1029" t="s">
        <v>581</v>
      </c>
      <c r="AL69" s="1030"/>
      <c r="AM69" s="1030"/>
      <c r="AN69" s="1030"/>
      <c r="AO69" s="1031"/>
      <c r="AP69" s="1029" t="s">
        <v>581</v>
      </c>
      <c r="AQ69" s="1030"/>
      <c r="AR69" s="1030"/>
      <c r="AS69" s="1030"/>
      <c r="AT69" s="1031"/>
      <c r="AU69" s="1029" t="s">
        <v>581</v>
      </c>
      <c r="AV69" s="1030"/>
      <c r="AW69" s="1030"/>
      <c r="AX69" s="1030"/>
      <c r="AY69" s="1031"/>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585</v>
      </c>
      <c r="C70" s="1026"/>
      <c r="D70" s="1026"/>
      <c r="E70" s="1026"/>
      <c r="F70" s="1026"/>
      <c r="G70" s="1026"/>
      <c r="H70" s="1026"/>
      <c r="I70" s="1026"/>
      <c r="J70" s="1026"/>
      <c r="K70" s="1026"/>
      <c r="L70" s="1026"/>
      <c r="M70" s="1026"/>
      <c r="N70" s="1026"/>
      <c r="O70" s="1026"/>
      <c r="P70" s="1027"/>
      <c r="Q70" s="1028">
        <v>176</v>
      </c>
      <c r="R70" s="1022"/>
      <c r="S70" s="1022"/>
      <c r="T70" s="1022"/>
      <c r="U70" s="1022"/>
      <c r="V70" s="1022">
        <v>167</v>
      </c>
      <c r="W70" s="1022"/>
      <c r="X70" s="1022"/>
      <c r="Y70" s="1022"/>
      <c r="Z70" s="1022"/>
      <c r="AA70" s="1022">
        <v>8</v>
      </c>
      <c r="AB70" s="1022"/>
      <c r="AC70" s="1022"/>
      <c r="AD70" s="1022"/>
      <c r="AE70" s="1022"/>
      <c r="AF70" s="1022">
        <v>8</v>
      </c>
      <c r="AG70" s="1022"/>
      <c r="AH70" s="1022"/>
      <c r="AI70" s="1022"/>
      <c r="AJ70" s="1022"/>
      <c r="AK70" s="1029" t="s">
        <v>581</v>
      </c>
      <c r="AL70" s="1030"/>
      <c r="AM70" s="1030"/>
      <c r="AN70" s="1030"/>
      <c r="AO70" s="1031"/>
      <c r="AP70" s="1029" t="s">
        <v>581</v>
      </c>
      <c r="AQ70" s="1030"/>
      <c r="AR70" s="1030"/>
      <c r="AS70" s="1030"/>
      <c r="AT70" s="1031"/>
      <c r="AU70" s="1029" t="s">
        <v>581</v>
      </c>
      <c r="AV70" s="1030"/>
      <c r="AW70" s="1030"/>
      <c r="AX70" s="1030"/>
      <c r="AY70" s="1031"/>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586</v>
      </c>
      <c r="C71" s="1026"/>
      <c r="D71" s="1026"/>
      <c r="E71" s="1026"/>
      <c r="F71" s="1026"/>
      <c r="G71" s="1026"/>
      <c r="H71" s="1026"/>
      <c r="I71" s="1026"/>
      <c r="J71" s="1026"/>
      <c r="K71" s="1026"/>
      <c r="L71" s="1026"/>
      <c r="M71" s="1026"/>
      <c r="N71" s="1026"/>
      <c r="O71" s="1026"/>
      <c r="P71" s="1027"/>
      <c r="Q71" s="1028">
        <v>129</v>
      </c>
      <c r="R71" s="1022"/>
      <c r="S71" s="1022"/>
      <c r="T71" s="1022"/>
      <c r="U71" s="1022"/>
      <c r="V71" s="1022">
        <v>123</v>
      </c>
      <c r="W71" s="1022"/>
      <c r="X71" s="1022"/>
      <c r="Y71" s="1022"/>
      <c r="Z71" s="1022"/>
      <c r="AA71" s="1022">
        <v>6</v>
      </c>
      <c r="AB71" s="1022"/>
      <c r="AC71" s="1022"/>
      <c r="AD71" s="1022"/>
      <c r="AE71" s="1022"/>
      <c r="AF71" s="1022">
        <v>6</v>
      </c>
      <c r="AG71" s="1022"/>
      <c r="AH71" s="1022"/>
      <c r="AI71" s="1022"/>
      <c r="AJ71" s="1022"/>
      <c r="AK71" s="1022">
        <v>18</v>
      </c>
      <c r="AL71" s="1022"/>
      <c r="AM71" s="1022"/>
      <c r="AN71" s="1022"/>
      <c r="AO71" s="1022"/>
      <c r="AP71" s="1029" t="s">
        <v>581</v>
      </c>
      <c r="AQ71" s="1030"/>
      <c r="AR71" s="1030"/>
      <c r="AS71" s="1030"/>
      <c r="AT71" s="1031"/>
      <c r="AU71" s="1029" t="s">
        <v>581</v>
      </c>
      <c r="AV71" s="1030"/>
      <c r="AW71" s="1030"/>
      <c r="AX71" s="1030"/>
      <c r="AY71" s="1031"/>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587</v>
      </c>
      <c r="C72" s="1026"/>
      <c r="D72" s="1026"/>
      <c r="E72" s="1026"/>
      <c r="F72" s="1026"/>
      <c r="G72" s="1026"/>
      <c r="H72" s="1026"/>
      <c r="I72" s="1026"/>
      <c r="J72" s="1026"/>
      <c r="K72" s="1026"/>
      <c r="L72" s="1026"/>
      <c r="M72" s="1026"/>
      <c r="N72" s="1026"/>
      <c r="O72" s="1026"/>
      <c r="P72" s="1027"/>
      <c r="Q72" s="1028">
        <v>388</v>
      </c>
      <c r="R72" s="1022"/>
      <c r="S72" s="1022"/>
      <c r="T72" s="1022"/>
      <c r="U72" s="1022"/>
      <c r="V72" s="1022">
        <v>413</v>
      </c>
      <c r="W72" s="1022"/>
      <c r="X72" s="1022"/>
      <c r="Y72" s="1022"/>
      <c r="Z72" s="1022"/>
      <c r="AA72" s="1022">
        <v>1</v>
      </c>
      <c r="AB72" s="1022"/>
      <c r="AC72" s="1022"/>
      <c r="AD72" s="1022"/>
      <c r="AE72" s="1022"/>
      <c r="AF72" s="1022">
        <v>1</v>
      </c>
      <c r="AG72" s="1022"/>
      <c r="AH72" s="1022"/>
      <c r="AI72" s="1022"/>
      <c r="AJ72" s="1022"/>
      <c r="AK72" s="1029" t="s">
        <v>581</v>
      </c>
      <c r="AL72" s="1030"/>
      <c r="AM72" s="1030"/>
      <c r="AN72" s="1030"/>
      <c r="AO72" s="1031"/>
      <c r="AP72" s="1022">
        <v>643</v>
      </c>
      <c r="AQ72" s="1022"/>
      <c r="AR72" s="1022"/>
      <c r="AS72" s="1022"/>
      <c r="AT72" s="1022"/>
      <c r="AU72" s="1022">
        <v>220</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588</v>
      </c>
      <c r="C73" s="1026"/>
      <c r="D73" s="1026"/>
      <c r="E73" s="1026"/>
      <c r="F73" s="1026"/>
      <c r="G73" s="1026"/>
      <c r="H73" s="1026"/>
      <c r="I73" s="1026"/>
      <c r="J73" s="1026"/>
      <c r="K73" s="1026"/>
      <c r="L73" s="1026"/>
      <c r="M73" s="1026"/>
      <c r="N73" s="1026"/>
      <c r="O73" s="1026"/>
      <c r="P73" s="1027"/>
      <c r="Q73" s="1028">
        <v>5</v>
      </c>
      <c r="R73" s="1022"/>
      <c r="S73" s="1022"/>
      <c r="T73" s="1022"/>
      <c r="U73" s="1022"/>
      <c r="V73" s="1022">
        <v>5</v>
      </c>
      <c r="W73" s="1022"/>
      <c r="X73" s="1022"/>
      <c r="Y73" s="1022"/>
      <c r="Z73" s="1022"/>
      <c r="AA73" s="1022">
        <v>0</v>
      </c>
      <c r="AB73" s="1022"/>
      <c r="AC73" s="1022"/>
      <c r="AD73" s="1022"/>
      <c r="AE73" s="1022"/>
      <c r="AF73" s="1022">
        <v>0</v>
      </c>
      <c r="AG73" s="1022"/>
      <c r="AH73" s="1022"/>
      <c r="AI73" s="1022"/>
      <c r="AJ73" s="1022"/>
      <c r="AK73" s="1029" t="s">
        <v>581</v>
      </c>
      <c r="AL73" s="1030"/>
      <c r="AM73" s="1030"/>
      <c r="AN73" s="1030"/>
      <c r="AO73" s="1031"/>
      <c r="AP73" s="1029" t="s">
        <v>581</v>
      </c>
      <c r="AQ73" s="1030"/>
      <c r="AR73" s="1030"/>
      <c r="AS73" s="1030"/>
      <c r="AT73" s="1031"/>
      <c r="AU73" s="1029" t="s">
        <v>581</v>
      </c>
      <c r="AV73" s="1030"/>
      <c r="AW73" s="1030"/>
      <c r="AX73" s="1030"/>
      <c r="AY73" s="1031"/>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589</v>
      </c>
      <c r="C74" s="1026"/>
      <c r="D74" s="1026"/>
      <c r="E74" s="1026"/>
      <c r="F74" s="1026"/>
      <c r="G74" s="1026"/>
      <c r="H74" s="1026"/>
      <c r="I74" s="1026"/>
      <c r="J74" s="1026"/>
      <c r="K74" s="1026"/>
      <c r="L74" s="1026"/>
      <c r="M74" s="1026"/>
      <c r="N74" s="1026"/>
      <c r="O74" s="1026"/>
      <c r="P74" s="1027"/>
      <c r="Q74" s="1028">
        <v>66</v>
      </c>
      <c r="R74" s="1022"/>
      <c r="S74" s="1022"/>
      <c r="T74" s="1022"/>
      <c r="U74" s="1022"/>
      <c r="V74" s="1022">
        <v>61</v>
      </c>
      <c r="W74" s="1022"/>
      <c r="X74" s="1022"/>
      <c r="Y74" s="1022"/>
      <c r="Z74" s="1022"/>
      <c r="AA74" s="1022">
        <v>6</v>
      </c>
      <c r="AB74" s="1022"/>
      <c r="AC74" s="1022"/>
      <c r="AD74" s="1022"/>
      <c r="AE74" s="1022"/>
      <c r="AF74" s="1022">
        <v>6</v>
      </c>
      <c r="AG74" s="1022"/>
      <c r="AH74" s="1022"/>
      <c r="AI74" s="1022"/>
      <c r="AJ74" s="1022"/>
      <c r="AK74" s="1029" t="s">
        <v>581</v>
      </c>
      <c r="AL74" s="1030"/>
      <c r="AM74" s="1030"/>
      <c r="AN74" s="1030"/>
      <c r="AO74" s="1031"/>
      <c r="AP74" s="1029" t="s">
        <v>581</v>
      </c>
      <c r="AQ74" s="1030"/>
      <c r="AR74" s="1030"/>
      <c r="AS74" s="1030"/>
      <c r="AT74" s="1031"/>
      <c r="AU74" s="1029" t="s">
        <v>581</v>
      </c>
      <c r="AV74" s="1030"/>
      <c r="AW74" s="1030"/>
      <c r="AX74" s="1030"/>
      <c r="AY74" s="1031"/>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590</v>
      </c>
      <c r="C75" s="1026"/>
      <c r="D75" s="1026"/>
      <c r="E75" s="1026"/>
      <c r="F75" s="1026"/>
      <c r="G75" s="1026"/>
      <c r="H75" s="1026"/>
      <c r="I75" s="1026"/>
      <c r="J75" s="1026"/>
      <c r="K75" s="1026"/>
      <c r="L75" s="1026"/>
      <c r="M75" s="1026"/>
      <c r="N75" s="1026"/>
      <c r="O75" s="1026"/>
      <c r="P75" s="1027"/>
      <c r="Q75" s="1032">
        <v>137</v>
      </c>
      <c r="R75" s="1030"/>
      <c r="S75" s="1030"/>
      <c r="T75" s="1030"/>
      <c r="U75" s="1031"/>
      <c r="V75" s="1029">
        <v>135</v>
      </c>
      <c r="W75" s="1030"/>
      <c r="X75" s="1030"/>
      <c r="Y75" s="1030"/>
      <c r="Z75" s="1031"/>
      <c r="AA75" s="1029">
        <v>2</v>
      </c>
      <c r="AB75" s="1030"/>
      <c r="AC75" s="1030"/>
      <c r="AD75" s="1030"/>
      <c r="AE75" s="1031"/>
      <c r="AF75" s="1029">
        <v>2</v>
      </c>
      <c r="AG75" s="1030"/>
      <c r="AH75" s="1030"/>
      <c r="AI75" s="1030"/>
      <c r="AJ75" s="1031"/>
      <c r="AK75" s="1029">
        <v>29</v>
      </c>
      <c r="AL75" s="1030"/>
      <c r="AM75" s="1030"/>
      <c r="AN75" s="1030"/>
      <c r="AO75" s="1031"/>
      <c r="AP75" s="1029" t="s">
        <v>581</v>
      </c>
      <c r="AQ75" s="1030"/>
      <c r="AR75" s="1030"/>
      <c r="AS75" s="1030"/>
      <c r="AT75" s="1031"/>
      <c r="AU75" s="1029" t="s">
        <v>581</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591</v>
      </c>
      <c r="C76" s="1026"/>
      <c r="D76" s="1026"/>
      <c r="E76" s="1026"/>
      <c r="F76" s="1026"/>
      <c r="G76" s="1026"/>
      <c r="H76" s="1026"/>
      <c r="I76" s="1026"/>
      <c r="J76" s="1026"/>
      <c r="K76" s="1026"/>
      <c r="L76" s="1026"/>
      <c r="M76" s="1026"/>
      <c r="N76" s="1026"/>
      <c r="O76" s="1026"/>
      <c r="P76" s="1027"/>
      <c r="Q76" s="1032">
        <v>119</v>
      </c>
      <c r="R76" s="1030"/>
      <c r="S76" s="1030"/>
      <c r="T76" s="1030"/>
      <c r="U76" s="1031"/>
      <c r="V76" s="1029">
        <v>114</v>
      </c>
      <c r="W76" s="1030"/>
      <c r="X76" s="1030"/>
      <c r="Y76" s="1030"/>
      <c r="Z76" s="1031"/>
      <c r="AA76" s="1029">
        <v>5</v>
      </c>
      <c r="AB76" s="1030"/>
      <c r="AC76" s="1030"/>
      <c r="AD76" s="1030"/>
      <c r="AE76" s="1031"/>
      <c r="AF76" s="1029">
        <v>5</v>
      </c>
      <c r="AG76" s="1030"/>
      <c r="AH76" s="1030"/>
      <c r="AI76" s="1030"/>
      <c r="AJ76" s="1031"/>
      <c r="AK76" s="1029">
        <v>4</v>
      </c>
      <c r="AL76" s="1030"/>
      <c r="AM76" s="1030"/>
      <c r="AN76" s="1030"/>
      <c r="AO76" s="1031"/>
      <c r="AP76" s="1029" t="s">
        <v>581</v>
      </c>
      <c r="AQ76" s="1030"/>
      <c r="AR76" s="1030"/>
      <c r="AS76" s="1030"/>
      <c r="AT76" s="1031"/>
      <c r="AU76" s="1029" t="s">
        <v>581</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592</v>
      </c>
      <c r="C77" s="1026"/>
      <c r="D77" s="1026"/>
      <c r="E77" s="1026"/>
      <c r="F77" s="1026"/>
      <c r="G77" s="1026"/>
      <c r="H77" s="1026"/>
      <c r="I77" s="1026"/>
      <c r="J77" s="1026"/>
      <c r="K77" s="1026"/>
      <c r="L77" s="1026"/>
      <c r="M77" s="1026"/>
      <c r="N77" s="1026"/>
      <c r="O77" s="1026"/>
      <c r="P77" s="1027"/>
      <c r="Q77" s="1032">
        <v>146299</v>
      </c>
      <c r="R77" s="1030"/>
      <c r="S77" s="1030"/>
      <c r="T77" s="1030"/>
      <c r="U77" s="1031"/>
      <c r="V77" s="1029">
        <v>144398</v>
      </c>
      <c r="W77" s="1030"/>
      <c r="X77" s="1030"/>
      <c r="Y77" s="1030"/>
      <c r="Z77" s="1031"/>
      <c r="AA77" s="1029">
        <v>1901</v>
      </c>
      <c r="AB77" s="1030"/>
      <c r="AC77" s="1030"/>
      <c r="AD77" s="1030"/>
      <c r="AE77" s="1031"/>
      <c r="AF77" s="1029">
        <v>1901</v>
      </c>
      <c r="AG77" s="1030"/>
      <c r="AH77" s="1030"/>
      <c r="AI77" s="1030"/>
      <c r="AJ77" s="1031"/>
      <c r="AK77" s="1029">
        <v>126</v>
      </c>
      <c r="AL77" s="1030"/>
      <c r="AM77" s="1030"/>
      <c r="AN77" s="1030"/>
      <c r="AO77" s="1031"/>
      <c r="AP77" s="1029" t="s">
        <v>581</v>
      </c>
      <c r="AQ77" s="1030"/>
      <c r="AR77" s="1030"/>
      <c r="AS77" s="1030"/>
      <c r="AT77" s="1031"/>
      <c r="AU77" s="1029" t="s">
        <v>581</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593</v>
      </c>
      <c r="C78" s="1026"/>
      <c r="D78" s="1026"/>
      <c r="E78" s="1026"/>
      <c r="F78" s="1026"/>
      <c r="G78" s="1026"/>
      <c r="H78" s="1026"/>
      <c r="I78" s="1026"/>
      <c r="J78" s="1026"/>
      <c r="K78" s="1026"/>
      <c r="L78" s="1026"/>
      <c r="M78" s="1026"/>
      <c r="N78" s="1026"/>
      <c r="O78" s="1026"/>
      <c r="P78" s="1027"/>
      <c r="Q78" s="1028">
        <v>259</v>
      </c>
      <c r="R78" s="1022"/>
      <c r="S78" s="1022"/>
      <c r="T78" s="1022"/>
      <c r="U78" s="1022"/>
      <c r="V78" s="1022">
        <v>234</v>
      </c>
      <c r="W78" s="1022"/>
      <c r="X78" s="1022"/>
      <c r="Y78" s="1022"/>
      <c r="Z78" s="1022"/>
      <c r="AA78" s="1022">
        <v>25</v>
      </c>
      <c r="AB78" s="1022"/>
      <c r="AC78" s="1022"/>
      <c r="AD78" s="1022"/>
      <c r="AE78" s="1022"/>
      <c r="AF78" s="1022">
        <v>25</v>
      </c>
      <c r="AG78" s="1022"/>
      <c r="AH78" s="1022"/>
      <c r="AI78" s="1022"/>
      <c r="AJ78" s="1022"/>
      <c r="AK78" s="1022">
        <v>22</v>
      </c>
      <c r="AL78" s="1022"/>
      <c r="AM78" s="1022"/>
      <c r="AN78" s="1022"/>
      <c r="AO78" s="1022"/>
      <c r="AP78" s="1029" t="s">
        <v>581</v>
      </c>
      <c r="AQ78" s="1030"/>
      <c r="AR78" s="1030"/>
      <c r="AS78" s="1030"/>
      <c r="AT78" s="1031"/>
      <c r="AU78" s="1029" t="s">
        <v>581</v>
      </c>
      <c r="AV78" s="1030"/>
      <c r="AW78" s="1030"/>
      <c r="AX78" s="1030"/>
      <c r="AY78" s="1031"/>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t="s">
        <v>594</v>
      </c>
      <c r="C79" s="1026"/>
      <c r="D79" s="1026"/>
      <c r="E79" s="1026"/>
      <c r="F79" s="1026"/>
      <c r="G79" s="1026"/>
      <c r="H79" s="1026"/>
      <c r="I79" s="1026"/>
      <c r="J79" s="1026"/>
      <c r="K79" s="1026"/>
      <c r="L79" s="1026"/>
      <c r="M79" s="1026"/>
      <c r="N79" s="1026"/>
      <c r="O79" s="1026"/>
      <c r="P79" s="1027"/>
      <c r="Q79" s="1028">
        <v>262</v>
      </c>
      <c r="R79" s="1022"/>
      <c r="S79" s="1022"/>
      <c r="T79" s="1022"/>
      <c r="U79" s="1022"/>
      <c r="V79" s="1022">
        <v>227</v>
      </c>
      <c r="W79" s="1022"/>
      <c r="X79" s="1022"/>
      <c r="Y79" s="1022"/>
      <c r="Z79" s="1022"/>
      <c r="AA79" s="1022">
        <v>35</v>
      </c>
      <c r="AB79" s="1022"/>
      <c r="AC79" s="1022"/>
      <c r="AD79" s="1022"/>
      <c r="AE79" s="1022"/>
      <c r="AF79" s="1022">
        <v>4</v>
      </c>
      <c r="AG79" s="1022"/>
      <c r="AH79" s="1022"/>
      <c r="AI79" s="1022"/>
      <c r="AJ79" s="1022"/>
      <c r="AK79" s="1022">
        <v>4</v>
      </c>
      <c r="AL79" s="1022"/>
      <c r="AM79" s="1022"/>
      <c r="AN79" s="1022"/>
      <c r="AO79" s="1022"/>
      <c r="AP79" s="1029" t="s">
        <v>581</v>
      </c>
      <c r="AQ79" s="1030"/>
      <c r="AR79" s="1030"/>
      <c r="AS79" s="1030"/>
      <c r="AT79" s="1031"/>
      <c r="AU79" s="1029" t="s">
        <v>581</v>
      </c>
      <c r="AV79" s="1030"/>
      <c r="AW79" s="1030"/>
      <c r="AX79" s="1030"/>
      <c r="AY79" s="1031"/>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386</v>
      </c>
      <c r="B88" s="995" t="s">
        <v>422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5" t="s">
        <v>423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431</v>
      </c>
      <c r="AB109" s="945"/>
      <c r="AC109" s="945"/>
      <c r="AD109" s="945"/>
      <c r="AE109" s="946"/>
      <c r="AF109" s="947" t="s">
        <v>303</v>
      </c>
      <c r="AG109" s="945"/>
      <c r="AH109" s="945"/>
      <c r="AI109" s="945"/>
      <c r="AJ109" s="946"/>
      <c r="AK109" s="947" t="s">
        <v>302</v>
      </c>
      <c r="AL109" s="945"/>
      <c r="AM109" s="945"/>
      <c r="AN109" s="945"/>
      <c r="AO109" s="946"/>
      <c r="AP109" s="947" t="s">
        <v>432</v>
      </c>
      <c r="AQ109" s="945"/>
      <c r="AR109" s="945"/>
      <c r="AS109" s="945"/>
      <c r="AT109" s="976"/>
      <c r="AU109" s="944" t="s">
        <v>430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431</v>
      </c>
      <c r="BR109" s="945"/>
      <c r="BS109" s="945"/>
      <c r="BT109" s="945"/>
      <c r="BU109" s="946"/>
      <c r="BV109" s="947" t="s">
        <v>303</v>
      </c>
      <c r="BW109" s="945"/>
      <c r="BX109" s="945"/>
      <c r="BY109" s="945"/>
      <c r="BZ109" s="946"/>
      <c r="CA109" s="947" t="s">
        <v>302</v>
      </c>
      <c r="CB109" s="945"/>
      <c r="CC109" s="945"/>
      <c r="CD109" s="945"/>
      <c r="CE109" s="946"/>
      <c r="CF109" s="983" t="s">
        <v>432</v>
      </c>
      <c r="CG109" s="983"/>
      <c r="CH109" s="983"/>
      <c r="CI109" s="983"/>
      <c r="CJ109" s="983"/>
      <c r="CK109" s="947" t="s">
        <v>433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431</v>
      </c>
      <c r="DH109" s="945"/>
      <c r="DI109" s="945"/>
      <c r="DJ109" s="945"/>
      <c r="DK109" s="946"/>
      <c r="DL109" s="947" t="s">
        <v>303</v>
      </c>
      <c r="DM109" s="945"/>
      <c r="DN109" s="945"/>
      <c r="DO109" s="945"/>
      <c r="DP109" s="946"/>
      <c r="DQ109" s="947" t="s">
        <v>302</v>
      </c>
      <c r="DR109" s="945"/>
      <c r="DS109" s="945"/>
      <c r="DT109" s="945"/>
      <c r="DU109" s="946"/>
      <c r="DV109" s="947" t="s">
        <v>432</v>
      </c>
      <c r="DW109" s="945"/>
      <c r="DX109" s="945"/>
      <c r="DY109" s="945"/>
      <c r="DZ109" s="976"/>
    </row>
    <row r="110" spans="1:131" s="246" customFormat="1" ht="26.25" customHeight="1" x14ac:dyDescent="0.15">
      <c r="A110" s="847" t="s">
        <v>434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2724654</v>
      </c>
      <c r="AB110" s="938"/>
      <c r="AC110" s="938"/>
      <c r="AD110" s="938"/>
      <c r="AE110" s="939"/>
      <c r="AF110" s="940">
        <v>2603998</v>
      </c>
      <c r="AG110" s="938"/>
      <c r="AH110" s="938"/>
      <c r="AI110" s="938"/>
      <c r="AJ110" s="939"/>
      <c r="AK110" s="940">
        <v>2378231</v>
      </c>
      <c r="AL110" s="938"/>
      <c r="AM110" s="938"/>
      <c r="AN110" s="938"/>
      <c r="AO110" s="939"/>
      <c r="AP110" s="941">
        <v>32.299999999999997</v>
      </c>
      <c r="AQ110" s="942"/>
      <c r="AR110" s="942"/>
      <c r="AS110" s="942"/>
      <c r="AT110" s="943"/>
      <c r="AU110" s="977" t="s">
        <v>73</v>
      </c>
      <c r="AV110" s="978"/>
      <c r="AW110" s="978"/>
      <c r="AX110" s="978"/>
      <c r="AY110" s="978"/>
      <c r="AZ110" s="903" t="s">
        <v>435</v>
      </c>
      <c r="BA110" s="848"/>
      <c r="BB110" s="848"/>
      <c r="BC110" s="848"/>
      <c r="BD110" s="848"/>
      <c r="BE110" s="848"/>
      <c r="BF110" s="848"/>
      <c r="BG110" s="848"/>
      <c r="BH110" s="848"/>
      <c r="BI110" s="848"/>
      <c r="BJ110" s="848"/>
      <c r="BK110" s="848"/>
      <c r="BL110" s="848"/>
      <c r="BM110" s="848"/>
      <c r="BN110" s="848"/>
      <c r="BO110" s="848"/>
      <c r="BP110" s="849"/>
      <c r="BQ110" s="904">
        <v>26432997</v>
      </c>
      <c r="BR110" s="885"/>
      <c r="BS110" s="885"/>
      <c r="BT110" s="885"/>
      <c r="BU110" s="885"/>
      <c r="BV110" s="885">
        <v>25481848</v>
      </c>
      <c r="BW110" s="885"/>
      <c r="BX110" s="885"/>
      <c r="BY110" s="885"/>
      <c r="BZ110" s="885"/>
      <c r="CA110" s="885">
        <v>24091399</v>
      </c>
      <c r="CB110" s="885"/>
      <c r="CC110" s="885"/>
      <c r="CD110" s="885"/>
      <c r="CE110" s="885"/>
      <c r="CF110" s="909">
        <v>327.10000000000002</v>
      </c>
      <c r="CG110" s="910"/>
      <c r="CH110" s="910"/>
      <c r="CI110" s="910"/>
      <c r="CJ110" s="910"/>
      <c r="CK110" s="973" t="s">
        <v>436</v>
      </c>
      <c r="CL110" s="859"/>
      <c r="CM110" s="934" t="s">
        <v>437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438</v>
      </c>
      <c r="DH110" s="885"/>
      <c r="DI110" s="885"/>
      <c r="DJ110" s="885"/>
      <c r="DK110" s="885"/>
      <c r="DL110" s="885" t="s">
        <v>439</v>
      </c>
      <c r="DM110" s="885"/>
      <c r="DN110" s="885"/>
      <c r="DO110" s="885"/>
      <c r="DP110" s="885"/>
      <c r="DQ110" s="885" t="s">
        <v>438</v>
      </c>
      <c r="DR110" s="885"/>
      <c r="DS110" s="885"/>
      <c r="DT110" s="885"/>
      <c r="DU110" s="885"/>
      <c r="DV110" s="886" t="s">
        <v>439</v>
      </c>
      <c r="DW110" s="886"/>
      <c r="DX110" s="886"/>
      <c r="DY110" s="886"/>
      <c r="DZ110" s="887"/>
    </row>
    <row r="111" spans="1:131" s="246" customFormat="1" ht="26.25" customHeight="1" x14ac:dyDescent="0.15">
      <c r="A111" s="814" t="s">
        <v>440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439</v>
      </c>
      <c r="AB111" s="966"/>
      <c r="AC111" s="966"/>
      <c r="AD111" s="966"/>
      <c r="AE111" s="967"/>
      <c r="AF111" s="968" t="s">
        <v>439</v>
      </c>
      <c r="AG111" s="966"/>
      <c r="AH111" s="966"/>
      <c r="AI111" s="966"/>
      <c r="AJ111" s="967"/>
      <c r="AK111" s="968" t="s">
        <v>439</v>
      </c>
      <c r="AL111" s="966"/>
      <c r="AM111" s="966"/>
      <c r="AN111" s="966"/>
      <c r="AO111" s="967"/>
      <c r="AP111" s="969" t="s">
        <v>136</v>
      </c>
      <c r="AQ111" s="970"/>
      <c r="AR111" s="970"/>
      <c r="AS111" s="970"/>
      <c r="AT111" s="971"/>
      <c r="AU111" s="979"/>
      <c r="AV111" s="980"/>
      <c r="AW111" s="980"/>
      <c r="AX111" s="980"/>
      <c r="AY111" s="980"/>
      <c r="AZ111" s="855" t="s">
        <v>441</v>
      </c>
      <c r="BA111" s="790"/>
      <c r="BB111" s="790"/>
      <c r="BC111" s="790"/>
      <c r="BD111" s="790"/>
      <c r="BE111" s="790"/>
      <c r="BF111" s="790"/>
      <c r="BG111" s="790"/>
      <c r="BH111" s="790"/>
      <c r="BI111" s="790"/>
      <c r="BJ111" s="790"/>
      <c r="BK111" s="790"/>
      <c r="BL111" s="790"/>
      <c r="BM111" s="790"/>
      <c r="BN111" s="790"/>
      <c r="BO111" s="790"/>
      <c r="BP111" s="791"/>
      <c r="BQ111" s="856" t="s">
        <v>136</v>
      </c>
      <c r="BR111" s="857"/>
      <c r="BS111" s="857"/>
      <c r="BT111" s="857"/>
      <c r="BU111" s="857"/>
      <c r="BV111" s="857" t="s">
        <v>136</v>
      </c>
      <c r="BW111" s="857"/>
      <c r="BX111" s="857"/>
      <c r="BY111" s="857"/>
      <c r="BZ111" s="857"/>
      <c r="CA111" s="857" t="s">
        <v>136</v>
      </c>
      <c r="CB111" s="857"/>
      <c r="CC111" s="857"/>
      <c r="CD111" s="857"/>
      <c r="CE111" s="857"/>
      <c r="CF111" s="918" t="s">
        <v>439</v>
      </c>
      <c r="CG111" s="919"/>
      <c r="CH111" s="919"/>
      <c r="CI111" s="919"/>
      <c r="CJ111" s="919"/>
      <c r="CK111" s="974"/>
      <c r="CL111" s="861"/>
      <c r="CM111" s="864" t="s">
        <v>442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136</v>
      </c>
      <c r="DH111" s="857"/>
      <c r="DI111" s="857"/>
      <c r="DJ111" s="857"/>
      <c r="DK111" s="857"/>
      <c r="DL111" s="857" t="s">
        <v>136</v>
      </c>
      <c r="DM111" s="857"/>
      <c r="DN111" s="857"/>
      <c r="DO111" s="857"/>
      <c r="DP111" s="857"/>
      <c r="DQ111" s="857" t="s">
        <v>439</v>
      </c>
      <c r="DR111" s="857"/>
      <c r="DS111" s="857"/>
      <c r="DT111" s="857"/>
      <c r="DU111" s="857"/>
      <c r="DV111" s="834" t="s">
        <v>136</v>
      </c>
      <c r="DW111" s="834"/>
      <c r="DX111" s="834"/>
      <c r="DY111" s="834"/>
      <c r="DZ111" s="835"/>
    </row>
    <row r="112" spans="1:131" s="246" customFormat="1" ht="26.25" customHeight="1" x14ac:dyDescent="0.15">
      <c r="A112" s="959" t="s">
        <v>443</v>
      </c>
      <c r="B112" s="960"/>
      <c r="C112" s="790" t="s">
        <v>444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439</v>
      </c>
      <c r="AB112" s="820"/>
      <c r="AC112" s="820"/>
      <c r="AD112" s="820"/>
      <c r="AE112" s="821"/>
      <c r="AF112" s="822" t="s">
        <v>136</v>
      </c>
      <c r="AG112" s="820"/>
      <c r="AH112" s="820"/>
      <c r="AI112" s="820"/>
      <c r="AJ112" s="821"/>
      <c r="AK112" s="822" t="s">
        <v>439</v>
      </c>
      <c r="AL112" s="820"/>
      <c r="AM112" s="820"/>
      <c r="AN112" s="820"/>
      <c r="AO112" s="821"/>
      <c r="AP112" s="867" t="s">
        <v>136</v>
      </c>
      <c r="AQ112" s="868"/>
      <c r="AR112" s="868"/>
      <c r="AS112" s="868"/>
      <c r="AT112" s="869"/>
      <c r="AU112" s="979"/>
      <c r="AV112" s="980"/>
      <c r="AW112" s="980"/>
      <c r="AX112" s="980"/>
      <c r="AY112" s="980"/>
      <c r="AZ112" s="855" t="s">
        <v>445</v>
      </c>
      <c r="BA112" s="790"/>
      <c r="BB112" s="790"/>
      <c r="BC112" s="790"/>
      <c r="BD112" s="790"/>
      <c r="BE112" s="790"/>
      <c r="BF112" s="790"/>
      <c r="BG112" s="790"/>
      <c r="BH112" s="790"/>
      <c r="BI112" s="790"/>
      <c r="BJ112" s="790"/>
      <c r="BK112" s="790"/>
      <c r="BL112" s="790"/>
      <c r="BM112" s="790"/>
      <c r="BN112" s="790"/>
      <c r="BO112" s="790"/>
      <c r="BP112" s="791"/>
      <c r="BQ112" s="856">
        <v>5413700</v>
      </c>
      <c r="BR112" s="857"/>
      <c r="BS112" s="857"/>
      <c r="BT112" s="857"/>
      <c r="BU112" s="857"/>
      <c r="BV112" s="857">
        <v>4936713</v>
      </c>
      <c r="BW112" s="857"/>
      <c r="BX112" s="857"/>
      <c r="BY112" s="857"/>
      <c r="BZ112" s="857"/>
      <c r="CA112" s="857">
        <v>4792515</v>
      </c>
      <c r="CB112" s="857"/>
      <c r="CC112" s="857"/>
      <c r="CD112" s="857"/>
      <c r="CE112" s="857"/>
      <c r="CF112" s="918">
        <v>65.099999999999994</v>
      </c>
      <c r="CG112" s="919"/>
      <c r="CH112" s="919"/>
      <c r="CI112" s="919"/>
      <c r="CJ112" s="919"/>
      <c r="CK112" s="974"/>
      <c r="CL112" s="861"/>
      <c r="CM112" s="864" t="s">
        <v>446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136</v>
      </c>
      <c r="DH112" s="857"/>
      <c r="DI112" s="857"/>
      <c r="DJ112" s="857"/>
      <c r="DK112" s="857"/>
      <c r="DL112" s="857" t="s">
        <v>136</v>
      </c>
      <c r="DM112" s="857"/>
      <c r="DN112" s="857"/>
      <c r="DO112" s="857"/>
      <c r="DP112" s="857"/>
      <c r="DQ112" s="857" t="s">
        <v>439</v>
      </c>
      <c r="DR112" s="857"/>
      <c r="DS112" s="857"/>
      <c r="DT112" s="857"/>
      <c r="DU112" s="857"/>
      <c r="DV112" s="834" t="s">
        <v>136</v>
      </c>
      <c r="DW112" s="834"/>
      <c r="DX112" s="834"/>
      <c r="DY112" s="834"/>
      <c r="DZ112" s="835"/>
    </row>
    <row r="113" spans="1:130" s="246" customFormat="1" ht="26.25" customHeight="1" x14ac:dyDescent="0.15">
      <c r="A113" s="961"/>
      <c r="B113" s="962"/>
      <c r="C113" s="790" t="s">
        <v>447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535288</v>
      </c>
      <c r="AB113" s="966"/>
      <c r="AC113" s="966"/>
      <c r="AD113" s="966"/>
      <c r="AE113" s="967"/>
      <c r="AF113" s="968">
        <v>599748</v>
      </c>
      <c r="AG113" s="966"/>
      <c r="AH113" s="966"/>
      <c r="AI113" s="966"/>
      <c r="AJ113" s="967"/>
      <c r="AK113" s="968">
        <v>618424</v>
      </c>
      <c r="AL113" s="966"/>
      <c r="AM113" s="966"/>
      <c r="AN113" s="966"/>
      <c r="AO113" s="967"/>
      <c r="AP113" s="969">
        <v>8.4</v>
      </c>
      <c r="AQ113" s="970"/>
      <c r="AR113" s="970"/>
      <c r="AS113" s="970"/>
      <c r="AT113" s="971"/>
      <c r="AU113" s="979"/>
      <c r="AV113" s="980"/>
      <c r="AW113" s="980"/>
      <c r="AX113" s="980"/>
      <c r="AY113" s="980"/>
      <c r="AZ113" s="855" t="s">
        <v>448</v>
      </c>
      <c r="BA113" s="790"/>
      <c r="BB113" s="790"/>
      <c r="BC113" s="790"/>
      <c r="BD113" s="790"/>
      <c r="BE113" s="790"/>
      <c r="BF113" s="790"/>
      <c r="BG113" s="790"/>
      <c r="BH113" s="790"/>
      <c r="BI113" s="790"/>
      <c r="BJ113" s="790"/>
      <c r="BK113" s="790"/>
      <c r="BL113" s="790"/>
      <c r="BM113" s="790"/>
      <c r="BN113" s="790"/>
      <c r="BO113" s="790"/>
      <c r="BP113" s="791"/>
      <c r="BQ113" s="856">
        <v>221656</v>
      </c>
      <c r="BR113" s="857"/>
      <c r="BS113" s="857"/>
      <c r="BT113" s="857"/>
      <c r="BU113" s="857"/>
      <c r="BV113" s="857">
        <v>221656</v>
      </c>
      <c r="BW113" s="857"/>
      <c r="BX113" s="857"/>
      <c r="BY113" s="857"/>
      <c r="BZ113" s="857"/>
      <c r="CA113" s="857">
        <v>219715</v>
      </c>
      <c r="CB113" s="857"/>
      <c r="CC113" s="857"/>
      <c r="CD113" s="857"/>
      <c r="CE113" s="857"/>
      <c r="CF113" s="918">
        <v>3</v>
      </c>
      <c r="CG113" s="919"/>
      <c r="CH113" s="919"/>
      <c r="CI113" s="919"/>
      <c r="CJ113" s="919"/>
      <c r="CK113" s="974"/>
      <c r="CL113" s="861"/>
      <c r="CM113" s="864" t="s">
        <v>449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439</v>
      </c>
      <c r="DH113" s="820"/>
      <c r="DI113" s="820"/>
      <c r="DJ113" s="820"/>
      <c r="DK113" s="821"/>
      <c r="DL113" s="822" t="s">
        <v>136</v>
      </c>
      <c r="DM113" s="820"/>
      <c r="DN113" s="820"/>
      <c r="DO113" s="820"/>
      <c r="DP113" s="821"/>
      <c r="DQ113" s="822" t="s">
        <v>439</v>
      </c>
      <c r="DR113" s="820"/>
      <c r="DS113" s="820"/>
      <c r="DT113" s="820"/>
      <c r="DU113" s="821"/>
      <c r="DV113" s="867" t="s">
        <v>439</v>
      </c>
      <c r="DW113" s="868"/>
      <c r="DX113" s="868"/>
      <c r="DY113" s="868"/>
      <c r="DZ113" s="869"/>
    </row>
    <row r="114" spans="1:130" s="246" customFormat="1" ht="26.25" customHeight="1" x14ac:dyDescent="0.15">
      <c r="A114" s="961"/>
      <c r="B114" s="962"/>
      <c r="C114" s="790" t="s">
        <v>450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136</v>
      </c>
      <c r="AB114" s="820"/>
      <c r="AC114" s="820"/>
      <c r="AD114" s="820"/>
      <c r="AE114" s="821"/>
      <c r="AF114" s="822" t="s">
        <v>136</v>
      </c>
      <c r="AG114" s="820"/>
      <c r="AH114" s="820"/>
      <c r="AI114" s="820"/>
      <c r="AJ114" s="821"/>
      <c r="AK114" s="822" t="s">
        <v>439</v>
      </c>
      <c r="AL114" s="820"/>
      <c r="AM114" s="820"/>
      <c r="AN114" s="820"/>
      <c r="AO114" s="821"/>
      <c r="AP114" s="867" t="s">
        <v>136</v>
      </c>
      <c r="AQ114" s="868"/>
      <c r="AR114" s="868"/>
      <c r="AS114" s="868"/>
      <c r="AT114" s="869"/>
      <c r="AU114" s="979"/>
      <c r="AV114" s="980"/>
      <c r="AW114" s="980"/>
      <c r="AX114" s="980"/>
      <c r="AY114" s="980"/>
      <c r="AZ114" s="855" t="s">
        <v>451</v>
      </c>
      <c r="BA114" s="790"/>
      <c r="BB114" s="790"/>
      <c r="BC114" s="790"/>
      <c r="BD114" s="790"/>
      <c r="BE114" s="790"/>
      <c r="BF114" s="790"/>
      <c r="BG114" s="790"/>
      <c r="BH114" s="790"/>
      <c r="BI114" s="790"/>
      <c r="BJ114" s="790"/>
      <c r="BK114" s="790"/>
      <c r="BL114" s="790"/>
      <c r="BM114" s="790"/>
      <c r="BN114" s="790"/>
      <c r="BO114" s="790"/>
      <c r="BP114" s="791"/>
      <c r="BQ114" s="856">
        <v>2585385</v>
      </c>
      <c r="BR114" s="857"/>
      <c r="BS114" s="857"/>
      <c r="BT114" s="857"/>
      <c r="BU114" s="857"/>
      <c r="BV114" s="857">
        <v>2462017</v>
      </c>
      <c r="BW114" s="857"/>
      <c r="BX114" s="857"/>
      <c r="BY114" s="857"/>
      <c r="BZ114" s="857"/>
      <c r="CA114" s="857">
        <v>2179784</v>
      </c>
      <c r="CB114" s="857"/>
      <c r="CC114" s="857"/>
      <c r="CD114" s="857"/>
      <c r="CE114" s="857"/>
      <c r="CF114" s="918">
        <v>29.6</v>
      </c>
      <c r="CG114" s="919"/>
      <c r="CH114" s="919"/>
      <c r="CI114" s="919"/>
      <c r="CJ114" s="919"/>
      <c r="CK114" s="974"/>
      <c r="CL114" s="861"/>
      <c r="CM114" s="864" t="s">
        <v>452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439</v>
      </c>
      <c r="DH114" s="820"/>
      <c r="DI114" s="820"/>
      <c r="DJ114" s="820"/>
      <c r="DK114" s="821"/>
      <c r="DL114" s="822" t="s">
        <v>439</v>
      </c>
      <c r="DM114" s="820"/>
      <c r="DN114" s="820"/>
      <c r="DO114" s="820"/>
      <c r="DP114" s="821"/>
      <c r="DQ114" s="822" t="s">
        <v>439</v>
      </c>
      <c r="DR114" s="820"/>
      <c r="DS114" s="820"/>
      <c r="DT114" s="820"/>
      <c r="DU114" s="821"/>
      <c r="DV114" s="867" t="s">
        <v>136</v>
      </c>
      <c r="DW114" s="868"/>
      <c r="DX114" s="868"/>
      <c r="DY114" s="868"/>
      <c r="DZ114" s="869"/>
    </row>
    <row r="115" spans="1:130" s="246" customFormat="1" ht="26.25" customHeight="1" x14ac:dyDescent="0.15">
      <c r="A115" s="961"/>
      <c r="B115" s="962"/>
      <c r="C115" s="790" t="s">
        <v>453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439</v>
      </c>
      <c r="AB115" s="966"/>
      <c r="AC115" s="966"/>
      <c r="AD115" s="966"/>
      <c r="AE115" s="967"/>
      <c r="AF115" s="968" t="s">
        <v>136</v>
      </c>
      <c r="AG115" s="966"/>
      <c r="AH115" s="966"/>
      <c r="AI115" s="966"/>
      <c r="AJ115" s="967"/>
      <c r="AK115" s="968" t="s">
        <v>127</v>
      </c>
      <c r="AL115" s="966"/>
      <c r="AM115" s="966"/>
      <c r="AN115" s="966"/>
      <c r="AO115" s="967"/>
      <c r="AP115" s="969" t="s">
        <v>439</v>
      </c>
      <c r="AQ115" s="970"/>
      <c r="AR115" s="970"/>
      <c r="AS115" s="970"/>
      <c r="AT115" s="971"/>
      <c r="AU115" s="979"/>
      <c r="AV115" s="980"/>
      <c r="AW115" s="980"/>
      <c r="AX115" s="980"/>
      <c r="AY115" s="980"/>
      <c r="AZ115" s="855" t="s">
        <v>454</v>
      </c>
      <c r="BA115" s="790"/>
      <c r="BB115" s="790"/>
      <c r="BC115" s="790"/>
      <c r="BD115" s="790"/>
      <c r="BE115" s="790"/>
      <c r="BF115" s="790"/>
      <c r="BG115" s="790"/>
      <c r="BH115" s="790"/>
      <c r="BI115" s="790"/>
      <c r="BJ115" s="790"/>
      <c r="BK115" s="790"/>
      <c r="BL115" s="790"/>
      <c r="BM115" s="790"/>
      <c r="BN115" s="790"/>
      <c r="BO115" s="790"/>
      <c r="BP115" s="791"/>
      <c r="BQ115" s="856" t="s">
        <v>439</v>
      </c>
      <c r="BR115" s="857"/>
      <c r="BS115" s="857"/>
      <c r="BT115" s="857"/>
      <c r="BU115" s="857"/>
      <c r="BV115" s="857" t="s">
        <v>136</v>
      </c>
      <c r="BW115" s="857"/>
      <c r="BX115" s="857"/>
      <c r="BY115" s="857"/>
      <c r="BZ115" s="857"/>
      <c r="CA115" s="857" t="s">
        <v>439</v>
      </c>
      <c r="CB115" s="857"/>
      <c r="CC115" s="857"/>
      <c r="CD115" s="857"/>
      <c r="CE115" s="857"/>
      <c r="CF115" s="918" t="s">
        <v>439</v>
      </c>
      <c r="CG115" s="919"/>
      <c r="CH115" s="919"/>
      <c r="CI115" s="919"/>
      <c r="CJ115" s="919"/>
      <c r="CK115" s="974"/>
      <c r="CL115" s="861"/>
      <c r="CM115" s="855" t="s">
        <v>455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439</v>
      </c>
      <c r="DH115" s="820"/>
      <c r="DI115" s="820"/>
      <c r="DJ115" s="820"/>
      <c r="DK115" s="821"/>
      <c r="DL115" s="822" t="s">
        <v>136</v>
      </c>
      <c r="DM115" s="820"/>
      <c r="DN115" s="820"/>
      <c r="DO115" s="820"/>
      <c r="DP115" s="821"/>
      <c r="DQ115" s="822" t="s">
        <v>439</v>
      </c>
      <c r="DR115" s="820"/>
      <c r="DS115" s="820"/>
      <c r="DT115" s="820"/>
      <c r="DU115" s="821"/>
      <c r="DV115" s="867" t="s">
        <v>136</v>
      </c>
      <c r="DW115" s="868"/>
      <c r="DX115" s="868"/>
      <c r="DY115" s="868"/>
      <c r="DZ115" s="869"/>
    </row>
    <row r="116" spans="1:130" s="246" customFormat="1" ht="26.25" customHeight="1" x14ac:dyDescent="0.15">
      <c r="A116" s="963"/>
      <c r="B116" s="964"/>
      <c r="C116" s="923" t="s">
        <v>456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199</v>
      </c>
      <c r="AB116" s="820"/>
      <c r="AC116" s="820"/>
      <c r="AD116" s="820"/>
      <c r="AE116" s="821"/>
      <c r="AF116" s="822">
        <v>15</v>
      </c>
      <c r="AG116" s="820"/>
      <c r="AH116" s="820"/>
      <c r="AI116" s="820"/>
      <c r="AJ116" s="821"/>
      <c r="AK116" s="822" t="s">
        <v>136</v>
      </c>
      <c r="AL116" s="820"/>
      <c r="AM116" s="820"/>
      <c r="AN116" s="820"/>
      <c r="AO116" s="821"/>
      <c r="AP116" s="867" t="s">
        <v>127</v>
      </c>
      <c r="AQ116" s="868"/>
      <c r="AR116" s="868"/>
      <c r="AS116" s="868"/>
      <c r="AT116" s="869"/>
      <c r="AU116" s="979"/>
      <c r="AV116" s="980"/>
      <c r="AW116" s="980"/>
      <c r="AX116" s="980"/>
      <c r="AY116" s="980"/>
      <c r="AZ116" s="906" t="s">
        <v>457</v>
      </c>
      <c r="BA116" s="907"/>
      <c r="BB116" s="907"/>
      <c r="BC116" s="907"/>
      <c r="BD116" s="907"/>
      <c r="BE116" s="907"/>
      <c r="BF116" s="907"/>
      <c r="BG116" s="907"/>
      <c r="BH116" s="907"/>
      <c r="BI116" s="907"/>
      <c r="BJ116" s="907"/>
      <c r="BK116" s="907"/>
      <c r="BL116" s="907"/>
      <c r="BM116" s="907"/>
      <c r="BN116" s="907"/>
      <c r="BO116" s="907"/>
      <c r="BP116" s="908"/>
      <c r="BQ116" s="856" t="s">
        <v>136</v>
      </c>
      <c r="BR116" s="857"/>
      <c r="BS116" s="857"/>
      <c r="BT116" s="857"/>
      <c r="BU116" s="857"/>
      <c r="BV116" s="857" t="s">
        <v>136</v>
      </c>
      <c r="BW116" s="857"/>
      <c r="BX116" s="857"/>
      <c r="BY116" s="857"/>
      <c r="BZ116" s="857"/>
      <c r="CA116" s="857" t="s">
        <v>439</v>
      </c>
      <c r="CB116" s="857"/>
      <c r="CC116" s="857"/>
      <c r="CD116" s="857"/>
      <c r="CE116" s="857"/>
      <c r="CF116" s="918" t="s">
        <v>136</v>
      </c>
      <c r="CG116" s="919"/>
      <c r="CH116" s="919"/>
      <c r="CI116" s="919"/>
      <c r="CJ116" s="919"/>
      <c r="CK116" s="974"/>
      <c r="CL116" s="861"/>
      <c r="CM116" s="864" t="s">
        <v>458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136</v>
      </c>
      <c r="DH116" s="820"/>
      <c r="DI116" s="820"/>
      <c r="DJ116" s="820"/>
      <c r="DK116" s="821"/>
      <c r="DL116" s="822" t="s">
        <v>136</v>
      </c>
      <c r="DM116" s="820"/>
      <c r="DN116" s="820"/>
      <c r="DO116" s="820"/>
      <c r="DP116" s="821"/>
      <c r="DQ116" s="822" t="s">
        <v>439</v>
      </c>
      <c r="DR116" s="820"/>
      <c r="DS116" s="820"/>
      <c r="DT116" s="820"/>
      <c r="DU116" s="821"/>
      <c r="DV116" s="867" t="s">
        <v>136</v>
      </c>
      <c r="DW116" s="868"/>
      <c r="DX116" s="868"/>
      <c r="DY116" s="868"/>
      <c r="DZ116" s="869"/>
    </row>
    <row r="117" spans="1:130" s="246" customFormat="1" ht="26.25" customHeight="1" x14ac:dyDescent="0.15">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459</v>
      </c>
      <c r="Z117" s="946"/>
      <c r="AA117" s="951">
        <v>3260141</v>
      </c>
      <c r="AB117" s="952"/>
      <c r="AC117" s="952"/>
      <c r="AD117" s="952"/>
      <c r="AE117" s="953"/>
      <c r="AF117" s="954">
        <v>3203761</v>
      </c>
      <c r="AG117" s="952"/>
      <c r="AH117" s="952"/>
      <c r="AI117" s="952"/>
      <c r="AJ117" s="953"/>
      <c r="AK117" s="954">
        <v>2996655</v>
      </c>
      <c r="AL117" s="952"/>
      <c r="AM117" s="952"/>
      <c r="AN117" s="952"/>
      <c r="AO117" s="953"/>
      <c r="AP117" s="955"/>
      <c r="AQ117" s="956"/>
      <c r="AR117" s="956"/>
      <c r="AS117" s="956"/>
      <c r="AT117" s="957"/>
      <c r="AU117" s="979"/>
      <c r="AV117" s="980"/>
      <c r="AW117" s="980"/>
      <c r="AX117" s="980"/>
      <c r="AY117" s="980"/>
      <c r="AZ117" s="906" t="s">
        <v>460</v>
      </c>
      <c r="BA117" s="907"/>
      <c r="BB117" s="907"/>
      <c r="BC117" s="907"/>
      <c r="BD117" s="907"/>
      <c r="BE117" s="907"/>
      <c r="BF117" s="907"/>
      <c r="BG117" s="907"/>
      <c r="BH117" s="907"/>
      <c r="BI117" s="907"/>
      <c r="BJ117" s="907"/>
      <c r="BK117" s="907"/>
      <c r="BL117" s="907"/>
      <c r="BM117" s="907"/>
      <c r="BN117" s="907"/>
      <c r="BO117" s="907"/>
      <c r="BP117" s="908"/>
      <c r="BQ117" s="856" t="s">
        <v>461</v>
      </c>
      <c r="BR117" s="857"/>
      <c r="BS117" s="857"/>
      <c r="BT117" s="857"/>
      <c r="BU117" s="857"/>
      <c r="BV117" s="857" t="s">
        <v>127</v>
      </c>
      <c r="BW117" s="857"/>
      <c r="BX117" s="857"/>
      <c r="BY117" s="857"/>
      <c r="BZ117" s="857"/>
      <c r="CA117" s="857" t="s">
        <v>461</v>
      </c>
      <c r="CB117" s="857"/>
      <c r="CC117" s="857"/>
      <c r="CD117" s="857"/>
      <c r="CE117" s="857"/>
      <c r="CF117" s="918" t="s">
        <v>136</v>
      </c>
      <c r="CG117" s="919"/>
      <c r="CH117" s="919"/>
      <c r="CI117" s="919"/>
      <c r="CJ117" s="919"/>
      <c r="CK117" s="974"/>
      <c r="CL117" s="861"/>
      <c r="CM117" s="864" t="s">
        <v>462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463</v>
      </c>
      <c r="DH117" s="820"/>
      <c r="DI117" s="820"/>
      <c r="DJ117" s="820"/>
      <c r="DK117" s="821"/>
      <c r="DL117" s="822" t="s">
        <v>463</v>
      </c>
      <c r="DM117" s="820"/>
      <c r="DN117" s="820"/>
      <c r="DO117" s="820"/>
      <c r="DP117" s="821"/>
      <c r="DQ117" s="822" t="s">
        <v>136</v>
      </c>
      <c r="DR117" s="820"/>
      <c r="DS117" s="820"/>
      <c r="DT117" s="820"/>
      <c r="DU117" s="821"/>
      <c r="DV117" s="867" t="s">
        <v>136</v>
      </c>
      <c r="DW117" s="868"/>
      <c r="DX117" s="868"/>
      <c r="DY117" s="868"/>
      <c r="DZ117" s="869"/>
    </row>
    <row r="118" spans="1:130" s="246" customFormat="1" ht="26.25" customHeight="1" x14ac:dyDescent="0.15">
      <c r="A118" s="944" t="s">
        <v>433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431</v>
      </c>
      <c r="AB118" s="945"/>
      <c r="AC118" s="945"/>
      <c r="AD118" s="945"/>
      <c r="AE118" s="946"/>
      <c r="AF118" s="947" t="s">
        <v>303</v>
      </c>
      <c r="AG118" s="945"/>
      <c r="AH118" s="945"/>
      <c r="AI118" s="945"/>
      <c r="AJ118" s="946"/>
      <c r="AK118" s="947" t="s">
        <v>302</v>
      </c>
      <c r="AL118" s="945"/>
      <c r="AM118" s="945"/>
      <c r="AN118" s="945"/>
      <c r="AO118" s="946"/>
      <c r="AP118" s="948" t="s">
        <v>432</v>
      </c>
      <c r="AQ118" s="949"/>
      <c r="AR118" s="949"/>
      <c r="AS118" s="949"/>
      <c r="AT118" s="950"/>
      <c r="AU118" s="979"/>
      <c r="AV118" s="980"/>
      <c r="AW118" s="980"/>
      <c r="AX118" s="980"/>
      <c r="AY118" s="980"/>
      <c r="AZ118" s="922" t="s">
        <v>464</v>
      </c>
      <c r="BA118" s="923"/>
      <c r="BB118" s="923"/>
      <c r="BC118" s="923"/>
      <c r="BD118" s="923"/>
      <c r="BE118" s="923"/>
      <c r="BF118" s="923"/>
      <c r="BG118" s="923"/>
      <c r="BH118" s="923"/>
      <c r="BI118" s="923"/>
      <c r="BJ118" s="923"/>
      <c r="BK118" s="923"/>
      <c r="BL118" s="923"/>
      <c r="BM118" s="923"/>
      <c r="BN118" s="923"/>
      <c r="BO118" s="923"/>
      <c r="BP118" s="924"/>
      <c r="BQ118" s="925" t="s">
        <v>136</v>
      </c>
      <c r="BR118" s="888"/>
      <c r="BS118" s="888"/>
      <c r="BT118" s="888"/>
      <c r="BU118" s="888"/>
      <c r="BV118" s="888" t="s">
        <v>461</v>
      </c>
      <c r="BW118" s="888"/>
      <c r="BX118" s="888"/>
      <c r="BY118" s="888"/>
      <c r="BZ118" s="888"/>
      <c r="CA118" s="888" t="s">
        <v>127</v>
      </c>
      <c r="CB118" s="888"/>
      <c r="CC118" s="888"/>
      <c r="CD118" s="888"/>
      <c r="CE118" s="888"/>
      <c r="CF118" s="918" t="s">
        <v>127</v>
      </c>
      <c r="CG118" s="919"/>
      <c r="CH118" s="919"/>
      <c r="CI118" s="919"/>
      <c r="CJ118" s="919"/>
      <c r="CK118" s="974"/>
      <c r="CL118" s="861"/>
      <c r="CM118" s="864" t="s">
        <v>465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463</v>
      </c>
      <c r="DH118" s="820"/>
      <c r="DI118" s="820"/>
      <c r="DJ118" s="820"/>
      <c r="DK118" s="821"/>
      <c r="DL118" s="822" t="s">
        <v>461</v>
      </c>
      <c r="DM118" s="820"/>
      <c r="DN118" s="820"/>
      <c r="DO118" s="820"/>
      <c r="DP118" s="821"/>
      <c r="DQ118" s="822" t="s">
        <v>127</v>
      </c>
      <c r="DR118" s="820"/>
      <c r="DS118" s="820"/>
      <c r="DT118" s="820"/>
      <c r="DU118" s="821"/>
      <c r="DV118" s="867" t="s">
        <v>136</v>
      </c>
      <c r="DW118" s="868"/>
      <c r="DX118" s="868"/>
      <c r="DY118" s="868"/>
      <c r="DZ118" s="869"/>
    </row>
    <row r="119" spans="1:130" s="246" customFormat="1" ht="26.25" customHeight="1" x14ac:dyDescent="0.15">
      <c r="A119" s="858" t="s">
        <v>436</v>
      </c>
      <c r="B119" s="859"/>
      <c r="C119" s="934" t="s">
        <v>437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461</v>
      </c>
      <c r="AB119" s="938"/>
      <c r="AC119" s="938"/>
      <c r="AD119" s="938"/>
      <c r="AE119" s="939"/>
      <c r="AF119" s="940" t="s">
        <v>461</v>
      </c>
      <c r="AG119" s="938"/>
      <c r="AH119" s="938"/>
      <c r="AI119" s="938"/>
      <c r="AJ119" s="939"/>
      <c r="AK119" s="940" t="s">
        <v>127</v>
      </c>
      <c r="AL119" s="938"/>
      <c r="AM119" s="938"/>
      <c r="AN119" s="938"/>
      <c r="AO119" s="939"/>
      <c r="AP119" s="941" t="s">
        <v>461</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920" t="s">
        <v>466</v>
      </c>
      <c r="BP119" s="921"/>
      <c r="BQ119" s="925">
        <v>34653738</v>
      </c>
      <c r="BR119" s="888"/>
      <c r="BS119" s="888"/>
      <c r="BT119" s="888"/>
      <c r="BU119" s="888"/>
      <c r="BV119" s="888">
        <v>33102234</v>
      </c>
      <c r="BW119" s="888"/>
      <c r="BX119" s="888"/>
      <c r="BY119" s="888"/>
      <c r="BZ119" s="888"/>
      <c r="CA119" s="888">
        <v>31283413</v>
      </c>
      <c r="CB119" s="888"/>
      <c r="CC119" s="888"/>
      <c r="CD119" s="888"/>
      <c r="CE119" s="888"/>
      <c r="CF119" s="786"/>
      <c r="CG119" s="787"/>
      <c r="CH119" s="787"/>
      <c r="CI119" s="787"/>
      <c r="CJ119" s="877"/>
      <c r="CK119" s="975"/>
      <c r="CL119" s="863"/>
      <c r="CM119" s="881" t="s">
        <v>467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136</v>
      </c>
      <c r="DH119" s="803"/>
      <c r="DI119" s="803"/>
      <c r="DJ119" s="803"/>
      <c r="DK119" s="804"/>
      <c r="DL119" s="805" t="s">
        <v>136</v>
      </c>
      <c r="DM119" s="803"/>
      <c r="DN119" s="803"/>
      <c r="DO119" s="803"/>
      <c r="DP119" s="804"/>
      <c r="DQ119" s="805" t="s">
        <v>461</v>
      </c>
      <c r="DR119" s="803"/>
      <c r="DS119" s="803"/>
      <c r="DT119" s="803"/>
      <c r="DU119" s="804"/>
      <c r="DV119" s="891" t="s">
        <v>136</v>
      </c>
      <c r="DW119" s="892"/>
      <c r="DX119" s="892"/>
      <c r="DY119" s="892"/>
      <c r="DZ119" s="893"/>
    </row>
    <row r="120" spans="1:130" s="246" customFormat="1" ht="26.25" customHeight="1" x14ac:dyDescent="0.15">
      <c r="A120" s="860"/>
      <c r="B120" s="861"/>
      <c r="C120" s="864" t="s">
        <v>442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136</v>
      </c>
      <c r="AB120" s="820"/>
      <c r="AC120" s="820"/>
      <c r="AD120" s="820"/>
      <c r="AE120" s="821"/>
      <c r="AF120" s="822" t="s">
        <v>461</v>
      </c>
      <c r="AG120" s="820"/>
      <c r="AH120" s="820"/>
      <c r="AI120" s="820"/>
      <c r="AJ120" s="821"/>
      <c r="AK120" s="822" t="s">
        <v>136</v>
      </c>
      <c r="AL120" s="820"/>
      <c r="AM120" s="820"/>
      <c r="AN120" s="820"/>
      <c r="AO120" s="821"/>
      <c r="AP120" s="867" t="s">
        <v>136</v>
      </c>
      <c r="AQ120" s="868"/>
      <c r="AR120" s="868"/>
      <c r="AS120" s="868"/>
      <c r="AT120" s="869"/>
      <c r="AU120" s="926" t="s">
        <v>468</v>
      </c>
      <c r="AV120" s="927"/>
      <c r="AW120" s="927"/>
      <c r="AX120" s="927"/>
      <c r="AY120" s="928"/>
      <c r="AZ120" s="903" t="s">
        <v>469</v>
      </c>
      <c r="BA120" s="848"/>
      <c r="BB120" s="848"/>
      <c r="BC120" s="848"/>
      <c r="BD120" s="848"/>
      <c r="BE120" s="848"/>
      <c r="BF120" s="848"/>
      <c r="BG120" s="848"/>
      <c r="BH120" s="848"/>
      <c r="BI120" s="848"/>
      <c r="BJ120" s="848"/>
      <c r="BK120" s="848"/>
      <c r="BL120" s="848"/>
      <c r="BM120" s="848"/>
      <c r="BN120" s="848"/>
      <c r="BO120" s="848"/>
      <c r="BP120" s="849"/>
      <c r="BQ120" s="904">
        <v>7239023</v>
      </c>
      <c r="BR120" s="885"/>
      <c r="BS120" s="885"/>
      <c r="BT120" s="885"/>
      <c r="BU120" s="885"/>
      <c r="BV120" s="885">
        <v>6809776</v>
      </c>
      <c r="BW120" s="885"/>
      <c r="BX120" s="885"/>
      <c r="BY120" s="885"/>
      <c r="BZ120" s="885"/>
      <c r="CA120" s="885">
        <v>7124457</v>
      </c>
      <c r="CB120" s="885"/>
      <c r="CC120" s="885"/>
      <c r="CD120" s="885"/>
      <c r="CE120" s="885"/>
      <c r="CF120" s="909">
        <v>96.7</v>
      </c>
      <c r="CG120" s="910"/>
      <c r="CH120" s="910"/>
      <c r="CI120" s="910"/>
      <c r="CJ120" s="910"/>
      <c r="CK120" s="911" t="s">
        <v>470</v>
      </c>
      <c r="CL120" s="895"/>
      <c r="CM120" s="895"/>
      <c r="CN120" s="895"/>
      <c r="CO120" s="896"/>
      <c r="CP120" s="915" t="s">
        <v>471</v>
      </c>
      <c r="CQ120" s="916"/>
      <c r="CR120" s="916"/>
      <c r="CS120" s="916"/>
      <c r="CT120" s="916"/>
      <c r="CU120" s="916"/>
      <c r="CV120" s="916"/>
      <c r="CW120" s="916"/>
      <c r="CX120" s="916"/>
      <c r="CY120" s="916"/>
      <c r="CZ120" s="916"/>
      <c r="DA120" s="916"/>
      <c r="DB120" s="916"/>
      <c r="DC120" s="916"/>
      <c r="DD120" s="916"/>
      <c r="DE120" s="916"/>
      <c r="DF120" s="917"/>
      <c r="DG120" s="904">
        <v>4889223</v>
      </c>
      <c r="DH120" s="885"/>
      <c r="DI120" s="885"/>
      <c r="DJ120" s="885"/>
      <c r="DK120" s="885"/>
      <c r="DL120" s="885">
        <v>4412648</v>
      </c>
      <c r="DM120" s="885"/>
      <c r="DN120" s="885"/>
      <c r="DO120" s="885"/>
      <c r="DP120" s="885"/>
      <c r="DQ120" s="885">
        <v>4110316</v>
      </c>
      <c r="DR120" s="885"/>
      <c r="DS120" s="885"/>
      <c r="DT120" s="885"/>
      <c r="DU120" s="885"/>
      <c r="DV120" s="886">
        <v>55.8</v>
      </c>
      <c r="DW120" s="886"/>
      <c r="DX120" s="886"/>
      <c r="DY120" s="886"/>
      <c r="DZ120" s="887"/>
    </row>
    <row r="121" spans="1:130" s="246" customFormat="1" ht="26.25" customHeight="1" x14ac:dyDescent="0.15">
      <c r="A121" s="860"/>
      <c r="B121" s="861"/>
      <c r="C121" s="906" t="s">
        <v>472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463</v>
      </c>
      <c r="AB121" s="820"/>
      <c r="AC121" s="820"/>
      <c r="AD121" s="820"/>
      <c r="AE121" s="821"/>
      <c r="AF121" s="822" t="s">
        <v>463</v>
      </c>
      <c r="AG121" s="820"/>
      <c r="AH121" s="820"/>
      <c r="AI121" s="820"/>
      <c r="AJ121" s="821"/>
      <c r="AK121" s="822" t="s">
        <v>463</v>
      </c>
      <c r="AL121" s="820"/>
      <c r="AM121" s="820"/>
      <c r="AN121" s="820"/>
      <c r="AO121" s="821"/>
      <c r="AP121" s="867" t="s">
        <v>136</v>
      </c>
      <c r="AQ121" s="868"/>
      <c r="AR121" s="868"/>
      <c r="AS121" s="868"/>
      <c r="AT121" s="869"/>
      <c r="AU121" s="929"/>
      <c r="AV121" s="930"/>
      <c r="AW121" s="930"/>
      <c r="AX121" s="930"/>
      <c r="AY121" s="931"/>
      <c r="AZ121" s="855" t="s">
        <v>473</v>
      </c>
      <c r="BA121" s="790"/>
      <c r="BB121" s="790"/>
      <c r="BC121" s="790"/>
      <c r="BD121" s="790"/>
      <c r="BE121" s="790"/>
      <c r="BF121" s="790"/>
      <c r="BG121" s="790"/>
      <c r="BH121" s="790"/>
      <c r="BI121" s="790"/>
      <c r="BJ121" s="790"/>
      <c r="BK121" s="790"/>
      <c r="BL121" s="790"/>
      <c r="BM121" s="790"/>
      <c r="BN121" s="790"/>
      <c r="BO121" s="790"/>
      <c r="BP121" s="791"/>
      <c r="BQ121" s="856">
        <v>1206807</v>
      </c>
      <c r="BR121" s="857"/>
      <c r="BS121" s="857"/>
      <c r="BT121" s="857"/>
      <c r="BU121" s="857"/>
      <c r="BV121" s="857">
        <v>1129215</v>
      </c>
      <c r="BW121" s="857"/>
      <c r="BX121" s="857"/>
      <c r="BY121" s="857"/>
      <c r="BZ121" s="857"/>
      <c r="CA121" s="857">
        <v>938124</v>
      </c>
      <c r="CB121" s="857"/>
      <c r="CC121" s="857"/>
      <c r="CD121" s="857"/>
      <c r="CE121" s="857"/>
      <c r="CF121" s="918">
        <v>12.7</v>
      </c>
      <c r="CG121" s="919"/>
      <c r="CH121" s="919"/>
      <c r="CI121" s="919"/>
      <c r="CJ121" s="919"/>
      <c r="CK121" s="912"/>
      <c r="CL121" s="898"/>
      <c r="CM121" s="898"/>
      <c r="CN121" s="898"/>
      <c r="CO121" s="899"/>
      <c r="CP121" s="878" t="s">
        <v>474</v>
      </c>
      <c r="CQ121" s="879"/>
      <c r="CR121" s="879"/>
      <c r="CS121" s="879"/>
      <c r="CT121" s="879"/>
      <c r="CU121" s="879"/>
      <c r="CV121" s="879"/>
      <c r="CW121" s="879"/>
      <c r="CX121" s="879"/>
      <c r="CY121" s="879"/>
      <c r="CZ121" s="879"/>
      <c r="DA121" s="879"/>
      <c r="DB121" s="879"/>
      <c r="DC121" s="879"/>
      <c r="DD121" s="879"/>
      <c r="DE121" s="879"/>
      <c r="DF121" s="880"/>
      <c r="DG121" s="856" t="s">
        <v>463</v>
      </c>
      <c r="DH121" s="857"/>
      <c r="DI121" s="857"/>
      <c r="DJ121" s="857"/>
      <c r="DK121" s="857"/>
      <c r="DL121" s="857" t="s">
        <v>461</v>
      </c>
      <c r="DM121" s="857"/>
      <c r="DN121" s="857"/>
      <c r="DO121" s="857"/>
      <c r="DP121" s="857"/>
      <c r="DQ121" s="857">
        <v>568612</v>
      </c>
      <c r="DR121" s="857"/>
      <c r="DS121" s="857"/>
      <c r="DT121" s="857"/>
      <c r="DU121" s="857"/>
      <c r="DV121" s="834">
        <v>7.7</v>
      </c>
      <c r="DW121" s="834"/>
      <c r="DX121" s="834"/>
      <c r="DY121" s="834"/>
      <c r="DZ121" s="835"/>
    </row>
    <row r="122" spans="1:130" s="246" customFormat="1" ht="26.25" customHeight="1" x14ac:dyDescent="0.15">
      <c r="A122" s="860"/>
      <c r="B122" s="861"/>
      <c r="C122" s="864" t="s">
        <v>452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461</v>
      </c>
      <c r="AB122" s="820"/>
      <c r="AC122" s="820"/>
      <c r="AD122" s="820"/>
      <c r="AE122" s="821"/>
      <c r="AF122" s="822" t="s">
        <v>461</v>
      </c>
      <c r="AG122" s="820"/>
      <c r="AH122" s="820"/>
      <c r="AI122" s="820"/>
      <c r="AJ122" s="821"/>
      <c r="AK122" s="822" t="s">
        <v>136</v>
      </c>
      <c r="AL122" s="820"/>
      <c r="AM122" s="820"/>
      <c r="AN122" s="820"/>
      <c r="AO122" s="821"/>
      <c r="AP122" s="867" t="s">
        <v>136</v>
      </c>
      <c r="AQ122" s="868"/>
      <c r="AR122" s="868"/>
      <c r="AS122" s="868"/>
      <c r="AT122" s="869"/>
      <c r="AU122" s="929"/>
      <c r="AV122" s="930"/>
      <c r="AW122" s="930"/>
      <c r="AX122" s="930"/>
      <c r="AY122" s="931"/>
      <c r="AZ122" s="922" t="s">
        <v>475</v>
      </c>
      <c r="BA122" s="923"/>
      <c r="BB122" s="923"/>
      <c r="BC122" s="923"/>
      <c r="BD122" s="923"/>
      <c r="BE122" s="923"/>
      <c r="BF122" s="923"/>
      <c r="BG122" s="923"/>
      <c r="BH122" s="923"/>
      <c r="BI122" s="923"/>
      <c r="BJ122" s="923"/>
      <c r="BK122" s="923"/>
      <c r="BL122" s="923"/>
      <c r="BM122" s="923"/>
      <c r="BN122" s="923"/>
      <c r="BO122" s="923"/>
      <c r="BP122" s="924"/>
      <c r="BQ122" s="925">
        <v>19655730</v>
      </c>
      <c r="BR122" s="888"/>
      <c r="BS122" s="888"/>
      <c r="BT122" s="888"/>
      <c r="BU122" s="888"/>
      <c r="BV122" s="888">
        <v>19304856</v>
      </c>
      <c r="BW122" s="888"/>
      <c r="BX122" s="888"/>
      <c r="BY122" s="888"/>
      <c r="BZ122" s="888"/>
      <c r="CA122" s="888">
        <v>18956853</v>
      </c>
      <c r="CB122" s="888"/>
      <c r="CC122" s="888"/>
      <c r="CD122" s="888"/>
      <c r="CE122" s="888"/>
      <c r="CF122" s="889">
        <v>257.39999999999998</v>
      </c>
      <c r="CG122" s="890"/>
      <c r="CH122" s="890"/>
      <c r="CI122" s="890"/>
      <c r="CJ122" s="890"/>
      <c r="CK122" s="912"/>
      <c r="CL122" s="898"/>
      <c r="CM122" s="898"/>
      <c r="CN122" s="898"/>
      <c r="CO122" s="899"/>
      <c r="CP122" s="878" t="s">
        <v>405</v>
      </c>
      <c r="CQ122" s="879"/>
      <c r="CR122" s="879"/>
      <c r="CS122" s="879"/>
      <c r="CT122" s="879"/>
      <c r="CU122" s="879"/>
      <c r="CV122" s="879"/>
      <c r="CW122" s="879"/>
      <c r="CX122" s="879"/>
      <c r="CY122" s="879"/>
      <c r="CZ122" s="879"/>
      <c r="DA122" s="879"/>
      <c r="DB122" s="879"/>
      <c r="DC122" s="879"/>
      <c r="DD122" s="879"/>
      <c r="DE122" s="879"/>
      <c r="DF122" s="880"/>
      <c r="DG122" s="856">
        <v>3746</v>
      </c>
      <c r="DH122" s="857"/>
      <c r="DI122" s="857"/>
      <c r="DJ122" s="857"/>
      <c r="DK122" s="857"/>
      <c r="DL122" s="857">
        <v>3662</v>
      </c>
      <c r="DM122" s="857"/>
      <c r="DN122" s="857"/>
      <c r="DO122" s="857"/>
      <c r="DP122" s="857"/>
      <c r="DQ122" s="857">
        <v>84212</v>
      </c>
      <c r="DR122" s="857"/>
      <c r="DS122" s="857"/>
      <c r="DT122" s="857"/>
      <c r="DU122" s="857"/>
      <c r="DV122" s="834">
        <v>1.1000000000000001</v>
      </c>
      <c r="DW122" s="834"/>
      <c r="DX122" s="834"/>
      <c r="DY122" s="834"/>
      <c r="DZ122" s="835"/>
    </row>
    <row r="123" spans="1:130" s="246" customFormat="1" ht="26.25" customHeight="1" x14ac:dyDescent="0.15">
      <c r="A123" s="860"/>
      <c r="B123" s="861"/>
      <c r="C123" s="864" t="s">
        <v>458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463</v>
      </c>
      <c r="AB123" s="820"/>
      <c r="AC123" s="820"/>
      <c r="AD123" s="820"/>
      <c r="AE123" s="821"/>
      <c r="AF123" s="822" t="s">
        <v>461</v>
      </c>
      <c r="AG123" s="820"/>
      <c r="AH123" s="820"/>
      <c r="AI123" s="820"/>
      <c r="AJ123" s="821"/>
      <c r="AK123" s="822" t="s">
        <v>136</v>
      </c>
      <c r="AL123" s="820"/>
      <c r="AM123" s="820"/>
      <c r="AN123" s="820"/>
      <c r="AO123" s="821"/>
      <c r="AP123" s="867" t="s">
        <v>136</v>
      </c>
      <c r="AQ123" s="868"/>
      <c r="AR123" s="868"/>
      <c r="AS123" s="868"/>
      <c r="AT123" s="869"/>
      <c r="AU123" s="932"/>
      <c r="AV123" s="933"/>
      <c r="AW123" s="933"/>
      <c r="AX123" s="933"/>
      <c r="AY123" s="933"/>
      <c r="AZ123" s="277" t="s">
        <v>185</v>
      </c>
      <c r="BA123" s="277"/>
      <c r="BB123" s="277"/>
      <c r="BC123" s="277"/>
      <c r="BD123" s="277"/>
      <c r="BE123" s="277"/>
      <c r="BF123" s="277"/>
      <c r="BG123" s="277"/>
      <c r="BH123" s="277"/>
      <c r="BI123" s="277"/>
      <c r="BJ123" s="277"/>
      <c r="BK123" s="277"/>
      <c r="BL123" s="277"/>
      <c r="BM123" s="277"/>
      <c r="BN123" s="277"/>
      <c r="BO123" s="920" t="s">
        <v>476</v>
      </c>
      <c r="BP123" s="921"/>
      <c r="BQ123" s="875">
        <v>28101560</v>
      </c>
      <c r="BR123" s="876"/>
      <c r="BS123" s="876"/>
      <c r="BT123" s="876"/>
      <c r="BU123" s="876"/>
      <c r="BV123" s="876">
        <v>27243847</v>
      </c>
      <c r="BW123" s="876"/>
      <c r="BX123" s="876"/>
      <c r="BY123" s="876"/>
      <c r="BZ123" s="876"/>
      <c r="CA123" s="876">
        <v>27019434</v>
      </c>
      <c r="CB123" s="876"/>
      <c r="CC123" s="876"/>
      <c r="CD123" s="876"/>
      <c r="CE123" s="876"/>
      <c r="CF123" s="786"/>
      <c r="CG123" s="787"/>
      <c r="CH123" s="787"/>
      <c r="CI123" s="787"/>
      <c r="CJ123" s="877"/>
      <c r="CK123" s="912"/>
      <c r="CL123" s="898"/>
      <c r="CM123" s="898"/>
      <c r="CN123" s="898"/>
      <c r="CO123" s="899"/>
      <c r="CP123" s="878" t="s">
        <v>409</v>
      </c>
      <c r="CQ123" s="879"/>
      <c r="CR123" s="879"/>
      <c r="CS123" s="879"/>
      <c r="CT123" s="879"/>
      <c r="CU123" s="879"/>
      <c r="CV123" s="879"/>
      <c r="CW123" s="879"/>
      <c r="CX123" s="879"/>
      <c r="CY123" s="879"/>
      <c r="CZ123" s="879"/>
      <c r="DA123" s="879"/>
      <c r="DB123" s="879"/>
      <c r="DC123" s="879"/>
      <c r="DD123" s="879"/>
      <c r="DE123" s="879"/>
      <c r="DF123" s="880"/>
      <c r="DG123" s="819" t="s">
        <v>463</v>
      </c>
      <c r="DH123" s="820"/>
      <c r="DI123" s="820"/>
      <c r="DJ123" s="820"/>
      <c r="DK123" s="821"/>
      <c r="DL123" s="822" t="s">
        <v>463</v>
      </c>
      <c r="DM123" s="820"/>
      <c r="DN123" s="820"/>
      <c r="DO123" s="820"/>
      <c r="DP123" s="821"/>
      <c r="DQ123" s="822">
        <v>29375</v>
      </c>
      <c r="DR123" s="820"/>
      <c r="DS123" s="820"/>
      <c r="DT123" s="820"/>
      <c r="DU123" s="821"/>
      <c r="DV123" s="867">
        <v>0.4</v>
      </c>
      <c r="DW123" s="868"/>
      <c r="DX123" s="868"/>
      <c r="DY123" s="868"/>
      <c r="DZ123" s="869"/>
    </row>
    <row r="124" spans="1:130" s="246" customFormat="1" ht="26.25" customHeight="1" thickBot="1" x14ac:dyDescent="0.2">
      <c r="A124" s="860"/>
      <c r="B124" s="861"/>
      <c r="C124" s="864" t="s">
        <v>462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136</v>
      </c>
      <c r="AB124" s="820"/>
      <c r="AC124" s="820"/>
      <c r="AD124" s="820"/>
      <c r="AE124" s="821"/>
      <c r="AF124" s="822" t="s">
        <v>463</v>
      </c>
      <c r="AG124" s="820"/>
      <c r="AH124" s="820"/>
      <c r="AI124" s="820"/>
      <c r="AJ124" s="821"/>
      <c r="AK124" s="822" t="s">
        <v>136</v>
      </c>
      <c r="AL124" s="820"/>
      <c r="AM124" s="820"/>
      <c r="AN124" s="820"/>
      <c r="AO124" s="821"/>
      <c r="AP124" s="867" t="s">
        <v>136</v>
      </c>
      <c r="AQ124" s="868"/>
      <c r="AR124" s="868"/>
      <c r="AS124" s="868"/>
      <c r="AT124" s="869"/>
      <c r="AU124" s="870" t="s">
        <v>477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87.2</v>
      </c>
      <c r="BR124" s="874"/>
      <c r="BS124" s="874"/>
      <c r="BT124" s="874"/>
      <c r="BU124" s="874"/>
      <c r="BV124" s="874">
        <v>78.599999999999994</v>
      </c>
      <c r="BW124" s="874"/>
      <c r="BX124" s="874"/>
      <c r="BY124" s="874"/>
      <c r="BZ124" s="874"/>
      <c r="CA124" s="874">
        <v>57.8</v>
      </c>
      <c r="CB124" s="874"/>
      <c r="CC124" s="874"/>
      <c r="CD124" s="874"/>
      <c r="CE124" s="874"/>
      <c r="CF124" s="764"/>
      <c r="CG124" s="765"/>
      <c r="CH124" s="765"/>
      <c r="CI124" s="765"/>
      <c r="CJ124" s="905"/>
      <c r="CK124" s="913"/>
      <c r="CL124" s="913"/>
      <c r="CM124" s="913"/>
      <c r="CN124" s="913"/>
      <c r="CO124" s="914"/>
      <c r="CP124" s="878" t="s">
        <v>478</v>
      </c>
      <c r="CQ124" s="879"/>
      <c r="CR124" s="879"/>
      <c r="CS124" s="879"/>
      <c r="CT124" s="879"/>
      <c r="CU124" s="879"/>
      <c r="CV124" s="879"/>
      <c r="CW124" s="879"/>
      <c r="CX124" s="879"/>
      <c r="CY124" s="879"/>
      <c r="CZ124" s="879"/>
      <c r="DA124" s="879"/>
      <c r="DB124" s="879"/>
      <c r="DC124" s="879"/>
      <c r="DD124" s="879"/>
      <c r="DE124" s="879"/>
      <c r="DF124" s="880"/>
      <c r="DG124" s="802">
        <v>520731</v>
      </c>
      <c r="DH124" s="803"/>
      <c r="DI124" s="803"/>
      <c r="DJ124" s="803"/>
      <c r="DK124" s="804"/>
      <c r="DL124" s="805">
        <v>520403</v>
      </c>
      <c r="DM124" s="803"/>
      <c r="DN124" s="803"/>
      <c r="DO124" s="803"/>
      <c r="DP124" s="804"/>
      <c r="DQ124" s="805" t="s">
        <v>136</v>
      </c>
      <c r="DR124" s="803"/>
      <c r="DS124" s="803"/>
      <c r="DT124" s="803"/>
      <c r="DU124" s="804"/>
      <c r="DV124" s="891" t="s">
        <v>136</v>
      </c>
      <c r="DW124" s="892"/>
      <c r="DX124" s="892"/>
      <c r="DY124" s="892"/>
      <c r="DZ124" s="893"/>
    </row>
    <row r="125" spans="1:130" s="246" customFormat="1" ht="26.25" customHeight="1" x14ac:dyDescent="0.15">
      <c r="A125" s="860"/>
      <c r="B125" s="861"/>
      <c r="C125" s="864" t="s">
        <v>465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463</v>
      </c>
      <c r="AB125" s="820"/>
      <c r="AC125" s="820"/>
      <c r="AD125" s="820"/>
      <c r="AE125" s="821"/>
      <c r="AF125" s="822" t="s">
        <v>136</v>
      </c>
      <c r="AG125" s="820"/>
      <c r="AH125" s="820"/>
      <c r="AI125" s="820"/>
      <c r="AJ125" s="821"/>
      <c r="AK125" s="822" t="s">
        <v>463</v>
      </c>
      <c r="AL125" s="820"/>
      <c r="AM125" s="820"/>
      <c r="AN125" s="820"/>
      <c r="AO125" s="821"/>
      <c r="AP125" s="867" t="s">
        <v>463</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479</v>
      </c>
      <c r="CL125" s="895"/>
      <c r="CM125" s="895"/>
      <c r="CN125" s="895"/>
      <c r="CO125" s="896"/>
      <c r="CP125" s="903" t="s">
        <v>480</v>
      </c>
      <c r="CQ125" s="848"/>
      <c r="CR125" s="848"/>
      <c r="CS125" s="848"/>
      <c r="CT125" s="848"/>
      <c r="CU125" s="848"/>
      <c r="CV125" s="848"/>
      <c r="CW125" s="848"/>
      <c r="CX125" s="848"/>
      <c r="CY125" s="848"/>
      <c r="CZ125" s="848"/>
      <c r="DA125" s="848"/>
      <c r="DB125" s="848"/>
      <c r="DC125" s="848"/>
      <c r="DD125" s="848"/>
      <c r="DE125" s="848"/>
      <c r="DF125" s="849"/>
      <c r="DG125" s="904" t="s">
        <v>463</v>
      </c>
      <c r="DH125" s="885"/>
      <c r="DI125" s="885"/>
      <c r="DJ125" s="885"/>
      <c r="DK125" s="885"/>
      <c r="DL125" s="885" t="s">
        <v>463</v>
      </c>
      <c r="DM125" s="885"/>
      <c r="DN125" s="885"/>
      <c r="DO125" s="885"/>
      <c r="DP125" s="885"/>
      <c r="DQ125" s="885" t="s">
        <v>463</v>
      </c>
      <c r="DR125" s="885"/>
      <c r="DS125" s="885"/>
      <c r="DT125" s="885"/>
      <c r="DU125" s="885"/>
      <c r="DV125" s="886" t="s">
        <v>463</v>
      </c>
      <c r="DW125" s="886"/>
      <c r="DX125" s="886"/>
      <c r="DY125" s="886"/>
      <c r="DZ125" s="887"/>
    </row>
    <row r="126" spans="1:130" s="246" customFormat="1" ht="26.25" customHeight="1" thickBot="1" x14ac:dyDescent="0.2">
      <c r="A126" s="860"/>
      <c r="B126" s="861"/>
      <c r="C126" s="864" t="s">
        <v>467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463</v>
      </c>
      <c r="AB126" s="820"/>
      <c r="AC126" s="820"/>
      <c r="AD126" s="820"/>
      <c r="AE126" s="821"/>
      <c r="AF126" s="822" t="s">
        <v>136</v>
      </c>
      <c r="AG126" s="820"/>
      <c r="AH126" s="820"/>
      <c r="AI126" s="820"/>
      <c r="AJ126" s="821"/>
      <c r="AK126" s="822" t="s">
        <v>463</v>
      </c>
      <c r="AL126" s="820"/>
      <c r="AM126" s="820"/>
      <c r="AN126" s="820"/>
      <c r="AO126" s="821"/>
      <c r="AP126" s="867" t="s">
        <v>463</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481</v>
      </c>
      <c r="CQ126" s="790"/>
      <c r="CR126" s="790"/>
      <c r="CS126" s="790"/>
      <c r="CT126" s="790"/>
      <c r="CU126" s="790"/>
      <c r="CV126" s="790"/>
      <c r="CW126" s="790"/>
      <c r="CX126" s="790"/>
      <c r="CY126" s="790"/>
      <c r="CZ126" s="790"/>
      <c r="DA126" s="790"/>
      <c r="DB126" s="790"/>
      <c r="DC126" s="790"/>
      <c r="DD126" s="790"/>
      <c r="DE126" s="790"/>
      <c r="DF126" s="791"/>
      <c r="DG126" s="856" t="s">
        <v>136</v>
      </c>
      <c r="DH126" s="857"/>
      <c r="DI126" s="857"/>
      <c r="DJ126" s="857"/>
      <c r="DK126" s="857"/>
      <c r="DL126" s="857" t="s">
        <v>136</v>
      </c>
      <c r="DM126" s="857"/>
      <c r="DN126" s="857"/>
      <c r="DO126" s="857"/>
      <c r="DP126" s="857"/>
      <c r="DQ126" s="857" t="s">
        <v>463</v>
      </c>
      <c r="DR126" s="857"/>
      <c r="DS126" s="857"/>
      <c r="DT126" s="857"/>
      <c r="DU126" s="857"/>
      <c r="DV126" s="834" t="s">
        <v>136</v>
      </c>
      <c r="DW126" s="834"/>
      <c r="DX126" s="834"/>
      <c r="DY126" s="834"/>
      <c r="DZ126" s="835"/>
    </row>
    <row r="127" spans="1:130" s="246" customFormat="1" ht="26.25" customHeight="1" x14ac:dyDescent="0.15">
      <c r="A127" s="862"/>
      <c r="B127" s="863"/>
      <c r="C127" s="881" t="s">
        <v>482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463</v>
      </c>
      <c r="AB127" s="820"/>
      <c r="AC127" s="820"/>
      <c r="AD127" s="820"/>
      <c r="AE127" s="821"/>
      <c r="AF127" s="822" t="s">
        <v>463</v>
      </c>
      <c r="AG127" s="820"/>
      <c r="AH127" s="820"/>
      <c r="AI127" s="820"/>
      <c r="AJ127" s="821"/>
      <c r="AK127" s="822" t="s">
        <v>463</v>
      </c>
      <c r="AL127" s="820"/>
      <c r="AM127" s="820"/>
      <c r="AN127" s="820"/>
      <c r="AO127" s="821"/>
      <c r="AP127" s="867" t="s">
        <v>463</v>
      </c>
      <c r="AQ127" s="868"/>
      <c r="AR127" s="868"/>
      <c r="AS127" s="868"/>
      <c r="AT127" s="869"/>
      <c r="AU127" s="282"/>
      <c r="AV127" s="282"/>
      <c r="AW127" s="282"/>
      <c r="AX127" s="884" t="s">
        <v>483</v>
      </c>
      <c r="AY127" s="852"/>
      <c r="AZ127" s="852"/>
      <c r="BA127" s="852"/>
      <c r="BB127" s="852"/>
      <c r="BC127" s="852"/>
      <c r="BD127" s="852"/>
      <c r="BE127" s="853"/>
      <c r="BF127" s="851" t="s">
        <v>484</v>
      </c>
      <c r="BG127" s="852"/>
      <c r="BH127" s="852"/>
      <c r="BI127" s="852"/>
      <c r="BJ127" s="852"/>
      <c r="BK127" s="852"/>
      <c r="BL127" s="853"/>
      <c r="BM127" s="851" t="s">
        <v>485</v>
      </c>
      <c r="BN127" s="852"/>
      <c r="BO127" s="852"/>
      <c r="BP127" s="852"/>
      <c r="BQ127" s="852"/>
      <c r="BR127" s="852"/>
      <c r="BS127" s="853"/>
      <c r="BT127" s="851" t="s">
        <v>486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487</v>
      </c>
      <c r="CQ127" s="790"/>
      <c r="CR127" s="790"/>
      <c r="CS127" s="790"/>
      <c r="CT127" s="790"/>
      <c r="CU127" s="790"/>
      <c r="CV127" s="790"/>
      <c r="CW127" s="790"/>
      <c r="CX127" s="790"/>
      <c r="CY127" s="790"/>
      <c r="CZ127" s="790"/>
      <c r="DA127" s="790"/>
      <c r="DB127" s="790"/>
      <c r="DC127" s="790"/>
      <c r="DD127" s="790"/>
      <c r="DE127" s="790"/>
      <c r="DF127" s="791"/>
      <c r="DG127" s="856" t="s">
        <v>461</v>
      </c>
      <c r="DH127" s="857"/>
      <c r="DI127" s="857"/>
      <c r="DJ127" s="857"/>
      <c r="DK127" s="857"/>
      <c r="DL127" s="857" t="s">
        <v>136</v>
      </c>
      <c r="DM127" s="857"/>
      <c r="DN127" s="857"/>
      <c r="DO127" s="857"/>
      <c r="DP127" s="857"/>
      <c r="DQ127" s="857" t="s">
        <v>463</v>
      </c>
      <c r="DR127" s="857"/>
      <c r="DS127" s="857"/>
      <c r="DT127" s="857"/>
      <c r="DU127" s="857"/>
      <c r="DV127" s="834" t="s">
        <v>463</v>
      </c>
      <c r="DW127" s="834"/>
      <c r="DX127" s="834"/>
      <c r="DY127" s="834"/>
      <c r="DZ127" s="835"/>
    </row>
    <row r="128" spans="1:130" s="246" customFormat="1" ht="26.25" customHeight="1" thickBot="1" x14ac:dyDescent="0.2">
      <c r="A128" s="836" t="s">
        <v>488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489</v>
      </c>
      <c r="X128" s="838"/>
      <c r="Y128" s="838"/>
      <c r="Z128" s="839"/>
      <c r="AA128" s="840">
        <v>49964</v>
      </c>
      <c r="AB128" s="841"/>
      <c r="AC128" s="841"/>
      <c r="AD128" s="841"/>
      <c r="AE128" s="842"/>
      <c r="AF128" s="843">
        <v>97265</v>
      </c>
      <c r="AG128" s="841"/>
      <c r="AH128" s="841"/>
      <c r="AI128" s="841"/>
      <c r="AJ128" s="842"/>
      <c r="AK128" s="843">
        <v>85342</v>
      </c>
      <c r="AL128" s="841"/>
      <c r="AM128" s="841"/>
      <c r="AN128" s="841"/>
      <c r="AO128" s="842"/>
      <c r="AP128" s="844"/>
      <c r="AQ128" s="845"/>
      <c r="AR128" s="845"/>
      <c r="AS128" s="845"/>
      <c r="AT128" s="846"/>
      <c r="AU128" s="282"/>
      <c r="AV128" s="282"/>
      <c r="AW128" s="282"/>
      <c r="AX128" s="847" t="s">
        <v>490</v>
      </c>
      <c r="AY128" s="848"/>
      <c r="AZ128" s="848"/>
      <c r="BA128" s="848"/>
      <c r="BB128" s="848"/>
      <c r="BC128" s="848"/>
      <c r="BD128" s="848"/>
      <c r="BE128" s="849"/>
      <c r="BF128" s="826" t="s">
        <v>491</v>
      </c>
      <c r="BG128" s="827"/>
      <c r="BH128" s="827"/>
      <c r="BI128" s="827"/>
      <c r="BJ128" s="827"/>
      <c r="BK128" s="827"/>
      <c r="BL128" s="850"/>
      <c r="BM128" s="826">
        <v>13.47</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492</v>
      </c>
      <c r="CQ128" s="768"/>
      <c r="CR128" s="768"/>
      <c r="CS128" s="768"/>
      <c r="CT128" s="768"/>
      <c r="CU128" s="768"/>
      <c r="CV128" s="768"/>
      <c r="CW128" s="768"/>
      <c r="CX128" s="768"/>
      <c r="CY128" s="768"/>
      <c r="CZ128" s="768"/>
      <c r="DA128" s="768"/>
      <c r="DB128" s="768"/>
      <c r="DC128" s="768"/>
      <c r="DD128" s="768"/>
      <c r="DE128" s="768"/>
      <c r="DF128" s="769"/>
      <c r="DG128" s="830" t="s">
        <v>136</v>
      </c>
      <c r="DH128" s="831"/>
      <c r="DI128" s="831"/>
      <c r="DJ128" s="831"/>
      <c r="DK128" s="831"/>
      <c r="DL128" s="831" t="s">
        <v>493</v>
      </c>
      <c r="DM128" s="831"/>
      <c r="DN128" s="831"/>
      <c r="DO128" s="831"/>
      <c r="DP128" s="831"/>
      <c r="DQ128" s="831" t="s">
        <v>136</v>
      </c>
      <c r="DR128" s="831"/>
      <c r="DS128" s="831"/>
      <c r="DT128" s="831"/>
      <c r="DU128" s="831"/>
      <c r="DV128" s="832" t="s">
        <v>461</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494</v>
      </c>
      <c r="X129" s="817"/>
      <c r="Y129" s="817"/>
      <c r="Z129" s="818"/>
      <c r="AA129" s="819">
        <v>9438486</v>
      </c>
      <c r="AB129" s="820"/>
      <c r="AC129" s="820"/>
      <c r="AD129" s="820"/>
      <c r="AE129" s="821"/>
      <c r="AF129" s="822">
        <v>9365671</v>
      </c>
      <c r="AG129" s="820"/>
      <c r="AH129" s="820"/>
      <c r="AI129" s="820"/>
      <c r="AJ129" s="821"/>
      <c r="AK129" s="822">
        <v>9229227</v>
      </c>
      <c r="AL129" s="820"/>
      <c r="AM129" s="820"/>
      <c r="AN129" s="820"/>
      <c r="AO129" s="821"/>
      <c r="AP129" s="823"/>
      <c r="AQ129" s="824"/>
      <c r="AR129" s="824"/>
      <c r="AS129" s="824"/>
      <c r="AT129" s="825"/>
      <c r="AU129" s="284"/>
      <c r="AV129" s="284"/>
      <c r="AW129" s="284"/>
      <c r="AX129" s="789" t="s">
        <v>495</v>
      </c>
      <c r="AY129" s="790"/>
      <c r="AZ129" s="790"/>
      <c r="BA129" s="790"/>
      <c r="BB129" s="790"/>
      <c r="BC129" s="790"/>
      <c r="BD129" s="790"/>
      <c r="BE129" s="791"/>
      <c r="BF129" s="809" t="s">
        <v>496</v>
      </c>
      <c r="BG129" s="810"/>
      <c r="BH129" s="810"/>
      <c r="BI129" s="810"/>
      <c r="BJ129" s="810"/>
      <c r="BK129" s="810"/>
      <c r="BL129" s="811"/>
      <c r="BM129" s="809">
        <v>18.47</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498</v>
      </c>
      <c r="X130" s="817"/>
      <c r="Y130" s="817"/>
      <c r="Z130" s="818"/>
      <c r="AA130" s="819">
        <v>1928889</v>
      </c>
      <c r="AB130" s="820"/>
      <c r="AC130" s="820"/>
      <c r="AD130" s="820"/>
      <c r="AE130" s="821"/>
      <c r="AF130" s="822">
        <v>1912578</v>
      </c>
      <c r="AG130" s="820"/>
      <c r="AH130" s="820"/>
      <c r="AI130" s="820"/>
      <c r="AJ130" s="821"/>
      <c r="AK130" s="822">
        <v>1864288</v>
      </c>
      <c r="AL130" s="820"/>
      <c r="AM130" s="820"/>
      <c r="AN130" s="820"/>
      <c r="AO130" s="821"/>
      <c r="AP130" s="823"/>
      <c r="AQ130" s="824"/>
      <c r="AR130" s="824"/>
      <c r="AS130" s="824"/>
      <c r="AT130" s="825"/>
      <c r="AU130" s="284"/>
      <c r="AV130" s="284"/>
      <c r="AW130" s="284"/>
      <c r="AX130" s="789" t="s">
        <v>499</v>
      </c>
      <c r="AY130" s="790"/>
      <c r="AZ130" s="790"/>
      <c r="BA130" s="790"/>
      <c r="BB130" s="790"/>
      <c r="BC130" s="790"/>
      <c r="BD130" s="790"/>
      <c r="BE130" s="791"/>
      <c r="BF130" s="792">
        <v>15.7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500</v>
      </c>
      <c r="X131" s="800"/>
      <c r="Y131" s="800"/>
      <c r="Z131" s="801"/>
      <c r="AA131" s="802">
        <v>7509597</v>
      </c>
      <c r="AB131" s="803"/>
      <c r="AC131" s="803"/>
      <c r="AD131" s="803"/>
      <c r="AE131" s="804"/>
      <c r="AF131" s="805">
        <v>7453093</v>
      </c>
      <c r="AG131" s="803"/>
      <c r="AH131" s="803"/>
      <c r="AI131" s="803"/>
      <c r="AJ131" s="804"/>
      <c r="AK131" s="805">
        <v>7364939</v>
      </c>
      <c r="AL131" s="803"/>
      <c r="AM131" s="803"/>
      <c r="AN131" s="803"/>
      <c r="AO131" s="804"/>
      <c r="AP131" s="806"/>
      <c r="AQ131" s="807"/>
      <c r="AR131" s="807"/>
      <c r="AS131" s="807"/>
      <c r="AT131" s="808"/>
      <c r="AU131" s="284"/>
      <c r="AV131" s="284"/>
      <c r="AW131" s="284"/>
      <c r="AX131" s="767" t="s">
        <v>501</v>
      </c>
      <c r="AY131" s="768"/>
      <c r="AZ131" s="768"/>
      <c r="BA131" s="768"/>
      <c r="BB131" s="768"/>
      <c r="BC131" s="768"/>
      <c r="BD131" s="768"/>
      <c r="BE131" s="769"/>
      <c r="BF131" s="770">
        <v>57.8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503</v>
      </c>
      <c r="W132" s="780"/>
      <c r="X132" s="780"/>
      <c r="Y132" s="780"/>
      <c r="Z132" s="781"/>
      <c r="AA132" s="782">
        <v>17.06200746</v>
      </c>
      <c r="AB132" s="783"/>
      <c r="AC132" s="783"/>
      <c r="AD132" s="783"/>
      <c r="AE132" s="784"/>
      <c r="AF132" s="785">
        <v>16.01909435</v>
      </c>
      <c r="AG132" s="783"/>
      <c r="AH132" s="783"/>
      <c r="AI132" s="783"/>
      <c r="AJ132" s="784"/>
      <c r="AK132" s="785">
        <v>14.216343139999999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504</v>
      </c>
      <c r="W133" s="759"/>
      <c r="X133" s="759"/>
      <c r="Y133" s="759"/>
      <c r="Z133" s="760"/>
      <c r="AA133" s="761">
        <v>15.9</v>
      </c>
      <c r="AB133" s="762"/>
      <c r="AC133" s="762"/>
      <c r="AD133" s="762"/>
      <c r="AE133" s="763"/>
      <c r="AF133" s="761">
        <v>16.100000000000001</v>
      </c>
      <c r="AG133" s="762"/>
      <c r="AH133" s="762"/>
      <c r="AI133" s="762"/>
      <c r="AJ133" s="763"/>
      <c r="AK133" s="761">
        <v>15.7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6/ZZTyw/XpBts9oQ7RrwVbyp0ClEggdSx6aVUdes6Ip1UpghqLMbumZVMDH3BXu9vtJ1rx4jvytaD6juGU+5w==" saltValue="q06dCF6TuJKEYgEltziW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40" zoomScaleNormal="85" zoomScaleSheetLayoutView="40" workbookViewId="0">
      <selection activeCell="AL50" sqref="AL5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iXHWa/os9RfM5NcMFuokU2BdaxpbelC3RK7F1RO5cZClerngpeTJ430mT4GAPu/IeV0YMTi7Z0YpomRzcscmQ==" saltValue="zb69dv8uAhlbH6wW/uV4E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W9+Y6DZNVCpOOKNvrylm+BqNzBed7yrM14xJQmqbWANP2pDYH7zJYY+AKrM2jglnEAU2ENWuZFReusN33HErg==" saltValue="aCPOn0cpnjo2awkTCOkcK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513</v>
      </c>
      <c r="AL9" s="1189"/>
      <c r="AM9" s="1189"/>
      <c r="AN9" s="1190"/>
      <c r="AO9" s="312">
        <v>2597906</v>
      </c>
      <c r="AP9" s="312">
        <v>89968</v>
      </c>
      <c r="AQ9" s="313">
        <v>84679</v>
      </c>
      <c r="AR9" s="314">
        <v>6.2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514</v>
      </c>
      <c r="AL10" s="1189"/>
      <c r="AM10" s="1189"/>
      <c r="AN10" s="1190"/>
      <c r="AO10" s="315">
        <v>408787</v>
      </c>
      <c r="AP10" s="315">
        <v>14157</v>
      </c>
      <c r="AQ10" s="316">
        <v>6771</v>
      </c>
      <c r="AR10" s="317">
        <v>109.1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515</v>
      </c>
      <c r="AL11" s="1189"/>
      <c r="AM11" s="1189"/>
      <c r="AN11" s="1190"/>
      <c r="AO11" s="315">
        <v>41563</v>
      </c>
      <c r="AP11" s="315">
        <v>1439</v>
      </c>
      <c r="AQ11" s="316">
        <v>10249</v>
      </c>
      <c r="AR11" s="317">
        <v>-86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516</v>
      </c>
      <c r="AL12" s="1189"/>
      <c r="AM12" s="1189"/>
      <c r="AN12" s="1190"/>
      <c r="AO12" s="315" t="s">
        <v>517</v>
      </c>
      <c r="AP12" s="315" t="s">
        <v>517</v>
      </c>
      <c r="AQ12" s="316">
        <v>835</v>
      </c>
      <c r="AR12" s="317" t="s">
        <v>517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518</v>
      </c>
      <c r="AL13" s="1189"/>
      <c r="AM13" s="1189"/>
      <c r="AN13" s="1190"/>
      <c r="AO13" s="315" t="s">
        <v>517</v>
      </c>
      <c r="AP13" s="315" t="s">
        <v>517</v>
      </c>
      <c r="AQ13" s="316" t="s">
        <v>517</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519</v>
      </c>
      <c r="AL14" s="1189"/>
      <c r="AM14" s="1189"/>
      <c r="AN14" s="1190"/>
      <c r="AO14" s="315">
        <v>88663</v>
      </c>
      <c r="AP14" s="315">
        <v>3070</v>
      </c>
      <c r="AQ14" s="316">
        <v>4010</v>
      </c>
      <c r="AR14" s="317">
        <v>-23.4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520</v>
      </c>
      <c r="AL15" s="1189"/>
      <c r="AM15" s="1189"/>
      <c r="AN15" s="1190"/>
      <c r="AO15" s="315">
        <v>73372</v>
      </c>
      <c r="AP15" s="315">
        <v>2541</v>
      </c>
      <c r="AQ15" s="316">
        <v>1615</v>
      </c>
      <c r="AR15" s="317">
        <v>57.3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521</v>
      </c>
      <c r="AL16" s="1192"/>
      <c r="AM16" s="1192"/>
      <c r="AN16" s="1193"/>
      <c r="AO16" s="315">
        <v>-367963</v>
      </c>
      <c r="AP16" s="315">
        <v>-12743</v>
      </c>
      <c r="AQ16" s="316">
        <v>-7253</v>
      </c>
      <c r="AR16" s="317">
        <v>75.7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185</v>
      </c>
      <c r="AL17" s="1192"/>
      <c r="AM17" s="1192"/>
      <c r="AN17" s="1193"/>
      <c r="AO17" s="315">
        <v>2842328</v>
      </c>
      <c r="AP17" s="315">
        <v>98432</v>
      </c>
      <c r="AQ17" s="316">
        <v>100906</v>
      </c>
      <c r="AR17" s="317">
        <v>-2.5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526</v>
      </c>
      <c r="AL21" s="1186"/>
      <c r="AM21" s="1186"/>
      <c r="AN21" s="1187"/>
      <c r="AO21" s="327">
        <v>10.220000000000001</v>
      </c>
      <c r="AP21" s="328">
        <v>9.2799999999999994</v>
      </c>
      <c r="AQ21" s="329">
        <v>0.94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527</v>
      </c>
      <c r="AL22" s="1186"/>
      <c r="AM22" s="1186"/>
      <c r="AN22" s="1187"/>
      <c r="AO22" s="332">
        <v>97.4</v>
      </c>
      <c r="AP22" s="333">
        <v>97.5</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531</v>
      </c>
      <c r="AL32" s="1177"/>
      <c r="AM32" s="1177"/>
      <c r="AN32" s="1178"/>
      <c r="AO32" s="342">
        <v>2378231</v>
      </c>
      <c r="AP32" s="342">
        <v>82360</v>
      </c>
      <c r="AQ32" s="343">
        <v>59453</v>
      </c>
      <c r="AR32" s="344">
        <v>38.5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532</v>
      </c>
      <c r="AL33" s="1177"/>
      <c r="AM33" s="1177"/>
      <c r="AN33" s="1178"/>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533</v>
      </c>
      <c r="AL34" s="1177"/>
      <c r="AM34" s="1177"/>
      <c r="AN34" s="1178"/>
      <c r="AO34" s="342" t="s">
        <v>517</v>
      </c>
      <c r="AP34" s="342" t="s">
        <v>517</v>
      </c>
      <c r="AQ34" s="343">
        <v>7</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534</v>
      </c>
      <c r="AL35" s="1177"/>
      <c r="AM35" s="1177"/>
      <c r="AN35" s="1178"/>
      <c r="AO35" s="342">
        <v>618424</v>
      </c>
      <c r="AP35" s="342">
        <v>21417</v>
      </c>
      <c r="AQ35" s="343">
        <v>15919</v>
      </c>
      <c r="AR35" s="344">
        <v>34.5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535</v>
      </c>
      <c r="AL36" s="1177"/>
      <c r="AM36" s="1177"/>
      <c r="AN36" s="1178"/>
      <c r="AO36" s="342" t="s">
        <v>517</v>
      </c>
      <c r="AP36" s="342" t="s">
        <v>517</v>
      </c>
      <c r="AQ36" s="343">
        <v>2366</v>
      </c>
      <c r="AR36" s="344" t="s">
        <v>517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536</v>
      </c>
      <c r="AL37" s="1177"/>
      <c r="AM37" s="1177"/>
      <c r="AN37" s="1178"/>
      <c r="AO37" s="342" t="s">
        <v>517</v>
      </c>
      <c r="AP37" s="342" t="s">
        <v>517</v>
      </c>
      <c r="AQ37" s="343">
        <v>377</v>
      </c>
      <c r="AR37" s="344" t="s">
        <v>517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537</v>
      </c>
      <c r="AL38" s="1180"/>
      <c r="AM38" s="1180"/>
      <c r="AN38" s="1181"/>
      <c r="AO38" s="345" t="s">
        <v>517</v>
      </c>
      <c r="AP38" s="345" t="s">
        <v>517</v>
      </c>
      <c r="AQ38" s="346">
        <v>2</v>
      </c>
      <c r="AR38" s="334" t="s">
        <v>517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538</v>
      </c>
      <c r="AL39" s="1180"/>
      <c r="AM39" s="1180"/>
      <c r="AN39" s="1181"/>
      <c r="AO39" s="342">
        <v>-85342</v>
      </c>
      <c r="AP39" s="342">
        <v>-2955</v>
      </c>
      <c r="AQ39" s="343">
        <v>-5971</v>
      </c>
      <c r="AR39" s="344">
        <v>-50.5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539</v>
      </c>
      <c r="AL40" s="1177"/>
      <c r="AM40" s="1177"/>
      <c r="AN40" s="1178"/>
      <c r="AO40" s="342">
        <v>-1864288</v>
      </c>
      <c r="AP40" s="342">
        <v>-64562</v>
      </c>
      <c r="AQ40" s="343">
        <v>-50395</v>
      </c>
      <c r="AR40" s="344">
        <v>28.1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297</v>
      </c>
      <c r="AL41" s="1183"/>
      <c r="AM41" s="1183"/>
      <c r="AN41" s="1184"/>
      <c r="AO41" s="342">
        <v>1047025</v>
      </c>
      <c r="AP41" s="342">
        <v>36259</v>
      </c>
      <c r="AQ41" s="343">
        <v>21757</v>
      </c>
      <c r="AR41" s="344">
        <v>66.7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508</v>
      </c>
      <c r="AN49" s="1171" t="s">
        <v>543</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1974248</v>
      </c>
      <c r="AN51" s="364">
        <v>63832</v>
      </c>
      <c r="AO51" s="365">
        <v>25.4</v>
      </c>
      <c r="AP51" s="366">
        <v>106614</v>
      </c>
      <c r="AQ51" s="367">
        <v>17.2</v>
      </c>
      <c r="AR51" s="368">
        <v>8.1999999999999993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986605</v>
      </c>
      <c r="AN52" s="372">
        <v>31899</v>
      </c>
      <c r="AO52" s="373">
        <v>94.5</v>
      </c>
      <c r="AP52" s="374">
        <v>45545</v>
      </c>
      <c r="AQ52" s="375">
        <v>20.7</v>
      </c>
      <c r="AR52" s="376">
        <v>73.8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2724285</v>
      </c>
      <c r="AN53" s="364">
        <v>89523</v>
      </c>
      <c r="AO53" s="365">
        <v>40.200000000000003</v>
      </c>
      <c r="AP53" s="366">
        <v>63727</v>
      </c>
      <c r="AQ53" s="367">
        <v>-40.200000000000003</v>
      </c>
      <c r="AR53" s="368">
        <v>80.400000000000006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1704233</v>
      </c>
      <c r="AN54" s="372">
        <v>56003</v>
      </c>
      <c r="AO54" s="373">
        <v>75.599999999999994</v>
      </c>
      <c r="AP54" s="374">
        <v>34577</v>
      </c>
      <c r="AQ54" s="375">
        <v>-24.1</v>
      </c>
      <c r="AR54" s="376">
        <v>99.7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3303194</v>
      </c>
      <c r="AN55" s="364">
        <v>110623</v>
      </c>
      <c r="AO55" s="365">
        <v>23.6</v>
      </c>
      <c r="AP55" s="366">
        <v>66954</v>
      </c>
      <c r="AQ55" s="367">
        <v>5.0999999999999996</v>
      </c>
      <c r="AR55" s="368">
        <v>18.5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2715471</v>
      </c>
      <c r="AN56" s="372">
        <v>90940</v>
      </c>
      <c r="AO56" s="373">
        <v>62.4</v>
      </c>
      <c r="AP56" s="374">
        <v>37305</v>
      </c>
      <c r="AQ56" s="375">
        <v>7.9</v>
      </c>
      <c r="AR56" s="376">
        <v>54.5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1784542</v>
      </c>
      <c r="AN57" s="364">
        <v>60786</v>
      </c>
      <c r="AO57" s="365">
        <v>-45.1</v>
      </c>
      <c r="AP57" s="366">
        <v>72656</v>
      </c>
      <c r="AQ57" s="367">
        <v>8.5</v>
      </c>
      <c r="AR57" s="368">
        <v>-53.6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1303339</v>
      </c>
      <c r="AN58" s="372">
        <v>44395</v>
      </c>
      <c r="AO58" s="373">
        <v>-51.2</v>
      </c>
      <c r="AP58" s="374">
        <v>36448</v>
      </c>
      <c r="AQ58" s="375">
        <v>-2.2999999999999998</v>
      </c>
      <c r="AR58" s="376">
        <v>-48.9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1536965</v>
      </c>
      <c r="AN59" s="364">
        <v>53226</v>
      </c>
      <c r="AO59" s="365">
        <v>-12.4</v>
      </c>
      <c r="AP59" s="366">
        <v>65080</v>
      </c>
      <c r="AQ59" s="367">
        <v>-10.4</v>
      </c>
      <c r="AR59" s="368">
        <v>-2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894735</v>
      </c>
      <c r="AN60" s="372">
        <v>30985</v>
      </c>
      <c r="AO60" s="373">
        <v>-30.2</v>
      </c>
      <c r="AP60" s="374">
        <v>38201</v>
      </c>
      <c r="AQ60" s="375">
        <v>4.8</v>
      </c>
      <c r="AR60" s="376">
        <v>-35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2264647</v>
      </c>
      <c r="AN61" s="379">
        <v>75598</v>
      </c>
      <c r="AO61" s="380">
        <v>6.3</v>
      </c>
      <c r="AP61" s="381">
        <v>75006</v>
      </c>
      <c r="AQ61" s="382">
        <v>-4</v>
      </c>
      <c r="AR61" s="368">
        <v>10.3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1520877</v>
      </c>
      <c r="AN62" s="372">
        <v>50844</v>
      </c>
      <c r="AO62" s="373">
        <v>30.2</v>
      </c>
      <c r="AP62" s="374">
        <v>38415</v>
      </c>
      <c r="AQ62" s="375">
        <v>1.4</v>
      </c>
      <c r="AR62" s="376">
        <v>28.8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2mUW/w9oRK3u1ATsMeMshmLwCrE1iyZp4PyYmGReoO0mWjsHGSPu3MIWYfDj214OvRrMVuOZygskM6+UX6evrA==" saltValue="WcfEm6hlvU92tY3q7JGoR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F1"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u4crY8VSvQV4BCLYEHSWBBMC9hmY/X0Et+ak/1DbSdBCIfAk1kMrEZI+vuHrwAIh853LPftnPx196vBgBb3IA==" saltValue="pG4lRcpo2eNQ0wWWJVZL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D1"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S/UtprRQedM6fBreVY/k6Q8N0YvO8ghxtWXsEZpaDrme9tN7yzRIA76sKCPlwR47MBtvwNOzSDEg47wyA6RCA==" saltValue="Fa4asTvvMG3sJmPLorqe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4" t="s">
        <v>3</v>
      </c>
      <c r="D47" s="1194"/>
      <c r="E47" s="1195"/>
      <c r="F47" s="11">
        <v>16.399999999999999</v>
      </c>
      <c r="G47" s="12">
        <v>18.850000000000001</v>
      </c>
      <c r="H47" s="12">
        <v>21.72</v>
      </c>
      <c r="I47" s="12">
        <v>22</v>
      </c>
      <c r="J47" s="13">
        <v>24.05</v>
      </c>
    </row>
    <row r="48" spans="2:10" ht="57.75" customHeight="1" x14ac:dyDescent="0.15">
      <c r="B48" s="14"/>
      <c r="C48" s="1196" t="s">
        <v>4</v>
      </c>
      <c r="D48" s="1196"/>
      <c r="E48" s="1197"/>
      <c r="F48" s="15">
        <v>8.98</v>
      </c>
      <c r="G48" s="16">
        <v>10.09</v>
      </c>
      <c r="H48" s="16">
        <v>6.58</v>
      </c>
      <c r="I48" s="16">
        <v>8.24</v>
      </c>
      <c r="J48" s="17">
        <v>7.95</v>
      </c>
    </row>
    <row r="49" spans="2:10" ht="57.75" customHeight="1" thickBot="1" x14ac:dyDescent="0.2">
      <c r="B49" s="18"/>
      <c r="C49" s="1198" t="s">
        <v>5</v>
      </c>
      <c r="D49" s="1198"/>
      <c r="E49" s="1199"/>
      <c r="F49" s="19" t="s">
        <v>564</v>
      </c>
      <c r="G49" s="20">
        <v>6.85</v>
      </c>
      <c r="H49" s="20" t="s">
        <v>565</v>
      </c>
      <c r="I49" s="20">
        <v>1.72</v>
      </c>
      <c r="J49" s="21">
        <v>9.99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TTMyc8uOAWcWynPx1mWU/Y6cY1pNgon3zlzoV05N/Ew2j8p3i3RDd5ZRypfNsi3OjpdIyotUnOLp1znsRu2Bg==" saltValue="Vi8v0d8krVSPi+23YR1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06" t="s">
        <v>566</v>
      </c>
      <c r="D34" s="1206"/>
      <c r="E34" s="1207"/>
      <c r="F34" s="32">
        <v>29.48</v>
      </c>
      <c r="G34" s="33">
        <v>27.31</v>
      </c>
      <c r="H34" s="33">
        <v>27.57</v>
      </c>
      <c r="I34" s="33">
        <v>24.38</v>
      </c>
      <c r="J34" s="34">
        <v>23.37</v>
      </c>
      <c r="K34" s="22"/>
      <c r="L34" s="22"/>
      <c r="M34" s="22"/>
      <c r="N34" s="22"/>
      <c r="O34" s="22"/>
      <c r="P34" s="22"/>
    </row>
    <row r="35" spans="1:16" ht="39" customHeight="1" x14ac:dyDescent="0.15">
      <c r="A35" s="22"/>
      <c r="B35" s="35"/>
      <c r="C35" s="1200" t="s">
        <v>567</v>
      </c>
      <c r="D35" s="1201"/>
      <c r="E35" s="1202"/>
      <c r="F35" s="36">
        <v>6.46</v>
      </c>
      <c r="G35" s="37">
        <v>7.88</v>
      </c>
      <c r="H35" s="37">
        <v>8.07</v>
      </c>
      <c r="I35" s="37">
        <v>8.33</v>
      </c>
      <c r="J35" s="38">
        <v>9.7799999999999994</v>
      </c>
      <c r="K35" s="22"/>
      <c r="L35" s="22"/>
      <c r="M35" s="22"/>
      <c r="N35" s="22"/>
      <c r="O35" s="22"/>
      <c r="P35" s="22"/>
    </row>
    <row r="36" spans="1:16" ht="39" customHeight="1" x14ac:dyDescent="0.15">
      <c r="A36" s="22"/>
      <c r="B36" s="35"/>
      <c r="C36" s="1200" t="s">
        <v>568</v>
      </c>
      <c r="D36" s="1201"/>
      <c r="E36" s="1202"/>
      <c r="F36" s="36">
        <v>8.69</v>
      </c>
      <c r="G36" s="37">
        <v>9.75</v>
      </c>
      <c r="H36" s="37">
        <v>6.24</v>
      </c>
      <c r="I36" s="37">
        <v>7.76</v>
      </c>
      <c r="J36" s="38">
        <v>7.46</v>
      </c>
      <c r="K36" s="22"/>
      <c r="L36" s="22"/>
      <c r="M36" s="22"/>
      <c r="N36" s="22"/>
      <c r="O36" s="22"/>
      <c r="P36" s="22"/>
    </row>
    <row r="37" spans="1:16" ht="39" customHeight="1" x14ac:dyDescent="0.15">
      <c r="A37" s="22"/>
      <c r="B37" s="35"/>
      <c r="C37" s="1200" t="s">
        <v>569</v>
      </c>
      <c r="D37" s="1201"/>
      <c r="E37" s="1202"/>
      <c r="F37" s="36">
        <v>0.8</v>
      </c>
      <c r="G37" s="37">
        <v>0.42</v>
      </c>
      <c r="H37" s="37">
        <v>1.77</v>
      </c>
      <c r="I37" s="37">
        <v>1.32</v>
      </c>
      <c r="J37" s="38">
        <v>1.34</v>
      </c>
      <c r="K37" s="22"/>
      <c r="L37" s="22"/>
      <c r="M37" s="22"/>
      <c r="N37" s="22"/>
      <c r="O37" s="22"/>
      <c r="P37" s="22"/>
    </row>
    <row r="38" spans="1:16" ht="39" customHeight="1" x14ac:dyDescent="0.15">
      <c r="A38" s="22"/>
      <c r="B38" s="35"/>
      <c r="C38" s="1200" t="s">
        <v>570</v>
      </c>
      <c r="D38" s="1201"/>
      <c r="E38" s="1202"/>
      <c r="F38" s="36">
        <v>0.66</v>
      </c>
      <c r="G38" s="37">
        <v>1.05</v>
      </c>
      <c r="H38" s="37">
        <v>1.83</v>
      </c>
      <c r="I38" s="37">
        <v>2.8</v>
      </c>
      <c r="J38" s="38">
        <v>1.31</v>
      </c>
      <c r="K38" s="22"/>
      <c r="L38" s="22"/>
      <c r="M38" s="22"/>
      <c r="N38" s="22"/>
      <c r="O38" s="22"/>
      <c r="P38" s="22"/>
    </row>
    <row r="39" spans="1:16" ht="39" customHeight="1" x14ac:dyDescent="0.15">
      <c r="A39" s="22"/>
      <c r="B39" s="35"/>
      <c r="C39" s="1200" t="s">
        <v>571</v>
      </c>
      <c r="D39" s="1201"/>
      <c r="E39" s="1202"/>
      <c r="F39" s="36">
        <v>0.22</v>
      </c>
      <c r="G39" s="37">
        <v>0.28000000000000003</v>
      </c>
      <c r="H39" s="37">
        <v>0.3</v>
      </c>
      <c r="I39" s="37">
        <v>0.44</v>
      </c>
      <c r="J39" s="38">
        <v>0.43</v>
      </c>
      <c r="K39" s="22"/>
      <c r="L39" s="22"/>
      <c r="M39" s="22"/>
      <c r="N39" s="22"/>
      <c r="O39" s="22"/>
      <c r="P39" s="22"/>
    </row>
    <row r="40" spans="1:16" ht="39" customHeight="1" x14ac:dyDescent="0.15">
      <c r="A40" s="22"/>
      <c r="B40" s="35"/>
      <c r="C40" s="1200" t="s">
        <v>572</v>
      </c>
      <c r="D40" s="1201"/>
      <c r="E40" s="1202"/>
      <c r="F40" s="36">
        <v>7.0000000000000007E-2</v>
      </c>
      <c r="G40" s="37">
        <v>0.08</v>
      </c>
      <c r="H40" s="37">
        <v>7.0000000000000007E-2</v>
      </c>
      <c r="I40" s="37">
        <v>0.06</v>
      </c>
      <c r="J40" s="38">
        <v>0.1</v>
      </c>
      <c r="K40" s="22"/>
      <c r="L40" s="22"/>
      <c r="M40" s="22"/>
      <c r="N40" s="22"/>
      <c r="O40" s="22"/>
      <c r="P40" s="22"/>
    </row>
    <row r="41" spans="1:16" ht="39" customHeight="1" x14ac:dyDescent="0.15">
      <c r="A41" s="22"/>
      <c r="B41" s="35"/>
      <c r="C41" s="1200" t="s">
        <v>573</v>
      </c>
      <c r="D41" s="1201"/>
      <c r="E41" s="1202"/>
      <c r="F41" s="36" t="s">
        <v>517</v>
      </c>
      <c r="G41" s="37" t="s">
        <v>517</v>
      </c>
      <c r="H41" s="37" t="s">
        <v>517</v>
      </c>
      <c r="I41" s="37" t="s">
        <v>517</v>
      </c>
      <c r="J41" s="38">
        <v>0.08</v>
      </c>
      <c r="K41" s="22"/>
      <c r="L41" s="22"/>
      <c r="M41" s="22"/>
      <c r="N41" s="22"/>
      <c r="O41" s="22"/>
      <c r="P41" s="22"/>
    </row>
    <row r="42" spans="1:16" ht="39" customHeight="1" x14ac:dyDescent="0.15">
      <c r="A42" s="22"/>
      <c r="B42" s="39"/>
      <c r="C42" s="1200" t="s">
        <v>574</v>
      </c>
      <c r="D42" s="1201"/>
      <c r="E42" s="1202"/>
      <c r="F42" s="36" t="s">
        <v>517</v>
      </c>
      <c r="G42" s="37" t="s">
        <v>517</v>
      </c>
      <c r="H42" s="37" t="s">
        <v>517</v>
      </c>
      <c r="I42" s="37" t="s">
        <v>517</v>
      </c>
      <c r="J42" s="38" t="s">
        <v>517</v>
      </c>
      <c r="K42" s="22"/>
      <c r="L42" s="22"/>
      <c r="M42" s="22"/>
      <c r="N42" s="22"/>
      <c r="O42" s="22"/>
      <c r="P42" s="22"/>
    </row>
    <row r="43" spans="1:16" ht="39" customHeight="1" thickBot="1" x14ac:dyDescent="0.2">
      <c r="A43" s="22"/>
      <c r="B43" s="40"/>
      <c r="C43" s="1203" t="s">
        <v>575</v>
      </c>
      <c r="D43" s="1204"/>
      <c r="E43" s="1205"/>
      <c r="F43" s="41">
        <v>7.0000000000000007E-2</v>
      </c>
      <c r="G43" s="42">
        <v>0.09</v>
      </c>
      <c r="H43" s="42">
        <v>0.06</v>
      </c>
      <c r="I43" s="42">
        <v>0.19</v>
      </c>
      <c r="J43" s="43">
        <v>0.08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5NImNnHs8F6mZVtbzLIyR+N5a6YppJHxWSzuek+sfM5A7S4YKaMsqTsoSMv6cWdrAzRiY6eAS1bdOuHYKPJzA==" saltValue="wVLb5/dNHE28qf3KRpWh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1"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2342</v>
      </c>
      <c r="L45" s="60">
        <v>2435</v>
      </c>
      <c r="M45" s="60">
        <v>2725</v>
      </c>
      <c r="N45" s="60">
        <v>2604</v>
      </c>
      <c r="O45" s="61">
        <v>2378</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517</v>
      </c>
      <c r="L46" s="64" t="s">
        <v>517</v>
      </c>
      <c r="M46" s="64" t="s">
        <v>517</v>
      </c>
      <c r="N46" s="64" t="s">
        <v>517</v>
      </c>
      <c r="O46" s="65" t="s">
        <v>517</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517</v>
      </c>
      <c r="L47" s="64" t="s">
        <v>517</v>
      </c>
      <c r="M47" s="64" t="s">
        <v>517</v>
      </c>
      <c r="N47" s="64" t="s">
        <v>517</v>
      </c>
      <c r="O47" s="65" t="s">
        <v>517</v>
      </c>
      <c r="P47" s="48"/>
      <c r="Q47" s="48"/>
      <c r="R47" s="48"/>
      <c r="S47" s="48"/>
      <c r="T47" s="48"/>
      <c r="U47" s="48"/>
    </row>
    <row r="48" spans="1:21" ht="30.75" customHeight="1" x14ac:dyDescent="0.15">
      <c r="A48" s="48"/>
      <c r="B48" s="1228"/>
      <c r="C48" s="1229"/>
      <c r="D48" s="62"/>
      <c r="E48" s="1210" t="s">
        <v>15</v>
      </c>
      <c r="F48" s="1210"/>
      <c r="G48" s="1210"/>
      <c r="H48" s="1210"/>
      <c r="I48" s="1210"/>
      <c r="J48" s="1211"/>
      <c r="K48" s="63">
        <v>495</v>
      </c>
      <c r="L48" s="64">
        <v>490</v>
      </c>
      <c r="M48" s="64">
        <v>535</v>
      </c>
      <c r="N48" s="64">
        <v>600</v>
      </c>
      <c r="O48" s="65">
        <v>618</v>
      </c>
      <c r="P48" s="48"/>
      <c r="Q48" s="48"/>
      <c r="R48" s="48"/>
      <c r="S48" s="48"/>
      <c r="T48" s="48"/>
      <c r="U48" s="48"/>
    </row>
    <row r="49" spans="1:21" ht="30.75" customHeight="1" x14ac:dyDescent="0.15">
      <c r="A49" s="48"/>
      <c r="B49" s="1228"/>
      <c r="C49" s="1229"/>
      <c r="D49" s="62"/>
      <c r="E49" s="1210" t="s">
        <v>16</v>
      </c>
      <c r="F49" s="1210"/>
      <c r="G49" s="1210"/>
      <c r="H49" s="1210"/>
      <c r="I49" s="1210"/>
      <c r="J49" s="1211"/>
      <c r="K49" s="63" t="s">
        <v>517</v>
      </c>
      <c r="L49" s="64" t="s">
        <v>517</v>
      </c>
      <c r="M49" s="64" t="s">
        <v>517</v>
      </c>
      <c r="N49" s="64" t="s">
        <v>517</v>
      </c>
      <c r="O49" s="65" t="s">
        <v>517</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517</v>
      </c>
      <c r="L50" s="64" t="s">
        <v>517</v>
      </c>
      <c r="M50" s="64" t="s">
        <v>517</v>
      </c>
      <c r="N50" s="64" t="s">
        <v>517</v>
      </c>
      <c r="O50" s="65" t="s">
        <v>517</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517</v>
      </c>
      <c r="L51" s="64" t="s">
        <v>517</v>
      </c>
      <c r="M51" s="64">
        <v>0</v>
      </c>
      <c r="N51" s="64">
        <v>0</v>
      </c>
      <c r="O51" s="65" t="s">
        <v>517</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1678</v>
      </c>
      <c r="L52" s="64">
        <v>1723</v>
      </c>
      <c r="M52" s="64">
        <v>1980</v>
      </c>
      <c r="N52" s="64">
        <v>2010</v>
      </c>
      <c r="O52" s="65">
        <v>1950</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1159</v>
      </c>
      <c r="L53" s="69">
        <v>1202</v>
      </c>
      <c r="M53" s="69">
        <v>1280</v>
      </c>
      <c r="N53" s="69">
        <v>1194</v>
      </c>
      <c r="O53" s="70">
        <v>1046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601</v>
      </c>
      <c r="L57" s="83" t="s">
        <v>601</v>
      </c>
      <c r="M57" s="83" t="s">
        <v>601</v>
      </c>
      <c r="N57" s="83" t="s">
        <v>601</v>
      </c>
      <c r="O57" s="84" t="s">
        <v>601</v>
      </c>
    </row>
    <row r="58" spans="1:21" ht="31.5" customHeight="1" thickBot="1" x14ac:dyDescent="0.2">
      <c r="B58" s="1218"/>
      <c r="C58" s="1219"/>
      <c r="D58" s="1223" t="s">
        <v>27</v>
      </c>
      <c r="E58" s="1224"/>
      <c r="F58" s="1224"/>
      <c r="G58" s="1224"/>
      <c r="H58" s="1224"/>
      <c r="I58" s="1224"/>
      <c r="J58" s="1225"/>
      <c r="K58" s="85" t="s">
        <v>601</v>
      </c>
      <c r="L58" s="86" t="s">
        <v>601</v>
      </c>
      <c r="M58" s="86" t="s">
        <v>601</v>
      </c>
      <c r="N58" s="86" t="s">
        <v>601</v>
      </c>
      <c r="O58" s="87" t="s">
        <v>601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5aIgnHZLg3O5m914Z0ZpCMkOgN58Q9t0E90gBBFJ9rj5LlyqMiH0IonJ3TiwhnoWqLSFfZBDyf/JgyM/opfw==" saltValue="MAEp7eMQnCDaouAKM1XxL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559</v>
      </c>
      <c r="J40" s="99" t="s">
        <v>560</v>
      </c>
      <c r="K40" s="99" t="s">
        <v>561</v>
      </c>
      <c r="L40" s="99" t="s">
        <v>562</v>
      </c>
      <c r="M40" s="100" t="s">
        <v>563</v>
      </c>
    </row>
    <row r="41" spans="2:13" ht="27.75" customHeight="1" x14ac:dyDescent="0.15">
      <c r="B41" s="1246" t="s">
        <v>30</v>
      </c>
      <c r="C41" s="1247"/>
      <c r="D41" s="101"/>
      <c r="E41" s="1248" t="s">
        <v>31</v>
      </c>
      <c r="F41" s="1248"/>
      <c r="G41" s="1248"/>
      <c r="H41" s="1249"/>
      <c r="I41" s="102">
        <v>24692</v>
      </c>
      <c r="J41" s="103">
        <v>25383</v>
      </c>
      <c r="K41" s="103">
        <v>26433</v>
      </c>
      <c r="L41" s="103">
        <v>25482</v>
      </c>
      <c r="M41" s="104">
        <v>24091</v>
      </c>
    </row>
    <row r="42" spans="2:13" ht="27.75" customHeight="1" x14ac:dyDescent="0.15">
      <c r="B42" s="1236"/>
      <c r="C42" s="1237"/>
      <c r="D42" s="105"/>
      <c r="E42" s="1240" t="s">
        <v>32</v>
      </c>
      <c r="F42" s="1240"/>
      <c r="G42" s="1240"/>
      <c r="H42" s="1241"/>
      <c r="I42" s="106" t="s">
        <v>517</v>
      </c>
      <c r="J42" s="107" t="s">
        <v>517</v>
      </c>
      <c r="K42" s="107" t="s">
        <v>517</v>
      </c>
      <c r="L42" s="107" t="s">
        <v>517</v>
      </c>
      <c r="M42" s="108" t="s">
        <v>517</v>
      </c>
    </row>
    <row r="43" spans="2:13" ht="27.75" customHeight="1" x14ac:dyDescent="0.15">
      <c r="B43" s="1236"/>
      <c r="C43" s="1237"/>
      <c r="D43" s="105"/>
      <c r="E43" s="1240" t="s">
        <v>33</v>
      </c>
      <c r="F43" s="1240"/>
      <c r="G43" s="1240"/>
      <c r="H43" s="1241"/>
      <c r="I43" s="106">
        <v>5965</v>
      </c>
      <c r="J43" s="107">
        <v>5810</v>
      </c>
      <c r="K43" s="107">
        <v>5414</v>
      </c>
      <c r="L43" s="107">
        <v>4937</v>
      </c>
      <c r="M43" s="108">
        <v>4793</v>
      </c>
    </row>
    <row r="44" spans="2:13" ht="27.75" customHeight="1" x14ac:dyDescent="0.15">
      <c r="B44" s="1236"/>
      <c r="C44" s="1237"/>
      <c r="D44" s="105"/>
      <c r="E44" s="1240" t="s">
        <v>34</v>
      </c>
      <c r="F44" s="1240"/>
      <c r="G44" s="1240"/>
      <c r="H44" s="1241"/>
      <c r="I44" s="106">
        <v>222</v>
      </c>
      <c r="J44" s="107">
        <v>222</v>
      </c>
      <c r="K44" s="107">
        <v>222</v>
      </c>
      <c r="L44" s="107">
        <v>222</v>
      </c>
      <c r="M44" s="108">
        <v>220</v>
      </c>
    </row>
    <row r="45" spans="2:13" ht="27.75" customHeight="1" x14ac:dyDescent="0.15">
      <c r="B45" s="1236"/>
      <c r="C45" s="1237"/>
      <c r="D45" s="105"/>
      <c r="E45" s="1240" t="s">
        <v>35</v>
      </c>
      <c r="F45" s="1240"/>
      <c r="G45" s="1240"/>
      <c r="H45" s="1241"/>
      <c r="I45" s="106">
        <v>2684</v>
      </c>
      <c r="J45" s="107">
        <v>2762</v>
      </c>
      <c r="K45" s="107">
        <v>2585</v>
      </c>
      <c r="L45" s="107">
        <v>2462</v>
      </c>
      <c r="M45" s="108">
        <v>2180</v>
      </c>
    </row>
    <row r="46" spans="2:13" ht="27.75" customHeight="1" x14ac:dyDescent="0.15">
      <c r="B46" s="1236"/>
      <c r="C46" s="1237"/>
      <c r="D46" s="109"/>
      <c r="E46" s="1240" t="s">
        <v>36</v>
      </c>
      <c r="F46" s="1240"/>
      <c r="G46" s="1240"/>
      <c r="H46" s="1241"/>
      <c r="I46" s="106" t="s">
        <v>517</v>
      </c>
      <c r="J46" s="107" t="s">
        <v>517</v>
      </c>
      <c r="K46" s="107" t="s">
        <v>517</v>
      </c>
      <c r="L46" s="107" t="s">
        <v>517</v>
      </c>
      <c r="M46" s="108" t="s">
        <v>517</v>
      </c>
    </row>
    <row r="47" spans="2:13" ht="27.75" customHeight="1" x14ac:dyDescent="0.15">
      <c r="B47" s="1236"/>
      <c r="C47" s="1237"/>
      <c r="D47" s="110"/>
      <c r="E47" s="1250" t="s">
        <v>37</v>
      </c>
      <c r="F47" s="1251"/>
      <c r="G47" s="1251"/>
      <c r="H47" s="1252"/>
      <c r="I47" s="106" t="s">
        <v>517</v>
      </c>
      <c r="J47" s="107" t="s">
        <v>517</v>
      </c>
      <c r="K47" s="107" t="s">
        <v>517</v>
      </c>
      <c r="L47" s="107" t="s">
        <v>517</v>
      </c>
      <c r="M47" s="108" t="s">
        <v>517</v>
      </c>
    </row>
    <row r="48" spans="2:13" ht="27.75" customHeight="1" x14ac:dyDescent="0.15">
      <c r="B48" s="1236"/>
      <c r="C48" s="1237"/>
      <c r="D48" s="105"/>
      <c r="E48" s="1240" t="s">
        <v>38</v>
      </c>
      <c r="F48" s="1240"/>
      <c r="G48" s="1240"/>
      <c r="H48" s="1241"/>
      <c r="I48" s="106" t="s">
        <v>517</v>
      </c>
      <c r="J48" s="107" t="s">
        <v>517</v>
      </c>
      <c r="K48" s="107" t="s">
        <v>517</v>
      </c>
      <c r="L48" s="107" t="s">
        <v>517</v>
      </c>
      <c r="M48" s="108" t="s">
        <v>517</v>
      </c>
    </row>
    <row r="49" spans="2:13" ht="27.75" customHeight="1" x14ac:dyDescent="0.15">
      <c r="B49" s="1238"/>
      <c r="C49" s="1239"/>
      <c r="D49" s="105"/>
      <c r="E49" s="1240" t="s">
        <v>39</v>
      </c>
      <c r="F49" s="1240"/>
      <c r="G49" s="1240"/>
      <c r="H49" s="1241"/>
      <c r="I49" s="106" t="s">
        <v>517</v>
      </c>
      <c r="J49" s="107" t="s">
        <v>517</v>
      </c>
      <c r="K49" s="107" t="s">
        <v>517</v>
      </c>
      <c r="L49" s="107" t="s">
        <v>517</v>
      </c>
      <c r="M49" s="108" t="s">
        <v>517</v>
      </c>
    </row>
    <row r="50" spans="2:13" ht="27.75" customHeight="1" x14ac:dyDescent="0.15">
      <c r="B50" s="1234" t="s">
        <v>40</v>
      </c>
      <c r="C50" s="1235"/>
      <c r="D50" s="111"/>
      <c r="E50" s="1240" t="s">
        <v>41</v>
      </c>
      <c r="F50" s="1240"/>
      <c r="G50" s="1240"/>
      <c r="H50" s="1241"/>
      <c r="I50" s="106">
        <v>6599</v>
      </c>
      <c r="J50" s="107">
        <v>7181</v>
      </c>
      <c r="K50" s="107">
        <v>7239</v>
      </c>
      <c r="L50" s="107">
        <v>6810</v>
      </c>
      <c r="M50" s="108">
        <v>7124</v>
      </c>
    </row>
    <row r="51" spans="2:13" ht="27.75" customHeight="1" x14ac:dyDescent="0.15">
      <c r="B51" s="1236"/>
      <c r="C51" s="1237"/>
      <c r="D51" s="105"/>
      <c r="E51" s="1240" t="s">
        <v>42</v>
      </c>
      <c r="F51" s="1240"/>
      <c r="G51" s="1240"/>
      <c r="H51" s="1241"/>
      <c r="I51" s="106">
        <v>1440</v>
      </c>
      <c r="J51" s="107">
        <v>1204</v>
      </c>
      <c r="K51" s="107">
        <v>1207</v>
      </c>
      <c r="L51" s="107">
        <v>1129</v>
      </c>
      <c r="M51" s="108">
        <v>938</v>
      </c>
    </row>
    <row r="52" spans="2:13" ht="27.75" customHeight="1" x14ac:dyDescent="0.15">
      <c r="B52" s="1238"/>
      <c r="C52" s="1239"/>
      <c r="D52" s="105"/>
      <c r="E52" s="1240" t="s">
        <v>43</v>
      </c>
      <c r="F52" s="1240"/>
      <c r="G52" s="1240"/>
      <c r="H52" s="1241"/>
      <c r="I52" s="106">
        <v>17785</v>
      </c>
      <c r="J52" s="107">
        <v>18666</v>
      </c>
      <c r="K52" s="107">
        <v>19656</v>
      </c>
      <c r="L52" s="107">
        <v>19305</v>
      </c>
      <c r="M52" s="108">
        <v>18957</v>
      </c>
    </row>
    <row r="53" spans="2:13" ht="27.75" customHeight="1" thickBot="1" x14ac:dyDescent="0.2">
      <c r="B53" s="1242" t="s">
        <v>44</v>
      </c>
      <c r="C53" s="1243"/>
      <c r="D53" s="112"/>
      <c r="E53" s="1244" t="s">
        <v>45</v>
      </c>
      <c r="F53" s="1244"/>
      <c r="G53" s="1244"/>
      <c r="H53" s="1245"/>
      <c r="I53" s="113">
        <v>7738</v>
      </c>
      <c r="J53" s="114">
        <v>7126</v>
      </c>
      <c r="K53" s="114">
        <v>6552</v>
      </c>
      <c r="L53" s="114">
        <v>5858</v>
      </c>
      <c r="M53" s="115">
        <v>4264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jhKfPexSbvQX9PtXo8CkszQ8vr7YpoluWqRsxLhASwEsXHpJlF4ox3eRPs2kaP8g3r5nFTPe4Gbd8tAvVR/Pw==" saltValue="jn5I5uJ6MPQykBNmGK05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61" t="s">
        <v>48</v>
      </c>
      <c r="D55" s="1261"/>
      <c r="E55" s="1262"/>
      <c r="F55" s="127">
        <v>2050</v>
      </c>
      <c r="G55" s="127">
        <v>2060</v>
      </c>
      <c r="H55" s="128">
        <v>2220</v>
      </c>
    </row>
    <row r="56" spans="2:8" ht="52.5" customHeight="1" x14ac:dyDescent="0.15">
      <c r="B56" s="129"/>
      <c r="C56" s="1263" t="s">
        <v>49</v>
      </c>
      <c r="D56" s="1263"/>
      <c r="E56" s="1264"/>
      <c r="F56" s="130">
        <v>1793</v>
      </c>
      <c r="G56" s="130">
        <v>1843</v>
      </c>
      <c r="H56" s="131">
        <v>1965</v>
      </c>
    </row>
    <row r="57" spans="2:8" ht="53.25" customHeight="1" x14ac:dyDescent="0.15">
      <c r="B57" s="129"/>
      <c r="C57" s="1265" t="s">
        <v>50</v>
      </c>
      <c r="D57" s="1265"/>
      <c r="E57" s="1266"/>
      <c r="F57" s="132">
        <v>4408</v>
      </c>
      <c r="G57" s="132">
        <v>3924</v>
      </c>
      <c r="H57" s="133">
        <v>3739</v>
      </c>
    </row>
    <row r="58" spans="2:8" ht="45.75" customHeight="1" x14ac:dyDescent="0.15">
      <c r="B58" s="134"/>
      <c r="C58" s="1253" t="s">
        <v>602</v>
      </c>
      <c r="D58" s="1254"/>
      <c r="E58" s="1255"/>
      <c r="F58" s="135">
        <v>1070</v>
      </c>
      <c r="G58" s="135">
        <v>1110</v>
      </c>
      <c r="H58" s="136">
        <v>1140</v>
      </c>
    </row>
    <row r="59" spans="2:8" ht="45.75" customHeight="1" x14ac:dyDescent="0.15">
      <c r="B59" s="134"/>
      <c r="C59" s="1253" t="s">
        <v>603</v>
      </c>
      <c r="D59" s="1254"/>
      <c r="E59" s="1255"/>
      <c r="F59" s="135">
        <v>1113</v>
      </c>
      <c r="G59" s="135">
        <v>1112</v>
      </c>
      <c r="H59" s="136">
        <v>1081</v>
      </c>
    </row>
    <row r="60" spans="2:8" ht="45.75" customHeight="1" x14ac:dyDescent="0.15">
      <c r="B60" s="134"/>
      <c r="C60" s="1253" t="s">
        <v>604</v>
      </c>
      <c r="D60" s="1254"/>
      <c r="E60" s="1255"/>
      <c r="F60" s="135">
        <v>298</v>
      </c>
      <c r="G60" s="135">
        <v>298</v>
      </c>
      <c r="H60" s="136">
        <v>298</v>
      </c>
    </row>
    <row r="61" spans="2:8" ht="45.75" customHeight="1" x14ac:dyDescent="0.15">
      <c r="B61" s="134"/>
      <c r="C61" s="1253" t="s">
        <v>605</v>
      </c>
      <c r="D61" s="1254"/>
      <c r="E61" s="1255"/>
      <c r="F61" s="135">
        <v>257</v>
      </c>
      <c r="G61" s="135">
        <v>263</v>
      </c>
      <c r="H61" s="136">
        <v>267</v>
      </c>
    </row>
    <row r="62" spans="2:8" ht="45.75" customHeight="1" thickBot="1" x14ac:dyDescent="0.2">
      <c r="B62" s="137"/>
      <c r="C62" s="1256" t="s">
        <v>606</v>
      </c>
      <c r="D62" s="1257"/>
      <c r="E62" s="1258"/>
      <c r="F62" s="138">
        <v>245</v>
      </c>
      <c r="G62" s="138">
        <v>245</v>
      </c>
      <c r="H62" s="139">
        <v>246</v>
      </c>
    </row>
    <row r="63" spans="2:8" ht="52.5" customHeight="1" thickBot="1" x14ac:dyDescent="0.2">
      <c r="B63" s="140"/>
      <c r="C63" s="1259" t="s">
        <v>51</v>
      </c>
      <c r="D63" s="1259"/>
      <c r="E63" s="1260"/>
      <c r="F63" s="141">
        <v>8251</v>
      </c>
      <c r="G63" s="141">
        <v>7827</v>
      </c>
      <c r="H63" s="142">
        <v>7924</v>
      </c>
    </row>
    <row r="64" spans="2:8" ht="15" customHeight="1" x14ac:dyDescent="0.15"/>
    <row r="65" ht="0" hidden="1" customHeight="1" x14ac:dyDescent="0.15"/>
    <row r="66" ht="0" hidden="1" customHeight="1" x14ac:dyDescent="0.15"/>
  </sheetData>
  <sheetProtection algorithmName="SHA-512" hashValue="1TOzJnRaTOIBf7BogfxocYRDYNXEzRi2BIZevryRUSADX37YjJ6QFXgPsAx7jXx+4+jWLXMuziWd6ZxqVsZrPQ==" saltValue="ejAuh4uxiD9M7zmTiHy7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election activeCell="AN65" sqref="AN65:DC69"/>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608</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609</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610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611</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559</v>
      </c>
      <c r="BQ50" s="1301"/>
      <c r="BR50" s="1301"/>
      <c r="BS50" s="1301"/>
      <c r="BT50" s="1301"/>
      <c r="BU50" s="1301"/>
      <c r="BV50" s="1301"/>
      <c r="BW50" s="1301"/>
      <c r="BX50" s="1301" t="s">
        <v>560</v>
      </c>
      <c r="BY50" s="1301"/>
      <c r="BZ50" s="1301"/>
      <c r="CA50" s="1301"/>
      <c r="CB50" s="1301"/>
      <c r="CC50" s="1301"/>
      <c r="CD50" s="1301"/>
      <c r="CE50" s="1301"/>
      <c r="CF50" s="1301" t="s">
        <v>561</v>
      </c>
      <c r="CG50" s="1301"/>
      <c r="CH50" s="1301"/>
      <c r="CI50" s="1301"/>
      <c r="CJ50" s="1301"/>
      <c r="CK50" s="1301"/>
      <c r="CL50" s="1301"/>
      <c r="CM50" s="1301"/>
      <c r="CN50" s="1301" t="s">
        <v>562</v>
      </c>
      <c r="CO50" s="1301"/>
      <c r="CP50" s="1301"/>
      <c r="CQ50" s="1301"/>
      <c r="CR50" s="1301"/>
      <c r="CS50" s="1301"/>
      <c r="CT50" s="1301"/>
      <c r="CU50" s="1301"/>
      <c r="CV50" s="1301" t="s">
        <v>563</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612</v>
      </c>
      <c r="AO51" s="1305"/>
      <c r="AP51" s="1305"/>
      <c r="AQ51" s="1305"/>
      <c r="AR51" s="1305"/>
      <c r="AS51" s="1305"/>
      <c r="AT51" s="1305"/>
      <c r="AU51" s="1305"/>
      <c r="AV51" s="1305"/>
      <c r="AW51" s="1305"/>
      <c r="AX51" s="1305"/>
      <c r="AY51" s="1305"/>
      <c r="AZ51" s="1305"/>
      <c r="BA51" s="1305"/>
      <c r="BB51" s="1305" t="s">
        <v>613</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91.5</v>
      </c>
      <c r="BY51" s="1307"/>
      <c r="BZ51" s="1307"/>
      <c r="CA51" s="1307"/>
      <c r="CB51" s="1307"/>
      <c r="CC51" s="1307"/>
      <c r="CD51" s="1307"/>
      <c r="CE51" s="1307"/>
      <c r="CF51" s="1307">
        <v>87.2</v>
      </c>
      <c r="CG51" s="1307"/>
      <c r="CH51" s="1307"/>
      <c r="CI51" s="1307"/>
      <c r="CJ51" s="1307"/>
      <c r="CK51" s="1307"/>
      <c r="CL51" s="1307"/>
      <c r="CM51" s="1307"/>
      <c r="CN51" s="1307">
        <v>78.599999999999994</v>
      </c>
      <c r="CO51" s="1307"/>
      <c r="CP51" s="1307"/>
      <c r="CQ51" s="1307"/>
      <c r="CR51" s="1307"/>
      <c r="CS51" s="1307"/>
      <c r="CT51" s="1307"/>
      <c r="CU51" s="1307"/>
      <c r="CV51" s="1307">
        <v>57.8</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614</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67.599999999999994</v>
      </c>
      <c r="BY53" s="1307"/>
      <c r="BZ53" s="1307"/>
      <c r="CA53" s="1307"/>
      <c r="CB53" s="1307"/>
      <c r="CC53" s="1307"/>
      <c r="CD53" s="1307"/>
      <c r="CE53" s="1307"/>
      <c r="CF53" s="1307">
        <v>63.8</v>
      </c>
      <c r="CG53" s="1307"/>
      <c r="CH53" s="1307"/>
      <c r="CI53" s="1307"/>
      <c r="CJ53" s="1307"/>
      <c r="CK53" s="1307"/>
      <c r="CL53" s="1307"/>
      <c r="CM53" s="1307"/>
      <c r="CN53" s="1307">
        <v>66.099999999999994</v>
      </c>
      <c r="CO53" s="1307"/>
      <c r="CP53" s="1307"/>
      <c r="CQ53" s="1307"/>
      <c r="CR53" s="1307"/>
      <c r="CS53" s="1307"/>
      <c r="CT53" s="1307"/>
      <c r="CU53" s="1307"/>
      <c r="CV53" s="1307">
        <v>67.3</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615</v>
      </c>
      <c r="AO55" s="1301"/>
      <c r="AP55" s="1301"/>
      <c r="AQ55" s="1301"/>
      <c r="AR55" s="1301"/>
      <c r="AS55" s="1301"/>
      <c r="AT55" s="1301"/>
      <c r="AU55" s="1301"/>
      <c r="AV55" s="1301"/>
      <c r="AW55" s="1301"/>
      <c r="AX55" s="1301"/>
      <c r="AY55" s="1301"/>
      <c r="AZ55" s="1301"/>
      <c r="BA55" s="1301"/>
      <c r="BB55" s="1305" t="s">
        <v>613</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41.5</v>
      </c>
      <c r="BY55" s="1307"/>
      <c r="BZ55" s="1307"/>
      <c r="CA55" s="1307"/>
      <c r="CB55" s="1307"/>
      <c r="CC55" s="1307"/>
      <c r="CD55" s="1307"/>
      <c r="CE55" s="1307"/>
      <c r="CF55" s="1307">
        <v>36.6</v>
      </c>
      <c r="CG55" s="1307"/>
      <c r="CH55" s="1307"/>
      <c r="CI55" s="1307"/>
      <c r="CJ55" s="1307"/>
      <c r="CK55" s="1307"/>
      <c r="CL55" s="1307"/>
      <c r="CM55" s="1307"/>
      <c r="CN55" s="1307">
        <v>37.700000000000003</v>
      </c>
      <c r="CO55" s="1307"/>
      <c r="CP55" s="1307"/>
      <c r="CQ55" s="1307"/>
      <c r="CR55" s="1307"/>
      <c r="CS55" s="1307"/>
      <c r="CT55" s="1307"/>
      <c r="CU55" s="1307"/>
      <c r="CV55" s="1307">
        <v>37.9</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616</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56.4</v>
      </c>
      <c r="BY57" s="1307"/>
      <c r="BZ57" s="1307"/>
      <c r="CA57" s="1307"/>
      <c r="CB57" s="1307"/>
      <c r="CC57" s="1307"/>
      <c r="CD57" s="1307"/>
      <c r="CE57" s="1307"/>
      <c r="CF57" s="1307">
        <v>58.8</v>
      </c>
      <c r="CG57" s="1307"/>
      <c r="CH57" s="1307"/>
      <c r="CI57" s="1307"/>
      <c r="CJ57" s="1307"/>
      <c r="CK57" s="1307"/>
      <c r="CL57" s="1307"/>
      <c r="CM57" s="1307"/>
      <c r="CN57" s="1307">
        <v>59.4</v>
      </c>
      <c r="CO57" s="1307"/>
      <c r="CP57" s="1307"/>
      <c r="CQ57" s="1307"/>
      <c r="CR57" s="1307"/>
      <c r="CS57" s="1307"/>
      <c r="CT57" s="1307"/>
      <c r="CU57" s="1307"/>
      <c r="CV57" s="1307">
        <v>59.2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617</v>
      </c>
    </row>
    <row r="64" spans="1:109" x14ac:dyDescent="0.15">
      <c r="B64" s="1276"/>
      <c r="G64" s="1283"/>
      <c r="I64" s="1317"/>
      <c r="J64" s="1317"/>
      <c r="K64" s="1317"/>
      <c r="L64" s="1317"/>
      <c r="M64" s="1317"/>
      <c r="N64" s="1318"/>
      <c r="AM64" s="1283"/>
      <c r="AN64" s="1283" t="s">
        <v>609</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611</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559</v>
      </c>
      <c r="BQ72" s="1301"/>
      <c r="BR72" s="1301"/>
      <c r="BS72" s="1301"/>
      <c r="BT72" s="1301"/>
      <c r="BU72" s="1301"/>
      <c r="BV72" s="1301"/>
      <c r="BW72" s="1301"/>
      <c r="BX72" s="1301" t="s">
        <v>560</v>
      </c>
      <c r="BY72" s="1301"/>
      <c r="BZ72" s="1301"/>
      <c r="CA72" s="1301"/>
      <c r="CB72" s="1301"/>
      <c r="CC72" s="1301"/>
      <c r="CD72" s="1301"/>
      <c r="CE72" s="1301"/>
      <c r="CF72" s="1301" t="s">
        <v>561</v>
      </c>
      <c r="CG72" s="1301"/>
      <c r="CH72" s="1301"/>
      <c r="CI72" s="1301"/>
      <c r="CJ72" s="1301"/>
      <c r="CK72" s="1301"/>
      <c r="CL72" s="1301"/>
      <c r="CM72" s="1301"/>
      <c r="CN72" s="1301" t="s">
        <v>562</v>
      </c>
      <c r="CO72" s="1301"/>
      <c r="CP72" s="1301"/>
      <c r="CQ72" s="1301"/>
      <c r="CR72" s="1301"/>
      <c r="CS72" s="1301"/>
      <c r="CT72" s="1301"/>
      <c r="CU72" s="1301"/>
      <c r="CV72" s="1301" t="s">
        <v>563</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612</v>
      </c>
      <c r="AO73" s="1305"/>
      <c r="AP73" s="1305"/>
      <c r="AQ73" s="1305"/>
      <c r="AR73" s="1305"/>
      <c r="AS73" s="1305"/>
      <c r="AT73" s="1305"/>
      <c r="AU73" s="1305"/>
      <c r="AV73" s="1305"/>
      <c r="AW73" s="1305"/>
      <c r="AX73" s="1305"/>
      <c r="AY73" s="1305"/>
      <c r="AZ73" s="1305"/>
      <c r="BA73" s="1305"/>
      <c r="BB73" s="1305" t="s">
        <v>613</v>
      </c>
      <c r="BC73" s="1305"/>
      <c r="BD73" s="1305"/>
      <c r="BE73" s="1305"/>
      <c r="BF73" s="1305"/>
      <c r="BG73" s="1305"/>
      <c r="BH73" s="1305"/>
      <c r="BI73" s="1305"/>
      <c r="BJ73" s="1305"/>
      <c r="BK73" s="1305"/>
      <c r="BL73" s="1305"/>
      <c r="BM73" s="1305"/>
      <c r="BN73" s="1305"/>
      <c r="BO73" s="1305"/>
      <c r="BP73" s="1307">
        <v>101.9</v>
      </c>
      <c r="BQ73" s="1307"/>
      <c r="BR73" s="1307"/>
      <c r="BS73" s="1307"/>
      <c r="BT73" s="1307"/>
      <c r="BU73" s="1307"/>
      <c r="BV73" s="1307"/>
      <c r="BW73" s="1307"/>
      <c r="BX73" s="1307">
        <v>91.5</v>
      </c>
      <c r="BY73" s="1307"/>
      <c r="BZ73" s="1307"/>
      <c r="CA73" s="1307"/>
      <c r="CB73" s="1307"/>
      <c r="CC73" s="1307"/>
      <c r="CD73" s="1307"/>
      <c r="CE73" s="1307"/>
      <c r="CF73" s="1307">
        <v>87.2</v>
      </c>
      <c r="CG73" s="1307"/>
      <c r="CH73" s="1307"/>
      <c r="CI73" s="1307"/>
      <c r="CJ73" s="1307"/>
      <c r="CK73" s="1307"/>
      <c r="CL73" s="1307"/>
      <c r="CM73" s="1307"/>
      <c r="CN73" s="1307">
        <v>78.599999999999994</v>
      </c>
      <c r="CO73" s="1307"/>
      <c r="CP73" s="1307"/>
      <c r="CQ73" s="1307"/>
      <c r="CR73" s="1307"/>
      <c r="CS73" s="1307"/>
      <c r="CT73" s="1307"/>
      <c r="CU73" s="1307"/>
      <c r="CV73" s="1307">
        <v>57.8</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619</v>
      </c>
      <c r="BC75" s="1305"/>
      <c r="BD75" s="1305"/>
      <c r="BE75" s="1305"/>
      <c r="BF75" s="1305"/>
      <c r="BG75" s="1305"/>
      <c r="BH75" s="1305"/>
      <c r="BI75" s="1305"/>
      <c r="BJ75" s="1305"/>
      <c r="BK75" s="1305"/>
      <c r="BL75" s="1305"/>
      <c r="BM75" s="1305"/>
      <c r="BN75" s="1305"/>
      <c r="BO75" s="1305"/>
      <c r="BP75" s="1307">
        <v>14.4</v>
      </c>
      <c r="BQ75" s="1307"/>
      <c r="BR75" s="1307"/>
      <c r="BS75" s="1307"/>
      <c r="BT75" s="1307"/>
      <c r="BU75" s="1307"/>
      <c r="BV75" s="1307"/>
      <c r="BW75" s="1307"/>
      <c r="BX75" s="1307">
        <v>15.2</v>
      </c>
      <c r="BY75" s="1307"/>
      <c r="BZ75" s="1307"/>
      <c r="CA75" s="1307"/>
      <c r="CB75" s="1307"/>
      <c r="CC75" s="1307"/>
      <c r="CD75" s="1307"/>
      <c r="CE75" s="1307"/>
      <c r="CF75" s="1307">
        <v>15.9</v>
      </c>
      <c r="CG75" s="1307"/>
      <c r="CH75" s="1307"/>
      <c r="CI75" s="1307"/>
      <c r="CJ75" s="1307"/>
      <c r="CK75" s="1307"/>
      <c r="CL75" s="1307"/>
      <c r="CM75" s="1307"/>
      <c r="CN75" s="1307">
        <v>16.100000000000001</v>
      </c>
      <c r="CO75" s="1307"/>
      <c r="CP75" s="1307"/>
      <c r="CQ75" s="1307"/>
      <c r="CR75" s="1307"/>
      <c r="CS75" s="1307"/>
      <c r="CT75" s="1307"/>
      <c r="CU75" s="1307"/>
      <c r="CV75" s="1307">
        <v>15.7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615</v>
      </c>
      <c r="AO77" s="1301"/>
      <c r="AP77" s="1301"/>
      <c r="AQ77" s="1301"/>
      <c r="AR77" s="1301"/>
      <c r="AS77" s="1301"/>
      <c r="AT77" s="1301"/>
      <c r="AU77" s="1301"/>
      <c r="AV77" s="1301"/>
      <c r="AW77" s="1301"/>
      <c r="AX77" s="1301"/>
      <c r="AY77" s="1301"/>
      <c r="AZ77" s="1301"/>
      <c r="BA77" s="1301"/>
      <c r="BB77" s="1305" t="s">
        <v>613</v>
      </c>
      <c r="BC77" s="1305"/>
      <c r="BD77" s="1305"/>
      <c r="BE77" s="1305"/>
      <c r="BF77" s="1305"/>
      <c r="BG77" s="1305"/>
      <c r="BH77" s="1305"/>
      <c r="BI77" s="1305"/>
      <c r="BJ77" s="1305"/>
      <c r="BK77" s="1305"/>
      <c r="BL77" s="1305"/>
      <c r="BM77" s="1305"/>
      <c r="BN77" s="1305"/>
      <c r="BO77" s="1305"/>
      <c r="BP77" s="1307">
        <v>60.8</v>
      </c>
      <c r="BQ77" s="1307"/>
      <c r="BR77" s="1307"/>
      <c r="BS77" s="1307"/>
      <c r="BT77" s="1307"/>
      <c r="BU77" s="1307"/>
      <c r="BV77" s="1307"/>
      <c r="BW77" s="1307"/>
      <c r="BX77" s="1307">
        <v>41.5</v>
      </c>
      <c r="BY77" s="1307"/>
      <c r="BZ77" s="1307"/>
      <c r="CA77" s="1307"/>
      <c r="CB77" s="1307"/>
      <c r="CC77" s="1307"/>
      <c r="CD77" s="1307"/>
      <c r="CE77" s="1307"/>
      <c r="CF77" s="1307">
        <v>36.6</v>
      </c>
      <c r="CG77" s="1307"/>
      <c r="CH77" s="1307"/>
      <c r="CI77" s="1307"/>
      <c r="CJ77" s="1307"/>
      <c r="CK77" s="1307"/>
      <c r="CL77" s="1307"/>
      <c r="CM77" s="1307"/>
      <c r="CN77" s="1307">
        <v>37.700000000000003</v>
      </c>
      <c r="CO77" s="1307"/>
      <c r="CP77" s="1307"/>
      <c r="CQ77" s="1307"/>
      <c r="CR77" s="1307"/>
      <c r="CS77" s="1307"/>
      <c r="CT77" s="1307"/>
      <c r="CU77" s="1307"/>
      <c r="CV77" s="1307">
        <v>37.9</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619</v>
      </c>
      <c r="BC79" s="1305"/>
      <c r="BD79" s="1305"/>
      <c r="BE79" s="1305"/>
      <c r="BF79" s="1305"/>
      <c r="BG79" s="1305"/>
      <c r="BH79" s="1305"/>
      <c r="BI79" s="1305"/>
      <c r="BJ79" s="1305"/>
      <c r="BK79" s="1305"/>
      <c r="BL79" s="1305"/>
      <c r="BM79" s="1305"/>
      <c r="BN79" s="1305"/>
      <c r="BO79" s="1305"/>
      <c r="BP79" s="1307">
        <v>11.1</v>
      </c>
      <c r="BQ79" s="1307"/>
      <c r="BR79" s="1307"/>
      <c r="BS79" s="1307"/>
      <c r="BT79" s="1307"/>
      <c r="BU79" s="1307"/>
      <c r="BV79" s="1307"/>
      <c r="BW79" s="1307"/>
      <c r="BX79" s="1307">
        <v>9.6</v>
      </c>
      <c r="BY79" s="1307"/>
      <c r="BZ79" s="1307"/>
      <c r="CA79" s="1307"/>
      <c r="CB79" s="1307"/>
      <c r="CC79" s="1307"/>
      <c r="CD79" s="1307"/>
      <c r="CE79" s="1307"/>
      <c r="CF79" s="1307">
        <v>9.1999999999999993</v>
      </c>
      <c r="CG79" s="1307"/>
      <c r="CH79" s="1307"/>
      <c r="CI79" s="1307"/>
      <c r="CJ79" s="1307"/>
      <c r="CK79" s="1307"/>
      <c r="CL79" s="1307"/>
      <c r="CM79" s="1307"/>
      <c r="CN79" s="1307">
        <v>8.9</v>
      </c>
      <c r="CO79" s="1307"/>
      <c r="CP79" s="1307"/>
      <c r="CQ79" s="1307"/>
      <c r="CR79" s="1307"/>
      <c r="CS79" s="1307"/>
      <c r="CT79" s="1307"/>
      <c r="CU79" s="1307"/>
      <c r="CV79" s="1307">
        <v>8.6999999999999993</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v01HFA9vIEAO0x1hVgtFPngGQ4FJTP36JBgHC8VxmUPgGYM0/FNcY/wvxuetrEwEuojiAvoULDNcmf6ay4mvg==" saltValue="YyS6V3Q7gZNIUIcEOazC6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4WdNSZske9hjD6k3KM9xHmw3xt16GkXxyNGhoepxO0MqwdXFZZjZlp4d0kYfKPlysq67XHFqulmIwzc1dUBQ==" saltValue="q6Y6ze52Fb3eK5011/kV8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YErP4Oas5tO7h6Ox3RliKWRSxNw/XZIw1401JMfh7p2D3YJkt/BbxQpz7XySnTyyFlKka9wKKeIwD1NOJ8P/g==" saltValue="XYZ9TgMDWHFhNIxR/MvSj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556</v>
      </c>
      <c r="G2" s="156"/>
      <c r="H2" s="157"/>
    </row>
    <row r="3" spans="1:8" x14ac:dyDescent="0.15">
      <c r="A3" s="153" t="s">
        <v>549</v>
      </c>
      <c r="B3" s="158"/>
      <c r="C3" s="159"/>
      <c r="D3" s="160">
        <v>63832</v>
      </c>
      <c r="E3" s="161"/>
      <c r="F3" s="162">
        <v>106614</v>
      </c>
      <c r="G3" s="163"/>
      <c r="H3" s="164"/>
    </row>
    <row r="4" spans="1:8" x14ac:dyDescent="0.15">
      <c r="A4" s="165"/>
      <c r="B4" s="166"/>
      <c r="C4" s="167"/>
      <c r="D4" s="168">
        <v>31899</v>
      </c>
      <c r="E4" s="169"/>
      <c r="F4" s="170">
        <v>45545</v>
      </c>
      <c r="G4" s="171"/>
      <c r="H4" s="172"/>
    </row>
    <row r="5" spans="1:8" x14ac:dyDescent="0.15">
      <c r="A5" s="153" t="s">
        <v>551</v>
      </c>
      <c r="B5" s="158"/>
      <c r="C5" s="159"/>
      <c r="D5" s="160">
        <v>89523</v>
      </c>
      <c r="E5" s="161"/>
      <c r="F5" s="162">
        <v>63727</v>
      </c>
      <c r="G5" s="163"/>
      <c r="H5" s="164"/>
    </row>
    <row r="6" spans="1:8" x14ac:dyDescent="0.15">
      <c r="A6" s="165"/>
      <c r="B6" s="166"/>
      <c r="C6" s="167"/>
      <c r="D6" s="168">
        <v>56003</v>
      </c>
      <c r="E6" s="169"/>
      <c r="F6" s="170">
        <v>34577</v>
      </c>
      <c r="G6" s="171"/>
      <c r="H6" s="172"/>
    </row>
    <row r="7" spans="1:8" x14ac:dyDescent="0.15">
      <c r="A7" s="153" t="s">
        <v>552</v>
      </c>
      <c r="B7" s="158"/>
      <c r="C7" s="159"/>
      <c r="D7" s="160">
        <v>110623</v>
      </c>
      <c r="E7" s="161"/>
      <c r="F7" s="162">
        <v>66954</v>
      </c>
      <c r="G7" s="163"/>
      <c r="H7" s="164"/>
    </row>
    <row r="8" spans="1:8" x14ac:dyDescent="0.15">
      <c r="A8" s="165"/>
      <c r="B8" s="166"/>
      <c r="C8" s="167"/>
      <c r="D8" s="168">
        <v>90940</v>
      </c>
      <c r="E8" s="169"/>
      <c r="F8" s="170">
        <v>37305</v>
      </c>
      <c r="G8" s="171"/>
      <c r="H8" s="172"/>
    </row>
    <row r="9" spans="1:8" x14ac:dyDescent="0.15">
      <c r="A9" s="153" t="s">
        <v>553</v>
      </c>
      <c r="B9" s="158"/>
      <c r="C9" s="159"/>
      <c r="D9" s="160">
        <v>60786</v>
      </c>
      <c r="E9" s="161"/>
      <c r="F9" s="162">
        <v>72656</v>
      </c>
      <c r="G9" s="163"/>
      <c r="H9" s="164"/>
    </row>
    <row r="10" spans="1:8" x14ac:dyDescent="0.15">
      <c r="A10" s="165"/>
      <c r="B10" s="166"/>
      <c r="C10" s="167"/>
      <c r="D10" s="168">
        <v>44395</v>
      </c>
      <c r="E10" s="169"/>
      <c r="F10" s="170">
        <v>36448</v>
      </c>
      <c r="G10" s="171"/>
      <c r="H10" s="172"/>
    </row>
    <row r="11" spans="1:8" x14ac:dyDescent="0.15">
      <c r="A11" s="153" t="s">
        <v>554</v>
      </c>
      <c r="B11" s="158"/>
      <c r="C11" s="159"/>
      <c r="D11" s="160">
        <v>53226</v>
      </c>
      <c r="E11" s="161"/>
      <c r="F11" s="162">
        <v>65080</v>
      </c>
      <c r="G11" s="163"/>
      <c r="H11" s="164"/>
    </row>
    <row r="12" spans="1:8" x14ac:dyDescent="0.15">
      <c r="A12" s="165"/>
      <c r="B12" s="166"/>
      <c r="C12" s="173"/>
      <c r="D12" s="168">
        <v>30985</v>
      </c>
      <c r="E12" s="169"/>
      <c r="F12" s="170">
        <v>38201</v>
      </c>
      <c r="G12" s="171"/>
      <c r="H12" s="172"/>
    </row>
    <row r="13" spans="1:8" x14ac:dyDescent="0.15">
      <c r="A13" s="153"/>
      <c r="B13" s="158"/>
      <c r="C13" s="174"/>
      <c r="D13" s="175">
        <v>75598</v>
      </c>
      <c r="E13" s="176"/>
      <c r="F13" s="177">
        <v>75006</v>
      </c>
      <c r="G13" s="178"/>
      <c r="H13" s="164"/>
    </row>
    <row r="14" spans="1:8" x14ac:dyDescent="0.15">
      <c r="A14" s="165"/>
      <c r="B14" s="166"/>
      <c r="C14" s="167"/>
      <c r="D14" s="168">
        <v>50844</v>
      </c>
      <c r="E14" s="169"/>
      <c r="F14" s="170">
        <v>38415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8.98</v>
      </c>
      <c r="C19" s="179">
        <f>ROUND(VALUE(SUBSTITUTE(実質収支比率等に係る経年分析!G$48,"▲","-")),2)</f>
        <v>10.09</v>
      </c>
      <c r="D19" s="179">
        <f>ROUND(VALUE(SUBSTITUTE(実質収支比率等に係る経年分析!H$48,"▲","-")),2)</f>
        <v>6.58</v>
      </c>
      <c r="E19" s="179">
        <f>ROUND(VALUE(SUBSTITUTE(実質収支比率等に係る経年分析!I$48,"▲","-")),2)</f>
        <v>8.24</v>
      </c>
      <c r="F19" s="179">
        <f>ROUND(VALUE(SUBSTITUTE(実質収支比率等に係る経年分析!J$48,"▲","-")),2)</f>
        <v>7.95</v>
      </c>
    </row>
    <row r="20" spans="1:11" x14ac:dyDescent="0.15">
      <c r="A20" s="179" t="s">
        <v>55</v>
      </c>
      <c r="B20" s="179">
        <f>ROUND(VALUE(SUBSTITUTE(実質収支比率等に係る経年分析!F$47,"▲","-")),2)</f>
        <v>16.399999999999999</v>
      </c>
      <c r="C20" s="179">
        <f>ROUND(VALUE(SUBSTITUTE(実質収支比率等に係る経年分析!G$47,"▲","-")),2)</f>
        <v>18.850000000000001</v>
      </c>
      <c r="D20" s="179">
        <f>ROUND(VALUE(SUBSTITUTE(実質収支比率等に係る経年分析!H$47,"▲","-")),2)</f>
        <v>21.72</v>
      </c>
      <c r="E20" s="179">
        <f>ROUND(VALUE(SUBSTITUTE(実質収支比率等に係る経年分析!I$47,"▲","-")),2)</f>
        <v>22</v>
      </c>
      <c r="F20" s="179">
        <f>ROUND(VALUE(SUBSTITUTE(実質収支比率等に係る経年分析!J$47,"▲","-")),2)</f>
        <v>24.05</v>
      </c>
    </row>
    <row r="21" spans="1:11" x14ac:dyDescent="0.15">
      <c r="A21" s="179" t="s">
        <v>56</v>
      </c>
      <c r="B21" s="179">
        <f>IF(ISNUMBER(VALUE(SUBSTITUTE(実質収支比率等に係る経年分析!F$49,"▲","-"))),ROUND(VALUE(SUBSTITUTE(実質収支比率等に係る経年分析!F$49,"▲","-")),2),NA())</f>
        <v>-1.03</v>
      </c>
      <c r="C21" s="179">
        <f>IF(ISNUMBER(VALUE(SUBSTITUTE(実質収支比率等に係る経年分析!G$49,"▲","-"))),ROUND(VALUE(SUBSTITUTE(実質収支比率等に係る経年分析!G$49,"▲","-")),2),NA())</f>
        <v>6.85</v>
      </c>
      <c r="D21" s="179">
        <f>IF(ISNUMBER(VALUE(SUBSTITUTE(実質収支比率等に係る経年分析!H$49,"▲","-"))),ROUND(VALUE(SUBSTITUTE(実質収支比率等に係る経年分析!H$49,"▲","-")),2),NA())</f>
        <v>-0.66</v>
      </c>
      <c r="E21" s="179">
        <f>IF(ISNUMBER(VALUE(SUBSTITUTE(実質収支比率等に係る経年分析!I$49,"▲","-"))),ROUND(VALUE(SUBSTITUTE(実質収支比率等に係る経年分析!I$49,"▲","-")),2),NA())</f>
        <v>1.72</v>
      </c>
      <c r="F21" s="179">
        <f>IF(ISNUMBER(VALUE(SUBSTITUTE(実質収支比率等に係る経年分析!J$49,"▲","-"))),ROUND(VALUE(SUBSTITUTE(実質収支比率等に係る経年分析!J$49,"▲","-")),2),NA())</f>
        <v>9.99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7.0000000000000007E-2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0.08</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簡易水道事業会計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0.08</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v>
      </c>
    </row>
    <row r="31" spans="1:11" x14ac:dyDescent="0.15">
      <c r="A31" s="180" t="str">
        <f>IF(連結実質赤字比率に係る赤字・黒字の構成分析!C$39="",NA(),連結実質赤字比率に係る赤字・黒字の構成分析!C$39)</f>
        <v>住宅資金貸付事業特別会計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0.28000000000000003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0.43</v>
      </c>
    </row>
    <row r="32" spans="1:11" x14ac:dyDescent="0.15">
      <c r="A32" s="180" t="str">
        <f>IF(連結実質赤字比率に係る赤字・黒字の構成分析!C$38="",NA(),連結実質赤字比率に係る赤字・黒字の構成分析!C$38)</f>
        <v>国民健康保険特別会計（事業勘定）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1.83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1.31</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1.34</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8.69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9.75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6.24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7.76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7.46</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6.46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7.88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8.07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9.7799999999999994</v>
      </c>
    </row>
    <row r="36" spans="1:16" x14ac:dyDescent="0.15">
      <c r="A36" s="180" t="str">
        <f>IF(連結実質赤字比率に係る赤字・黒字の構成分析!C$34="",NA(),連結実質赤字比率に係る赤字・黒字の構成分析!C$34)</f>
        <v>新宮市立医療センター病院事業会計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29.48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27.31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27.57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24.38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23.37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1678</v>
      </c>
      <c r="E42" s="181"/>
      <c r="F42" s="181"/>
      <c r="G42" s="181">
        <f>'実質公債費比率（分子）の構造'!L$52</f>
        <v>1723</v>
      </c>
      <c r="H42" s="181"/>
      <c r="I42" s="181"/>
      <c r="J42" s="181">
        <f>'実質公債費比率（分子）の構造'!M$52</f>
        <v>1980</v>
      </c>
      <c r="K42" s="181"/>
      <c r="L42" s="181"/>
      <c r="M42" s="181">
        <f>'実質公債費比率（分子）の構造'!N$52</f>
        <v>2010</v>
      </c>
      <c r="N42" s="181"/>
      <c r="O42" s="181"/>
      <c r="P42" s="181">
        <f>'実質公債費比率（分子）の構造'!O$52</f>
        <v>1950</v>
      </c>
    </row>
    <row r="43" spans="1:16" x14ac:dyDescent="0.15">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495</v>
      </c>
      <c r="C46" s="181"/>
      <c r="D46" s="181"/>
      <c r="E46" s="181">
        <f>'実質公債費比率（分子）の構造'!L$48</f>
        <v>490</v>
      </c>
      <c r="F46" s="181"/>
      <c r="G46" s="181"/>
      <c r="H46" s="181">
        <f>'実質公債費比率（分子）の構造'!M$48</f>
        <v>535</v>
      </c>
      <c r="I46" s="181"/>
      <c r="J46" s="181"/>
      <c r="K46" s="181">
        <f>'実質公債費比率（分子）の構造'!N$48</f>
        <v>600</v>
      </c>
      <c r="L46" s="181"/>
      <c r="M46" s="181"/>
      <c r="N46" s="181">
        <f>'実質公債費比率（分子）の構造'!O$48</f>
        <v>618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2342</v>
      </c>
      <c r="C49" s="181"/>
      <c r="D49" s="181"/>
      <c r="E49" s="181">
        <f>'実質公債費比率（分子）の構造'!L$45</f>
        <v>2435</v>
      </c>
      <c r="F49" s="181"/>
      <c r="G49" s="181"/>
      <c r="H49" s="181">
        <f>'実質公債費比率（分子）の構造'!M$45</f>
        <v>2725</v>
      </c>
      <c r="I49" s="181"/>
      <c r="J49" s="181"/>
      <c r="K49" s="181">
        <f>'実質公債費比率（分子）の構造'!N$45</f>
        <v>2604</v>
      </c>
      <c r="L49" s="181"/>
      <c r="M49" s="181"/>
      <c r="N49" s="181">
        <f>'実質公債費比率（分子）の構造'!O$45</f>
        <v>2378</v>
      </c>
      <c r="O49" s="181"/>
      <c r="P49" s="181"/>
    </row>
    <row r="50" spans="1:16" x14ac:dyDescent="0.15">
      <c r="A50" s="181" t="s">
        <v>71</v>
      </c>
      <c r="B50" s="181" t="e">
        <f>NA()</f>
        <v>#N/A</v>
      </c>
      <c r="C50" s="181">
        <f>IF(ISNUMBER('実質公債費比率（分子）の構造'!K$53),'実質公債費比率（分子）の構造'!K$53,NA())</f>
        <v>1159</v>
      </c>
      <c r="D50" s="181" t="e">
        <f>NA()</f>
        <v>#N/A</v>
      </c>
      <c r="E50" s="181" t="e">
        <f>NA()</f>
        <v>#N/A</v>
      </c>
      <c r="F50" s="181">
        <f>IF(ISNUMBER('実質公債費比率（分子）の構造'!L$53),'実質公債費比率（分子）の構造'!L$53,NA())</f>
        <v>1202</v>
      </c>
      <c r="G50" s="181" t="e">
        <f>NA()</f>
        <v>#N/A</v>
      </c>
      <c r="H50" s="181" t="e">
        <f>NA()</f>
        <v>#N/A</v>
      </c>
      <c r="I50" s="181">
        <f>IF(ISNUMBER('実質公債費比率（分子）の構造'!M$53),'実質公債費比率（分子）の構造'!M$53,NA())</f>
        <v>1280</v>
      </c>
      <c r="J50" s="181" t="e">
        <f>NA()</f>
        <v>#N/A</v>
      </c>
      <c r="K50" s="181" t="e">
        <f>NA()</f>
        <v>#N/A</v>
      </c>
      <c r="L50" s="181">
        <f>IF(ISNUMBER('実質公債費比率（分子）の構造'!N$53),'実質公債費比率（分子）の構造'!N$53,NA())</f>
        <v>1194</v>
      </c>
      <c r="M50" s="181" t="e">
        <f>NA()</f>
        <v>#N/A</v>
      </c>
      <c r="N50" s="181" t="e">
        <f>NA()</f>
        <v>#N/A</v>
      </c>
      <c r="O50" s="181">
        <f>IF(ISNUMBER('実質公債費比率（分子）の構造'!O$53),'実質公債費比率（分子）の構造'!O$53,NA())</f>
        <v>1046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17785</v>
      </c>
      <c r="E56" s="180"/>
      <c r="F56" s="180"/>
      <c r="G56" s="180">
        <f>'将来負担比率（分子）の構造'!J$52</f>
        <v>18666</v>
      </c>
      <c r="H56" s="180"/>
      <c r="I56" s="180"/>
      <c r="J56" s="180">
        <f>'将来負担比率（分子）の構造'!K$52</f>
        <v>19656</v>
      </c>
      <c r="K56" s="180"/>
      <c r="L56" s="180"/>
      <c r="M56" s="180">
        <f>'将来負担比率（分子）の構造'!L$52</f>
        <v>19305</v>
      </c>
      <c r="N56" s="180"/>
      <c r="O56" s="180"/>
      <c r="P56" s="180">
        <f>'将来負担比率（分子）の構造'!M$52</f>
        <v>18957</v>
      </c>
    </row>
    <row r="57" spans="1:16" x14ac:dyDescent="0.15">
      <c r="A57" s="180" t="s">
        <v>42</v>
      </c>
      <c r="B57" s="180"/>
      <c r="C57" s="180"/>
      <c r="D57" s="180">
        <f>'将来負担比率（分子）の構造'!I$51</f>
        <v>1440</v>
      </c>
      <c r="E57" s="180"/>
      <c r="F57" s="180"/>
      <c r="G57" s="180">
        <f>'将来負担比率（分子）の構造'!J$51</f>
        <v>1204</v>
      </c>
      <c r="H57" s="180"/>
      <c r="I57" s="180"/>
      <c r="J57" s="180">
        <f>'将来負担比率（分子）の構造'!K$51</f>
        <v>1207</v>
      </c>
      <c r="K57" s="180"/>
      <c r="L57" s="180"/>
      <c r="M57" s="180">
        <f>'将来負担比率（分子）の構造'!L$51</f>
        <v>1129</v>
      </c>
      <c r="N57" s="180"/>
      <c r="O57" s="180"/>
      <c r="P57" s="180">
        <f>'将来負担比率（分子）の構造'!M$51</f>
        <v>938</v>
      </c>
    </row>
    <row r="58" spans="1:16" x14ac:dyDescent="0.15">
      <c r="A58" s="180" t="s">
        <v>41</v>
      </c>
      <c r="B58" s="180"/>
      <c r="C58" s="180"/>
      <c r="D58" s="180">
        <f>'将来負担比率（分子）の構造'!I$50</f>
        <v>6599</v>
      </c>
      <c r="E58" s="180"/>
      <c r="F58" s="180"/>
      <c r="G58" s="180">
        <f>'将来負担比率（分子）の構造'!J$50</f>
        <v>7181</v>
      </c>
      <c r="H58" s="180"/>
      <c r="I58" s="180"/>
      <c r="J58" s="180">
        <f>'将来負担比率（分子）の構造'!K$50</f>
        <v>7239</v>
      </c>
      <c r="K58" s="180"/>
      <c r="L58" s="180"/>
      <c r="M58" s="180">
        <f>'将来負担比率（分子）の構造'!L$50</f>
        <v>6810</v>
      </c>
      <c r="N58" s="180"/>
      <c r="O58" s="180"/>
      <c r="P58" s="180">
        <f>'将来負担比率（分子）の構造'!M$50</f>
        <v>7124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2684</v>
      </c>
      <c r="C62" s="180"/>
      <c r="D62" s="180"/>
      <c r="E62" s="180">
        <f>'将来負担比率（分子）の構造'!J$45</f>
        <v>2762</v>
      </c>
      <c r="F62" s="180"/>
      <c r="G62" s="180"/>
      <c r="H62" s="180">
        <f>'将来負担比率（分子）の構造'!K$45</f>
        <v>2585</v>
      </c>
      <c r="I62" s="180"/>
      <c r="J62" s="180"/>
      <c r="K62" s="180">
        <f>'将来負担比率（分子）の構造'!L$45</f>
        <v>2462</v>
      </c>
      <c r="L62" s="180"/>
      <c r="M62" s="180"/>
      <c r="N62" s="180">
        <f>'将来負担比率（分子）の構造'!M$45</f>
        <v>2180</v>
      </c>
      <c r="O62" s="180"/>
      <c r="P62" s="180"/>
    </row>
    <row r="63" spans="1:16" x14ac:dyDescent="0.15">
      <c r="A63" s="180" t="s">
        <v>34</v>
      </c>
      <c r="B63" s="180">
        <f>'将来負担比率（分子）の構造'!I$44</f>
        <v>222</v>
      </c>
      <c r="C63" s="180"/>
      <c r="D63" s="180"/>
      <c r="E63" s="180">
        <f>'将来負担比率（分子）の構造'!J$44</f>
        <v>222</v>
      </c>
      <c r="F63" s="180"/>
      <c r="G63" s="180"/>
      <c r="H63" s="180">
        <f>'将来負担比率（分子）の構造'!K$44</f>
        <v>222</v>
      </c>
      <c r="I63" s="180"/>
      <c r="J63" s="180"/>
      <c r="K63" s="180">
        <f>'将来負担比率（分子）の構造'!L$44</f>
        <v>222</v>
      </c>
      <c r="L63" s="180"/>
      <c r="M63" s="180"/>
      <c r="N63" s="180">
        <f>'将来負担比率（分子）の構造'!M$44</f>
        <v>220</v>
      </c>
      <c r="O63" s="180"/>
      <c r="P63" s="180"/>
    </row>
    <row r="64" spans="1:16" x14ac:dyDescent="0.15">
      <c r="A64" s="180" t="s">
        <v>33</v>
      </c>
      <c r="B64" s="180">
        <f>'将来負担比率（分子）の構造'!I$43</f>
        <v>5965</v>
      </c>
      <c r="C64" s="180"/>
      <c r="D64" s="180"/>
      <c r="E64" s="180">
        <f>'将来負担比率（分子）の構造'!J$43</f>
        <v>5810</v>
      </c>
      <c r="F64" s="180"/>
      <c r="G64" s="180"/>
      <c r="H64" s="180">
        <f>'将来負担比率（分子）の構造'!K$43</f>
        <v>5414</v>
      </c>
      <c r="I64" s="180"/>
      <c r="J64" s="180"/>
      <c r="K64" s="180">
        <f>'将来負担比率（分子）の構造'!L$43</f>
        <v>4937</v>
      </c>
      <c r="L64" s="180"/>
      <c r="M64" s="180"/>
      <c r="N64" s="180">
        <f>'将来負担比率（分子）の構造'!M$43</f>
        <v>4793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24692</v>
      </c>
      <c r="C66" s="180"/>
      <c r="D66" s="180"/>
      <c r="E66" s="180">
        <f>'将来負担比率（分子）の構造'!J$41</f>
        <v>25383</v>
      </c>
      <c r="F66" s="180"/>
      <c r="G66" s="180"/>
      <c r="H66" s="180">
        <f>'将来負担比率（分子）の構造'!K$41</f>
        <v>26433</v>
      </c>
      <c r="I66" s="180"/>
      <c r="J66" s="180"/>
      <c r="K66" s="180">
        <f>'将来負担比率（分子）の構造'!L$41</f>
        <v>25482</v>
      </c>
      <c r="L66" s="180"/>
      <c r="M66" s="180"/>
      <c r="N66" s="180">
        <f>'将来負担比率（分子）の構造'!M$41</f>
        <v>24091</v>
      </c>
      <c r="O66" s="180"/>
      <c r="P66" s="180"/>
    </row>
    <row r="67" spans="1:16" x14ac:dyDescent="0.15">
      <c r="A67" s="180" t="s">
        <v>75</v>
      </c>
      <c r="B67" s="180" t="e">
        <f>NA()</f>
        <v>#N/A</v>
      </c>
      <c r="C67" s="180">
        <f>IF(ISNUMBER('将来負担比率（分子）の構造'!I$53), IF('将来負担比率（分子）の構造'!I$53 &lt; 0, 0, '将来負担比率（分子）の構造'!I$53), NA())</f>
        <v>7738</v>
      </c>
      <c r="D67" s="180" t="e">
        <f>NA()</f>
        <v>#N/A</v>
      </c>
      <c r="E67" s="180" t="e">
        <f>NA()</f>
        <v>#N/A</v>
      </c>
      <c r="F67" s="180">
        <f>IF(ISNUMBER('将来負担比率（分子）の構造'!J$53), IF('将来負担比率（分子）の構造'!J$53 &lt; 0, 0, '将来負担比率（分子）の構造'!J$53), NA())</f>
        <v>7126</v>
      </c>
      <c r="G67" s="180" t="e">
        <f>NA()</f>
        <v>#N/A</v>
      </c>
      <c r="H67" s="180" t="e">
        <f>NA()</f>
        <v>#N/A</v>
      </c>
      <c r="I67" s="180">
        <f>IF(ISNUMBER('将来負担比率（分子）の構造'!K$53), IF('将来負担比率（分子）の構造'!K$53 &lt; 0, 0, '将来負担比率（分子）の構造'!K$53), NA())</f>
        <v>6552</v>
      </c>
      <c r="J67" s="180" t="e">
        <f>NA()</f>
        <v>#N/A</v>
      </c>
      <c r="K67" s="180" t="e">
        <f>NA()</f>
        <v>#N/A</v>
      </c>
      <c r="L67" s="180">
        <f>IF(ISNUMBER('将来負担比率（分子）の構造'!L$53), IF('将来負担比率（分子）の構造'!L$53 &lt; 0, 0, '将来負担比率（分子）の構造'!L$53), NA())</f>
        <v>5858</v>
      </c>
      <c r="M67" s="180" t="e">
        <f>NA()</f>
        <v>#N/A</v>
      </c>
      <c r="N67" s="180" t="e">
        <f>NA()</f>
        <v>#N/A</v>
      </c>
      <c r="O67" s="180">
        <f>IF(ISNUMBER('将来負担比率（分子）の構造'!M$53), IF('将来負担比率（分子）の構造'!M$53 &lt; 0, 0, '将来負担比率（分子）の構造'!M$53), NA())</f>
        <v>4264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2050</v>
      </c>
      <c r="C72" s="184">
        <f>基金残高に係る経年分析!G55</f>
        <v>2060</v>
      </c>
      <c r="D72" s="184">
        <f>基金残高に係る経年分析!H55</f>
        <v>2220</v>
      </c>
    </row>
    <row r="73" spans="1:16" x14ac:dyDescent="0.15">
      <c r="A73" s="183" t="s">
        <v>78</v>
      </c>
      <c r="B73" s="184">
        <f>基金残高に係る経年分析!F56</f>
        <v>1793</v>
      </c>
      <c r="C73" s="184">
        <f>基金残高に係る経年分析!G56</f>
        <v>1843</v>
      </c>
      <c r="D73" s="184">
        <f>基金残高に係る経年分析!H56</f>
        <v>1965</v>
      </c>
    </row>
    <row r="74" spans="1:16" x14ac:dyDescent="0.15">
      <c r="A74" s="183" t="s">
        <v>79</v>
      </c>
      <c r="B74" s="184">
        <f>基金残高に係る経年分析!F57</f>
        <v>4408</v>
      </c>
      <c r="C74" s="184">
        <f>基金残高に係る経年分析!G57</f>
        <v>3924</v>
      </c>
      <c r="D74" s="184">
        <f>基金残高に係る経年分析!H57</f>
        <v>3739</v>
      </c>
    </row>
  </sheetData>
  <sheetProtection algorithmName="SHA-512" hashValue="PP3gn3bTWEAqvJ/GYVO1J5X7SyhwmCDZfKHS2gaRbiUzYAvJ0730eNijYA1Zjse4ip/ROlXRHCjCHa77gwk6Ow==" saltValue="AUHKhD8lM/eyO8wYkLjK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133132</cp:lastModifiedBy>
  <cp:lastPrinted>2020-03-09T08:07:42Z</cp:lastPrinted>
  <dcterms:created xsi:type="dcterms:W3CDTF">2020-02-10T05:04:29Z</dcterms:created>
  <dcterms:modified xsi:type="dcterms:W3CDTF">2020-11-16T05:12:47Z</dcterms:modified>
</cp:coreProperties>
</file>