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AM38" i="10"/>
  <c r="AM37" i="10"/>
  <c r="AM36" i="10"/>
  <c r="BW35" i="10"/>
  <c r="BW36" i="10" s="1"/>
  <c r="BW37" i="10" s="1"/>
  <c r="BW38" i="10" s="1"/>
  <c r="BW39" i="10" s="1"/>
  <c r="BW40" i="10" s="1"/>
  <c r="BW41" i="10" s="1"/>
  <c r="BW42" i="10" s="1"/>
  <c r="BW43" i="10" s="1"/>
  <c r="AM35" i="10"/>
  <c r="CO34" i="10"/>
  <c r="CO35" i="10" s="1"/>
  <c r="CO36" i="10" s="1"/>
  <c r="CO37" i="10" s="1"/>
  <c r="CO38" i="10" s="1"/>
  <c r="BW34"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s="1"/>
  <c r="BE35" i="10" s="1"/>
  <c r="BE36" i="10" s="1"/>
  <c r="BE37" i="10" s="1"/>
  <c r="BE38" i="10" s="1"/>
  <c r="BE39" i="10" s="1"/>
</calcChain>
</file>

<file path=xl/sharedStrings.xml><?xml version="1.0" encoding="utf-8"?>
<sst xmlns="http://schemas.openxmlformats.org/spreadsheetml/2006/main" count="1177" uniqueCount="643">
  <si>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</si>
  <si>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</si>
  <si>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</si>
  <si>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</si>
  <si>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</si>
  <si>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</si>
  <si>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</si>
  <si>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</si>
  <si>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</si>
  <si>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</si>
  <si>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</si>
  <si>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</si>
  <si>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</si>
  <si>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</si>
  <si>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</si>
  <si>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</si>
  <si>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</si>
  <si>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</si>
  <si>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</si>
  <si>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</si>
  <si>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</si>
  <si>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</si>
  <si>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</si>
  <si>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</si>
  <si>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</si>
  <si>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</si>
  <si>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</si>
  <si>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</si>
  <si>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</si>
  <si>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</si>
  <si>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</si>
  <si>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</si>
  <si>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</si>
  <si>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</si>
  <si>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</si>
  <si>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</si>
  <si>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</si>
  <si>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</si>
  <si>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</si>
  <si>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</si>
  <si>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</si>
  <si>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</si>
  <si>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</si>
  <si>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</si>
  <si>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</si>
  <si>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</si>
  <si>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</si>
  <si>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</si>
  <si>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</si>
  <si>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</si>
  <si>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</si>
  <si>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</si>
  <si>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</si>
  <si>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</si>
  <si>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</si>
  <si>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</si>
  <si>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</si>
  <si>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</si>
  <si>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</si>
  <si>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</si>
  <si>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</si>
  <si>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</si>
  <si>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</si>
  <si>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</si>
  <si>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</si>
  <si>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</si>
  <si>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</si>
  <si>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</si>
  <si>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</si>
  <si>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</si>
  <si>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</si>
  <si>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</si>
  <si>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</si>
  <si>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</si>
  <si>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</si>
  <si>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</si>
  <si>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</si>
  <si>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</si>
  <si>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</si>
  <si>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</si>
  <si>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</si>
  <si>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</si>
  <si>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</si>
  <si>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</si>
  <si>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</si>
  <si>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</si>
  <si>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</si>
  <si>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</si>
  <si>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</si>
  <si>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</si>
  <si>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</si>
  <si>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</si>
  <si>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</si>
  <si>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</si>
  <si>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</si>
  <si>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</si>
  <si>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</si>
  <si>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</si>
  <si>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</si>
  <si>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</si>
  <si>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</si>
  <si>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</si>
  <si>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</si>
  <si>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</si>
  <si>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</si>
  <si>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</si>
  <si>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</si>
  <si>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</si>
  <si>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</si>
  <si>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</si>
  <si>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</si>
  <si>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</si>
  <si>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</si>
  <si>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</si>
  <si>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</si>
  <si>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</si>
  <si>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</si>
  <si>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</si>
  <si>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</si>
  <si>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</si>
  <si>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</si>
  <si>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</si>
  <si>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</si>
  <si>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</si>
  <si>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</si>
  <si>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</si>
  <si>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</si>
  <si>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</si>
  <si>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</si>
  <si>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</si>
  <si>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</si>
  <si>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</si>
  <si>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</si>
  <si>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</si>
  <si>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</si>
  <si>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</si>
  <si>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</si>
  <si>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</si>
  <si>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</si>
  <si>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</si>
  <si>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</si>
  <si>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</si>
  <si>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</si>
  <si>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</si>
  <si>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</si>
  <si>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</si>
  <si>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</si>
  <si>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</si>
  <si>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</si>
  <si>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</si>
  <si>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</si>
  <si>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</si>
  <si>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</si>
  <si>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</si>
  <si>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</si>
  <si>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</si>
  <si>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</si>
  <si>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</si>
  <si>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</si>
  <si>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</si>
  <si>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</si>
  <si>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</si>
  <si>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</si>
  <si>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</si>
  <si>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</si>
  <si>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</si>
  <si>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</si>
  <si>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</si>
  <si>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</si>
  <si>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</si>
  <si>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</si>
  <si>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</si>
  <si>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</si>
  <si>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</si>
  <si>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</si>
  <si>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</si>
  <si>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</si>
  <si>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</si>
  <si>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</si>
  <si>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</si>
  <si>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</si>
  <si>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</si>
  <si>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</si>
  <si>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</si>
  <si>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</si>
  <si>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</si>
  <si>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</si>
  <si>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</si>
  <si>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</si>
  <si>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</si>
  <si>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</si>
  <si>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</si>
  <si>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</si>
  <si>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</si>
  <si>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</si>
  <si>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</si>
  <si>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</si>
  <si>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</si>
  <si>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</si>
  <si>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</si>
  <si>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</si>
  <si>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</si>
  <si>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</si>
  <si>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</si>
  <si>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</si>
  <si>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</si>
  <si>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</si>
  <si>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</si>
  <si>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和歌山県田辺市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</si>
  <si>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</si>
  <si>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</si>
  <si>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</si>
  <si>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</si>
  <si>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</si>
  <si>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</si>
  <si>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</si>
  <si>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</si>
  <si>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</si>
  <si>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</si>
  <si>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</si>
  <si>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</si>
  <si>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</si>
  <si>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</si>
  <si>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</si>
  <si>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</si>
  <si>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</si>
  <si>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</si>
  <si>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</si>
  <si>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</si>
  <si>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</si>
  <si>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</si>
  <si>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</si>
  <si>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</si>
  <si>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</si>
  <si>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</si>
  <si>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</si>
  <si>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</si>
  <si>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</si>
  <si>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</si>
  <si>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</si>
  <si>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</si>
  <si>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</si>
  <si>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</si>
  <si>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</si>
  <si>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</si>
  <si>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</si>
  <si>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</si>
  <si>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</si>
  <si>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</si>
  <si>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</si>
  <si>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</si>
  <si>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</si>
  <si>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</si>
  <si>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</si>
  <si>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</si>
  <si>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</si>
  <si>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</si>
  <si>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</si>
  <si>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</si>
  <si>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</si>
  <si>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</si>
  <si>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</si>
  <si>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</si>
  <si>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</si>
  <si>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</si>
  <si>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</si>
  <si>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</si>
  <si>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</si>
  <si>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</si>
  <si>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</si>
  <si>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</si>
  <si>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</si>
  <si>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</si>
  <si>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</si>
  <si>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</si>
  <si>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</si>
  <si>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</si>
  <si>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</si>
  <si>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</si>
  <si>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</si>
  <si>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</si>
  <si>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</si>
  <si>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</si>
  <si>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</si>
  <si>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</si>
  <si>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</si>
  <si>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</si>
  <si>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</si>
  <si>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</si>
  <si>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</si>
  <si>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</si>
  <si>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</si>
  <si>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</si>
  <si>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</si>
  <si>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</si>
  <si>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</si>
  <si>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</si>
  <si>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</si>
  <si>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</si>
  <si>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</si>
  <si>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</si>
  <si>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</si>
  <si>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</si>
  <si>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</si>
  <si>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</si>
  <si>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</si>
  <si>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</si>
  <si>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</si>
  <si>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</si>
  <si>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</si>
  <si>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</si>
  <si>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</si>
  <si>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</si>
  <si>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</si>
  <si>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</si>
  <si>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</si>
  <si>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</si>
  <si>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</si>
  <si>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</si>
  <si>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</si>
  <si>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</si>
  <si>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</si>
  <si>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</si>
  <si>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</si>
  <si>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</si>
  <si>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</si>
  <si>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</si>
  <si>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</si>
  <si>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</si>
  <si>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</si>
  <si>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</si>
  <si>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</si>
  <si>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</si>
  <si>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</si>
  <si>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</si>
  <si>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</si>
  <si>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</si>
  <si>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</si>
  <si>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</si>
  <si>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</si>
  <si>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</si>
  <si>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</si>
  <si>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</si>
  <si>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</si>
  <si>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</si>
  <si>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</si>
  <si>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</si>
  <si>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</si>
  <si>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</si>
  <si>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</si>
  <si>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</si>
  <si>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</si>
  <si>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</si>
  <si>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</si>
  <si>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</si>
  <si>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</si>
  <si>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</si>
  <si>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</si>
  <si>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和歌山県田辺市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</si>
  <si>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</si>
  <si>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</si>
  <si>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</si>
  <si>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</si>
  <si>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</si>
  <si>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</si>
  <si>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</si>
  <si>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</si>
  <si>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</si>
  <si>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</si>
  <si>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</si>
  <si>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</si>
  <si>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</si>
  <si>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</si>
  <si>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</si>
  <si>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</si>
  <si>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</si>
  <si>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</si>
  <si>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</si>
  <si>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</si>
  <si>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</si>
  <si>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</si>
  <si>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</si>
  <si>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</si>
  <si>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</si>
  <si>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</si>
  <si>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</si>
  <si>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</si>
  <si>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</si>
  <si>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</si>
  <si>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</si>
  <si>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</si>
  <si>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</si>
  <si>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</si>
  <si>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</si>
  <si>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</si>
  <si>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</si>
  <si>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</si>
  <si>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</si>
  <si>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</si>
  <si>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</si>
  <si>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</si>
  <si>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</si>
  <si>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</si>
  <si>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</si>
  <si>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</si>
  <si>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</si>
  <si>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</si>
  <si>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</si>
  <si>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</si>
  <si>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</si>
  <si>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</si>
  <si>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</si>
  <si>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</si>
  <si>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</si>
  <si>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</si>
  <si>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</si>
  <si>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</si>
  <si>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</si>
  <si>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</si>
  <si>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</si>
  <si>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</si>
  <si>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</si>
  <si>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</si>
  <si>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</si>
  <si>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</si>
  <si>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</si>
  <si>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</si>
  <si>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</si>
  <si>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</si>
  <si>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</si>
  <si>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</si>
  <si>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</si>
  <si>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</si>
  <si>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</si>
  <si>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</si>
  <si>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</si>
  <si>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</si>
  <si>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</si>
  <si>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</si>
  <si>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</si>
  <si>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</si>
  <si>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</si>
  <si>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</si>
  <si>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</si>
  <si>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</si>
  <si>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</si>
  <si>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</si>
  <si>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</si>
  <si>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</si>
  <si>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</si>
  <si>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</si>
  <si>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</si>
  <si>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</si>
  <si>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</si>
  <si>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</si>
  <si>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</si>
  <si>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</si>
  <si>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</si>
  <si>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</si>
  <si>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</si>
  <si>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</si>
  <si>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</si>
  <si>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</si>
  <si>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</si>
  <si>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</si>
  <si>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</si>
  <si>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</si>
  <si>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</si>
  <si>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</si>
  <si>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</si>
  <si>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</si>
  <si>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</si>
  <si>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</si>
  <si>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</si>
  <si>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</si>
  <si>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</si>
  <si>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</si>
  <si>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</si>
  <si>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</si>
  <si>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</si>
  <si>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</si>
  <si>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</si>
  <si>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</si>
  <si>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</si>
  <si>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</si>
  <si>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</si>
  <si>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</si>
  <si>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</si>
  <si>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</si>
  <si>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</si>
  <si>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</si>
  <si>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</si>
  <si>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</si>
  <si>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</si>
  <si>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</si>
  <si>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</si>
  <si>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</si>
  <si>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</si>
  <si>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</si>
  <si>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</si>
  <si>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</si>
  <si>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</si>
  <si>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</si>
  <si>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</si>
  <si>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</si>
  <si>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</si>
  <si>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</si>
  <si>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</si>
  <si>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</si>
  <si>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</si>
  <si>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</si>
  <si>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</si>
  <si>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</si>
  <si>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</si>
  <si>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</si>
  <si>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</si>
  <si>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</si>
  <si>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</si>
  <si>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</si>
  <si>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</si>
  <si>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</si>
  <si>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</si>
  <si>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</si>
  <si>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</si>
  <si>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</si>
  <si>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</si>
  <si>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</si>
  <si>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</si>
  <si>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</si>
  <si>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</si>
  <si>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</si>
  <si>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</si>
  <si>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</si>
  <si>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</si>
  <si>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</si>
  <si>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</si>
  <si>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</si>
  <si>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</si>
  <si>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</si>
  <si>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</si>
  <si>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</si>
  <si>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</si>
  <si>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</si>
  <si>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</si>
  <si>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</si>
  <si>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</si>
  <si>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</si>
  <si>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</si>
  <si>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</si>
  <si>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</si>
  <si>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</si>
  <si>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</si>
  <si>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</si>
  <si>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</si>
  <si>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</si>
  <si>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</si>
  <si>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</si>
  <si>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</si>
  <si>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</si>
  <si>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</si>
  <si>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</si>
  <si>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</si>
  <si>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</si>
  <si>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</si>
  <si>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</si>
  <si>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</si>
  <si>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</si>
  <si>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</si>
  <si>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</si>
  <si>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2.69</t>
  </si>
  <si>
    <t>▲ 1.38</t>
  </si>
  <si>
    <t>▲ 0.05</t>
  </si>
  <si>
    <t>同和対策住宅資金等貸付事業特別会計</t>
  </si>
  <si>
    <t>▲ 2.11</t>
  </si>
  <si>
    <t>▲ 2.07</t>
  </si>
  <si>
    <t>駐車場事業特別会計</t>
  </si>
  <si>
    <t>▲ 1.53</t>
  </si>
  <si>
    <t>▲ 1.47</t>
  </si>
  <si>
    <t>▲ 1.43</t>
  </si>
  <si>
    <t>▲ 1.40</t>
  </si>
  <si>
    <t>▲ 1.34</t>
  </si>
  <si>
    <t>木材加工事業特別会計</t>
  </si>
  <si>
    <t>▲ 0.19</t>
  </si>
  <si>
    <t>▲ 0.22</t>
  </si>
  <si>
    <t>▲ 0.08</t>
  </si>
  <si>
    <t>▲ 0.09</t>
  </si>
  <si>
    <t>▲ 0.02</t>
  </si>
  <si>
    <t>水道事業会計</t>
  </si>
  <si>
    <t>一般会計</t>
  </si>
  <si>
    <t>国民健康保険事業特別会計（事業勘定）</t>
  </si>
  <si>
    <t>分譲宅地造成事業特別会計</t>
  </si>
  <si>
    <t>介護保険特別会計</t>
  </si>
  <si>
    <t>その他会計（赤字）</t>
  </si>
  <si>
    <t>その他会計（黒字）</t>
  </si>
  <si>
    <t>H25末</t>
    <phoneticPr fontId="5"/>
  </si>
  <si>
    <t>H26末</t>
    <phoneticPr fontId="5"/>
  </si>
  <si>
    <t>H27末</t>
    <phoneticPr fontId="5"/>
  </si>
  <si>
    <t>H28末</t>
    <phoneticPr fontId="5"/>
  </si>
  <si>
    <t>H29末</t>
    <phoneticPr fontId="5"/>
  </si>
  <si>
    <t>法適用企業</t>
  </si>
  <si>
    <t>法非適用企業</t>
  </si>
  <si>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</si>
  <si>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</si>
  <si>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</si>
  <si>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</si>
  <si>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</si>
  <si>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</si>
  <si>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</si>
  <si>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</si>
  <si>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</si>
  <si>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</si>
  <si>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</si>
  <si>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</si>
  <si>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</si>
  <si>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</si>
  <si>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</si>
  <si>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18"/>
  </si>
  <si>
    <t>法適用企業</t>
    <rPh sb="0" eb="1">
      <t>ホウ</t>
    </rPh>
    <rPh sb="1" eb="3">
      <t>テキヨウ</t>
    </rPh>
    <rPh sb="3" eb="5">
      <t>キギョウ</t>
    </rPh>
    <phoneticPr fontId="18"/>
  </si>
  <si>
    <t>南紀みらい（株）</t>
    <rPh sb="0" eb="2">
      <t>ナンキ</t>
    </rPh>
    <rPh sb="6" eb="7">
      <t>カブ</t>
    </rPh>
    <phoneticPr fontId="18"/>
  </si>
  <si>
    <t>田辺市土地開発公社</t>
    <rPh sb="0" eb="3">
      <t>タナベシ</t>
    </rPh>
    <rPh sb="3" eb="5">
      <t>トチ</t>
    </rPh>
    <rPh sb="5" eb="7">
      <t>カイハツ</t>
    </rPh>
    <rPh sb="7" eb="9">
      <t>コウシャ</t>
    </rPh>
    <phoneticPr fontId="18"/>
  </si>
  <si>
    <t>（一財）龍神村開発公社</t>
    <rPh sb="1" eb="2">
      <t>イチ</t>
    </rPh>
    <rPh sb="2" eb="3">
      <t>ザイ</t>
    </rPh>
    <rPh sb="4" eb="6">
      <t>リュウジン</t>
    </rPh>
    <rPh sb="6" eb="7">
      <t>ムラ</t>
    </rPh>
    <rPh sb="7" eb="9">
      <t>カイハツ</t>
    </rPh>
    <rPh sb="9" eb="11">
      <t>コウシャ</t>
    </rPh>
    <phoneticPr fontId="18"/>
  </si>
  <si>
    <t>（有）龍神温泉元湯</t>
    <rPh sb="1" eb="2">
      <t>ユウ</t>
    </rPh>
    <rPh sb="3" eb="5">
      <t>リュウジン</t>
    </rPh>
    <rPh sb="5" eb="7">
      <t>オンセン</t>
    </rPh>
    <rPh sb="7" eb="8">
      <t>モト</t>
    </rPh>
    <rPh sb="8" eb="9">
      <t>ユ</t>
    </rPh>
    <phoneticPr fontId="18"/>
  </si>
  <si>
    <t>（一財）田辺市熊野ツーリズムビューロー</t>
    <rPh sb="1" eb="2">
      <t>イチ</t>
    </rPh>
    <rPh sb="2" eb="3">
      <t>ザイ</t>
    </rPh>
    <rPh sb="4" eb="7">
      <t>タナベシ</t>
    </rPh>
    <rPh sb="7" eb="9">
      <t>クマノ</t>
    </rPh>
    <phoneticPr fontId="18"/>
  </si>
  <si>
    <t>地域振興基金</t>
    <rPh sb="0" eb="2">
      <t>チイキ</t>
    </rPh>
    <rPh sb="2" eb="4">
      <t>シンコウ</t>
    </rPh>
    <rPh sb="4" eb="6">
      <t>キキン</t>
    </rPh>
    <phoneticPr fontId="12"/>
  </si>
  <si>
    <t>庁舎整備基金</t>
    <rPh sb="0" eb="2">
      <t>チョウシャ</t>
    </rPh>
    <rPh sb="2" eb="4">
      <t>セイビ</t>
    </rPh>
    <rPh sb="4" eb="6">
      <t>キキン</t>
    </rPh>
    <phoneticPr fontId="12"/>
  </si>
  <si>
    <t>三四六総合運動公園整備事業基金</t>
    <rPh sb="0" eb="1">
      <t>サン</t>
    </rPh>
    <rPh sb="1" eb="2">
      <t>ヨン</t>
    </rPh>
    <rPh sb="2" eb="3">
      <t>ロク</t>
    </rPh>
    <rPh sb="3" eb="5">
      <t>ソウゴウ</t>
    </rPh>
    <rPh sb="5" eb="7">
      <t>ウンドウ</t>
    </rPh>
    <rPh sb="7" eb="9">
      <t>コウエン</t>
    </rPh>
    <rPh sb="9" eb="11">
      <t>セイビ</t>
    </rPh>
    <rPh sb="11" eb="13">
      <t>ジギョウ</t>
    </rPh>
    <rPh sb="13" eb="15">
      <t>キキン</t>
    </rPh>
    <phoneticPr fontId="12"/>
  </si>
  <si>
    <t>地域福祉基金</t>
    <rPh sb="0" eb="2">
      <t>チイキ</t>
    </rPh>
    <rPh sb="2" eb="4">
      <t>フクシ</t>
    </rPh>
    <rPh sb="4" eb="6">
      <t>キキン</t>
    </rPh>
    <phoneticPr fontId="12"/>
  </si>
  <si>
    <t>山村活性化基金</t>
    <rPh sb="0" eb="2">
      <t>サンソン</t>
    </rPh>
    <rPh sb="2" eb="4">
      <t>カッセイ</t>
    </rPh>
    <rPh sb="4" eb="5">
      <t>カ</t>
    </rPh>
    <rPh sb="5" eb="7">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</si>
  <si>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</si>
  <si>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</si>
  <si>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</si>
  <si>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定期償還に伴う地方債の減少や充当可能特定歳入の増加により、将来負担比率は低下しているが、有形固定資産減価償却率は上昇傾向となっている。今後は老朽化した施設の集約化や除却、更新等について検討を行う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</si>
  <si>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</si>
  <si>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</si>
  <si>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</si>
  <si>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</si>
  <si>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</si>
  <si>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</si>
  <si>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</si>
  <si>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組合等が起こした地方債の元利償還金に対する負担金等の増加や元利償還金の定期償還額の増加などから増加傾向となっており、類似団体と比較して高率で推移してきたが、将来負担比率については、地方債現在高の減少や充当可能特定歳入の増加等から低下傾向となっている。今後においても、地方債の発行については、交付税措置のある有利な起債を活用するなど、公債費の適正化に努める。</t>
    <rPh sb="35" eb="37">
      <t>ゾウカ</t>
    </rPh>
    <rPh sb="50" eb="52">
      <t>ゾウカ</t>
    </rPh>
    <rPh sb="56" eb="58">
      <t>ゾウカ</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</si>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</sst>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CD27-4BE8-A7F5-F4A9ED2B46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126822</c:v>
                </c:pt>
                <c:pt idx="1">
                  <c:v>88913</c:v>
                </c:pt>
                <c:pt idx="2">
                  <c:v>64033</c:v>
                </c:pt>
                <c:pt idx="3">
                  <c:v>40120</c:v>
                </c:pt>
                <c:pt idx="4">
                  <c:v>70339</c:v>
                </c:pt>
              </c:numCache>
            </c:numRef>
          </c:val>
          <c:smooth val="0"/>
          <c:extLst>
            <c:ext xmlns:c16="http://schemas.microsoft.com/office/drawing/2014/chart" uri="{C3380CC4-5D6E-409C-BE32-E72D297353CC}">
              <c16:uniqueId val="{00000001-CD27-4BE8-A7F5-F4A9ED2B4641}"/>
            </c:ext>
          </c:extLst>
        </c:ser>
        <c:dLbls>
          <c:showLegendKey val="0"/>
          <c:showVal val="0"/>
          <c:showCatName val="0"/>
          <c:showSerName val="0"/>
          <c:showPercent val="0"/>
          <c:showBubbleSize val="0"/>
        </c:dLbls>
        <c:marker val="1"/>
        <c:smooth val="0"/>
        <c:axId val="176128000"/>
        <c:axId val="176129920"/>
      </c:lineChart>
      <c:catAx>
        <c:axId val="17612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29920"/>
        <c:crosses val="autoZero"/>
        <c:auto val="1"/>
        <c:lblAlgn val="ctr"/>
        <c:lblOffset val="100"/>
        <c:tickLblSkip val="1"/>
        <c:tickMarkSkip val="1"/>
        <c:noMultiLvlLbl val="0"/>
      </c:catAx>
      <c:valAx>
        <c:axId val="176129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3.99</c:v>
                </c:pt>
                <c:pt idx="1">
                  <c:v>5.1100000000000003</c:v>
                </c:pt>
                <c:pt idx="2">
                  <c:v>6.41</c:v>
                </c:pt>
                <c:pt idx="3">
                  <c:v>5.18</c:v>
                </c:pt>
                <c:pt idx="4">
                  <c:v>5.14</c:v>
                </c:pt>
              </c:numCache>
            </c:numRef>
          </c:val>
          <c:extLst>
            <c:ext xmlns:c16="http://schemas.microsoft.com/office/drawing/2014/chart" uri="{C3380CC4-5D6E-409C-BE32-E72D297353CC}">
              <c16:uniqueId val="{00000000-445F-402C-9E7B-615131552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18.53</c:v>
                </c:pt>
                <c:pt idx="1">
                  <c:v>14.54</c:v>
                </c:pt>
                <c:pt idx="2">
                  <c:v>14.81</c:v>
                </c:pt>
                <c:pt idx="3">
                  <c:v>15.14</c:v>
                </c:pt>
                <c:pt idx="4">
                  <c:v>15.18</c:v>
                </c:pt>
              </c:numCache>
            </c:numRef>
          </c:val>
          <c:extLst>
            <c:ext xmlns:c16="http://schemas.microsoft.com/office/drawing/2014/chart" uri="{C3380CC4-5D6E-409C-BE32-E72D297353CC}">
              <c16:uniqueId val="{00000001-445F-402C-9E7B-615131552A4E}"/>
            </c:ext>
          </c:extLst>
        </c:ser>
        <c:dLbls>
          <c:showLegendKey val="0"/>
          <c:showVal val="0"/>
          <c:showCatName val="0"/>
          <c:showSerName val="0"/>
          <c:showPercent val="0"/>
          <c:showBubbleSize val="0"/>
        </c:dLbls>
        <c:gapWidth val="250"/>
        <c:overlap val="100"/>
        <c:axId val="197738496"/>
        <c:axId val="19774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4.26</c:v>
                </c:pt>
                <c:pt idx="1">
                  <c:v>-2.69</c:v>
                </c:pt>
                <c:pt idx="2">
                  <c:v>1.21</c:v>
                </c:pt>
                <c:pt idx="3">
                  <c:v>-1.38</c:v>
                </c:pt>
                <c:pt idx="4">
                  <c:v>-0.05</c:v>
                </c:pt>
              </c:numCache>
            </c:numRef>
          </c:val>
          <c:smooth val="0"/>
          <c:extLst>
            <c:ext xmlns:c16="http://schemas.microsoft.com/office/drawing/2014/chart" uri="{C3380CC4-5D6E-409C-BE32-E72D297353CC}">
              <c16:uniqueId val="{00000002-445F-402C-9E7B-615131552A4E}"/>
            </c:ext>
          </c:extLst>
        </c:ser>
        <c:dLbls>
          <c:showLegendKey val="0"/>
          <c:showVal val="0"/>
          <c:showCatName val="0"/>
          <c:showSerName val="0"/>
          <c:showPercent val="0"/>
          <c:showBubbleSize val="0"/>
        </c:dLbls>
        <c:marker val="1"/>
        <c:smooth val="0"/>
        <c:axId val="197738496"/>
        <c:axId val="197740416"/>
      </c:lineChart>
      <c:catAx>
        <c:axId val="1977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740416"/>
        <c:crosses val="autoZero"/>
        <c:auto val="1"/>
        <c:lblAlgn val="ctr"/>
        <c:lblOffset val="100"/>
        <c:tickLblSkip val="1"/>
        <c:tickMarkSkip val="1"/>
        <c:noMultiLvlLbl val="0"/>
      </c:catAx>
      <c:valAx>
        <c:axId val="1977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0.05</c:v>
                </c:pt>
                <c:pt idx="4">
                  <c:v>#N/A</c:v>
                </c:pt>
                <c:pt idx="5">
                  <c:v>0.05</c:v>
                </c:pt>
                <c:pt idx="6">
                  <c:v>#N/A</c:v>
                </c:pt>
                <c:pt idx="7">
                  <c:v>0.1</c:v>
                </c:pt>
                <c:pt idx="8">
                  <c:v>#N/A</c:v>
                </c:pt>
                <c:pt idx="9">
                  <c:v>0.04</c:v>
                </c:pt>
              </c:numCache>
            </c:numRef>
          </c:val>
          <c:extLst>
            <c:ext xmlns:c16="http://schemas.microsoft.com/office/drawing/2014/chart" uri="{C3380CC4-5D6E-409C-BE32-E72D297353CC}">
              <c16:uniqueId val="{00000000-FFD7-4355-9C47-A5F76E200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D7-4355-9C47-A5F76E200A9A}"/>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0.36</c:v>
                </c:pt>
                <c:pt idx="2">
                  <c:v>#N/A</c:v>
                </c:pt>
                <c:pt idx="3">
                  <c:v>0.32</c:v>
                </c:pt>
                <c:pt idx="4">
                  <c:v>#N/A</c:v>
                </c:pt>
                <c:pt idx="5">
                  <c:v>0.37</c:v>
                </c:pt>
                <c:pt idx="6">
                  <c:v>#N/A</c:v>
                </c:pt>
                <c:pt idx="7">
                  <c:v>0.52</c:v>
                </c:pt>
                <c:pt idx="8">
                  <c:v>#N/A</c:v>
                </c:pt>
                <c:pt idx="9">
                  <c:v>0.23</c:v>
                </c:pt>
              </c:numCache>
            </c:numRef>
          </c:val>
          <c:extLst>
            <c:ext xmlns:c16="http://schemas.microsoft.com/office/drawing/2014/chart" uri="{C3380CC4-5D6E-409C-BE32-E72D297353CC}">
              <c16:uniqueId val="{00000002-FFD7-4355-9C47-A5F76E200A9A}"/>
            </c:ext>
          </c:extLst>
        </c:ser>
        <c:ser>
          <c:idx val="3"/>
          <c:order val="3"/>
          <c:tx>
            <c:strRef>
              <c:f>データシート!$A$30</c:f>
              <c:strCache>
                <c:ptCount val="1"/>
                <c:pt idx="0">
                  <c:v>分譲宅地造成事業特別会計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0.63</c:v>
                </c:pt>
                <c:pt idx="2">
                  <c:v>#N/A</c:v>
                </c:pt>
                <c:pt idx="3">
                  <c:v>0.63</c:v>
                </c:pt>
                <c:pt idx="4">
                  <c:v>#N/A</c:v>
                </c:pt>
                <c:pt idx="5">
                  <c:v>0.64</c:v>
                </c:pt>
                <c:pt idx="6">
                  <c:v>#N/A</c:v>
                </c:pt>
                <c:pt idx="7">
                  <c:v>0.65</c:v>
                </c:pt>
                <c:pt idx="8">
                  <c:v>#N/A</c:v>
                </c:pt>
                <c:pt idx="9">
                  <c:v>0.65</c:v>
                </c:pt>
              </c:numCache>
            </c:numRef>
          </c:val>
          <c:extLst>
            <c:ext xmlns:c16="http://schemas.microsoft.com/office/drawing/2014/chart" uri="{C3380CC4-5D6E-409C-BE32-E72D297353CC}">
              <c16:uniqueId val="{00000003-FFD7-4355-9C47-A5F76E200A9A}"/>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0.15</c:v>
                </c:pt>
                <c:pt idx="4">
                  <c:v>#N/A</c:v>
                </c:pt>
                <c:pt idx="5">
                  <c:v>0.21</c:v>
                </c:pt>
                <c:pt idx="6">
                  <c:v>#N/A</c:v>
                </c:pt>
                <c:pt idx="7">
                  <c:v>0.98</c:v>
                </c:pt>
                <c:pt idx="8">
                  <c:v>#N/A</c:v>
                </c:pt>
                <c:pt idx="9">
                  <c:v>1.04</c:v>
                </c:pt>
              </c:numCache>
            </c:numRef>
          </c:val>
          <c:extLst>
            <c:ext xmlns:c16="http://schemas.microsoft.com/office/drawing/2014/chart" uri="{C3380CC4-5D6E-409C-BE32-E72D297353CC}">
              <c16:uniqueId val="{00000004-FFD7-4355-9C47-A5F76E200A9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6.27</c:v>
                </c:pt>
                <c:pt idx="2">
                  <c:v>#N/A</c:v>
                </c:pt>
                <c:pt idx="3">
                  <c:v>7.41</c:v>
                </c:pt>
                <c:pt idx="4">
                  <c:v>#N/A</c:v>
                </c:pt>
                <c:pt idx="5">
                  <c:v>8.56</c:v>
                </c:pt>
                <c:pt idx="6">
                  <c:v>#N/A</c:v>
                </c:pt>
                <c:pt idx="7">
                  <c:v>7.34</c:v>
                </c:pt>
                <c:pt idx="8">
                  <c:v>#N/A</c:v>
                </c:pt>
                <c:pt idx="9">
                  <c:v>7.23</c:v>
                </c:pt>
              </c:numCache>
            </c:numRef>
          </c:val>
          <c:extLst>
            <c:ext xmlns:c16="http://schemas.microsoft.com/office/drawing/2014/chart" uri="{C3380CC4-5D6E-409C-BE32-E72D297353CC}">
              <c16:uniqueId val="{00000005-FFD7-4355-9C47-A5F76E200A9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7.15</c:v>
                </c:pt>
                <c:pt idx="2">
                  <c:v>#N/A</c:v>
                </c:pt>
                <c:pt idx="3">
                  <c:v>8.27</c:v>
                </c:pt>
                <c:pt idx="4">
                  <c:v>#N/A</c:v>
                </c:pt>
                <c:pt idx="5">
                  <c:v>9.91</c:v>
                </c:pt>
                <c:pt idx="6">
                  <c:v>#N/A</c:v>
                </c:pt>
                <c:pt idx="7">
                  <c:v>10.52</c:v>
                </c:pt>
                <c:pt idx="8">
                  <c:v>#N/A</c:v>
                </c:pt>
                <c:pt idx="9">
                  <c:v>11.82</c:v>
                </c:pt>
              </c:numCache>
            </c:numRef>
          </c:val>
          <c:extLst>
            <c:ext xmlns:c16="http://schemas.microsoft.com/office/drawing/2014/chart" uri="{C3380CC4-5D6E-409C-BE32-E72D297353CC}">
              <c16:uniqueId val="{00000006-FFD7-4355-9C47-A5F76E200A9A}"/>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0.19</c:v>
                </c:pt>
                <c:pt idx="1">
                  <c:v>#N/A</c:v>
                </c:pt>
                <c:pt idx="2">
                  <c:v>0.22</c:v>
                </c:pt>
                <c:pt idx="3">
                  <c:v>#N/A</c:v>
                </c:pt>
                <c:pt idx="4">
                  <c:v>0.08</c:v>
                </c:pt>
                <c:pt idx="5">
                  <c:v>#N/A</c:v>
                </c:pt>
                <c:pt idx="6">
                  <c:v>0.09</c:v>
                </c:pt>
                <c:pt idx="7">
                  <c:v>#N/A</c:v>
                </c:pt>
                <c:pt idx="8">
                  <c:v>0.02</c:v>
                </c:pt>
                <c:pt idx="9">
                  <c:v>#N/A</c:v>
                </c:pt>
              </c:numCache>
            </c:numRef>
          </c:val>
          <c:extLst>
            <c:ext xmlns:c16="http://schemas.microsoft.com/office/drawing/2014/chart" uri="{C3380CC4-5D6E-409C-BE32-E72D297353CC}">
              <c16:uniqueId val="{00000007-FFD7-4355-9C47-A5F76E200A9A}"/>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1.53</c:v>
                </c:pt>
                <c:pt idx="1">
                  <c:v>#N/A</c:v>
                </c:pt>
                <c:pt idx="2">
                  <c:v>1.47</c:v>
                </c:pt>
                <c:pt idx="3">
                  <c:v>#N/A</c:v>
                </c:pt>
                <c:pt idx="4">
                  <c:v>1.43</c:v>
                </c:pt>
                <c:pt idx="5">
                  <c:v>#N/A</c:v>
                </c:pt>
                <c:pt idx="6">
                  <c:v>1.4</c:v>
                </c:pt>
                <c:pt idx="7">
                  <c:v>#N/A</c:v>
                </c:pt>
                <c:pt idx="8">
                  <c:v>1.34</c:v>
                </c:pt>
                <c:pt idx="9">
                  <c:v>#N/A</c:v>
                </c:pt>
              </c:numCache>
            </c:numRef>
          </c:val>
          <c:extLst>
            <c:ext xmlns:c16="http://schemas.microsoft.com/office/drawing/2014/chart" uri="{C3380CC4-5D6E-409C-BE32-E72D297353CC}">
              <c16:uniqueId val="{00000008-FFD7-4355-9C47-A5F76E200A9A}"/>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2.11</c:v>
                </c:pt>
                <c:pt idx="1">
                  <c:v>#N/A</c:v>
                </c:pt>
                <c:pt idx="2">
                  <c:v>2.0699999999999998</c:v>
                </c:pt>
                <c:pt idx="3">
                  <c:v>#N/A</c:v>
                </c:pt>
                <c:pt idx="4">
                  <c:v>2.0699999999999998</c:v>
                </c:pt>
                <c:pt idx="5">
                  <c:v>#N/A</c:v>
                </c:pt>
                <c:pt idx="6">
                  <c:v>2.0699999999999998</c:v>
                </c:pt>
                <c:pt idx="7">
                  <c:v>#N/A</c:v>
                </c:pt>
                <c:pt idx="8">
                  <c:v>2.0699999999999998</c:v>
                </c:pt>
                <c:pt idx="9">
                  <c:v>#N/A</c:v>
                </c:pt>
              </c:numCache>
            </c:numRef>
          </c:val>
          <c:extLst>
            <c:ext xmlns:c16="http://schemas.microsoft.com/office/drawing/2014/chart" uri="{C3380CC4-5D6E-409C-BE32-E72D297353CC}">
              <c16:uniqueId val="{00000009-FFD7-4355-9C47-A5F76E200A9A}"/>
            </c:ext>
          </c:extLst>
        </c:ser>
        <c:dLbls>
          <c:showLegendKey val="0"/>
          <c:showVal val="0"/>
          <c:showCatName val="0"/>
          <c:showSerName val="0"/>
          <c:showPercent val="0"/>
          <c:showBubbleSize val="0"/>
        </c:dLbls>
        <c:gapWidth val="150"/>
        <c:overlap val="100"/>
        <c:axId val="198228224"/>
        <c:axId val="198508544"/>
      </c:barChart>
      <c:catAx>
        <c:axId val="1982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508544"/>
        <c:crosses val="autoZero"/>
        <c:auto val="1"/>
        <c:lblAlgn val="ctr"/>
        <c:lblOffset val="100"/>
        <c:tickLblSkip val="1"/>
        <c:tickMarkSkip val="1"/>
        <c:noMultiLvlLbl val="0"/>
      </c:catAx>
      <c:valAx>
        <c:axId val="19850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2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4803</c:v>
                </c:pt>
                <c:pt idx="5">
                  <c:v>4890</c:v>
                </c:pt>
                <c:pt idx="8">
                  <c:v>4864</c:v>
                </c:pt>
                <c:pt idx="11">
                  <c:v>4819</c:v>
                </c:pt>
                <c:pt idx="14">
                  <c:v>4908</c:v>
                </c:pt>
              </c:numCache>
            </c:numRef>
          </c:val>
          <c:extLst>
            <c:ext xmlns:c16="http://schemas.microsoft.com/office/drawing/2014/chart" uri="{C3380CC4-5D6E-409C-BE32-E72D297353CC}">
              <c16:uniqueId val="{00000000-5306-4B38-BBF3-6B5709236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06-4B38-BBF3-6B5709236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8</c:v>
                </c:pt>
                <c:pt idx="6">
                  <c:v>8</c:v>
                </c:pt>
                <c:pt idx="9">
                  <c:v>8</c:v>
                </c:pt>
                <c:pt idx="12">
                  <c:v>8</c:v>
                </c:pt>
              </c:numCache>
            </c:numRef>
          </c:val>
          <c:extLst>
            <c:ext xmlns:c16="http://schemas.microsoft.com/office/drawing/2014/chart" uri="{C3380CC4-5D6E-409C-BE32-E72D297353CC}">
              <c16:uniqueId val="{00000002-5306-4B38-BBF3-6B5709236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303</c:v>
                </c:pt>
                <c:pt idx="3">
                  <c:v>292</c:v>
                </c:pt>
                <c:pt idx="6">
                  <c:v>322</c:v>
                </c:pt>
                <c:pt idx="9">
                  <c:v>354</c:v>
                </c:pt>
                <c:pt idx="12">
                  <c:v>388</c:v>
                </c:pt>
              </c:numCache>
            </c:numRef>
          </c:val>
          <c:extLst>
            <c:ext xmlns:c16="http://schemas.microsoft.com/office/drawing/2014/chart" uri="{C3380CC4-5D6E-409C-BE32-E72D297353CC}">
              <c16:uniqueId val="{00000003-5306-4B38-BBF3-6B5709236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573</c:v>
                </c:pt>
                <c:pt idx="3">
                  <c:v>567</c:v>
                </c:pt>
                <c:pt idx="6">
                  <c:v>535</c:v>
                </c:pt>
                <c:pt idx="9">
                  <c:v>538</c:v>
                </c:pt>
                <c:pt idx="12">
                  <c:v>456</c:v>
                </c:pt>
              </c:numCache>
            </c:numRef>
          </c:val>
          <c:extLst>
            <c:ext xmlns:c16="http://schemas.microsoft.com/office/drawing/2014/chart" uri="{C3380CC4-5D6E-409C-BE32-E72D297353CC}">
              <c16:uniqueId val="{00000004-5306-4B38-BBF3-6B5709236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06-4B38-BBF3-6B5709236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06-4B38-BBF3-6B5709236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5726</c:v>
                </c:pt>
                <c:pt idx="3">
                  <c:v>5576</c:v>
                </c:pt>
                <c:pt idx="6">
                  <c:v>5522</c:v>
                </c:pt>
                <c:pt idx="9">
                  <c:v>5495</c:v>
                </c:pt>
                <c:pt idx="12">
                  <c:v>5668</c:v>
                </c:pt>
              </c:numCache>
            </c:numRef>
          </c:val>
          <c:extLst>
            <c:ext xmlns:c16="http://schemas.microsoft.com/office/drawing/2014/chart" uri="{C3380CC4-5D6E-409C-BE32-E72D297353CC}">
              <c16:uniqueId val="{00000007-5306-4B38-BBF3-6B5709236444}"/>
            </c:ext>
          </c:extLst>
        </c:ser>
        <c:dLbls>
          <c:showLegendKey val="0"/>
          <c:showVal val="0"/>
          <c:showCatName val="0"/>
          <c:showSerName val="0"/>
          <c:showPercent val="0"/>
          <c:showBubbleSize val="0"/>
        </c:dLbls>
        <c:gapWidth val="100"/>
        <c:overlap val="100"/>
        <c:axId val="204379648"/>
        <c:axId val="20438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1815</c:v>
                </c:pt>
                <c:pt idx="2">
                  <c:v>#N/A</c:v>
                </c:pt>
                <c:pt idx="3">
                  <c:v>#N/A</c:v>
                </c:pt>
                <c:pt idx="4">
                  <c:v>1553</c:v>
                </c:pt>
                <c:pt idx="5">
                  <c:v>#N/A</c:v>
                </c:pt>
                <c:pt idx="6">
                  <c:v>#N/A</c:v>
                </c:pt>
                <c:pt idx="7">
                  <c:v>1523</c:v>
                </c:pt>
                <c:pt idx="8">
                  <c:v>#N/A</c:v>
                </c:pt>
                <c:pt idx="9">
                  <c:v>#N/A</c:v>
                </c:pt>
                <c:pt idx="10">
                  <c:v>1576</c:v>
                </c:pt>
                <c:pt idx="11">
                  <c:v>#N/A</c:v>
                </c:pt>
                <c:pt idx="12">
                  <c:v>#N/A</c:v>
                </c:pt>
                <c:pt idx="13">
                  <c:v>1612</c:v>
                </c:pt>
                <c:pt idx="14">
                  <c:v>#N/A</c:v>
                </c:pt>
              </c:numCache>
            </c:numRef>
          </c:val>
          <c:smooth val="0"/>
          <c:extLst>
            <c:ext xmlns:c16="http://schemas.microsoft.com/office/drawing/2014/chart" uri="{C3380CC4-5D6E-409C-BE32-E72D297353CC}">
              <c16:uniqueId val="{00000008-5306-4B38-BBF3-6B5709236444}"/>
            </c:ext>
          </c:extLst>
        </c:ser>
        <c:dLbls>
          <c:showLegendKey val="0"/>
          <c:showVal val="0"/>
          <c:showCatName val="0"/>
          <c:showSerName val="0"/>
          <c:showPercent val="0"/>
          <c:showBubbleSize val="0"/>
        </c:dLbls>
        <c:marker val="1"/>
        <c:smooth val="0"/>
        <c:axId val="204379648"/>
        <c:axId val="204381568"/>
      </c:lineChart>
      <c:catAx>
        <c:axId val="2043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381568"/>
        <c:crosses val="autoZero"/>
        <c:auto val="1"/>
        <c:lblAlgn val="ctr"/>
        <c:lblOffset val="100"/>
        <c:tickLblSkip val="1"/>
        <c:tickMarkSkip val="1"/>
        <c:noMultiLvlLbl val="0"/>
      </c:catAx>
      <c:valAx>
        <c:axId val="2043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43113</c:v>
                </c:pt>
                <c:pt idx="5">
                  <c:v>43647</c:v>
                </c:pt>
                <c:pt idx="8">
                  <c:v>43133</c:v>
                </c:pt>
                <c:pt idx="11">
                  <c:v>41838</c:v>
                </c:pt>
                <c:pt idx="14">
                  <c:v>41154</c:v>
                </c:pt>
              </c:numCache>
            </c:numRef>
          </c:val>
          <c:extLst>
            <c:ext xmlns:c16="http://schemas.microsoft.com/office/drawing/2014/chart" uri="{C3380CC4-5D6E-409C-BE32-E72D297353CC}">
              <c16:uniqueId val="{00000000-A593-4B66-9058-A849B36DEA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1732</c:v>
                </c:pt>
                <c:pt idx="5">
                  <c:v>1795</c:v>
                </c:pt>
                <c:pt idx="8">
                  <c:v>1724</c:v>
                </c:pt>
                <c:pt idx="11">
                  <c:v>1586</c:v>
                </c:pt>
                <c:pt idx="14">
                  <c:v>2801</c:v>
                </c:pt>
              </c:numCache>
            </c:numRef>
          </c:val>
          <c:extLst>
            <c:ext xmlns:c16="http://schemas.microsoft.com/office/drawing/2014/chart" uri="{C3380CC4-5D6E-409C-BE32-E72D297353CC}">
              <c16:uniqueId val="{00000001-A593-4B66-9058-A849B36DEA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18696</c:v>
                </c:pt>
                <c:pt idx="5">
                  <c:v>19234</c:v>
                </c:pt>
                <c:pt idx="8">
                  <c:v>20197</c:v>
                </c:pt>
                <c:pt idx="11">
                  <c:v>20929</c:v>
                </c:pt>
                <c:pt idx="14">
                  <c:v>20915</c:v>
                </c:pt>
              </c:numCache>
            </c:numRef>
          </c:val>
          <c:extLst>
            <c:ext xmlns:c16="http://schemas.microsoft.com/office/drawing/2014/chart" uri="{C3380CC4-5D6E-409C-BE32-E72D297353CC}">
              <c16:uniqueId val="{00000002-A593-4B66-9058-A849B36DEA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93-4B66-9058-A849B36DEA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93-4B66-9058-A849B36DEA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229</c:v>
                </c:pt>
                <c:pt idx="3">
                  <c:v>235</c:v>
                </c:pt>
                <c:pt idx="6">
                  <c:v>245</c:v>
                </c:pt>
                <c:pt idx="9">
                  <c:v>520</c:v>
                </c:pt>
                <c:pt idx="12">
                  <c:v>473</c:v>
                </c:pt>
              </c:numCache>
            </c:numRef>
          </c:val>
          <c:extLst>
            <c:ext xmlns:c16="http://schemas.microsoft.com/office/drawing/2014/chart" uri="{C3380CC4-5D6E-409C-BE32-E72D297353CC}">
              <c16:uniqueId val="{00000005-A593-4B66-9058-A849B36DEA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7411</c:v>
                </c:pt>
                <c:pt idx="3">
                  <c:v>6743</c:v>
                </c:pt>
                <c:pt idx="6">
                  <c:v>6622</c:v>
                </c:pt>
                <c:pt idx="9">
                  <c:v>6512</c:v>
                </c:pt>
                <c:pt idx="12">
                  <c:v>6079</c:v>
                </c:pt>
              </c:numCache>
            </c:numRef>
          </c:val>
          <c:extLst>
            <c:ext xmlns:c16="http://schemas.microsoft.com/office/drawing/2014/chart" uri="{C3380CC4-5D6E-409C-BE32-E72D297353CC}">
              <c16:uniqueId val="{00000006-A593-4B66-9058-A849B36DEA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3338</c:v>
                </c:pt>
                <c:pt idx="3">
                  <c:v>3179</c:v>
                </c:pt>
                <c:pt idx="6">
                  <c:v>2727</c:v>
                </c:pt>
                <c:pt idx="9">
                  <c:v>2905</c:v>
                </c:pt>
                <c:pt idx="12">
                  <c:v>2809</c:v>
                </c:pt>
              </c:numCache>
            </c:numRef>
          </c:val>
          <c:extLst>
            <c:ext xmlns:c16="http://schemas.microsoft.com/office/drawing/2014/chart" uri="{C3380CC4-5D6E-409C-BE32-E72D297353CC}">
              <c16:uniqueId val="{00000007-A593-4B66-9058-A849B36DEA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5697</c:v>
                </c:pt>
                <c:pt idx="3">
                  <c:v>5727</c:v>
                </c:pt>
                <c:pt idx="6">
                  <c:v>5645</c:v>
                </c:pt>
                <c:pt idx="9">
                  <c:v>5769</c:v>
                </c:pt>
                <c:pt idx="12">
                  <c:v>4774</c:v>
                </c:pt>
              </c:numCache>
            </c:numRef>
          </c:val>
          <c:extLst>
            <c:ext xmlns:c16="http://schemas.microsoft.com/office/drawing/2014/chart" uri="{C3380CC4-5D6E-409C-BE32-E72D297353CC}">
              <c16:uniqueId val="{00000008-A593-4B66-9058-A849B36DEA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c:v>
                </c:pt>
                <c:pt idx="9">
                  <c:v>4</c:v>
                </c:pt>
                <c:pt idx="12">
                  <c:v>11</c:v>
                </c:pt>
              </c:numCache>
            </c:numRef>
          </c:val>
          <c:extLst>
            <c:ext xmlns:c16="http://schemas.microsoft.com/office/drawing/2014/chart" uri="{C3380CC4-5D6E-409C-BE32-E72D297353CC}">
              <c16:uniqueId val="{00000009-A593-4B66-9058-A849B36DEA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51999</c:v>
                </c:pt>
                <c:pt idx="3">
                  <c:v>52811</c:v>
                </c:pt>
                <c:pt idx="6">
                  <c:v>51767</c:v>
                </c:pt>
                <c:pt idx="9">
                  <c:v>49696</c:v>
                </c:pt>
                <c:pt idx="12">
                  <c:v>49032</c:v>
                </c:pt>
              </c:numCache>
            </c:numRef>
          </c:val>
          <c:extLst>
            <c:ext xmlns:c16="http://schemas.microsoft.com/office/drawing/2014/chart" uri="{C3380CC4-5D6E-409C-BE32-E72D297353CC}">
              <c16:uniqueId val="{0000000A-A593-4B66-9058-A849B36DEAA7}"/>
            </c:ext>
          </c:extLst>
        </c:ser>
        <c:dLbls>
          <c:showLegendKey val="0"/>
          <c:showVal val="0"/>
          <c:showCatName val="0"/>
          <c:showSerName val="0"/>
          <c:showPercent val="0"/>
          <c:showBubbleSize val="0"/>
        </c:dLbls>
        <c:gapWidth val="100"/>
        <c:overlap val="100"/>
        <c:axId val="204982144"/>
        <c:axId val="204992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5133</c:v>
                </c:pt>
                <c:pt idx="2">
                  <c:v>#N/A</c:v>
                </c:pt>
                <c:pt idx="3">
                  <c:v>#N/A</c:v>
                </c:pt>
                <c:pt idx="4">
                  <c:v>4018</c:v>
                </c:pt>
                <c:pt idx="5">
                  <c:v>#N/A</c:v>
                </c:pt>
                <c:pt idx="6">
                  <c:v>#N/A</c:v>
                </c:pt>
                <c:pt idx="7">
                  <c:v>1952</c:v>
                </c:pt>
                <c:pt idx="8">
                  <c:v>#N/A</c:v>
                </c:pt>
                <c:pt idx="9">
                  <c:v>#N/A</c:v>
                </c:pt>
                <c:pt idx="10">
                  <c:v>1054</c:v>
                </c:pt>
                <c:pt idx="11">
                  <c:v>#N/A</c:v>
                </c:pt>
                <c:pt idx="12">
                  <c:v>#N/A</c:v>
                </c:pt>
                <c:pt idx="13">
                  <c:v>0</c:v>
                </c:pt>
                <c:pt idx="14">
                  <c:v>#N/A</c:v>
                </c:pt>
              </c:numCache>
            </c:numRef>
          </c:val>
          <c:smooth val="0"/>
          <c:extLst>
            <c:ext xmlns:c16="http://schemas.microsoft.com/office/drawing/2014/chart" uri="{C3380CC4-5D6E-409C-BE32-E72D297353CC}">
              <c16:uniqueId val="{0000000B-A593-4B66-9058-A849B36DEAA7}"/>
            </c:ext>
          </c:extLst>
        </c:ser>
        <c:dLbls>
          <c:showLegendKey val="0"/>
          <c:showVal val="0"/>
          <c:showCatName val="0"/>
          <c:showSerName val="0"/>
          <c:showPercent val="0"/>
          <c:showBubbleSize val="0"/>
        </c:dLbls>
        <c:marker val="1"/>
        <c:smooth val="0"/>
        <c:axId val="204982144"/>
        <c:axId val="204992512"/>
      </c:lineChart>
      <c:catAx>
        <c:axId val="2049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992512"/>
        <c:crosses val="autoZero"/>
        <c:auto val="1"/>
        <c:lblAlgn val="ctr"/>
        <c:lblOffset val="100"/>
        <c:tickLblSkip val="1"/>
        <c:tickMarkSkip val="1"/>
        <c:noMultiLvlLbl val="0"/>
      </c:catAx>
      <c:valAx>
        <c:axId val="20499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9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3563</c:v>
                </c:pt>
                <c:pt idx="1">
                  <c:v>3564</c:v>
                </c:pt>
                <c:pt idx="2">
                  <c:v>3564</c:v>
                </c:pt>
              </c:numCache>
            </c:numRef>
          </c:val>
          <c:extLst>
            <c:ext xmlns:c16="http://schemas.microsoft.com/office/drawing/2014/chart" uri="{C3380CC4-5D6E-409C-BE32-E72D297353CC}">
              <c16:uniqueId val="{00000000-800F-4B01-B9F6-47E0C554E4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9005</c:v>
                </c:pt>
                <c:pt idx="1">
                  <c:v>9315</c:v>
                </c:pt>
                <c:pt idx="2">
                  <c:v>9325</c:v>
                </c:pt>
              </c:numCache>
            </c:numRef>
          </c:val>
          <c:extLst>
            <c:ext xmlns:c16="http://schemas.microsoft.com/office/drawing/2014/chart" uri="{C3380CC4-5D6E-409C-BE32-E72D297353CC}">
              <c16:uniqueId val="{00000001-800F-4B01-B9F6-47E0C554E4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9320</c:v>
                </c:pt>
                <c:pt idx="1">
                  <c:v>10039</c:v>
                </c:pt>
                <c:pt idx="2">
                  <c:v>9948</c:v>
                </c:pt>
              </c:numCache>
            </c:numRef>
          </c:val>
          <c:extLst>
            <c:ext xmlns:c16="http://schemas.microsoft.com/office/drawing/2014/chart" uri="{C3380CC4-5D6E-409C-BE32-E72D297353CC}">
              <c16:uniqueId val="{00000002-800F-4B01-B9F6-47E0C554E44F}"/>
            </c:ext>
          </c:extLst>
        </c:ser>
        <c:dLbls>
          <c:showLegendKey val="0"/>
          <c:showVal val="0"/>
          <c:showCatName val="0"/>
          <c:showSerName val="0"/>
          <c:showPercent val="0"/>
          <c:showBubbleSize val="0"/>
        </c:dLbls>
        <c:gapWidth val="120"/>
        <c:overlap val="100"/>
        <c:axId val="205527680"/>
        <c:axId val="205537664"/>
      </c:barChart>
      <c:catAx>
        <c:axId val="2055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537664"/>
        <c:crosses val="autoZero"/>
        <c:auto val="1"/>
        <c:lblAlgn val="ctr"/>
        <c:lblOffset val="100"/>
        <c:tickLblSkip val="1"/>
        <c:tickMarkSkip val="1"/>
        <c:noMultiLvlLbl val="0"/>
      </c:catAx>
      <c:valAx>
        <c:axId val="20553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5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{F7F59C14-F671-4CF4-8BD0-70F0046E353B}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57-4DBE-81D2-6D8D4221EC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{5967A036-E467-4931-823F-46F15D548812}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57-4DBE-81D2-6D8D4221EC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{331926F2-18EC-49EB-8302-F8398CB734CB}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57-4DBE-81D2-6D8D4221EC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{C741BD99-8020-48AA-B62B-52488CD4A25D}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57-4DBE-81D2-6D8D4221EC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{C9F33848-B199-4B8E-8D6D-8D28ADD14E8B}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57-4DBE-81D2-6D8D4221EC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{A8A658DE-E6AC-407D-8E09-404F8007EEE5}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57-4DBE-81D2-6D8D4221EC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{383A06C4-A1E9-48B9-9B8E-67151CE30F04}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57-4DBE-81D2-6D8D4221EC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{522D7B93-721D-4233-B58C-50F83781C357}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57-4DBE-81D2-6D8D4221EC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{4986EB17-B028-4041-B2C9-003C113A7860}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57-4DBE-81D2-6D8D4221EC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56.7</c:v>
                </c:pt>
                <c:pt idx="24">
                  <c:v>58.2</c:v>
                </c:pt>
                <c:pt idx="32">
                  <c:v>59.5</c:v>
                </c:pt>
              </c:numCache>
            </c:numRef>
          </c:xVal>
          <c:yVal>
            <c:numRef>
              <c:f>公会計指標分析・財政指標組合せ分析表!$BP$51:$DC$51</c:f>
              <c:numCache>
                <c:formatCode>#,##0.0;"▲ "#,##0.0</c:formatCode>
                <c:ptCount val="40"/>
                <c:pt idx="8">
                  <c:v>20.100000000000001</c:v>
                </c:pt>
                <c:pt idx="16">
                  <c:v>9.9</c:v>
                </c:pt>
                <c:pt idx="24">
                  <c:v>5.5</c:v>
                </c:pt>
              </c:numCache>
            </c:numRef>
          </c:yVal>
          <c:smooth val="0"/>
          <c:extLst>
            <c:ext xmlns:c16="http://schemas.microsoft.com/office/drawing/2014/chart" uri="{C3380CC4-5D6E-409C-BE32-E72D297353CC}">
              <c16:uniqueId val="{00000009-6B57-4DBE-81D2-6D8D4221EC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{510F4A20-03AA-4368-81FB-F5518D862902}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57-4DBE-81D2-6D8D4221EC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{95BD597A-BB00-4EA3-89C0-6D214A454324}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57-4DBE-81D2-6D8D4221EC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{F215F44C-8119-436E-849D-95333D3A9EAD}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57-4DBE-81D2-6D8D4221EC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{5F8016C0-0CF1-4089-97E7-6CA80A3E8674}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57-4DBE-81D2-6D8D4221EC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{F0D48BC7-5019-4F2C-A83A-2D4E3BA18156}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57-4DBE-81D2-6D8D4221ECD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{04E53F0B-3133-44B9-A344-CC7D48A976B2}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57-4DBE-81D2-6D8D4221ECD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{759B7D4F-69C3-42A1-AE63-7D1C4C623843}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57-4DBE-81D2-6D8D4221ECD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{A6B5B535-7657-4C09-AF90-9D069FF65861}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57-4DBE-81D2-6D8D4221ECD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{65B55B34-E12E-48B6-9BBA-44803A562CDC}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57-4DBE-81D2-6D8D4221EC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6B57-4DBE-81D2-6D8D4221ECDE}"/>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{C59FD1CB-325A-4A0A-97A8-BF650656714E}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948-4F9A-AF81-84EBDC33E1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{1EAF6C6A-0F20-4D16-8883-0A93D873990C}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8-4F9A-AF81-84EBDC33E1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{A5EF44F7-F0F0-4934-8C72-AE9BAE8D2AD6}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8-4F9A-AF81-84EBDC33E1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{76CCF28F-B5FF-44EB-9C11-FDC8738DBEC3}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8-4F9A-AF81-84EBDC33E1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{7E38824E-2A04-4B7C-8DDB-B81CDB96F8F9}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8-4F9A-AF81-84EBDC33E1E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{DFF87E85-CA4E-4A59-A1C9-57EE75AEB1B4}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948-4F9A-AF81-84EBDC33E1E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{1AA00165-6014-4D01-BCDD-298011D8EF42}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948-4F9A-AF81-84EBDC33E1E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{B8BCD8C9-4165-4410-BD8A-02AEC1C0C5A9}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948-4F9A-AF81-84EBDC33E1E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{2BEF2D8B-ED75-401A-BF4E-A7847EEEA790}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948-4F9A-AF81-84EBDC33E1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8.1999999999999993</c:v>
                </c:pt>
                <c:pt idx="24">
                  <c:v>7.9</c:v>
                </c:pt>
                <c:pt idx="32">
                  <c:v>8.1</c:v>
                </c:pt>
              </c:numCache>
            </c:numRef>
          </c:xVal>
          <c:yVal>
            <c:numRef>
              <c:f>公会計指標分析・財政指標組合せ分析表!$BP$73:$DC$73</c:f>
              <c:numCache>
                <c:formatCode>#,##0.0;"▲ "#,##0.0</c:formatCode>
                <c:ptCount val="40"/>
                <c:pt idx="0">
                  <c:v>25.8</c:v>
                </c:pt>
                <c:pt idx="8">
                  <c:v>20.100000000000001</c:v>
                </c:pt>
                <c:pt idx="16">
                  <c:v>9.9</c:v>
                </c:pt>
                <c:pt idx="24">
                  <c:v>5.5</c:v>
                </c:pt>
              </c:numCache>
            </c:numRef>
          </c:yVal>
          <c:smooth val="0"/>
          <c:extLst>
            <c:ext xmlns:c16="http://schemas.microsoft.com/office/drawing/2014/chart" uri="{C3380CC4-5D6E-409C-BE32-E72D297353CC}">
              <c16:uniqueId val="{00000009-A948-4F9A-AF81-84EBDC33E1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{E3C58514-09CE-4D3C-9B95-0C514A4D8B62}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948-4F9A-AF81-84EBDC33E1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{0DA21044-292E-40EB-BF94-29A8A4F87DF1}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8-4F9A-AF81-84EBDC33E1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{D95EDE80-7DF0-4100-9E3C-56C783D5C5EB}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8-4F9A-AF81-84EBDC33E1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{2934D28E-9089-40DC-9875-7D06DE42F56A}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8-4F9A-AF81-84EBDC33E1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{A1F07A6A-A4BC-4BCC-9433-4BBA4C7496C2}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8-4F9A-AF81-84EBDC33E1E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{DEA0999E-CFEC-489C-8D7E-8FAAB5F0D801}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948-4F9A-AF81-84EBDC33E1E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{75F182A2-4DE8-400F-84D0-E622E6386BB1}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948-4F9A-AF81-84EBDC33E1E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{A7FC6188-5DD2-471D-B7A7-7AD08583A52A}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948-4F9A-AF81-84EBDC33E1E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{D8D0AAAC-56D0-4C93-B6DD-714CD2F9F51A}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948-4F9A-AF81-84EBDC33E1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A948-4F9A-AF81-84EBDC33E1E7}"/>
            </c:ext>
          </c:extLst>
        </c:ser>
        <c:dLbls>
          <c:showLegendKey val="0"/>
          <c:showVal val="1"/>
          <c:showCatName val="0"/>
          <c:showSerName val="0"/>
          <c:showPercent val="0"/>
          <c:showBubbleSize val="0"/>
        </c:dLbls>
        <c:axId val="84219776"/>
        <c:axId val="84234240"/>
      </c:scatterChart>
      <c:valAx>
        <c:axId val="84219776"/>
        <c:scaling>
          <c:orientation val="minMax"/>
          <c:max val="10.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年度の財政力指数は、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地方消費税交付金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の増加などに伴い基準財政収入額が増加となったものの、社会福祉費における単位費用の増などにより基準財政需要額が増加したため、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ポイントで前年同数値となっている。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過疎化・少子高齢化が進む中、本市においては類似団体や全国市町村平均と比較しても下回っているため、引き続き自主財源の確保に努める。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前年度と比較し、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臨時財政対策債償還額の増加や平成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年度実施事業に係る合併特例債の元金償還開始に伴う償還額の増加等により公債費が増加したほか、施設の老朽化に伴う補修や道路構造物等の点検の実施による維持補修費の増加など</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18204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454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0412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848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月に市町村が合併し、和歌山県全域の約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位の広大な面積を有することとなり、旧町村単位に</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つの行政局を配置していることなどから、人件費・物件費等については、類似団体や全国平均を上回っている。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年度においては、退職手当組合負担金の減少等により人件費の減少はあるものの、消防用車両の点検実施や災害廃棄物の処理の発生等により物件費が増加となり、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依然として類似団体や全国平均より高水準で推移していることから、今後も定員管理の適正化や経費の削減等に努める。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168993</xdr:rowOff>
    </xdr:from>
    <xdr:to>
      <xdr:col>23</xdr:col>
      <xdr:colOff>133350</xdr:colOff>
      <xdr:row>85</xdr:row>
      <xdr:rowOff>64847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0793"/>
          <a:ext cx="8382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149814</xdr:rowOff>
    </xdr:from>
    <xdr:to>
      <xdr:col>19</xdr:col>
      <xdr:colOff>133350</xdr:colOff>
      <xdr:row>84</xdr:row>
      <xdr:rowOff>168993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51614"/>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149814</xdr:rowOff>
    </xdr:from>
    <xdr:to>
      <xdr:col>15</xdr:col>
      <xdr:colOff>82550</xdr:colOff>
      <xdr:row>84</xdr:row>
      <xdr:rowOff>171425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51614"/>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131852</xdr:rowOff>
    </xdr:from>
    <xdr:to>
      <xdr:col>11</xdr:col>
      <xdr:colOff>31750</xdr:colOff>
      <xdr:row>84</xdr:row>
      <xdr:rowOff>171425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3365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14047</xdr:rowOff>
    </xdr:from>
    <xdr:to>
      <xdr:col>23</xdr:col>
      <xdr:colOff>184150</xdr:colOff>
      <xdr:row>85</xdr:row>
      <xdr:rowOff>115647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157574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118193</xdr:rowOff>
    </xdr:from>
    <xdr:to>
      <xdr:col>19</xdr:col>
      <xdr:colOff>184150</xdr:colOff>
      <xdr:row>85</xdr:row>
      <xdr:rowOff>48343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33120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99014</xdr:rowOff>
    </xdr:from>
    <xdr:to>
      <xdr:col>15</xdr:col>
      <xdr:colOff>133350</xdr:colOff>
      <xdr:row>85</xdr:row>
      <xdr:rowOff>29164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120625</xdr:rowOff>
    </xdr:from>
    <xdr:to>
      <xdr:col>11</xdr:col>
      <xdr:colOff>82550</xdr:colOff>
      <xdr:row>85</xdr:row>
      <xdr:rowOff>50775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35552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81052</xdr:rowOff>
    </xdr:from>
    <xdr:to>
      <xdr:col>7</xdr:col>
      <xdr:colOff>31750</xdr:colOff>
      <xdr:row>85</xdr:row>
      <xdr:rowOff>11202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167429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6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類似団体や全国市</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平均と比較して上回った状況にあり、今後も引き続き、給与体系の調整等を含め、適正化に努める。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144639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473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定員適正化計画に基づき、計画的に職員数の削減に取り組んでいるものの、平成</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市町村が合併し、和歌山県全域の約</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％、県内第</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位の広大な面積を有することや、旧町村単位に</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つの行政局を配置しており、加えて隣接する上富田町から消防業務を受託していることなどから、類似団体や全国市町村平均と比較して上回っている状況にある。一方、人口が同規模程度で、面積が</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ｋ㎡以上の自治体と比較した場合、職種にもよるが、職員数は下回っている状況にある。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20078</xdr:rowOff>
    </xdr:from>
    <xdr:to>
      <xdr:col>81</xdr:col>
      <xdr:colOff>44450</xdr:colOff>
      <xdr:row>63</xdr:row>
      <xdr:rowOff>23525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2142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147865</xdr:rowOff>
    </xdr:from>
    <xdr:to>
      <xdr:col>77</xdr:col>
      <xdr:colOff>44450</xdr:colOff>
      <xdr:row>63</xdr:row>
      <xdr:rowOff>20078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7765"/>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147865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67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116840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144175</xdr:rowOff>
    </xdr:from>
    <xdr:to>
      <xdr:col>81</xdr:col>
      <xdr:colOff>95250</xdr:colOff>
      <xdr:row>63</xdr:row>
      <xdr:rowOff>74325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116252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140728</xdr:rowOff>
    </xdr:from>
    <xdr:to>
      <xdr:col>77</xdr:col>
      <xdr:colOff>95250</xdr:colOff>
      <xdr:row>63</xdr:row>
      <xdr:rowOff>70878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55655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5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97065</xdr:rowOff>
    </xdr:from>
    <xdr:to>
      <xdr:col>73</xdr:col>
      <xdr:colOff>44450</xdr:colOff>
      <xdr:row>63</xdr:row>
      <xdr:rowOff>27215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11992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年度で終了したことや、田辺周辺衛生施設組合の地方債の元利償還が平成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年度に終了したことなどにより、比率は改善傾向にあ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の償還が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開始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したこと等により、前年度に比べ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今後も比率の更なる改善に向け、地方債の適正管理に努める。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83312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簡易水道事業の上水道事業への統合に伴う公営企業への繰出金の減少や定期償還に伴う地方債現在高の減少等により、将来負担額を充当可能財源等が上回ったため、将来負担比率は算定されていない。</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今後も地方債の計画的な発行や、定員適正化計画に基づく適正な定員管理の実施により、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健全な行政経営に</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147562</xdr:rowOff>
    </xdr:from>
    <xdr:to>
      <xdr:col>77</xdr:col>
      <xdr:colOff>44450</xdr:colOff>
      <xdr:row>14</xdr:row>
      <xdr:rowOff>26670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7641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26670</xdr:rowOff>
    </xdr:from>
    <xdr:to>
      <xdr:col>72</xdr:col>
      <xdr:colOff>203200</xdr:colOff>
      <xdr:row>14</xdr:row>
      <xdr:rowOff>143873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697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15</xdr:row>
      <xdr:rowOff>37919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4417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96762</xdr:rowOff>
    </xdr:from>
    <xdr:to>
      <xdr:col>77</xdr:col>
      <xdr:colOff>95250</xdr:colOff>
      <xdr:row>14</xdr:row>
      <xdr:rowOff>26912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37089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9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158569</xdr:rowOff>
    </xdr:from>
    <xdr:to>
      <xdr:col>64</xdr:col>
      <xdr:colOff>152400</xdr:colOff>
      <xdr:row>15</xdr:row>
      <xdr:rowOff>88719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98896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災害等による消防団員の出動件数増に伴う増加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退職手当組合負担金の減少等により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今後も引き続き、定員適正化計画に基づき、人件費の削減に努める。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物件費に係る経常収支比率は、類似団体や全国平均と比較すると下回っている状況ではあるが、近年は悪化傾向にある。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年度はほぼ前年度並みで推移しているものの、今後も引き続き各施設における指定管理者制度の活用や民間委託などに取り組み、経費の削減に努める。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障害者自立支援給付金の増加はあるものの、生活保護費の減少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と同率の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今後においても、生活保護における状況把握や資格審査等の適正化などの検討を進めていくことで、財政を圧迫する上昇傾向を少しでも抑制できるよう努める。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に係る経常収支比率は、維持補修費と繰出金が該当し、類似団体平均と比較すると下回っている状況にあるが、その主なものは、介護保険特別会計や後期高齢者医療特別会計への繰出しに対するものが高い割合を占めており、今後、高齢化が進むことにより、増加となることが予想され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簡易水道事業の上水道事業への統合に伴う簡易水道事業特別会計への繰出金の皆減等に</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更なる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経費削減や、料金収入の確保に向けた加入啓発・促進に取り組み、普通会計における負担の抑制に努める。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3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4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164556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55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105773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補助費等に係る経常収支比率は、類似団体や全国市町村平均と比較すると下回っている状況にあ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簡易水道事業の上水道事業への統合に伴う上水道事業への繰出金の増加等により、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今後も引き続き、各種団体への補助金等の交付に対し、見直しや廃止を検討し、適正な交付に努める。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76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0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98425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98425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109872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47625</xdr:rowOff>
    </xdr:from>
    <xdr:to>
      <xdr:col>74</xdr:col>
      <xdr:colOff>31750</xdr:colOff>
      <xdr:row>36</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47625</xdr:rowOff>
    </xdr:from>
    <xdr:to>
      <xdr:col>65</xdr:col>
      <xdr:colOff>53975</xdr:colOff>
      <xdr:row>36</xdr:row>
      <xdr:rowOff>149225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159402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係る経常収支比率は、ごみ処理関連施設などの生活基盤整備事業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辺地</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対策事業債等に係る償還の減少はあるものの、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年度実施事業に係る合併特例債の償還が開始したこと等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により前年度に比べ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今後も地方債の計画的な発行に努める。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118836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111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66584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98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53521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588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14332</xdr:rowOff>
    </xdr:from>
    <xdr:to>
      <xdr:col>11</xdr:col>
      <xdr:colOff>9525</xdr:colOff>
      <xdr:row>79</xdr:row>
      <xdr:rowOff>79648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68036</xdr:rowOff>
    </xdr:from>
    <xdr:to>
      <xdr:col>24</xdr:col>
      <xdr:colOff>76200</xdr:colOff>
      <xdr:row>79</xdr:row>
      <xdr:rowOff>169636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40113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公債費を除く経常収支比率については、類似団体や全国平均と比較すると下回っている状況にある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今後も扶助費等の増加が見込まれることから、経常経費の削減とともに、徴収率の向上、自主財源の確保などに向け、積極的に取り組む。</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76</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011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104347</xdr:rowOff>
    </xdr:from>
    <xdr:to>
      <xdr:col>29</xdr:col>
      <xdr:colOff>127000</xdr:colOff>
      <xdr:row>14</xdr:row>
      <xdr:rowOff>149724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2272"/>
          <a:ext cx="6477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149724</xdr:rowOff>
    </xdr:from>
    <xdr:to>
      <xdr:col>26</xdr:col>
      <xdr:colOff>50800</xdr:colOff>
      <xdr:row>15</xdr:row>
      <xdr:rowOff>11241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7649"/>
          <a:ext cx="698500" cy="3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11241</xdr:rowOff>
    </xdr:from>
    <xdr:to>
      <xdr:col>22</xdr:col>
      <xdr:colOff>114300</xdr:colOff>
      <xdr:row>15</xdr:row>
      <xdr:rowOff>18867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0616"/>
          <a:ext cx="6985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18867</xdr:rowOff>
    </xdr:from>
    <xdr:to>
      <xdr:col>18</xdr:col>
      <xdr:colOff>177800</xdr:colOff>
      <xdr:row>15</xdr:row>
      <xdr:rowOff>28403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53547</xdr:rowOff>
    </xdr:from>
    <xdr:to>
      <xdr:col>29</xdr:col>
      <xdr:colOff>177800</xdr:colOff>
      <xdr:row>14</xdr:row>
      <xdr:rowOff>155147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0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98924</xdr:rowOff>
    </xdr:from>
    <xdr:to>
      <xdr:col>26</xdr:col>
      <xdr:colOff>101600</xdr:colOff>
      <xdr:row>15</xdr:row>
      <xdr:rowOff>29074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39251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131891</xdr:rowOff>
    </xdr:from>
    <xdr:to>
      <xdr:col>22</xdr:col>
      <xdr:colOff>165100</xdr:colOff>
      <xdr:row>15</xdr:row>
      <xdr:rowOff>62041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72218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139517</xdr:rowOff>
    </xdr:from>
    <xdr:to>
      <xdr:col>19</xdr:col>
      <xdr:colOff>38100</xdr:colOff>
      <xdr:row>15</xdr:row>
      <xdr:rowOff>69667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149053</xdr:rowOff>
    </xdr:from>
    <xdr:to>
      <xdr:col>15</xdr:col>
      <xdr:colOff>101600</xdr:colOff>
      <xdr:row>15</xdr:row>
      <xdr:rowOff>79203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89380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30851</xdr:rowOff>
    </xdr:from>
    <xdr:to>
      <xdr:col>29</xdr:col>
      <xdr:colOff>127000</xdr:colOff>
      <xdr:row>36</xdr:row>
      <xdr:rowOff>49299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4101"/>
          <a:ext cx="647700" cy="1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49299</xdr:rowOff>
    </xdr:from>
    <xdr:to>
      <xdr:col>26</xdr:col>
      <xdr:colOff>50800</xdr:colOff>
      <xdr:row>36</xdr:row>
      <xdr:rowOff>72022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2549"/>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68524</xdr:rowOff>
    </xdr:from>
    <xdr:to>
      <xdr:col>22</xdr:col>
      <xdr:colOff>114300</xdr:colOff>
      <xdr:row>36</xdr:row>
      <xdr:rowOff>72022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1774"/>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342387</xdr:rowOff>
    </xdr:from>
    <xdr:to>
      <xdr:col>18</xdr:col>
      <xdr:colOff>177800</xdr:colOff>
      <xdr:row>36</xdr:row>
      <xdr:rowOff>68524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322951</xdr:rowOff>
    </xdr:from>
    <xdr:to>
      <xdr:col>29</xdr:col>
      <xdr:colOff>177800</xdr:colOff>
      <xdr:row>36</xdr:row>
      <xdr:rowOff>81651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168028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341399</xdr:rowOff>
    </xdr:from>
    <xdr:to>
      <xdr:col>26</xdr:col>
      <xdr:colOff>101600</xdr:colOff>
      <xdr:row>36</xdr:row>
      <xdr:rowOff>100099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110276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21222</xdr:rowOff>
    </xdr:from>
    <xdr:to>
      <xdr:col>22</xdr:col>
      <xdr:colOff>165100</xdr:colOff>
      <xdr:row>36</xdr:row>
      <xdr:rowOff>122822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132999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17724</xdr:rowOff>
    </xdr:from>
    <xdr:to>
      <xdr:col>19</xdr:col>
      <xdr:colOff>38100</xdr:colOff>
      <xdr:row>36</xdr:row>
      <xdr:rowOff>119324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291587</xdr:rowOff>
    </xdr:from>
    <xdr:to>
      <xdr:col>15</xdr:col>
      <xdr:colOff>101600</xdr:colOff>
      <xdr:row>36</xdr:row>
      <xdr:rowOff>50287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60464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6573</xdr:rowOff>
    </xdr:from>
    <xdr:to>
      <xdr:col>24</xdr:col>
      <xdr:colOff>63500</xdr:colOff>
      <xdr:row>34</xdr:row>
      <xdr:rowOff>25286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5873"/>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25286</xdr:rowOff>
    </xdr:from>
    <xdr:to>
      <xdr:col>19</xdr:col>
      <xdr:colOff>177800</xdr:colOff>
      <xdr:row>34</xdr:row>
      <xdr:rowOff>61111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54586"/>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61111</xdr:rowOff>
    </xdr:from>
    <xdr:to>
      <xdr:col>15</xdr:col>
      <xdr:colOff>50800</xdr:colOff>
      <xdr:row>34</xdr:row>
      <xdr:rowOff>76443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041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76443</xdr:rowOff>
    </xdr:from>
    <xdr:to>
      <xdr:col>10</xdr:col>
      <xdr:colOff>114300</xdr:colOff>
      <xdr:row>34</xdr:row>
      <xdr:rowOff>99891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574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127223</xdr:rowOff>
    </xdr:from>
    <xdr:to>
      <xdr:col>24</xdr:col>
      <xdr:colOff>114300</xdr:colOff>
      <xdr:row>34</xdr:row>
      <xdr:rowOff>57373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150100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145936</xdr:rowOff>
    </xdr:from>
    <xdr:to>
      <xdr:col>20</xdr:col>
      <xdr:colOff>38100</xdr:colOff>
      <xdr:row>34</xdr:row>
      <xdr:rowOff>76086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10311</xdr:rowOff>
    </xdr:from>
    <xdr:to>
      <xdr:col>15</xdr:col>
      <xdr:colOff>101600</xdr:colOff>
      <xdr:row>34</xdr:row>
      <xdr:rowOff>111911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25643</xdr:rowOff>
    </xdr:from>
    <xdr:to>
      <xdr:col>10</xdr:col>
      <xdr:colOff>165100</xdr:colOff>
      <xdr:row>34</xdr:row>
      <xdr:rowOff>127243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143770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49091</xdr:rowOff>
    </xdr:from>
    <xdr:to>
      <xdr:col>6</xdr:col>
      <xdr:colOff>38100</xdr:colOff>
      <xdr:row>34</xdr:row>
      <xdr:rowOff>150691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167218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164633</xdr:rowOff>
    </xdr:from>
    <xdr:to>
      <xdr:col>24</xdr:col>
      <xdr:colOff>63500</xdr:colOff>
      <xdr:row>54</xdr:row>
      <xdr:rowOff>39491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51483"/>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39491</xdr:rowOff>
    </xdr:from>
    <xdr:to>
      <xdr:col>19</xdr:col>
      <xdr:colOff>177800</xdr:colOff>
      <xdr:row>54</xdr:row>
      <xdr:rowOff>40210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97791"/>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1838</xdr:rowOff>
    </xdr:from>
    <xdr:to>
      <xdr:col>15</xdr:col>
      <xdr:colOff>50800</xdr:colOff>
      <xdr:row>54</xdr:row>
      <xdr:rowOff>40210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60138"/>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1838</xdr:rowOff>
    </xdr:from>
    <xdr:to>
      <xdr:col>10</xdr:col>
      <xdr:colOff>114300</xdr:colOff>
      <xdr:row>54</xdr:row>
      <xdr:rowOff>53730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113833</xdr:rowOff>
    </xdr:from>
    <xdr:to>
      <xdr:col>24</xdr:col>
      <xdr:colOff>114300</xdr:colOff>
      <xdr:row>54</xdr:row>
      <xdr:rowOff>43983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136710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160141</xdr:rowOff>
    </xdr:from>
    <xdr:to>
      <xdr:col>20</xdr:col>
      <xdr:colOff>38100</xdr:colOff>
      <xdr:row>54</xdr:row>
      <xdr:rowOff>90291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106818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160860</xdr:rowOff>
    </xdr:from>
    <xdr:to>
      <xdr:col>15</xdr:col>
      <xdr:colOff>101600</xdr:colOff>
      <xdr:row>54</xdr:row>
      <xdr:rowOff>91010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107537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122488</xdr:rowOff>
    </xdr:from>
    <xdr:to>
      <xdr:col>10</xdr:col>
      <xdr:colOff>165100</xdr:colOff>
      <xdr:row>54</xdr:row>
      <xdr:rowOff>52638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69165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2930</xdr:rowOff>
    </xdr:from>
    <xdr:to>
      <xdr:col>6</xdr:col>
      <xdr:colOff>38100</xdr:colOff>
      <xdr:row>54</xdr:row>
      <xdr:rowOff>104530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121057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60985</xdr:rowOff>
    </xdr:from>
    <xdr:to>
      <xdr:col>24</xdr:col>
      <xdr:colOff>63500</xdr:colOff>
      <xdr:row>77</xdr:row>
      <xdr:rowOff>117526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62635"/>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114364</xdr:rowOff>
    </xdr:from>
    <xdr:to>
      <xdr:col>19</xdr:col>
      <xdr:colOff>177800</xdr:colOff>
      <xdr:row>77</xdr:row>
      <xdr:rowOff>117526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1601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114364</xdr:rowOff>
    </xdr:from>
    <xdr:to>
      <xdr:col>15</xdr:col>
      <xdr:colOff>50800</xdr:colOff>
      <xdr:row>77</xdr:row>
      <xdr:rowOff>121298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1601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121298</xdr:rowOff>
    </xdr:from>
    <xdr:to>
      <xdr:col>10</xdr:col>
      <xdr:colOff>114300</xdr:colOff>
      <xdr:row>77</xdr:row>
      <xdr:rowOff>137985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2294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10185</xdr:rowOff>
    </xdr:from>
    <xdr:to>
      <xdr:col>24</xdr:col>
      <xdr:colOff>114300</xdr:colOff>
      <xdr:row>77</xdr:row>
      <xdr:rowOff>111785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33062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6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66726</xdr:rowOff>
    </xdr:from>
    <xdr:to>
      <xdr:col>20</xdr:col>
      <xdr:colOff>38100</xdr:colOff>
      <xdr:row>77</xdr:row>
      <xdr:rowOff>168326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159453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63564</xdr:rowOff>
    </xdr:from>
    <xdr:to>
      <xdr:col>15</xdr:col>
      <xdr:colOff>101600</xdr:colOff>
      <xdr:row>77</xdr:row>
      <xdr:rowOff>165164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70498</xdr:rowOff>
    </xdr:from>
    <xdr:to>
      <xdr:col>10</xdr:col>
      <xdr:colOff>165100</xdr:colOff>
      <xdr:row>78</xdr:row>
      <xdr:rowOff>648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87185</xdr:rowOff>
    </xdr:from>
    <xdr:to>
      <xdr:col>6</xdr:col>
      <xdr:colOff>38100</xdr:colOff>
      <xdr:row>78</xdr:row>
      <xdr:rowOff>17335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33862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106578</xdr:rowOff>
    </xdr:from>
    <xdr:to>
      <xdr:col>24</xdr:col>
      <xdr:colOff>63500</xdr:colOff>
      <xdr:row>95</xdr:row>
      <xdr:rowOff>126785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4328"/>
          <a:ext cx="838200" cy="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106578</xdr:rowOff>
    </xdr:from>
    <xdr:to>
      <xdr:col>19</xdr:col>
      <xdr:colOff>177800</xdr:colOff>
      <xdr:row>96</xdr:row>
      <xdr:rowOff>5893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4328"/>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5893</xdr:rowOff>
    </xdr:from>
    <xdr:to>
      <xdr:col>15</xdr:col>
      <xdr:colOff>50800</xdr:colOff>
      <xdr:row>96</xdr:row>
      <xdr:rowOff>89281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5093"/>
          <a:ext cx="889000" cy="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89281</xdr:rowOff>
    </xdr:from>
    <xdr:to>
      <xdr:col>10</xdr:col>
      <xdr:colOff>114300</xdr:colOff>
      <xdr:row>96</xdr:row>
      <xdr:rowOff>136297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8481"/>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75985</xdr:rowOff>
    </xdr:from>
    <xdr:to>
      <xdr:col>24</xdr:col>
      <xdr:colOff>114300</xdr:colOff>
      <xdr:row>96</xdr:row>
      <xdr:rowOff>6135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98862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55778</xdr:rowOff>
    </xdr:from>
    <xdr:to>
      <xdr:col>20</xdr:col>
      <xdr:colOff>38100</xdr:colOff>
      <xdr:row>95</xdr:row>
      <xdr:rowOff>157378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126543</xdr:rowOff>
    </xdr:from>
    <xdr:to>
      <xdr:col>15</xdr:col>
      <xdr:colOff>101600</xdr:colOff>
      <xdr:row>96</xdr:row>
      <xdr:rowOff>56693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73220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38481</xdr:rowOff>
    </xdr:from>
    <xdr:to>
      <xdr:col>10</xdr:col>
      <xdr:colOff>165100</xdr:colOff>
      <xdr:row>96</xdr:row>
      <xdr:rowOff>140081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156608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85497</xdr:rowOff>
    </xdr:from>
    <xdr:to>
      <xdr:col>6</xdr:col>
      <xdr:colOff>38100</xdr:colOff>
      <xdr:row>97</xdr:row>
      <xdr:rowOff>15647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32174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127083</xdr:rowOff>
    </xdr:from>
    <xdr:to>
      <xdr:col>55</xdr:col>
      <xdr:colOff>0</xdr:colOff>
      <xdr:row>37</xdr:row>
      <xdr:rowOff>3041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99283"/>
          <a:ext cx="8382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xdr:rowOff>
    </xdr:from>
    <xdr:to>
      <xdr:col>50</xdr:col>
      <xdr:colOff>114300</xdr:colOff>
      <xdr:row>37</xdr:row>
      <xdr:rowOff>3041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44884"/>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129326</xdr:rowOff>
    </xdr:from>
    <xdr:to>
      <xdr:col>45</xdr:col>
      <xdr:colOff>177800</xdr:colOff>
      <xdr:row>37</xdr:row>
      <xdr:rowOff>1234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0152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129326</xdr:rowOff>
    </xdr:from>
    <xdr:to>
      <xdr:col>41</xdr:col>
      <xdr:colOff>50800</xdr:colOff>
      <xdr:row>37</xdr:row>
      <xdr:rowOff>40977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01526"/>
          <a:ext cx="889000" cy="8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76283</xdr:rowOff>
    </xdr:from>
    <xdr:to>
      <xdr:col>55</xdr:col>
      <xdr:colOff>50800</xdr:colOff>
      <xdr:row>37</xdr:row>
      <xdr:rowOff>6433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54710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123691</xdr:rowOff>
    </xdr:from>
    <xdr:to>
      <xdr:col>50</xdr:col>
      <xdr:colOff>165100</xdr:colOff>
      <xdr:row>37</xdr:row>
      <xdr:rowOff>53841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44968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121884</xdr:rowOff>
    </xdr:from>
    <xdr:to>
      <xdr:col>46</xdr:col>
      <xdr:colOff>38100</xdr:colOff>
      <xdr:row>37</xdr:row>
      <xdr:rowOff>52034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78526</xdr:rowOff>
    </xdr:from>
    <xdr:to>
      <xdr:col>41</xdr:col>
      <xdr:colOff>101600</xdr:colOff>
      <xdr:row>37</xdr:row>
      <xdr:rowOff>8676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171253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161627</xdr:rowOff>
    </xdr:from>
    <xdr:to>
      <xdr:col>36</xdr:col>
      <xdr:colOff>165100</xdr:colOff>
      <xdr:row>37</xdr:row>
      <xdr:rowOff>91777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82904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10870</xdr:rowOff>
    </xdr:from>
    <xdr:to>
      <xdr:col>55</xdr:col>
      <xdr:colOff>0</xdr:colOff>
      <xdr:row>56</xdr:row>
      <xdr:rowOff>115743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40620"/>
          <a:ext cx="838200" cy="27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68532</xdr:rowOff>
    </xdr:from>
    <xdr:to>
      <xdr:col>50</xdr:col>
      <xdr:colOff>114300</xdr:colOff>
      <xdr:row>56</xdr:row>
      <xdr:rowOff>115743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98282"/>
          <a:ext cx="889000" cy="2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12480</xdr:rowOff>
    </xdr:from>
    <xdr:to>
      <xdr:col>45</xdr:col>
      <xdr:colOff>177800</xdr:colOff>
      <xdr:row>55</xdr:row>
      <xdr:rowOff>68532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270780"/>
          <a:ext cx="889000" cy="22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8740</xdr:rowOff>
    </xdr:from>
    <xdr:to>
      <xdr:col>41</xdr:col>
      <xdr:colOff>50800</xdr:colOff>
      <xdr:row>54</xdr:row>
      <xdr:rowOff>12480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924140"/>
          <a:ext cx="889000" cy="34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131520</xdr:rowOff>
    </xdr:from>
    <xdr:to>
      <xdr:col>55</xdr:col>
      <xdr:colOff>50800</xdr:colOff>
      <xdr:row>55</xdr:row>
      <xdr:rowOff>61670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154397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64943</xdr:rowOff>
    </xdr:from>
    <xdr:to>
      <xdr:col>50</xdr:col>
      <xdr:colOff>165100</xdr:colOff>
      <xdr:row>56</xdr:row>
      <xdr:rowOff>166543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157670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17732</xdr:rowOff>
    </xdr:from>
    <xdr:to>
      <xdr:col>46</xdr:col>
      <xdr:colOff>38100</xdr:colOff>
      <xdr:row>55</xdr:row>
      <xdr:rowOff>119332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110459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133130</xdr:rowOff>
    </xdr:from>
    <xdr:to>
      <xdr:col>41</xdr:col>
      <xdr:colOff>101600</xdr:colOff>
      <xdr:row>54</xdr:row>
      <xdr:rowOff>63280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129390</xdr:rowOff>
    </xdr:from>
    <xdr:to>
      <xdr:col>36</xdr:col>
      <xdr:colOff>165100</xdr:colOff>
      <xdr:row>52</xdr:row>
      <xdr:rowOff>59540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8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76067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64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158462</xdr:rowOff>
    </xdr:from>
    <xdr:to>
      <xdr:col>55</xdr:col>
      <xdr:colOff>0</xdr:colOff>
      <xdr:row>79</xdr:row>
      <xdr:rowOff>1936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31562"/>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97310</xdr:rowOff>
    </xdr:from>
    <xdr:to>
      <xdr:col>50</xdr:col>
      <xdr:colOff>114300</xdr:colOff>
      <xdr:row>78</xdr:row>
      <xdr:rowOff>158462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70410"/>
          <a:ext cx="889000" cy="6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83366</xdr:rowOff>
    </xdr:from>
    <xdr:to>
      <xdr:col>45</xdr:col>
      <xdr:colOff>177800</xdr:colOff>
      <xdr:row>78</xdr:row>
      <xdr:rowOff>97310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42116"/>
          <a:ext cx="889000" cy="5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12925</xdr:rowOff>
    </xdr:from>
    <xdr:to>
      <xdr:col>41</xdr:col>
      <xdr:colOff>50800</xdr:colOff>
      <xdr:row>75</xdr:row>
      <xdr:rowOff>83366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357325"/>
          <a:ext cx="889000" cy="5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122586</xdr:rowOff>
    </xdr:from>
    <xdr:to>
      <xdr:col>55</xdr:col>
      <xdr:colOff>50800</xdr:colOff>
      <xdr:row>79</xdr:row>
      <xdr:rowOff>52736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37513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107662</xdr:rowOff>
    </xdr:from>
    <xdr:to>
      <xdr:col>50</xdr:col>
      <xdr:colOff>165100</xdr:colOff>
      <xdr:row>79</xdr:row>
      <xdr:rowOff>37812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28939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46510</xdr:rowOff>
    </xdr:from>
    <xdr:to>
      <xdr:col>46</xdr:col>
      <xdr:colOff>38100</xdr:colOff>
      <xdr:row>78</xdr:row>
      <xdr:rowOff>148110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139237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32566</xdr:rowOff>
    </xdr:from>
    <xdr:to>
      <xdr:col>41</xdr:col>
      <xdr:colOff>101600</xdr:colOff>
      <xdr:row>75</xdr:row>
      <xdr:rowOff>134166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133575</xdr:rowOff>
    </xdr:from>
    <xdr:to>
      <xdr:col>36</xdr:col>
      <xdr:colOff>165100</xdr:colOff>
      <xdr:row>72</xdr:row>
      <xdr:rowOff>63725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3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80252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0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33369</xdr:rowOff>
    </xdr:from>
    <xdr:to>
      <xdr:col>55</xdr:col>
      <xdr:colOff>0</xdr:colOff>
      <xdr:row>96</xdr:row>
      <xdr:rowOff>151000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49669"/>
          <a:ext cx="838200" cy="4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61748</xdr:rowOff>
    </xdr:from>
    <xdr:to>
      <xdr:col>50</xdr:col>
      <xdr:colOff>114300</xdr:colOff>
      <xdr:row>96</xdr:row>
      <xdr:rowOff>151000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49498"/>
          <a:ext cx="889000" cy="26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61748</xdr:rowOff>
    </xdr:from>
    <xdr:to>
      <xdr:col>45</xdr:col>
      <xdr:colOff>177800</xdr:colOff>
      <xdr:row>95</xdr:row>
      <xdr:rowOff>117052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49498"/>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90829</xdr:rowOff>
    </xdr:from>
    <xdr:to>
      <xdr:col>41</xdr:col>
      <xdr:colOff>50800</xdr:colOff>
      <xdr:row>95</xdr:row>
      <xdr:rowOff>117052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37857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154019</xdr:rowOff>
    </xdr:from>
    <xdr:to>
      <xdr:col>55</xdr:col>
      <xdr:colOff>50800</xdr:colOff>
      <xdr:row>94</xdr:row>
      <xdr:rowOff>84169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5446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100200</xdr:rowOff>
    </xdr:from>
    <xdr:to>
      <xdr:col>50</xdr:col>
      <xdr:colOff>165100</xdr:colOff>
      <xdr:row>97</xdr:row>
      <xdr:rowOff>30350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21477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10948</xdr:rowOff>
    </xdr:from>
    <xdr:to>
      <xdr:col>46</xdr:col>
      <xdr:colOff>38100</xdr:colOff>
      <xdr:row>95</xdr:row>
      <xdr:rowOff>112548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129075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66252</xdr:rowOff>
    </xdr:from>
    <xdr:to>
      <xdr:col>41</xdr:col>
      <xdr:colOff>101600</xdr:colOff>
      <xdr:row>95</xdr:row>
      <xdr:rowOff>167852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12929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40029</xdr:rowOff>
    </xdr:from>
    <xdr:to>
      <xdr:col>36</xdr:col>
      <xdr:colOff>165100</xdr:colOff>
      <xdr:row>95</xdr:row>
      <xdr:rowOff>141629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158156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141657</xdr:rowOff>
    </xdr:from>
    <xdr:to>
      <xdr:col>85</xdr:col>
      <xdr:colOff>127000</xdr:colOff>
      <xdr:row>38</xdr:row>
      <xdr:rowOff>92014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85307"/>
          <a:ext cx="8382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85458</xdr:rowOff>
    </xdr:from>
    <xdr:to>
      <xdr:col>81</xdr:col>
      <xdr:colOff>50800</xdr:colOff>
      <xdr:row>38</xdr:row>
      <xdr:rowOff>92014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0558"/>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52521</xdr:rowOff>
    </xdr:from>
    <xdr:to>
      <xdr:col>76</xdr:col>
      <xdr:colOff>114300</xdr:colOff>
      <xdr:row>38</xdr:row>
      <xdr:rowOff>85458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567621"/>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149466</xdr:rowOff>
    </xdr:from>
    <xdr:to>
      <xdr:col>71</xdr:col>
      <xdr:colOff>177800</xdr:colOff>
      <xdr:row>38</xdr:row>
      <xdr:rowOff>52521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493116"/>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90857</xdr:rowOff>
    </xdr:from>
    <xdr:to>
      <xdr:col>85</xdr:col>
      <xdr:colOff>177800</xdr:colOff>
      <xdr:row>38</xdr:row>
      <xdr:rowOff>21006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34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113734</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8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41214</xdr:rowOff>
    </xdr:from>
    <xdr:to>
      <xdr:col>81</xdr:col>
      <xdr:colOff>101600</xdr:colOff>
      <xdr:row>38</xdr:row>
      <xdr:rowOff>142814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159341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3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34658</xdr:rowOff>
    </xdr:from>
    <xdr:to>
      <xdr:col>76</xdr:col>
      <xdr:colOff>165100</xdr:colOff>
      <xdr:row>38</xdr:row>
      <xdr:rowOff>136258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152785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2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1721</xdr:rowOff>
    </xdr:from>
    <xdr:to>
      <xdr:col>72</xdr:col>
      <xdr:colOff>38100</xdr:colOff>
      <xdr:row>38</xdr:row>
      <xdr:rowOff>103321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119848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2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98666</xdr:rowOff>
    </xdr:from>
    <xdr:to>
      <xdr:col>67</xdr:col>
      <xdr:colOff>101600</xdr:colOff>
      <xdr:row>38</xdr:row>
      <xdr:rowOff>28815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42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45343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2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103683</xdr:rowOff>
    </xdr:from>
    <xdr:to>
      <xdr:col>85</xdr:col>
      <xdr:colOff>127000</xdr:colOff>
      <xdr:row>73</xdr:row>
      <xdr:rowOff>147713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19533"/>
          <a:ext cx="8382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147713</xdr:rowOff>
    </xdr:from>
    <xdr:to>
      <xdr:col>81</xdr:col>
      <xdr:colOff>50800</xdr:colOff>
      <xdr:row>73</xdr:row>
      <xdr:rowOff>156476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6356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156476</xdr:rowOff>
    </xdr:from>
    <xdr:to>
      <xdr:col>76</xdr:col>
      <xdr:colOff>114300</xdr:colOff>
      <xdr:row>73</xdr:row>
      <xdr:rowOff>159093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672326"/>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147917</xdr:rowOff>
    </xdr:from>
    <xdr:to>
      <xdr:col>71</xdr:col>
      <xdr:colOff>177800</xdr:colOff>
      <xdr:row>73</xdr:row>
      <xdr:rowOff>159093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52883</xdr:rowOff>
    </xdr:from>
    <xdr:to>
      <xdr:col>85</xdr:col>
      <xdr:colOff>177800</xdr:colOff>
      <xdr:row>73</xdr:row>
      <xdr:rowOff>154483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75760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96913</xdr:rowOff>
    </xdr:from>
    <xdr:to>
      <xdr:col>81</xdr:col>
      <xdr:colOff>101600</xdr:colOff>
      <xdr:row>74</xdr:row>
      <xdr:rowOff>27063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43590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3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105676</xdr:rowOff>
    </xdr:from>
    <xdr:to>
      <xdr:col>76</xdr:col>
      <xdr:colOff>165100</xdr:colOff>
      <xdr:row>74</xdr:row>
      <xdr:rowOff>35826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52353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108293</xdr:rowOff>
    </xdr:from>
    <xdr:to>
      <xdr:col>72</xdr:col>
      <xdr:colOff>38100</xdr:colOff>
      <xdr:row>74</xdr:row>
      <xdr:rowOff>38443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54970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97117</xdr:rowOff>
    </xdr:from>
    <xdr:to>
      <xdr:col>67</xdr:col>
      <xdr:colOff>101600</xdr:colOff>
      <xdr:row>74</xdr:row>
      <xdr:rowOff>27267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43794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145004</xdr:rowOff>
    </xdr:from>
    <xdr:to>
      <xdr:col>85</xdr:col>
      <xdr:colOff>127000</xdr:colOff>
      <xdr:row>98</xdr:row>
      <xdr:rowOff>119354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4204"/>
          <a:ext cx="838200" cy="3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131150</xdr:rowOff>
    </xdr:from>
    <xdr:to>
      <xdr:col>81</xdr:col>
      <xdr:colOff>50800</xdr:colOff>
      <xdr:row>96</xdr:row>
      <xdr:rowOff>145004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9035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50112</xdr:rowOff>
    </xdr:from>
    <xdr:to>
      <xdr:col>76</xdr:col>
      <xdr:colOff>114300</xdr:colOff>
      <xdr:row>96</xdr:row>
      <xdr:rowOff>131150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337862"/>
          <a:ext cx="889000" cy="2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45608</xdr:rowOff>
    </xdr:from>
    <xdr:to>
      <xdr:col>71</xdr:col>
      <xdr:colOff>177800</xdr:colOff>
      <xdr:row>95</xdr:row>
      <xdr:rowOff>50112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5990458"/>
          <a:ext cx="889000" cy="34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68554</xdr:rowOff>
    </xdr:from>
    <xdr:to>
      <xdr:col>85</xdr:col>
      <xdr:colOff>177800</xdr:colOff>
      <xdr:row>98</xdr:row>
      <xdr:rowOff>170154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154931</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94204</xdr:rowOff>
    </xdr:from>
    <xdr:to>
      <xdr:col>81</xdr:col>
      <xdr:colOff>101600</xdr:colOff>
      <xdr:row>97</xdr:row>
      <xdr:rowOff>24354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80350</xdr:rowOff>
    </xdr:from>
    <xdr:to>
      <xdr:col>76</xdr:col>
      <xdr:colOff>165100</xdr:colOff>
      <xdr:row>97</xdr:row>
      <xdr:rowOff>10500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27027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170762</xdr:rowOff>
    </xdr:from>
    <xdr:to>
      <xdr:col>72</xdr:col>
      <xdr:colOff>38100</xdr:colOff>
      <xdr:row>95</xdr:row>
      <xdr:rowOff>100912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117439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0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166258</xdr:rowOff>
    </xdr:from>
    <xdr:to>
      <xdr:col>67</xdr:col>
      <xdr:colOff>101600</xdr:colOff>
      <xdr:row>93</xdr:row>
      <xdr:rowOff>96408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112935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57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79540</xdr:rowOff>
    </xdr:from>
    <xdr:to>
      <xdr:col>116</xdr:col>
      <xdr:colOff>63500</xdr:colOff>
      <xdr:row>53</xdr:row>
      <xdr:rowOff>152121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166390"/>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68567</xdr:rowOff>
    </xdr:from>
    <xdr:to>
      <xdr:col>111</xdr:col>
      <xdr:colOff>177800</xdr:colOff>
      <xdr:row>53</xdr:row>
      <xdr:rowOff>79540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1554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110744</xdr:rowOff>
    </xdr:from>
    <xdr:to>
      <xdr:col>107</xdr:col>
      <xdr:colOff>50800</xdr:colOff>
      <xdr:row>53</xdr:row>
      <xdr:rowOff>68567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026144"/>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50584</xdr:rowOff>
    </xdr:from>
    <xdr:to>
      <xdr:col>102</xdr:col>
      <xdr:colOff>114300</xdr:colOff>
      <xdr:row>52</xdr:row>
      <xdr:rowOff>110744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896598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101321</xdr:rowOff>
    </xdr:from>
    <xdr:to>
      <xdr:col>116</xdr:col>
      <xdr:colOff>114300</xdr:colOff>
      <xdr:row>54</xdr:row>
      <xdr:rowOff>31471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1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124198</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0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28740</xdr:rowOff>
    </xdr:from>
    <xdr:to>
      <xdr:col>112</xdr:col>
      <xdr:colOff>38100</xdr:colOff>
      <xdr:row>53</xdr:row>
      <xdr:rowOff>130340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146867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88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17767</xdr:rowOff>
    </xdr:from>
    <xdr:to>
      <xdr:col>107</xdr:col>
      <xdr:colOff>101600</xdr:colOff>
      <xdr:row>53</xdr:row>
      <xdr:rowOff>119367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1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135894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88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59944</xdr:rowOff>
    </xdr:from>
    <xdr:to>
      <xdr:col>102</xdr:col>
      <xdr:colOff>165100</xdr:colOff>
      <xdr:row>52</xdr:row>
      <xdr:rowOff>161544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89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6621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87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171234</xdr:rowOff>
    </xdr:from>
    <xdr:to>
      <xdr:col>98</xdr:col>
      <xdr:colOff>38100</xdr:colOff>
      <xdr:row>52</xdr:row>
      <xdr:rowOff>101384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89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117911</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86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50260</xdr:rowOff>
    </xdr:from>
    <xdr:to>
      <xdr:col>116</xdr:col>
      <xdr:colOff>63500</xdr:colOff>
      <xdr:row>75</xdr:row>
      <xdr:rowOff>136004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09010"/>
          <a:ext cx="8382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32906</xdr:rowOff>
    </xdr:from>
    <xdr:to>
      <xdr:col>111</xdr:col>
      <xdr:colOff>177800</xdr:colOff>
      <xdr:row>75</xdr:row>
      <xdr:rowOff>50260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91656"/>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32906</xdr:rowOff>
    </xdr:from>
    <xdr:to>
      <xdr:col>107</xdr:col>
      <xdr:colOff>50800</xdr:colOff>
      <xdr:row>75</xdr:row>
      <xdr:rowOff>61538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9165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61538</xdr:rowOff>
    </xdr:from>
    <xdr:to>
      <xdr:col>102</xdr:col>
      <xdr:colOff>114300</xdr:colOff>
      <xdr:row>75</xdr:row>
      <xdr:rowOff>131375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85204</xdr:rowOff>
    </xdr:from>
    <xdr:to>
      <xdr:col>116</xdr:col>
      <xdr:colOff>114300</xdr:colOff>
      <xdr:row>76</xdr:row>
      <xdr:rowOff>15354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108081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170910</xdr:rowOff>
    </xdr:from>
    <xdr:to>
      <xdr:col>112</xdr:col>
      <xdr:colOff>38100</xdr:colOff>
      <xdr:row>75</xdr:row>
      <xdr:rowOff>101060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153556</xdr:rowOff>
    </xdr:from>
    <xdr:to>
      <xdr:col>107</xdr:col>
      <xdr:colOff>101600</xdr:colOff>
      <xdr:row>75</xdr:row>
      <xdr:rowOff>83706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100233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10738</xdr:rowOff>
    </xdr:from>
    <xdr:to>
      <xdr:col>102</xdr:col>
      <xdr:colOff>165100</xdr:colOff>
      <xdr:row>75</xdr:row>
      <xdr:rowOff>112338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128865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80575</xdr:rowOff>
    </xdr:from>
    <xdr:to>
      <xdr:col>98</xdr:col>
      <xdr:colOff>38100</xdr:colOff>
      <xdr:row>76</xdr:row>
      <xdr:rowOff>10725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27252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98,153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90,000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円前後で推移していたが、平成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年度以降は平成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年度に実施した給与減額措置の終了や人勧に伴う期末手当等の増加に伴い増加となっている。類似団体平均と比較して高い水準にあるのは、和歌山県全域の約</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％、県内１位の広大な面積を有しており、旧町村単位に４つの行政局を配置していることなどから、人口当たりの職員数が多いことが主な要因である。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普通建設事業費は、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巨大地震で倒壊の恐れのある小学校の建替えや児童館の耐震改修事業のほか、津波避難困難地域への津波避難タワーの整備などにより増加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災害復旧事業費は、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相次ぐ台風の影響により、公共土木施設や農林水産施設に加え、公営住宅や体育施設、観光施設など、多くの公共施設が被災したため増加している。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臨時財政対策債償還額の増加や平成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年度実施事業に係る合併特例債の元金償還開始に伴う償還額の増加などにより増加している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繰出金は、水道事業の統合に伴い、簡易水道事業特別会計繰出金が皆減となったことなどにより減少している。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130"/>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83922</xdr:rowOff>
    </xdr:from>
    <xdr:to>
      <xdr:col>19</xdr:col>
      <xdr:colOff>177800</xdr:colOff>
      <xdr:row>34</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3222"/>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25857</xdr:rowOff>
    </xdr:from>
    <xdr:to>
      <xdr:col>15</xdr:col>
      <xdr:colOff>50800</xdr:colOff>
      <xdr:row>34</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5157"/>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25857</xdr:rowOff>
    </xdr:from>
    <xdr:to>
      <xdr:col>10</xdr:col>
      <xdr:colOff>114300</xdr:colOff>
      <xdr:row>34</xdr:row>
      <xdr:rowOff>59690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33122</xdr:rowOff>
    </xdr:from>
    <xdr:to>
      <xdr:col>20</xdr:col>
      <xdr:colOff>38100</xdr:colOff>
      <xdr:row>34</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146507</xdr:rowOff>
    </xdr:from>
    <xdr:to>
      <xdr:col>10</xdr:col>
      <xdr:colOff>165100</xdr:colOff>
      <xdr:row>34</xdr:row>
      <xdr:rowOff>76657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67784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xdr:rowOff>
    </xdr:from>
    <xdr:to>
      <xdr:col>6</xdr:col>
      <xdr:colOff>38100</xdr:colOff>
      <xdr:row>34</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95166</xdr:rowOff>
    </xdr:from>
    <xdr:to>
      <xdr:col>24</xdr:col>
      <xdr:colOff>63500</xdr:colOff>
      <xdr:row>58</xdr:row>
      <xdr:rowOff>45833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67816"/>
          <a:ext cx="838200" cy="1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72785</xdr:rowOff>
    </xdr:from>
    <xdr:to>
      <xdr:col>19</xdr:col>
      <xdr:colOff>177800</xdr:colOff>
      <xdr:row>57</xdr:row>
      <xdr:rowOff>95166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5435"/>
          <a:ext cx="8890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72785</xdr:rowOff>
    </xdr:from>
    <xdr:to>
      <xdr:col>15</xdr:col>
      <xdr:colOff>50800</xdr:colOff>
      <xdr:row>57</xdr:row>
      <xdr:rowOff>79807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45435"/>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20371</xdr:rowOff>
    </xdr:from>
    <xdr:to>
      <xdr:col>10</xdr:col>
      <xdr:colOff>114300</xdr:colOff>
      <xdr:row>57</xdr:row>
      <xdr:rowOff>79807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21571"/>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166483</xdr:rowOff>
    </xdr:from>
    <xdr:to>
      <xdr:col>24</xdr:col>
      <xdr:colOff>114300</xdr:colOff>
      <xdr:row>58</xdr:row>
      <xdr:rowOff>96633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144910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44366</xdr:rowOff>
    </xdr:from>
    <xdr:to>
      <xdr:col>20</xdr:col>
      <xdr:colOff>38100</xdr:colOff>
      <xdr:row>57</xdr:row>
      <xdr:rowOff>145966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137093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21985</xdr:rowOff>
    </xdr:from>
    <xdr:to>
      <xdr:col>15</xdr:col>
      <xdr:colOff>101600</xdr:colOff>
      <xdr:row>57</xdr:row>
      <xdr:rowOff>123585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114712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29007</xdr:rowOff>
    </xdr:from>
    <xdr:to>
      <xdr:col>10</xdr:col>
      <xdr:colOff>165100</xdr:colOff>
      <xdr:row>57</xdr:row>
      <xdr:rowOff>130607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141021</xdr:rowOff>
    </xdr:from>
    <xdr:to>
      <xdr:col>6</xdr:col>
      <xdr:colOff>38100</xdr:colOff>
      <xdr:row>56</xdr:row>
      <xdr:rowOff>71171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87698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61493</xdr:rowOff>
    </xdr:from>
    <xdr:to>
      <xdr:col>24</xdr:col>
      <xdr:colOff>63500</xdr:colOff>
      <xdr:row>74</xdr:row>
      <xdr:rowOff>104813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48793"/>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104813</xdr:rowOff>
    </xdr:from>
    <xdr:to>
      <xdr:col>19</xdr:col>
      <xdr:colOff>177800</xdr:colOff>
      <xdr:row>74</xdr:row>
      <xdr:rowOff>151397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2113"/>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151397</xdr:rowOff>
    </xdr:from>
    <xdr:to>
      <xdr:col>15</xdr:col>
      <xdr:colOff>50800</xdr:colOff>
      <xdr:row>75</xdr:row>
      <xdr:rowOff>124054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8697"/>
          <a:ext cx="8890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124054</xdr:rowOff>
    </xdr:from>
    <xdr:to>
      <xdr:col>10</xdr:col>
      <xdr:colOff>114300</xdr:colOff>
      <xdr:row>76</xdr:row>
      <xdr:rowOff>1854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10693</xdr:rowOff>
    </xdr:from>
    <xdr:to>
      <xdr:col>24</xdr:col>
      <xdr:colOff>114300</xdr:colOff>
      <xdr:row>74</xdr:row>
      <xdr:rowOff>112293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33570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54013</xdr:rowOff>
    </xdr:from>
    <xdr:to>
      <xdr:col>20</xdr:col>
      <xdr:colOff>38100</xdr:colOff>
      <xdr:row>74</xdr:row>
      <xdr:rowOff>155613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1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100597</xdr:rowOff>
    </xdr:from>
    <xdr:to>
      <xdr:col>15</xdr:col>
      <xdr:colOff>101600</xdr:colOff>
      <xdr:row>75</xdr:row>
      <xdr:rowOff>30747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47274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73254</xdr:rowOff>
    </xdr:from>
    <xdr:to>
      <xdr:col>10</xdr:col>
      <xdr:colOff>165100</xdr:colOff>
      <xdr:row>76</xdr:row>
      <xdr:rowOff>3404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165980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122504</xdr:rowOff>
    </xdr:from>
    <xdr:to>
      <xdr:col>6</xdr:col>
      <xdr:colOff>38100</xdr:colOff>
      <xdr:row>76</xdr:row>
      <xdr:rowOff>52654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20104</xdr:rowOff>
    </xdr:from>
    <xdr:to>
      <xdr:col>24</xdr:col>
      <xdr:colOff>63500</xdr:colOff>
      <xdr:row>95</xdr:row>
      <xdr:rowOff>101676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07854"/>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17951</xdr:rowOff>
    </xdr:from>
    <xdr:to>
      <xdr:col>19</xdr:col>
      <xdr:colOff>177800</xdr:colOff>
      <xdr:row>95</xdr:row>
      <xdr:rowOff>101676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34251"/>
          <a:ext cx="889000" cy="2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64985</xdr:rowOff>
    </xdr:from>
    <xdr:to>
      <xdr:col>15</xdr:col>
      <xdr:colOff>50800</xdr:colOff>
      <xdr:row>94</xdr:row>
      <xdr:rowOff>17951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009835"/>
          <a:ext cx="8890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64985</xdr:rowOff>
    </xdr:from>
    <xdr:to>
      <xdr:col>10</xdr:col>
      <xdr:colOff>114300</xdr:colOff>
      <xdr:row>95</xdr:row>
      <xdr:rowOff>91408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009835"/>
          <a:ext cx="889000" cy="3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140754</xdr:rowOff>
    </xdr:from>
    <xdr:to>
      <xdr:col>24</xdr:col>
      <xdr:colOff>114300</xdr:colOff>
      <xdr:row>95</xdr:row>
      <xdr:rowOff>70904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163631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50876</xdr:rowOff>
    </xdr:from>
    <xdr:to>
      <xdr:col>20</xdr:col>
      <xdr:colOff>38100</xdr:colOff>
      <xdr:row>95</xdr:row>
      <xdr:rowOff>152476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169003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138601</xdr:rowOff>
    </xdr:from>
    <xdr:to>
      <xdr:col>15</xdr:col>
      <xdr:colOff>101600</xdr:colOff>
      <xdr:row>94</xdr:row>
      <xdr:rowOff>68751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85278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8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14185</xdr:rowOff>
    </xdr:from>
    <xdr:to>
      <xdr:col>10</xdr:col>
      <xdr:colOff>165100</xdr:colOff>
      <xdr:row>93</xdr:row>
      <xdr:rowOff>115785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132312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7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40608</xdr:rowOff>
    </xdr:from>
    <xdr:to>
      <xdr:col>6</xdr:col>
      <xdr:colOff>38100</xdr:colOff>
      <xdr:row>95</xdr:row>
      <xdr:rowOff>142208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158735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22733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8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22352</xdr:rowOff>
    </xdr:from>
    <xdr:to>
      <xdr:col>50</xdr:col>
      <xdr:colOff>114300</xdr:colOff>
      <xdr:row>39</xdr:row>
      <xdr:rowOff>24257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890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24257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96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143002</xdr:rowOff>
    </xdr:from>
    <xdr:to>
      <xdr:col>50</xdr:col>
      <xdr:colOff>165100</xdr:colOff>
      <xdr:row>39</xdr:row>
      <xdr:rowOff>73152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64279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65422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156235</xdr:rowOff>
    </xdr:from>
    <xdr:to>
      <xdr:col>55</xdr:col>
      <xdr:colOff>0</xdr:colOff>
      <xdr:row>56</xdr:row>
      <xdr:rowOff>12103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85985"/>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156235</xdr:rowOff>
    </xdr:from>
    <xdr:to>
      <xdr:col>50</xdr:col>
      <xdr:colOff>114300</xdr:colOff>
      <xdr:row>55</xdr:row>
      <xdr:rowOff>165570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85985"/>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19476</xdr:rowOff>
    </xdr:from>
    <xdr:to>
      <xdr:col>45</xdr:col>
      <xdr:colOff>177800</xdr:colOff>
      <xdr:row>55</xdr:row>
      <xdr:rowOff>165570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49226"/>
          <a:ext cx="889000" cy="14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19476</xdr:rowOff>
    </xdr:from>
    <xdr:to>
      <xdr:col>41</xdr:col>
      <xdr:colOff>50800</xdr:colOff>
      <xdr:row>56</xdr:row>
      <xdr:rowOff>49326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49226"/>
          <a:ext cx="889000" cy="2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132753</xdr:rowOff>
    </xdr:from>
    <xdr:to>
      <xdr:col>55</xdr:col>
      <xdr:colOff>50800</xdr:colOff>
      <xdr:row>56</xdr:row>
      <xdr:rowOff>62903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155630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1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105435</xdr:rowOff>
    </xdr:from>
    <xdr:to>
      <xdr:col>50</xdr:col>
      <xdr:colOff>165100</xdr:colOff>
      <xdr:row>56</xdr:row>
      <xdr:rowOff>35585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114770</xdr:rowOff>
    </xdr:from>
    <xdr:to>
      <xdr:col>46</xdr:col>
      <xdr:colOff>38100</xdr:colOff>
      <xdr:row>56</xdr:row>
      <xdr:rowOff>44920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61447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140126</xdr:rowOff>
    </xdr:from>
    <xdr:to>
      <xdr:col>41</xdr:col>
      <xdr:colOff>101600</xdr:colOff>
      <xdr:row>55</xdr:row>
      <xdr:rowOff>70276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169976</xdr:rowOff>
    </xdr:from>
    <xdr:to>
      <xdr:col>36</xdr:col>
      <xdr:colOff>165100</xdr:colOff>
      <xdr:row>56</xdr:row>
      <xdr:rowOff>100126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116653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120993</xdr:rowOff>
    </xdr:from>
    <xdr:to>
      <xdr:col>55</xdr:col>
      <xdr:colOff>0</xdr:colOff>
      <xdr:row>78</xdr:row>
      <xdr:rowOff>7969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22643"/>
          <a:ext cx="838200" cy="5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7969</xdr:rowOff>
    </xdr:from>
    <xdr:to>
      <xdr:col>50</xdr:col>
      <xdr:colOff>114300</xdr:colOff>
      <xdr:row>78</xdr:row>
      <xdr:rowOff>32905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81069"/>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138481</xdr:rowOff>
    </xdr:from>
    <xdr:to>
      <xdr:col>45</xdr:col>
      <xdr:colOff>177800</xdr:colOff>
      <xdr:row>78</xdr:row>
      <xdr:rowOff>32905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40131"/>
          <a:ext cx="8890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138481</xdr:rowOff>
    </xdr:from>
    <xdr:to>
      <xdr:col>41</xdr:col>
      <xdr:colOff>50800</xdr:colOff>
      <xdr:row>78</xdr:row>
      <xdr:rowOff>29953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0131"/>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70193</xdr:rowOff>
    </xdr:from>
    <xdr:to>
      <xdr:col>55</xdr:col>
      <xdr:colOff>50800</xdr:colOff>
      <xdr:row>78</xdr:row>
      <xdr:rowOff>343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93070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128619</xdr:rowOff>
    </xdr:from>
    <xdr:to>
      <xdr:col>50</xdr:col>
      <xdr:colOff>165100</xdr:colOff>
      <xdr:row>78</xdr:row>
      <xdr:rowOff>58769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153555</xdr:rowOff>
    </xdr:from>
    <xdr:to>
      <xdr:col>46</xdr:col>
      <xdr:colOff>38100</xdr:colOff>
      <xdr:row>78</xdr:row>
      <xdr:rowOff>83705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74832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87681</xdr:rowOff>
    </xdr:from>
    <xdr:to>
      <xdr:col>41</xdr:col>
      <xdr:colOff>101600</xdr:colOff>
      <xdr:row>78</xdr:row>
      <xdr:rowOff>17831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150603</xdr:rowOff>
    </xdr:from>
    <xdr:to>
      <xdr:col>36</xdr:col>
      <xdr:colOff>165100</xdr:colOff>
      <xdr:row>78</xdr:row>
      <xdr:rowOff>80753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97280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61074</xdr:rowOff>
    </xdr:from>
    <xdr:to>
      <xdr:col>55</xdr:col>
      <xdr:colOff>0</xdr:colOff>
      <xdr:row>95</xdr:row>
      <xdr:rowOff>61964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48824"/>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61074</xdr:rowOff>
    </xdr:from>
    <xdr:to>
      <xdr:col>50</xdr:col>
      <xdr:colOff>114300</xdr:colOff>
      <xdr:row>95</xdr:row>
      <xdr:rowOff>74257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8824"/>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161010</xdr:rowOff>
    </xdr:from>
    <xdr:to>
      <xdr:col>45</xdr:col>
      <xdr:colOff>177800</xdr:colOff>
      <xdr:row>95</xdr:row>
      <xdr:rowOff>74257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77310"/>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18390</xdr:rowOff>
    </xdr:from>
    <xdr:to>
      <xdr:col>41</xdr:col>
      <xdr:colOff>50800</xdr:colOff>
      <xdr:row>94</xdr:row>
      <xdr:rowOff>161010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34690"/>
          <a:ext cx="8890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11164</xdr:rowOff>
    </xdr:from>
    <xdr:to>
      <xdr:col>55</xdr:col>
      <xdr:colOff>50800</xdr:colOff>
      <xdr:row>95</xdr:row>
      <xdr:rowOff>112764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34041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10274</xdr:rowOff>
    </xdr:from>
    <xdr:to>
      <xdr:col>50</xdr:col>
      <xdr:colOff>165100</xdr:colOff>
      <xdr:row>95</xdr:row>
      <xdr:rowOff>111874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128401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23457</xdr:rowOff>
    </xdr:from>
    <xdr:to>
      <xdr:col>46</xdr:col>
      <xdr:colOff>38100</xdr:colOff>
      <xdr:row>95</xdr:row>
      <xdr:rowOff>125057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141584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110210</xdr:rowOff>
    </xdr:from>
    <xdr:to>
      <xdr:col>41</xdr:col>
      <xdr:colOff>101600</xdr:colOff>
      <xdr:row>95</xdr:row>
      <xdr:rowOff>40360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139040</xdr:rowOff>
    </xdr:from>
    <xdr:to>
      <xdr:col>36</xdr:col>
      <xdr:colOff>165100</xdr:colOff>
      <xdr:row>94</xdr:row>
      <xdr:rowOff>69190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85717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156845</xdr:rowOff>
    </xdr:from>
    <xdr:to>
      <xdr:col>85</xdr:col>
      <xdr:colOff>126364</xdr:colOff>
      <xdr:row>39</xdr:row>
      <xdr:rowOff>117373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643245"/>
          <a:ext cx="1269"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121200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117373</xdr:rowOff>
    </xdr:from>
    <xdr:to>
      <xdr:col>86</xdr:col>
      <xdr:colOff>25400</xdr:colOff>
      <xdr:row>39</xdr:row>
      <xdr:rowOff>117373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103522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4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156845</xdr:rowOff>
    </xdr:from>
    <xdr:to>
      <xdr:col>86</xdr:col>
      <xdr:colOff>25400</xdr:colOff>
      <xdr:row>32</xdr:row>
      <xdr:rowOff>156845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18390</xdr:rowOff>
    </xdr:from>
    <xdr:to>
      <xdr:col>85</xdr:col>
      <xdr:colOff>127000</xdr:colOff>
      <xdr:row>35</xdr:row>
      <xdr:rowOff>154940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19140"/>
          <a:ext cx="838200" cy="1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143070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164643</xdr:rowOff>
    </xdr:from>
    <xdr:to>
      <xdr:col>85</xdr:col>
      <xdr:colOff>177800</xdr:colOff>
      <xdr:row>37</xdr:row>
      <xdr:rowOff>94793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154940</xdr:rowOff>
    </xdr:from>
    <xdr:to>
      <xdr:col>81</xdr:col>
      <xdr:colOff>50800</xdr:colOff>
      <xdr:row>35</xdr:row>
      <xdr:rowOff>157683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556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2908</xdr:rowOff>
    </xdr:from>
    <xdr:to>
      <xdr:col>81</xdr:col>
      <xdr:colOff>101600</xdr:colOff>
      <xdr:row>37</xdr:row>
      <xdr:rowOff>104508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95635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139891</xdr:rowOff>
    </xdr:from>
    <xdr:to>
      <xdr:col>76</xdr:col>
      <xdr:colOff>114300</xdr:colOff>
      <xdr:row>35</xdr:row>
      <xdr:rowOff>157683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83391"/>
          <a:ext cx="8890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16472</xdr:rowOff>
    </xdr:from>
    <xdr:to>
      <xdr:col>76</xdr:col>
      <xdr:colOff>165100</xdr:colOff>
      <xdr:row>37</xdr:row>
      <xdr:rowOff>118072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139891</xdr:rowOff>
    </xdr:from>
    <xdr:to>
      <xdr:col>71</xdr:col>
      <xdr:colOff>177800</xdr:colOff>
      <xdr:row>35</xdr:row>
      <xdr:rowOff>59347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128448</xdr:rowOff>
    </xdr:from>
    <xdr:to>
      <xdr:col>72</xdr:col>
      <xdr:colOff>38100</xdr:colOff>
      <xdr:row>37</xdr:row>
      <xdr:rowOff>58598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49725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60020</xdr:rowOff>
    </xdr:from>
    <xdr:to>
      <xdr:col>67</xdr:col>
      <xdr:colOff>101600</xdr:colOff>
      <xdr:row>37</xdr:row>
      <xdr:rowOff>161620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152747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139040</xdr:rowOff>
    </xdr:from>
    <xdr:to>
      <xdr:col>85</xdr:col>
      <xdr:colOff>177800</xdr:colOff>
      <xdr:row>35</xdr:row>
      <xdr:rowOff>69190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161917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104140</xdr:rowOff>
    </xdr:from>
    <xdr:to>
      <xdr:col>81</xdr:col>
      <xdr:colOff>101600</xdr:colOff>
      <xdr:row>36</xdr:row>
      <xdr:rowOff>34290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50817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106883</xdr:rowOff>
    </xdr:from>
    <xdr:to>
      <xdr:col>76</xdr:col>
      <xdr:colOff>165100</xdr:colOff>
      <xdr:row>36</xdr:row>
      <xdr:rowOff>37033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53560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89091</xdr:rowOff>
    </xdr:from>
    <xdr:to>
      <xdr:col>72</xdr:col>
      <xdr:colOff>38100</xdr:colOff>
      <xdr:row>31</xdr:row>
      <xdr:rowOff>19241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35768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8547</xdr:rowOff>
    </xdr:from>
    <xdr:to>
      <xdr:col>67</xdr:col>
      <xdr:colOff>101600</xdr:colOff>
      <xdr:row>35</xdr:row>
      <xdr:rowOff>110147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126674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53355</xdr:rowOff>
    </xdr:from>
    <xdr:to>
      <xdr:col>85</xdr:col>
      <xdr:colOff>126364</xdr:colOff>
      <xdr:row>58</xdr:row>
      <xdr:rowOff>170283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968755"/>
          <a:ext cx="1269" cy="114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170283</xdr:rowOff>
    </xdr:from>
    <xdr:to>
      <xdr:col>86</xdr:col>
      <xdr:colOff>25400</xdr:colOff>
      <xdr:row>58</xdr:row>
      <xdr:rowOff>170283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1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7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53355</xdr:rowOff>
    </xdr:from>
    <xdr:to>
      <xdr:col>86</xdr:col>
      <xdr:colOff>25400</xdr:colOff>
      <xdr:row>52</xdr:row>
      <xdr:rowOff>53355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96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88412</xdr:rowOff>
    </xdr:from>
    <xdr:to>
      <xdr:col>85</xdr:col>
      <xdr:colOff>127000</xdr:colOff>
      <xdr:row>57</xdr:row>
      <xdr:rowOff>14019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18162"/>
          <a:ext cx="838200" cy="2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25330</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6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46903</xdr:rowOff>
    </xdr:from>
    <xdr:to>
      <xdr:col>85</xdr:col>
      <xdr:colOff>177800</xdr:colOff>
      <xdr:row>56</xdr:row>
      <xdr:rowOff>148503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32144</xdr:rowOff>
    </xdr:from>
    <xdr:to>
      <xdr:col>81</xdr:col>
      <xdr:colOff>50800</xdr:colOff>
      <xdr:row>57</xdr:row>
      <xdr:rowOff>14019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33344"/>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24533</xdr:rowOff>
    </xdr:from>
    <xdr:to>
      <xdr:col>81</xdr:col>
      <xdr:colOff>101600</xdr:colOff>
      <xdr:row>56</xdr:row>
      <xdr:rowOff>126133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142660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17007</xdr:rowOff>
    </xdr:from>
    <xdr:to>
      <xdr:col>76</xdr:col>
      <xdr:colOff>114300</xdr:colOff>
      <xdr:row>56</xdr:row>
      <xdr:rowOff>32144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1820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84361</xdr:rowOff>
    </xdr:from>
    <xdr:to>
      <xdr:col>76</xdr:col>
      <xdr:colOff>165100</xdr:colOff>
      <xdr:row>57</xdr:row>
      <xdr:rowOff>14511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69455</xdr:rowOff>
    </xdr:from>
    <xdr:to>
      <xdr:col>71</xdr:col>
      <xdr:colOff>177800</xdr:colOff>
      <xdr:row>56</xdr:row>
      <xdr:rowOff>17007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56700</xdr:rowOff>
    </xdr:from>
    <xdr:to>
      <xdr:col>72</xdr:col>
      <xdr:colOff>38100</xdr:colOff>
      <xdr:row>56</xdr:row>
      <xdr:rowOff>158300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149427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130163</xdr:rowOff>
    </xdr:from>
    <xdr:to>
      <xdr:col>67</xdr:col>
      <xdr:colOff>101600</xdr:colOff>
      <xdr:row>57</xdr:row>
      <xdr:rowOff>60313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51440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37612</xdr:rowOff>
    </xdr:from>
    <xdr:to>
      <xdr:col>85</xdr:col>
      <xdr:colOff>177800</xdr:colOff>
      <xdr:row>55</xdr:row>
      <xdr:rowOff>139212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60489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134669</xdr:rowOff>
    </xdr:from>
    <xdr:to>
      <xdr:col>81</xdr:col>
      <xdr:colOff>101600</xdr:colOff>
      <xdr:row>57</xdr:row>
      <xdr:rowOff>64819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55946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152794</xdr:rowOff>
    </xdr:from>
    <xdr:to>
      <xdr:col>76</xdr:col>
      <xdr:colOff>165100</xdr:colOff>
      <xdr:row>56</xdr:row>
      <xdr:rowOff>82944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137657</xdr:rowOff>
    </xdr:from>
    <xdr:to>
      <xdr:col>72</xdr:col>
      <xdr:colOff>38100</xdr:colOff>
      <xdr:row>56</xdr:row>
      <xdr:rowOff>67807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84334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18655</xdr:rowOff>
    </xdr:from>
    <xdr:to>
      <xdr:col>67</xdr:col>
      <xdr:colOff>101600</xdr:colOff>
      <xdr:row>50</xdr:row>
      <xdr:rowOff>120255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136782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141656</xdr:rowOff>
    </xdr:from>
    <xdr:to>
      <xdr:col>85</xdr:col>
      <xdr:colOff>127000</xdr:colOff>
      <xdr:row>78</xdr:row>
      <xdr:rowOff>92015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43306"/>
          <a:ext cx="838200" cy="1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85458</xdr:rowOff>
    </xdr:from>
    <xdr:to>
      <xdr:col>81</xdr:col>
      <xdr:colOff>50800</xdr:colOff>
      <xdr:row>78</xdr:row>
      <xdr:rowOff>92015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58558"/>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52521</xdr:rowOff>
    </xdr:from>
    <xdr:to>
      <xdr:col>76</xdr:col>
      <xdr:colOff>114300</xdr:colOff>
      <xdr:row>78</xdr:row>
      <xdr:rowOff>85458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25621"/>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149465</xdr:rowOff>
    </xdr:from>
    <xdr:to>
      <xdr:col>71</xdr:col>
      <xdr:colOff>177800</xdr:colOff>
      <xdr:row>78</xdr:row>
      <xdr:rowOff>52521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51115"/>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90856</xdr:rowOff>
    </xdr:from>
    <xdr:to>
      <xdr:col>85</xdr:col>
      <xdr:colOff>177800</xdr:colOff>
      <xdr:row>78</xdr:row>
      <xdr:rowOff>21006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113733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41215</xdr:rowOff>
    </xdr:from>
    <xdr:to>
      <xdr:col>81</xdr:col>
      <xdr:colOff>101600</xdr:colOff>
      <xdr:row>78</xdr:row>
      <xdr:rowOff>142815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159342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34658</xdr:rowOff>
    </xdr:from>
    <xdr:to>
      <xdr:col>76</xdr:col>
      <xdr:colOff>165100</xdr:colOff>
      <xdr:row>78</xdr:row>
      <xdr:rowOff>136258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152785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1721</xdr:rowOff>
    </xdr:from>
    <xdr:to>
      <xdr:col>72</xdr:col>
      <xdr:colOff>38100</xdr:colOff>
      <xdr:row>78</xdr:row>
      <xdr:rowOff>103321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119848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98665</xdr:rowOff>
    </xdr:from>
    <xdr:to>
      <xdr:col>67</xdr:col>
      <xdr:colOff>101600</xdr:colOff>
      <xdr:row>78</xdr:row>
      <xdr:rowOff>28815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45342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103682</xdr:rowOff>
    </xdr:from>
    <xdr:to>
      <xdr:col>85</xdr:col>
      <xdr:colOff>127000</xdr:colOff>
      <xdr:row>93</xdr:row>
      <xdr:rowOff>147713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048532"/>
          <a:ext cx="838200" cy="4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147713</xdr:rowOff>
    </xdr:from>
    <xdr:to>
      <xdr:col>81</xdr:col>
      <xdr:colOff>50800</xdr:colOff>
      <xdr:row>93</xdr:row>
      <xdr:rowOff>156477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925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156477</xdr:rowOff>
    </xdr:from>
    <xdr:to>
      <xdr:col>76</xdr:col>
      <xdr:colOff>114300</xdr:colOff>
      <xdr:row>93</xdr:row>
      <xdr:rowOff>159093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0132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147917</xdr:rowOff>
    </xdr:from>
    <xdr:to>
      <xdr:col>71</xdr:col>
      <xdr:colOff>177800</xdr:colOff>
      <xdr:row>93</xdr:row>
      <xdr:rowOff>159093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52882</xdr:rowOff>
    </xdr:from>
    <xdr:to>
      <xdr:col>85</xdr:col>
      <xdr:colOff>177800</xdr:colOff>
      <xdr:row>93</xdr:row>
      <xdr:rowOff>154482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75759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96913</xdr:rowOff>
    </xdr:from>
    <xdr:to>
      <xdr:col>81</xdr:col>
      <xdr:colOff>101600</xdr:colOff>
      <xdr:row>94</xdr:row>
      <xdr:rowOff>27063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43590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105677</xdr:rowOff>
    </xdr:from>
    <xdr:to>
      <xdr:col>76</xdr:col>
      <xdr:colOff>165100</xdr:colOff>
      <xdr:row>94</xdr:row>
      <xdr:rowOff>35827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52354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108293</xdr:rowOff>
    </xdr:from>
    <xdr:to>
      <xdr:col>72</xdr:col>
      <xdr:colOff>38100</xdr:colOff>
      <xdr:row>94</xdr:row>
      <xdr:rowOff>38443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54970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97117</xdr:rowOff>
    </xdr:from>
    <xdr:to>
      <xdr:col>67</xdr:col>
      <xdr:colOff>101600</xdr:colOff>
      <xdr:row>94</xdr:row>
      <xdr:rowOff>27267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43794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総務</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50,623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11,218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円の減少となっている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庁舎整備事業による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減債基金等への積立金の減少が主な要因である。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186,158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3,411</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円の増加となっている。これは、臨時福祉給付金の皆減等による減少はあるものの、天神児童館及び末広児童館の耐震改修事業実施に伴う普通建設事業の増加が主な要因である。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衛生費は、住民一人当たり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57,278</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4,282</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円の増加となっている、これは、斎場建設事業実施に伴う普通建設事業の増加が主な要因である。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消防費は、住民一人当たり</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28,684</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円となっており、前年度に比べ</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3,584</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円の増加となっている。これは、津波避難施設整備事業や消防はしご車の保守点検の実施等が主な要因である。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62,641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円となっており、前年に比べ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16,444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これは、三里小学校建築事業や大坊小学校建築事業など普通建設事業の増加が主な要因である。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年度で新基金造成のために取り崩したことにより財政調整基金残高が大きく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普通建設事業費の増加等により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今後は、普通交付税の合併算定替えの段階的縮減などにより、さらに厳しい財政運営となることから、各種基金の運用、人件費や公債費等の抑制など、更なる財政健全化に取り組む必要がある。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連結実質赤字比率については、同和対策住宅資金等貸付事業特別会計、駐車場事業特別会計及び木材加工事業特別会計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赤字での推移となっており、水道事業会計及び一般会計等は黒字となっている。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元利償還金は、過疎対策事業債</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及び厚生福祉施設整備事業債</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等に係る定期償還額の減小</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年度実施事業に係る合併特例債の償還が開始したこと等により増加しており</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、公営企業債の元利償還に対する繰入金は、</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水道事業の統合に伴い、簡易水道事業特別会計繰出金が皆減となったこと等により減少となっている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組合等が起こした地方債の元利償還金に対する負担金等は、田辺市周辺衛生施設組合の起債が平成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年度に償還終了したことなどから減少となっているものの、平成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年度は紀南病院組合の看護学校整備</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に係る元利償還が開始したことから増加している。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算入公債費等は、事業費補正により基準財政需要額に算入された公債費で</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道路橋りょう費</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はあるものの、臨時財政対策債、合併特例債、過疎対策事業債等の償還金の増加に伴い増加となっている。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このため実質公債費比率は単年度比では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ポイント増加し</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％、３ヶ年平均では</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今後においても、地方債の発行については、交付税措置のある有利な起債を活用し、計画的な発行に努める。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mn-lt"/>
              <a:ea typeface="+mn-ea"/>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年度は定期償還により、全体では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664</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公営企業債等繰入見込額は、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簡易水道事業の上水道事業への統合に伴い、上水道事業への繰出金が増加したものの、簡易水道事業への繰出金の皆減等により減少となっている。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組合等負担等見込額は、公立紀南病院組合において医療機器整備事業</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に伴う新規借入により起債残高が増加した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ものの、残債の一部を企業会計で負担することで構成市町の負担が減少したほか、他の組合の残債の減少等により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充当可能基金は、平成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介護給付費準備基金へ積立を行ったものの、観光振興基金や三四六総合運動公園整備事業基金等の取崩しにより前年度</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と比べて</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20,915</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充当可能特定歳入は、都市計画税について、都市計画事業費に係る公債費の増加により充当率は減少したが、残債の増加により充当見込額が増加した。</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基準財政需要額算入見込額は、平成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三里小学校建築事業や大坊小学校建築事業等に伴う</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新規借入により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小学校</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費の増加</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あるものの、</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債の償還などによる公債費の減少などに伴い減少となっており、今後も元利償還金の減少に伴い、減少傾向になると思われる。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百万円の減少となっている。これは、商工業振興基金で寄付に伴う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百万円の積立てを行ったことなどによる増加はあるものの、三四六総合運動公園整備事業基金で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各基金の設置目的に沿った事業に要する経費へ充てることができる。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三四六総合運動公園整備事業基金で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百万円の取崩しを行ったことなどにより減少したものである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基金運用益を積み立てたことに伴い微増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決算状況を踏まえて、可能な範囲で積み立てを行うか、また、取崩しを行うかを見極め、基金残高の確保に努める。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年度末における基金残高については、前年度末と比べ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の増加となっている。これは、基金運用益を積み立てたことに伴い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増加したもので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今後についても、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最も確実かつ有利な方法により基金の管理を行い、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決算状況を踏まえて、可能な範囲で積み立てを行うか、また、取崩しを行うかを見極め、基金残高の確保に努める。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有形固定資産減価償却率は類似団体と同水準にあるが、全国平均、和歌山県平均との比較では低い水準となっている。</a:t>
          </a:r>
        </a:p>
        <a:p>
          <a:r>
            <a:rPr kumimoji="1" lang="ja-JP" altLang="en-US" sz="1100">
              <a:latin typeface="ＭＳ Ｐゴシック" panose="020B0600070205080204" pitchFamily="50" charset="-128"/>
              <a:ea typeface="ＭＳ Ｐゴシック" panose="020B0600070205080204" pitchFamily="50" charset="-128"/>
            </a:rPr>
            <a:t>今後も有形固定資産減価償却率については、上昇傾向が続くことが見込まれるため、老朽化した施設の集約化や除却、更新等について検討を行う必要がある。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63094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7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05049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09727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104352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1512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229</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91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全国平均、和歌山県平均より低い水準となっている。経常的経費である補助費等や公債費等の業務支出は増加傾向ではあるものの、地方債現在高の減少や充当可能特定歳入の増加等から低い水準と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95342</xdr:rowOff>
    </xdr:from>
    <xdr:to>
      <xdr:col>76</xdr:col>
      <xdr:colOff>73025</xdr:colOff>
      <xdr:row>31</xdr:row>
      <xdr:rowOff>25492</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60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73769</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9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40767</xdr:rowOff>
    </xdr:from>
    <xdr:to>
      <xdr:col>72</xdr:col>
      <xdr:colOff>123825</xdr:colOff>
      <xdr:row>30</xdr:row>
      <xdr:rowOff>142367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91567</xdr:rowOff>
    </xdr:from>
    <xdr:to>
      <xdr:col>76</xdr:col>
      <xdr:colOff>22225</xdr:colOff>
      <xdr:row>30</xdr:row>
      <xdr:rowOff>146142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84300" y="6006592"/>
          <a:ext cx="711200" cy="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133494</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167640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648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32385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682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105279</xdr:rowOff>
    </xdr:from>
    <xdr:to>
      <xdr:col>55</xdr:col>
      <xdr:colOff>50800</xdr:colOff>
      <xdr:row>37</xdr:row>
      <xdr:rowOff>35429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27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128156</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12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121053</xdr:rowOff>
    </xdr:from>
    <xdr:to>
      <xdr:col>50</xdr:col>
      <xdr:colOff>165100</xdr:colOff>
      <xdr:row>37</xdr:row>
      <xdr:rowOff>51203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62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156079</xdr:rowOff>
    </xdr:from>
    <xdr:to>
      <xdr:col>55</xdr:col>
      <xdr:colOff>0</xdr:colOff>
      <xdr:row>37</xdr:row>
      <xdr:rowOff>403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6328279"/>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135356</xdr:rowOff>
    </xdr:from>
    <xdr:to>
      <xdr:col>46</xdr:col>
      <xdr:colOff>38100</xdr:colOff>
      <xdr:row>37</xdr:row>
      <xdr:rowOff>65506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63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403</xdr:rowOff>
    </xdr:from>
    <xdr:to>
      <xdr:col>50</xdr:col>
      <xdr:colOff>114300</xdr:colOff>
      <xdr:row>37</xdr:row>
      <xdr:rowOff>14706</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6344053"/>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149693</xdr:rowOff>
    </xdr:from>
    <xdr:to>
      <xdr:col>41</xdr:col>
      <xdr:colOff>101600</xdr:colOff>
      <xdr:row>37</xdr:row>
      <xdr:rowOff>79843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632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14706</xdr:rowOff>
    </xdr:from>
    <xdr:to>
      <xdr:col>45</xdr:col>
      <xdr:colOff>177800</xdr:colOff>
      <xdr:row>37</xdr:row>
      <xdr:rowOff>29043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635835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67730</xdr:rowOff>
    </xdr:from>
    <xdr:ext cx="534377"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59411" y="60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82033</xdr:rowOff>
    </xdr:from>
    <xdr:ext cx="534377"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483111" y="60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96370</xdr:rowOff>
    </xdr:from>
    <xdr:ext cx="534377"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594111" y="6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169635</xdr:rowOff>
    </xdr:from>
    <xdr:to>
      <xdr:col>24</xdr:col>
      <xdr:colOff>114300</xdr:colOff>
      <xdr:row>58</xdr:row>
      <xdr:rowOff>99785</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4584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21062</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100-0000B4000000}"/>
            </a:ext>
          </a:extLst>
        </xdr:cNvPr>
        <xdr:cNvSpPr txBox="1"/>
      </xdr:nvSpPr>
      <xdr:spPr>
        <a:xfrm>
          <a:off x="4673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48985</xdr:rowOff>
    </xdr:from>
    <xdr:to>
      <xdr:col>24</xdr:col>
      <xdr:colOff>63500</xdr:colOff>
      <xdr:row>58</xdr:row>
      <xdr:rowOff>73478</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3797300" y="99930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42273</xdr:rowOff>
    </xdr:from>
    <xdr:to>
      <xdr:col>15</xdr:col>
      <xdr:colOff>101600</xdr:colOff>
      <xdr:row>58</xdr:row>
      <xdr:rowOff>143873</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2857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73478</xdr:rowOff>
    </xdr:from>
    <xdr:to>
      <xdr:col>19</xdr:col>
      <xdr:colOff>177800</xdr:colOff>
      <xdr:row>58</xdr:row>
      <xdr:rowOff>93073</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908300" y="100175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61867</xdr:rowOff>
    </xdr:from>
    <xdr:to>
      <xdr:col>10</xdr:col>
      <xdr:colOff>165100</xdr:colOff>
      <xdr:row>58</xdr:row>
      <xdr:rowOff>163467</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93073</xdr:rowOff>
    </xdr:from>
    <xdr:to>
      <xdr:col>15</xdr:col>
      <xdr:colOff>50800</xdr:colOff>
      <xdr:row>58</xdr:row>
      <xdr:rowOff>112667</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2019300" y="100371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160400</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8544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23081</xdr:rowOff>
    </xdr:from>
    <xdr:to>
      <xdr:col>55</xdr:col>
      <xdr:colOff>50800</xdr:colOff>
      <xdr:row>63</xdr:row>
      <xdr:rowOff>124681</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10426700" y="108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45958</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00000000-0008-0000-0100-0000E8000000}"/>
            </a:ext>
          </a:extLst>
        </xdr:cNvPr>
        <xdr:cNvSpPr txBox="1"/>
      </xdr:nvSpPr>
      <xdr:spPr>
        <a:xfrm>
          <a:off x="10515600" y="1067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31262</xdr:rowOff>
    </xdr:from>
    <xdr:to>
      <xdr:col>50</xdr:col>
      <xdr:colOff>165100</xdr:colOff>
      <xdr:row>63</xdr:row>
      <xdr:rowOff>132862</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9588500" y="108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73881</xdr:rowOff>
    </xdr:from>
    <xdr:to>
      <xdr:col>55</xdr:col>
      <xdr:colOff>0</xdr:colOff>
      <xdr:row>63</xdr:row>
      <xdr:rowOff>82062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9639300" y="10875231"/>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33757</xdr:rowOff>
    </xdr:from>
    <xdr:to>
      <xdr:col>46</xdr:col>
      <xdr:colOff>38100</xdr:colOff>
      <xdr:row>63</xdr:row>
      <xdr:rowOff>135357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8699500" y="108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82062</xdr:rowOff>
    </xdr:from>
    <xdr:to>
      <xdr:col>50</xdr:col>
      <xdr:colOff>114300</xdr:colOff>
      <xdr:row>63</xdr:row>
      <xdr:rowOff>84557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8750300" y="1088341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30602</xdr:rowOff>
    </xdr:from>
    <xdr:to>
      <xdr:col>41</xdr:col>
      <xdr:colOff>101600</xdr:colOff>
      <xdr:row>63</xdr:row>
      <xdr:rowOff>132202</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7810500" y="108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81402</xdr:rowOff>
    </xdr:from>
    <xdr:to>
      <xdr:col>45</xdr:col>
      <xdr:colOff>177800</xdr:colOff>
      <xdr:row>63</xdr:row>
      <xdr:rowOff>84557</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861300" y="10882752"/>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149389</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9327095" y="1060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151884</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8450795" y="106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148729</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7561795" y="1060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100-00000C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100-00000E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100-000010010000}"/>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106172</xdr:rowOff>
    </xdr:from>
    <xdr:to>
      <xdr:col>24</xdr:col>
      <xdr:colOff>114300</xdr:colOff>
      <xdr:row>81</xdr:row>
      <xdr:rowOff>36322</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45847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129049</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0000000-0008-0000-0100-00001B010000}"/>
            </a:ext>
          </a:extLst>
        </xdr:cNvPr>
        <xdr:cNvSpPr txBox="1"/>
      </xdr:nvSpPr>
      <xdr:spPr>
        <a:xfrm>
          <a:off x="4673600" y="136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156972</xdr:rowOff>
    </xdr:from>
    <xdr:to>
      <xdr:col>24</xdr:col>
      <xdr:colOff>63500</xdr:colOff>
      <xdr:row>81</xdr:row>
      <xdr:rowOff>15239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3797300" y="1387297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1015</xdr:rowOff>
    </xdr:from>
    <xdr:to>
      <xdr:col>15</xdr:col>
      <xdr:colOff>101600</xdr:colOff>
      <xdr:row>81</xdr:row>
      <xdr:rowOff>102615</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2857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51815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908300" y="139026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1968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51815</xdr:rowOff>
    </xdr:from>
    <xdr:to>
      <xdr:col>15</xdr:col>
      <xdr:colOff>50800</xdr:colOff>
      <xdr:row>81</xdr:row>
      <xdr:rowOff>88392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2019300" y="1393926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93" name="n_1mainValue【公営住宅】&#10;有形固定資産減価償却率">
          <a:extLst>
            <a:ext uri="{FF2B5EF4-FFF2-40B4-BE49-F238E27FC236}">
              <a16:creationId xmlns:a16="http://schemas.microsoft.com/office/drawing/2014/main" id="{00000000-0008-0000-0100-000025010000}"/>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119142</xdr:rowOff>
    </xdr:from>
    <xdr:ext cx="405111" cy="259045"/>
    <xdr:sp macro="" textlink="">
      <xdr:nvSpPr>
        <xdr:cNvPr id="294" name="n_2mainValue【公営住宅】&#10;有形固定資産減価償却率">
          <a:extLst>
            <a:ext uri="{FF2B5EF4-FFF2-40B4-BE49-F238E27FC236}">
              <a16:creationId xmlns:a16="http://schemas.microsoft.com/office/drawing/2014/main" id="{00000000-0008-0000-0100-000026010000}"/>
            </a:ext>
          </a:extLst>
        </xdr:cNvPr>
        <xdr:cNvSpPr txBox="1"/>
      </xdr:nvSpPr>
      <xdr:spPr>
        <a:xfrm>
          <a:off x="2705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155719</xdr:rowOff>
    </xdr:from>
    <xdr:ext cx="405111" cy="259045"/>
    <xdr:sp macro="" textlink="">
      <xdr:nvSpPr>
        <xdr:cNvPr id="295" name="n_3mainValue【公営住宅】&#10;有形固定資産減価償却率">
          <a:extLst>
            <a:ext uri="{FF2B5EF4-FFF2-40B4-BE49-F238E27FC236}">
              <a16:creationId xmlns:a16="http://schemas.microsoft.com/office/drawing/2014/main" id="{00000000-0008-0000-0100-000027010000}"/>
            </a:ext>
          </a:extLst>
        </xdr:cNvPr>
        <xdr:cNvSpPr txBox="1"/>
      </xdr:nvSpPr>
      <xdr:spPr>
        <a:xfrm>
          <a:off x="1816744" y="1370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00000000-0008-0000-0100-000040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00000000-0008-0000-0100-000042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a:extLst>
            <a:ext uri="{FF2B5EF4-FFF2-40B4-BE49-F238E27FC236}">
              <a16:creationId xmlns:a16="http://schemas.microsoft.com/office/drawing/2014/main" id="{00000000-0008-0000-0100-000044010000}"/>
            </a:ext>
          </a:extLst>
        </xdr:cNvPr>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169418</xdr:rowOff>
    </xdr:from>
    <xdr:to>
      <xdr:col>55</xdr:col>
      <xdr:colOff>50800</xdr:colOff>
      <xdr:row>81</xdr:row>
      <xdr:rowOff>99568</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0426700" y="138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20845</xdr:rowOff>
    </xdr:from>
    <xdr:ext cx="469744" cy="259045"/>
    <xdr:sp macro="" textlink="">
      <xdr:nvSpPr>
        <xdr:cNvPr id="335" name="【公営住宅】&#10;一人当たり面積該当値テキスト">
          <a:extLst>
            <a:ext uri="{FF2B5EF4-FFF2-40B4-BE49-F238E27FC236}">
              <a16:creationId xmlns:a16="http://schemas.microsoft.com/office/drawing/2014/main" id="{00000000-0008-0000-0100-00004F010000}"/>
            </a:ext>
          </a:extLst>
        </xdr:cNvPr>
        <xdr:cNvSpPr txBox="1"/>
      </xdr:nvSpPr>
      <xdr:spPr>
        <a:xfrm>
          <a:off x="10515600"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xdr:rowOff>
    </xdr:from>
    <xdr:to>
      <xdr:col>50</xdr:col>
      <xdr:colOff>165100</xdr:colOff>
      <xdr:row>81</xdr:row>
      <xdr:rowOff>114046</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958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48768</xdr:rowOff>
    </xdr:from>
    <xdr:to>
      <xdr:col>55</xdr:col>
      <xdr:colOff>0</xdr:colOff>
      <xdr:row>81</xdr:row>
      <xdr:rowOff>63246</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9639300" y="139362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24637</xdr:rowOff>
    </xdr:from>
    <xdr:to>
      <xdr:col>46</xdr:col>
      <xdr:colOff>38100</xdr:colOff>
      <xdr:row>81</xdr:row>
      <xdr:rowOff>126237</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8699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63246</xdr:rowOff>
    </xdr:from>
    <xdr:to>
      <xdr:col>50</xdr:col>
      <xdr:colOff>114300</xdr:colOff>
      <xdr:row>81</xdr:row>
      <xdr:rowOff>75437</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8750300" y="1395069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36830</xdr:rowOff>
    </xdr:from>
    <xdr:to>
      <xdr:col>41</xdr:col>
      <xdr:colOff>101600</xdr:colOff>
      <xdr:row>81</xdr:row>
      <xdr:rowOff>138430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781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75437</xdr:rowOff>
    </xdr:from>
    <xdr:to>
      <xdr:col>45</xdr:col>
      <xdr:colOff>177800</xdr:colOff>
      <xdr:row>81</xdr:row>
      <xdr:rowOff>87630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7861300" y="1396288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a:extLst>
            <a:ext uri="{FF2B5EF4-FFF2-40B4-BE49-F238E27FC236}">
              <a16:creationId xmlns:a16="http://schemas.microsoft.com/office/drawing/2014/main" id="{00000000-0008-0000-0100-000056010000}"/>
            </a:ext>
          </a:extLst>
        </xdr:cNvPr>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a:extLst>
            <a:ext uri="{FF2B5EF4-FFF2-40B4-BE49-F238E27FC236}">
              <a16:creationId xmlns:a16="http://schemas.microsoft.com/office/drawing/2014/main" id="{00000000-0008-0000-0100-000057010000}"/>
            </a:ext>
          </a:extLst>
        </xdr:cNvPr>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a:extLst>
            <a:ext uri="{FF2B5EF4-FFF2-40B4-BE49-F238E27FC236}">
              <a16:creationId xmlns:a16="http://schemas.microsoft.com/office/drawing/2014/main" id="{00000000-0008-0000-0100-000058010000}"/>
            </a:ext>
          </a:extLst>
        </xdr:cNvPr>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130573</xdr:rowOff>
    </xdr:from>
    <xdr:ext cx="469744" cy="259045"/>
    <xdr:sp macro="" textlink="">
      <xdr:nvSpPr>
        <xdr:cNvPr id="345" name="n_1mainValue【公営住宅】&#10;一人当たり面積">
          <a:extLst>
            <a:ext uri="{FF2B5EF4-FFF2-40B4-BE49-F238E27FC236}">
              <a16:creationId xmlns:a16="http://schemas.microsoft.com/office/drawing/2014/main" id="{00000000-0008-0000-0100-000059010000}"/>
            </a:ext>
          </a:extLst>
        </xdr:cNvPr>
        <xdr:cNvSpPr txBox="1"/>
      </xdr:nvSpPr>
      <xdr:spPr>
        <a:xfrm>
          <a:off x="93917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142764</xdr:rowOff>
    </xdr:from>
    <xdr:ext cx="469744" cy="259045"/>
    <xdr:sp macro="" textlink="">
      <xdr:nvSpPr>
        <xdr:cNvPr id="346" name="n_2mainValue【公営住宅】&#10;一人当たり面積">
          <a:extLst>
            <a:ext uri="{FF2B5EF4-FFF2-40B4-BE49-F238E27FC236}">
              <a16:creationId xmlns:a16="http://schemas.microsoft.com/office/drawing/2014/main" id="{00000000-0008-0000-0100-00005A010000}"/>
            </a:ext>
          </a:extLst>
        </xdr:cNvPr>
        <xdr:cNvSpPr txBox="1"/>
      </xdr:nvSpPr>
      <xdr:spPr>
        <a:xfrm>
          <a:off x="85154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154957</xdr:rowOff>
    </xdr:from>
    <xdr:ext cx="469744" cy="259045"/>
    <xdr:sp macro="" textlink="">
      <xdr:nvSpPr>
        <xdr:cNvPr id="347" name="n_3mainValue【公営住宅】&#10;一人当たり面積">
          <a:extLst>
            <a:ext uri="{FF2B5EF4-FFF2-40B4-BE49-F238E27FC236}">
              <a16:creationId xmlns:a16="http://schemas.microsoft.com/office/drawing/2014/main" id="{00000000-0008-0000-0100-00005B010000}"/>
            </a:ext>
          </a:extLst>
        </xdr:cNvPr>
        <xdr:cNvSpPr txBox="1"/>
      </xdr:nvSpPr>
      <xdr:spPr>
        <a:xfrm>
          <a:off x="7626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a:extLst>
            <a:ext uri="{FF2B5EF4-FFF2-40B4-BE49-F238E27FC236}">
              <a16:creationId xmlns:a16="http://schemas.microsoft.com/office/drawing/2014/main" id="{00000000-0008-0000-0100-000075010000}"/>
            </a:ext>
          </a:extLst>
        </xdr:cNvPr>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00000000-0008-0000-0100-000077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00000000-0008-0000-0100-000079010000}"/>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101600</xdr:rowOff>
    </xdr:from>
    <xdr:to>
      <xdr:col>24</xdr:col>
      <xdr:colOff>114300</xdr:colOff>
      <xdr:row>102</xdr:row>
      <xdr:rowOff>31750</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4584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124477</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00000000-0008-0000-0100-000084010000}"/>
            </a:ext>
          </a:extLst>
        </xdr:cNvPr>
        <xdr:cNvSpPr txBox="1"/>
      </xdr:nvSpPr>
      <xdr:spPr>
        <a:xfrm>
          <a:off x="4673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3746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152400</xdr:rowOff>
    </xdr:from>
    <xdr:to>
      <xdr:col>24</xdr:col>
      <xdr:colOff>63500</xdr:colOff>
      <xdr:row>102</xdr:row>
      <xdr:rowOff>1905</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3797300" y="174688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149225</xdr:rowOff>
    </xdr:from>
    <xdr:to>
      <xdr:col>15</xdr:col>
      <xdr:colOff>101600</xdr:colOff>
      <xdr:row>102</xdr:row>
      <xdr:rowOff>79375</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857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102</xdr:row>
      <xdr:rowOff>28575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2908300" y="17489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xdr:rowOff>
    </xdr:from>
    <xdr:to>
      <xdr:col>10</xdr:col>
      <xdr:colOff>165100</xdr:colOff>
      <xdr:row>102</xdr:row>
      <xdr:rowOff>106045</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968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28575</xdr:rowOff>
    </xdr:from>
    <xdr:to>
      <xdr:col>15</xdr:col>
      <xdr:colOff>50800</xdr:colOff>
      <xdr:row>102</xdr:row>
      <xdr:rowOff>55245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019300" y="17516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a:extLst>
            <a:ext uri="{FF2B5EF4-FFF2-40B4-BE49-F238E27FC236}">
              <a16:creationId xmlns:a16="http://schemas.microsoft.com/office/drawing/2014/main" id="{00000000-0008-0000-0100-00008B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a:extLst>
            <a:ext uri="{FF2B5EF4-FFF2-40B4-BE49-F238E27FC236}">
              <a16:creationId xmlns:a16="http://schemas.microsoft.com/office/drawing/2014/main" id="{00000000-0008-0000-0100-00008C010000}"/>
            </a:ext>
          </a:extLst>
        </xdr:cNvPr>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7" name="n_3aveValue【港湾・漁港】&#10;有形固定資産減価償却率">
          <a:extLst>
            <a:ext uri="{FF2B5EF4-FFF2-40B4-BE49-F238E27FC236}">
              <a16:creationId xmlns:a16="http://schemas.microsoft.com/office/drawing/2014/main" id="{00000000-0008-0000-0100-00008D010000}"/>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69232</xdr:rowOff>
    </xdr:from>
    <xdr:ext cx="405111" cy="259045"/>
    <xdr:sp macro="" textlink="">
      <xdr:nvSpPr>
        <xdr:cNvPr id="398" name="n_1mainValue【港湾・漁港】&#10;有形固定資産減価償却率">
          <a:extLst>
            <a:ext uri="{FF2B5EF4-FFF2-40B4-BE49-F238E27FC236}">
              <a16:creationId xmlns:a16="http://schemas.microsoft.com/office/drawing/2014/main" id="{00000000-0008-0000-0100-00008E010000}"/>
            </a:ext>
          </a:extLst>
        </xdr:cNvPr>
        <xdr:cNvSpPr txBox="1"/>
      </xdr:nvSpPr>
      <xdr:spPr>
        <a:xfrm>
          <a:off x="35820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95902</xdr:rowOff>
    </xdr:from>
    <xdr:ext cx="405111" cy="259045"/>
    <xdr:sp macro="" textlink="">
      <xdr:nvSpPr>
        <xdr:cNvPr id="399" name="n_2mainValue【港湾・漁港】&#10;有形固定資産減価償却率">
          <a:extLst>
            <a:ext uri="{FF2B5EF4-FFF2-40B4-BE49-F238E27FC236}">
              <a16:creationId xmlns:a16="http://schemas.microsoft.com/office/drawing/2014/main" id="{00000000-0008-0000-0100-00008F010000}"/>
            </a:ext>
          </a:extLst>
        </xdr:cNvPr>
        <xdr:cNvSpPr txBox="1"/>
      </xdr:nvSpPr>
      <xdr:spPr>
        <a:xfrm>
          <a:off x="2705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122572</xdr:rowOff>
    </xdr:from>
    <xdr:ext cx="405111" cy="259045"/>
    <xdr:sp macro="" textlink="">
      <xdr:nvSpPr>
        <xdr:cNvPr id="400" name="n_3mainValue【港湾・漁港】&#10;有形固定資産減価償却率">
          <a:extLst>
            <a:ext uri="{FF2B5EF4-FFF2-40B4-BE49-F238E27FC236}">
              <a16:creationId xmlns:a16="http://schemas.microsoft.com/office/drawing/2014/main" id="{00000000-0008-0000-0100-000090010000}"/>
            </a:ext>
          </a:extLst>
        </xdr:cNvPr>
        <xdr:cNvSpPr txBox="1"/>
      </xdr:nvSpPr>
      <xdr:spPr>
        <a:xfrm>
          <a:off x="1816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1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a:extLst>
            <a:ext uri="{FF2B5EF4-FFF2-40B4-BE49-F238E27FC236}">
              <a16:creationId xmlns:a16="http://schemas.microsoft.com/office/drawing/2014/main" id="{00000000-0008-0000-0100-0000A5010000}"/>
            </a:ext>
          </a:extLst>
        </xdr:cNvPr>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100-0000A7010000}"/>
            </a:ext>
          </a:extLst>
        </xdr:cNvPr>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100-0000A9010000}"/>
            </a:ext>
          </a:extLst>
        </xdr:cNvPr>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68171</xdr:rowOff>
    </xdr:from>
    <xdr:to>
      <xdr:col>55</xdr:col>
      <xdr:colOff>50800</xdr:colOff>
      <xdr:row>106</xdr:row>
      <xdr:rowOff>169771</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0426700" y="182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46598</xdr:rowOff>
    </xdr:from>
    <xdr:ext cx="599010" cy="259045"/>
    <xdr:sp macro="" textlink="">
      <xdr:nvSpPr>
        <xdr:cNvPr id="436" name="【港湾・漁港】&#10;一人当たり有形固定資産（償却資産）額該当値テキスト">
          <a:extLst>
            <a:ext uri="{FF2B5EF4-FFF2-40B4-BE49-F238E27FC236}">
              <a16:creationId xmlns:a16="http://schemas.microsoft.com/office/drawing/2014/main" id="{00000000-0008-0000-0100-0000B4010000}"/>
            </a:ext>
          </a:extLst>
        </xdr:cNvPr>
        <xdr:cNvSpPr txBox="1"/>
      </xdr:nvSpPr>
      <xdr:spPr>
        <a:xfrm>
          <a:off x="10515600" y="1822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71039</xdr:rowOff>
    </xdr:from>
    <xdr:to>
      <xdr:col>50</xdr:col>
      <xdr:colOff>165100</xdr:colOff>
      <xdr:row>107</xdr:row>
      <xdr:rowOff>1189</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9588500" y="18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118971</xdr:rowOff>
    </xdr:from>
    <xdr:to>
      <xdr:col>55</xdr:col>
      <xdr:colOff>0</xdr:colOff>
      <xdr:row>106</xdr:row>
      <xdr:rowOff>121839</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9639300" y="18292671"/>
          <a:ext cx="8382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73658</xdr:rowOff>
    </xdr:from>
    <xdr:to>
      <xdr:col>46</xdr:col>
      <xdr:colOff>38100</xdr:colOff>
      <xdr:row>107</xdr:row>
      <xdr:rowOff>3808</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8699500" y="182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121839</xdr:rowOff>
    </xdr:from>
    <xdr:to>
      <xdr:col>50</xdr:col>
      <xdr:colOff>114300</xdr:colOff>
      <xdr:row>106</xdr:row>
      <xdr:rowOff>124458</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8750300" y="18295539"/>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75932</xdr:rowOff>
    </xdr:from>
    <xdr:to>
      <xdr:col>41</xdr:col>
      <xdr:colOff>101600</xdr:colOff>
      <xdr:row>107</xdr:row>
      <xdr:rowOff>6082</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7810500" y="182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124458</xdr:rowOff>
    </xdr:from>
    <xdr:to>
      <xdr:col>45</xdr:col>
      <xdr:colOff>177800</xdr:colOff>
      <xdr:row>106</xdr:row>
      <xdr:rowOff>126732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7861300" y="18298158"/>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8450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72338</xdr:rowOff>
    </xdr:from>
    <xdr:ext cx="599010" cy="259045"/>
    <xdr:sp macro="" textlink="">
      <xdr:nvSpPr>
        <xdr:cNvPr id="445" name="n_3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7561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163766</xdr:rowOff>
    </xdr:from>
    <xdr:ext cx="599010" cy="259045"/>
    <xdr:sp macro="" textlink="">
      <xdr:nvSpPr>
        <xdr:cNvPr id="446" name="n_1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9327095" y="183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20335</xdr:rowOff>
    </xdr:from>
    <xdr:ext cx="599010" cy="259045"/>
    <xdr:sp macro="" textlink="">
      <xdr:nvSpPr>
        <xdr:cNvPr id="447" name="n_2main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8450795" y="180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22609</xdr:rowOff>
    </xdr:from>
    <xdr:ext cx="599010" cy="259045"/>
    <xdr:sp macro="" textlink="">
      <xdr:nvSpPr>
        <xdr:cNvPr id="448" name="n_3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7561795" y="1802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a:extLst>
            <a:ext uri="{FF2B5EF4-FFF2-40B4-BE49-F238E27FC236}">
              <a16:creationId xmlns:a16="http://schemas.microsoft.com/office/drawing/2014/main" id="{00000000-0008-0000-01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a:extLst>
            <a:ext uri="{FF2B5EF4-FFF2-40B4-BE49-F238E27FC236}">
              <a16:creationId xmlns:a16="http://schemas.microsoft.com/office/drawing/2014/main" id="{00000000-0008-0000-0100-0000DA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a:extLst>
            <a:ext uri="{FF2B5EF4-FFF2-40B4-BE49-F238E27FC236}">
              <a16:creationId xmlns:a16="http://schemas.microsoft.com/office/drawing/2014/main" id="{00000000-0008-0000-0100-0000DC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a:extLst>
            <a:ext uri="{FF2B5EF4-FFF2-40B4-BE49-F238E27FC236}">
              <a16:creationId xmlns:a16="http://schemas.microsoft.com/office/drawing/2014/main" id="{00000000-0008-0000-0100-0000DE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89" name="【認定こども園・幼稚園・保育所】&#10;有形固定資産減価償却率該当値テキスト">
          <a:extLst>
            <a:ext uri="{FF2B5EF4-FFF2-40B4-BE49-F238E27FC236}">
              <a16:creationId xmlns:a16="http://schemas.microsoft.com/office/drawing/2014/main" id="{00000000-0008-0000-0100-0000E9010000}"/>
            </a:ext>
          </a:extLst>
        </xdr:cNvPr>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112395</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5481300" y="61931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156210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4592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7620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3703300" y="6328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a:extLst>
            <a:ext uri="{FF2B5EF4-FFF2-40B4-BE49-F238E27FC236}">
              <a16:creationId xmlns:a16="http://schemas.microsoft.com/office/drawing/2014/main" id="{00000000-0008-0000-0100-0000F0010000}"/>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99" name="n_1main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00" name="n_2main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01" name="n_3main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id="{00000000-0008-0000-0100-00000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id="{00000000-0008-0000-0100-00001002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id="{00000000-0008-0000-0100-00001202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id="{00000000-0008-0000-0100-000014020000}"/>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22110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56442</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id="{00000000-0008-0000-0100-00001F020000}"/>
            </a:ext>
          </a:extLst>
        </xdr:cNvPr>
        <xdr:cNvSpPr txBox="1"/>
      </xdr:nvSpPr>
      <xdr:spPr>
        <a:xfrm>
          <a:off x="22199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21272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39</xdr:row>
      <xdr:rowOff>84365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1323300" y="666314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39</xdr:row>
      <xdr:rowOff>51707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20434300" y="66631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20501</xdr:rowOff>
    </xdr:from>
    <xdr:to>
      <xdr:col>102</xdr:col>
      <xdr:colOff>165100</xdr:colOff>
      <xdr:row>39</xdr:row>
      <xdr:rowOff>122101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9494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71301</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9545300" y="673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21075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138628</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19310427" y="64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1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00000000-0008-0000-0100-00004302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100-00004502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100-00004702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116078</xdr:rowOff>
    </xdr:from>
    <xdr:to>
      <xdr:col>85</xdr:col>
      <xdr:colOff>177800</xdr:colOff>
      <xdr:row>58</xdr:row>
      <xdr:rowOff>46228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268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138955</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100-000052020000}"/>
            </a:ext>
          </a:extLst>
        </xdr:cNvPr>
        <xdr:cNvSpPr txBox="1"/>
      </xdr:nvSpPr>
      <xdr:spPr>
        <a:xfrm>
          <a:off x="16357600"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5430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157734</xdr:rowOff>
    </xdr:from>
    <xdr:to>
      <xdr:col>85</xdr:col>
      <xdr:colOff>127000</xdr:colOff>
      <xdr:row>57</xdr:row>
      <xdr:rowOff>166878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5481300" y="9930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4541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32004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4592300" y="9930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3652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25146</xdr:rowOff>
    </xdr:from>
    <xdr:to>
      <xdr:col>76</xdr:col>
      <xdr:colOff>114300</xdr:colOff>
      <xdr:row>58</xdr:row>
      <xdr:rowOff>32004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3703300" y="99692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100-000059020000}"/>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100-00005A020000}"/>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100-00005B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00000000-0008-0000-0100-00007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a:extLst>
            <a:ext uri="{FF2B5EF4-FFF2-40B4-BE49-F238E27FC236}">
              <a16:creationId xmlns:a16="http://schemas.microsoft.com/office/drawing/2014/main" id="{00000000-0008-0000-0100-000077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a:extLst>
            <a:ext uri="{FF2B5EF4-FFF2-40B4-BE49-F238E27FC236}">
              <a16:creationId xmlns:a16="http://schemas.microsoft.com/office/drawing/2014/main" id="{00000000-0008-0000-0100-000079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5" name="【学校施設】&#10;一人当たり面積平均値テキスト">
          <a:extLst>
            <a:ext uri="{FF2B5EF4-FFF2-40B4-BE49-F238E27FC236}">
              <a16:creationId xmlns:a16="http://schemas.microsoft.com/office/drawing/2014/main" id="{00000000-0008-0000-0100-00007B020000}"/>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164846</xdr:rowOff>
    </xdr:from>
    <xdr:to>
      <xdr:col>116</xdr:col>
      <xdr:colOff>114300</xdr:colOff>
      <xdr:row>59</xdr:row>
      <xdr:rowOff>94996</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221107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16273</xdr:rowOff>
    </xdr:from>
    <xdr:ext cx="469744" cy="259045"/>
    <xdr:sp macro="" textlink="">
      <xdr:nvSpPr>
        <xdr:cNvPr id="646" name="【学校施設】&#10;一人当たり面積該当値テキスト">
          <a:extLst>
            <a:ext uri="{FF2B5EF4-FFF2-40B4-BE49-F238E27FC236}">
              <a16:creationId xmlns:a16="http://schemas.microsoft.com/office/drawing/2014/main" id="{00000000-0008-0000-0100-000086020000}"/>
            </a:ext>
          </a:extLst>
        </xdr:cNvPr>
        <xdr:cNvSpPr txBox="1"/>
      </xdr:nvSpPr>
      <xdr:spPr>
        <a:xfrm>
          <a:off x="22199600"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146939</xdr:rowOff>
    </xdr:from>
    <xdr:to>
      <xdr:col>112</xdr:col>
      <xdr:colOff>38100</xdr:colOff>
      <xdr:row>59</xdr:row>
      <xdr:rowOff>77089</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21272500" y="100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26289</xdr:rowOff>
    </xdr:from>
    <xdr:to>
      <xdr:col>116</xdr:col>
      <xdr:colOff>63500</xdr:colOff>
      <xdr:row>59</xdr:row>
      <xdr:rowOff>44196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21323300" y="10141839"/>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2038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26289</xdr:rowOff>
    </xdr:from>
    <xdr:to>
      <xdr:col>111</xdr:col>
      <xdr:colOff>177800</xdr:colOff>
      <xdr:row>59</xdr:row>
      <xdr:rowOff>87630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20434300" y="10141839"/>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9494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87630</xdr:rowOff>
    </xdr:from>
    <xdr:to>
      <xdr:col>107</xdr:col>
      <xdr:colOff>50800</xdr:colOff>
      <xdr:row>59</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9545300" y="1020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3" name="n_1aveValue【学校施設】&#10;一人当たり面積">
          <a:extLst>
            <a:ext uri="{FF2B5EF4-FFF2-40B4-BE49-F238E27FC236}">
              <a16:creationId xmlns:a16="http://schemas.microsoft.com/office/drawing/2014/main" id="{00000000-0008-0000-0100-00008D020000}"/>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54" name="n_2aveValue【学校施設】&#10;一人当たり面積">
          <a:extLst>
            <a:ext uri="{FF2B5EF4-FFF2-40B4-BE49-F238E27FC236}">
              <a16:creationId xmlns:a16="http://schemas.microsoft.com/office/drawing/2014/main" id="{00000000-0008-0000-0100-00008E020000}"/>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55" name="n_3aveValue【学校施設】&#10;一人当たり面積">
          <a:extLst>
            <a:ext uri="{FF2B5EF4-FFF2-40B4-BE49-F238E27FC236}">
              <a16:creationId xmlns:a16="http://schemas.microsoft.com/office/drawing/2014/main" id="{00000000-0008-0000-0100-00008F020000}"/>
            </a:ext>
          </a:extLst>
        </xdr:cNvPr>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93616</xdr:rowOff>
    </xdr:from>
    <xdr:ext cx="469744" cy="259045"/>
    <xdr:sp macro="" textlink="">
      <xdr:nvSpPr>
        <xdr:cNvPr id="656" name="n_1mainValue【学校施設】&#10;一人当たり面積">
          <a:extLst>
            <a:ext uri="{FF2B5EF4-FFF2-40B4-BE49-F238E27FC236}">
              <a16:creationId xmlns:a16="http://schemas.microsoft.com/office/drawing/2014/main" id="{00000000-0008-0000-0100-000090020000}"/>
            </a:ext>
          </a:extLst>
        </xdr:cNvPr>
        <xdr:cNvSpPr txBox="1"/>
      </xdr:nvSpPr>
      <xdr:spPr>
        <a:xfrm>
          <a:off x="21075727"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154957</xdr:rowOff>
    </xdr:from>
    <xdr:ext cx="469744" cy="259045"/>
    <xdr:sp macro="" textlink="">
      <xdr:nvSpPr>
        <xdr:cNvPr id="657" name="n_2mainValue【学校施設】&#10;一人当たり面積">
          <a:extLst>
            <a:ext uri="{FF2B5EF4-FFF2-40B4-BE49-F238E27FC236}">
              <a16:creationId xmlns:a16="http://schemas.microsoft.com/office/drawing/2014/main" id="{00000000-0008-0000-0100-000091020000}"/>
            </a:ext>
          </a:extLst>
        </xdr:cNvPr>
        <xdr:cNvSpPr txBox="1"/>
      </xdr:nvSpPr>
      <xdr:spPr>
        <a:xfrm>
          <a:off x="20199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658" name="n_3mainValue【学校施設】&#10;一人当たり面積">
          <a:extLst>
            <a:ext uri="{FF2B5EF4-FFF2-40B4-BE49-F238E27FC236}">
              <a16:creationId xmlns:a16="http://schemas.microsoft.com/office/drawing/2014/main" id="{00000000-0008-0000-0100-000092020000}"/>
            </a:ext>
          </a:extLst>
        </xdr:cNvPr>
        <xdr:cNvSpPr txBox="1"/>
      </xdr:nvSpPr>
      <xdr:spPr>
        <a:xfrm>
          <a:off x="19310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00000000-0008-0000-01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a:extLst>
            <a:ext uri="{FF2B5EF4-FFF2-40B4-BE49-F238E27FC236}">
              <a16:creationId xmlns:a16="http://schemas.microsoft.com/office/drawing/2014/main" id="{00000000-0008-0000-0100-0000AC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a:extLst>
            <a:ext uri="{FF2B5EF4-FFF2-40B4-BE49-F238E27FC236}">
              <a16:creationId xmlns:a16="http://schemas.microsoft.com/office/drawing/2014/main" id="{00000000-0008-0000-0100-0000AE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a:extLst>
            <a:ext uri="{FF2B5EF4-FFF2-40B4-BE49-F238E27FC236}">
              <a16:creationId xmlns:a16="http://schemas.microsoft.com/office/drawing/2014/main" id="{00000000-0008-0000-0100-0000B0020000}"/>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699" name="【児童館】&#10;有形固定資産減価償却率該当値テキスト">
          <a:extLst>
            <a:ext uri="{FF2B5EF4-FFF2-40B4-BE49-F238E27FC236}">
              <a16:creationId xmlns:a16="http://schemas.microsoft.com/office/drawing/2014/main" id="{00000000-0008-0000-0100-0000BB020000}"/>
            </a:ext>
          </a:extLst>
        </xdr:cNvPr>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83</xdr:row>
      <xdr:rowOff>74295</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5481300" y="13696950"/>
          <a:ext cx="83820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141605</xdr:rowOff>
    </xdr:from>
    <xdr:to>
      <xdr:col>76</xdr:col>
      <xdr:colOff>165100</xdr:colOff>
      <xdr:row>80</xdr:row>
      <xdr:rowOff>71755</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4541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20955</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4592300" y="13696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20955</xdr:rowOff>
    </xdr:from>
    <xdr:to>
      <xdr:col>76</xdr:col>
      <xdr:colOff>114300</xdr:colOff>
      <xdr:row>80</xdr:row>
      <xdr:rowOff>59055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3703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06" name="n_1aveValue【児童館】&#10;有形固定資産減価償却率">
          <a:extLst>
            <a:ext uri="{FF2B5EF4-FFF2-40B4-BE49-F238E27FC236}">
              <a16:creationId xmlns:a16="http://schemas.microsoft.com/office/drawing/2014/main" id="{00000000-0008-0000-0100-0000C202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07" name="n_2aveValue【児童館】&#10;有形固定資産減価償却率">
          <a:extLst>
            <a:ext uri="{FF2B5EF4-FFF2-40B4-BE49-F238E27FC236}">
              <a16:creationId xmlns:a16="http://schemas.microsoft.com/office/drawing/2014/main" id="{00000000-0008-0000-0100-0000C3020000}"/>
            </a:ext>
          </a:extLst>
        </xdr:cNvPr>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a:extLst>
            <a:ext uri="{FF2B5EF4-FFF2-40B4-BE49-F238E27FC236}">
              <a16:creationId xmlns:a16="http://schemas.microsoft.com/office/drawing/2014/main" id="{00000000-0008-0000-0100-0000C4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709" name="n_1mainValue【児童館】&#10;有形固定資産減価償却率">
          <a:extLst>
            <a:ext uri="{FF2B5EF4-FFF2-40B4-BE49-F238E27FC236}">
              <a16:creationId xmlns:a16="http://schemas.microsoft.com/office/drawing/2014/main" id="{00000000-0008-0000-0100-0000C5020000}"/>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88282</xdr:rowOff>
    </xdr:from>
    <xdr:ext cx="405111" cy="259045"/>
    <xdr:sp macro="" textlink="">
      <xdr:nvSpPr>
        <xdr:cNvPr id="710" name="n_2mainValue【児童館】&#10;有形固定資産減価償却率">
          <a:extLst>
            <a:ext uri="{FF2B5EF4-FFF2-40B4-BE49-F238E27FC236}">
              <a16:creationId xmlns:a16="http://schemas.microsoft.com/office/drawing/2014/main" id="{00000000-0008-0000-0100-0000C6020000}"/>
            </a:ext>
          </a:extLst>
        </xdr:cNvPr>
        <xdr:cNvSpPr txBox="1"/>
      </xdr:nvSpPr>
      <xdr:spPr>
        <a:xfrm>
          <a:off x="14389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711" name="n_3mainValue【児童館】&#10;有形固定資産減価償却率">
          <a:extLst>
            <a:ext uri="{FF2B5EF4-FFF2-40B4-BE49-F238E27FC236}">
              <a16:creationId xmlns:a16="http://schemas.microsoft.com/office/drawing/2014/main" id="{00000000-0008-0000-0100-0000C7020000}"/>
            </a:ext>
          </a:extLst>
        </xdr:cNvPr>
        <xdr:cNvSpPr txBox="1"/>
      </xdr:nvSpPr>
      <xdr:spPr>
        <a:xfrm>
          <a:off x="13500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a:extLst>
            <a:ext uri="{FF2B5EF4-FFF2-40B4-BE49-F238E27FC236}">
              <a16:creationId xmlns:a16="http://schemas.microsoft.com/office/drawing/2014/main" id="{00000000-0008-0000-0100-0000D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a:extLst>
            <a:ext uri="{FF2B5EF4-FFF2-40B4-BE49-F238E27FC236}">
              <a16:creationId xmlns:a16="http://schemas.microsoft.com/office/drawing/2014/main" id="{00000000-0008-0000-0100-0000DE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a:extLst>
            <a:ext uri="{FF2B5EF4-FFF2-40B4-BE49-F238E27FC236}">
              <a16:creationId xmlns:a16="http://schemas.microsoft.com/office/drawing/2014/main" id="{00000000-0008-0000-0100-0000E0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38" name="【児童館】&#10;一人当たり面積平均値テキスト">
          <a:extLst>
            <a:ext uri="{FF2B5EF4-FFF2-40B4-BE49-F238E27FC236}">
              <a16:creationId xmlns:a16="http://schemas.microsoft.com/office/drawing/2014/main" id="{00000000-0008-0000-0100-0000E2020000}"/>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749" name="【児童館】&#10;一人当たり面積該当値テキスト">
          <a:extLst>
            <a:ext uri="{FF2B5EF4-FFF2-40B4-BE49-F238E27FC236}">
              <a16:creationId xmlns:a16="http://schemas.microsoft.com/office/drawing/2014/main" id="{00000000-0008-0000-0100-0000ED020000}"/>
            </a:ext>
          </a:extLst>
        </xdr:cNvPr>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2038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140970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20434300" y="1400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163830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9545300" y="1402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56" name="n_1aveValue【児童館】&#10;一人当たり面積">
          <a:extLst>
            <a:ext uri="{FF2B5EF4-FFF2-40B4-BE49-F238E27FC236}">
              <a16:creationId xmlns:a16="http://schemas.microsoft.com/office/drawing/2014/main" id="{00000000-0008-0000-0100-0000F402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57" name="n_2aveValue【児童館】&#10;一人当たり面積">
          <a:extLst>
            <a:ext uri="{FF2B5EF4-FFF2-40B4-BE49-F238E27FC236}">
              <a16:creationId xmlns:a16="http://schemas.microsoft.com/office/drawing/2014/main" id="{00000000-0008-0000-0100-0000F5020000}"/>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758" name="n_3aveValue【児童館】&#10;一人当たり面積">
          <a:extLst>
            <a:ext uri="{FF2B5EF4-FFF2-40B4-BE49-F238E27FC236}">
              <a16:creationId xmlns:a16="http://schemas.microsoft.com/office/drawing/2014/main" id="{00000000-0008-0000-0100-0000F6020000}"/>
            </a:ext>
          </a:extLst>
        </xdr:cNvPr>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59" name="n_1mainValue【児童館】&#10;一人当たり面積">
          <a:extLst>
            <a:ext uri="{FF2B5EF4-FFF2-40B4-BE49-F238E27FC236}">
              <a16:creationId xmlns:a16="http://schemas.microsoft.com/office/drawing/2014/main" id="{00000000-0008-0000-0100-0000F702000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760" name="n_2mainValue【児童館】&#10;一人当たり面積">
          <a:extLst>
            <a:ext uri="{FF2B5EF4-FFF2-40B4-BE49-F238E27FC236}">
              <a16:creationId xmlns:a16="http://schemas.microsoft.com/office/drawing/2014/main" id="{00000000-0008-0000-0100-0000F8020000}"/>
            </a:ext>
          </a:extLst>
        </xdr:cNvPr>
        <xdr:cNvSpPr txBox="1"/>
      </xdr:nvSpPr>
      <xdr:spPr>
        <a:xfrm>
          <a:off x="20199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61" name="n_3mainValue【児童館】&#10;一人当たり面積">
          <a:extLst>
            <a:ext uri="{FF2B5EF4-FFF2-40B4-BE49-F238E27FC236}">
              <a16:creationId xmlns:a16="http://schemas.microsoft.com/office/drawing/2014/main" id="{00000000-0008-0000-0100-0000F9020000}"/>
            </a:ext>
          </a:extLst>
        </xdr:cNvPr>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00000000-0008-0000-0100-00001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a:extLst>
            <a:ext uri="{FF2B5EF4-FFF2-40B4-BE49-F238E27FC236}">
              <a16:creationId xmlns:a16="http://schemas.microsoft.com/office/drawing/2014/main" id="{00000000-0008-0000-0100-00001303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a:extLst>
            <a:ext uri="{FF2B5EF4-FFF2-40B4-BE49-F238E27FC236}">
              <a16:creationId xmlns:a16="http://schemas.microsoft.com/office/drawing/2014/main" id="{00000000-0008-0000-0100-000015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a:extLst>
            <a:ext uri="{FF2B5EF4-FFF2-40B4-BE49-F238E27FC236}">
              <a16:creationId xmlns:a16="http://schemas.microsoft.com/office/drawing/2014/main" id="{00000000-0008-0000-0100-000017030000}"/>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802" name="【公民館】&#10;有形固定資産減価償却率該当値テキスト">
          <a:extLst>
            <a:ext uri="{FF2B5EF4-FFF2-40B4-BE49-F238E27FC236}">
              <a16:creationId xmlns:a16="http://schemas.microsoft.com/office/drawing/2014/main" id="{00000000-0008-0000-0100-000022030000}"/>
            </a:ext>
          </a:extLst>
        </xdr:cNvPr>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74295</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5481300" y="1803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454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112395</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4592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1365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106</xdr:row>
      <xdr:rowOff>83820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13703300" y="181146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a:extLst>
            <a:ext uri="{FF2B5EF4-FFF2-40B4-BE49-F238E27FC236}">
              <a16:creationId xmlns:a16="http://schemas.microsoft.com/office/drawing/2014/main" id="{00000000-0008-0000-0100-00002903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a:extLst>
            <a:ext uri="{FF2B5EF4-FFF2-40B4-BE49-F238E27FC236}">
              <a16:creationId xmlns:a16="http://schemas.microsoft.com/office/drawing/2014/main" id="{00000000-0008-0000-0100-00002A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a:extLst>
            <a:ext uri="{FF2B5EF4-FFF2-40B4-BE49-F238E27FC236}">
              <a16:creationId xmlns:a16="http://schemas.microsoft.com/office/drawing/2014/main" id="{00000000-0008-0000-0100-00002B03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812" name="n_1mainValue【公民館】&#10;有形固定資産減価償却率">
          <a:extLst>
            <a:ext uri="{FF2B5EF4-FFF2-40B4-BE49-F238E27FC236}">
              <a16:creationId xmlns:a16="http://schemas.microsoft.com/office/drawing/2014/main" id="{00000000-0008-0000-0100-00002C030000}"/>
            </a:ext>
          </a:extLst>
        </xdr:cNvPr>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154322</xdr:rowOff>
    </xdr:from>
    <xdr:ext cx="405111" cy="259045"/>
    <xdr:sp macro="" textlink="">
      <xdr:nvSpPr>
        <xdr:cNvPr id="813" name="n_2mainValue【公民館】&#10;有形固定資産減価償却率">
          <a:extLst>
            <a:ext uri="{FF2B5EF4-FFF2-40B4-BE49-F238E27FC236}">
              <a16:creationId xmlns:a16="http://schemas.microsoft.com/office/drawing/2014/main" id="{00000000-0008-0000-0100-00002D030000}"/>
            </a:ext>
          </a:extLst>
        </xdr:cNvPr>
        <xdr:cNvSpPr txBox="1"/>
      </xdr:nvSpPr>
      <xdr:spPr>
        <a:xfrm>
          <a:off x="14389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814" name="n_3mainValue【公民館】&#10;有形固定資産減価償却率">
          <a:extLst>
            <a:ext uri="{FF2B5EF4-FFF2-40B4-BE49-F238E27FC236}">
              <a16:creationId xmlns:a16="http://schemas.microsoft.com/office/drawing/2014/main" id="{00000000-0008-0000-0100-00002E030000}"/>
            </a:ext>
          </a:extLst>
        </xdr:cNvPr>
        <xdr:cNvSpPr txBox="1"/>
      </xdr:nvSpPr>
      <xdr:spPr>
        <a:xfrm>
          <a:off x="13500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00000000-0008-0000-01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a:extLst>
            <a:ext uri="{FF2B5EF4-FFF2-40B4-BE49-F238E27FC236}">
              <a16:creationId xmlns:a16="http://schemas.microsoft.com/office/drawing/2014/main" id="{00000000-0008-0000-0100-000045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a:extLst>
            <a:ext uri="{FF2B5EF4-FFF2-40B4-BE49-F238E27FC236}">
              <a16:creationId xmlns:a16="http://schemas.microsoft.com/office/drawing/2014/main" id="{00000000-0008-0000-0100-00004703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841" name="【公民館】&#10;一人当たり面積平均値テキスト">
          <a:extLst>
            <a:ext uri="{FF2B5EF4-FFF2-40B4-BE49-F238E27FC236}">
              <a16:creationId xmlns:a16="http://schemas.microsoft.com/office/drawing/2014/main" id="{00000000-0008-0000-0100-000049030000}"/>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a:extLst>
            <a:ext uri="{FF2B5EF4-FFF2-40B4-BE49-F238E27FC236}">
              <a16:creationId xmlns:a16="http://schemas.microsoft.com/office/drawing/2014/main" id="{00000000-0008-0000-0100-00004A03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a:extLst>
            <a:ext uri="{FF2B5EF4-FFF2-40B4-BE49-F238E27FC236}">
              <a16:creationId xmlns:a16="http://schemas.microsoft.com/office/drawing/2014/main" id="{00000000-0008-0000-0100-00004B03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a:extLst>
            <a:ext uri="{FF2B5EF4-FFF2-40B4-BE49-F238E27FC236}">
              <a16:creationId xmlns:a16="http://schemas.microsoft.com/office/drawing/2014/main" id="{00000000-0008-0000-0100-00004C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a:extLst>
            <a:ext uri="{FF2B5EF4-FFF2-40B4-BE49-F238E27FC236}">
              <a16:creationId xmlns:a16="http://schemas.microsoft.com/office/drawing/2014/main" id="{00000000-0008-0000-0100-00004D030000}"/>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168927</xdr:rowOff>
    </xdr:from>
    <xdr:ext cx="469744" cy="259045"/>
    <xdr:sp macro="" textlink="">
      <xdr:nvSpPr>
        <xdr:cNvPr id="852" name="【公民館】&#10;一人当たり面積該当値テキスト">
          <a:extLst>
            <a:ext uri="{FF2B5EF4-FFF2-40B4-BE49-F238E27FC236}">
              <a16:creationId xmlns:a16="http://schemas.microsoft.com/office/drawing/2014/main" id="{00000000-0008-0000-0100-000054030000}"/>
            </a:ext>
          </a:extLst>
        </xdr:cNvPr>
        <xdr:cNvSpPr txBox="1"/>
      </xdr:nvSpPr>
      <xdr:spPr>
        <a:xfrm>
          <a:off x="221996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135637</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20434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19494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135637</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9545300" y="184236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859" name="n_1aveValue【公民館】&#10;一人当たり面積">
          <a:extLst>
            <a:ext uri="{FF2B5EF4-FFF2-40B4-BE49-F238E27FC236}">
              <a16:creationId xmlns:a16="http://schemas.microsoft.com/office/drawing/2014/main" id="{00000000-0008-0000-0100-00005B030000}"/>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60" name="n_2aveValue【公民館】&#10;一人当たり面積">
          <a:extLst>
            <a:ext uri="{FF2B5EF4-FFF2-40B4-BE49-F238E27FC236}">
              <a16:creationId xmlns:a16="http://schemas.microsoft.com/office/drawing/2014/main" id="{00000000-0008-0000-0100-00005C03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61" name="n_3aveValue【公民館】&#10;一人当たり面積">
          <a:extLst>
            <a:ext uri="{FF2B5EF4-FFF2-40B4-BE49-F238E27FC236}">
              <a16:creationId xmlns:a16="http://schemas.microsoft.com/office/drawing/2014/main" id="{00000000-0008-0000-0100-00005D030000}"/>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62" name="n_1mainValue【公民館】&#10;一人当たり面積">
          <a:extLst>
            <a:ext uri="{FF2B5EF4-FFF2-40B4-BE49-F238E27FC236}">
              <a16:creationId xmlns:a16="http://schemas.microsoft.com/office/drawing/2014/main" id="{00000000-0008-0000-0100-00005E030000}"/>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63" name="n_2mainValue【公民館】&#10;一人当たり面積">
          <a:extLst>
            <a:ext uri="{FF2B5EF4-FFF2-40B4-BE49-F238E27FC236}">
              <a16:creationId xmlns:a16="http://schemas.microsoft.com/office/drawing/2014/main" id="{00000000-0008-0000-0100-00005F030000}"/>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864" name="n_3mainValue【公民館】&#10;一人当たり面積">
          <a:extLst>
            <a:ext uri="{FF2B5EF4-FFF2-40B4-BE49-F238E27FC236}">
              <a16:creationId xmlns:a16="http://schemas.microsoft.com/office/drawing/2014/main" id="{00000000-0008-0000-0100-000060030000}"/>
            </a:ext>
          </a:extLst>
        </xdr:cNvPr>
        <xdr:cNvSpPr txBox="1"/>
      </xdr:nvSpPr>
      <xdr:spPr>
        <a:xfrm>
          <a:off x="19310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年に末広児童館・天神児童館の耐震改修を行ったことから、類似団体と比べ低い数値となっているが、ほとんどの類型において、有形固定資産減価償却率は類似団体平均を上回っている。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また、各施設の減価償却に伴いほとんどの類型において有形固定資産減価償却率は上昇している。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74,250
73,990
1,026.91
44,492,458
43,015,817
1,207,087
23,476,030
49,031,924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33565</xdr:rowOff>
    </xdr:from>
    <xdr:to>
      <xdr:col>24</xdr:col>
      <xdr:colOff>114300</xdr:colOff>
      <xdr:row>40</xdr:row>
      <xdr:rowOff>135165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11992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77651</xdr:rowOff>
    </xdr:from>
    <xdr:to>
      <xdr:col>20</xdr:col>
      <xdr:colOff>38100</xdr:colOff>
      <xdr:row>41</xdr:row>
      <xdr:rowOff>7801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84365</xdr:rowOff>
    </xdr:from>
    <xdr:to>
      <xdr:col>24</xdr:col>
      <xdr:colOff>63500</xdr:colOff>
      <xdr:row>40</xdr:row>
      <xdr:rowOff>128451</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9423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128451</xdr:rowOff>
    </xdr:from>
    <xdr:to>
      <xdr:col>19</xdr:col>
      <xdr:colOff>177800</xdr:colOff>
      <xdr:row>41</xdr:row>
      <xdr:rowOff>1088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9864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165826</xdr:rowOff>
    </xdr:from>
    <xdr:to>
      <xdr:col>10</xdr:col>
      <xdr:colOff>165100</xdr:colOff>
      <xdr:row>41</xdr:row>
      <xdr:rowOff>95976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45176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7030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170378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87103</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15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19050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17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19050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19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40005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10631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40005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908300" y="10643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57150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643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200-0000D5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200-0000D7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200-0000D9000000}"/>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58928</xdr:rowOff>
    </xdr:from>
    <xdr:to>
      <xdr:col>55</xdr:col>
      <xdr:colOff>50800</xdr:colOff>
      <xdr:row>61</xdr:row>
      <xdr:rowOff>160528</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37355</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200-0000E4000000}"/>
            </a:ext>
          </a:extLst>
        </xdr:cNvPr>
        <xdr:cNvSpPr txBox="1"/>
      </xdr:nvSpPr>
      <xdr:spPr>
        <a:xfrm>
          <a:off x="105156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109728</xdr:rowOff>
    </xdr:from>
    <xdr:to>
      <xdr:col>55</xdr:col>
      <xdr:colOff>0</xdr:colOff>
      <xdr:row>61</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639300" y="1056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122936</xdr:rowOff>
    </xdr:from>
    <xdr:to>
      <xdr:col>46</xdr:col>
      <xdr:colOff>38100</xdr:colOff>
      <xdr:row>62</xdr:row>
      <xdr:rowOff>53086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62</xdr:row>
      <xdr:rowOff>2286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750300" y="1057275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127508</xdr:rowOff>
    </xdr:from>
    <xdr:to>
      <xdr:col>41</xdr:col>
      <xdr:colOff>101600</xdr:colOff>
      <xdr:row>62</xdr:row>
      <xdr:rowOff>57658</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810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xdr:rowOff>
    </xdr:from>
    <xdr:to>
      <xdr:col>45</xdr:col>
      <xdr:colOff>177800</xdr:colOff>
      <xdr:row>62</xdr:row>
      <xdr:rowOff>6858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861300" y="1063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200-0000EE000000}"/>
            </a:ext>
          </a:extLst>
        </xdr:cNvPr>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44213</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200-0000EF000000}"/>
            </a:ext>
          </a:extLst>
        </xdr:cNvPr>
        <xdr:cNvSpPr txBox="1"/>
      </xdr:nvSpPr>
      <xdr:spPr>
        <a:xfrm>
          <a:off x="8515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48785</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200-0000F0000000}"/>
            </a:ext>
          </a:extLst>
        </xdr:cNvPr>
        <xdr:cNvSpPr txBox="1"/>
      </xdr:nvSpPr>
      <xdr:spPr>
        <a:xfrm>
          <a:off x="7626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200-00000A01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200-00000C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200-00000E010000}"/>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200-000019010000}"/>
            </a:ext>
          </a:extLst>
        </xdr:cNvPr>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70486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3797300" y="142322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908300" y="14300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142875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019300" y="1434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38752</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200-000025010000}"/>
            </a:ext>
          </a:extLst>
        </xdr:cNvPr>
        <xdr:cNvSpPr txBox="1"/>
      </xdr:nvSpPr>
      <xdr:spPr>
        <a:xfrm>
          <a:off x="1816744" y="1409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00000000-0008-0000-0200-000040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00000000-0008-0000-0200-000042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a:extLst>
            <a:ext uri="{FF2B5EF4-FFF2-40B4-BE49-F238E27FC236}">
              <a16:creationId xmlns:a16="http://schemas.microsoft.com/office/drawing/2014/main" id="{00000000-0008-0000-0200-000044010000}"/>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155484</xdr:rowOff>
    </xdr:from>
    <xdr:to>
      <xdr:col>55</xdr:col>
      <xdr:colOff>50800</xdr:colOff>
      <xdr:row>84</xdr:row>
      <xdr:rowOff>85634</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0426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6911</xdr:rowOff>
    </xdr:from>
    <xdr:ext cx="469744" cy="259045"/>
    <xdr:sp macro="" textlink="">
      <xdr:nvSpPr>
        <xdr:cNvPr id="335" name="【福祉施設】&#10;一人当たり面積該当値テキスト">
          <a:extLst>
            <a:ext uri="{FF2B5EF4-FFF2-40B4-BE49-F238E27FC236}">
              <a16:creationId xmlns:a16="http://schemas.microsoft.com/office/drawing/2014/main" id="{00000000-0008-0000-0200-00004F010000}"/>
            </a:ext>
          </a:extLst>
        </xdr:cNvPr>
        <xdr:cNvSpPr txBox="1"/>
      </xdr:nvSpPr>
      <xdr:spPr>
        <a:xfrm>
          <a:off x="10515600" y="142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84</xdr:row>
      <xdr:rowOff>34834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9639300" y="143745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869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85</xdr:row>
      <xdr:rowOff>20138</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8750300" y="14374586"/>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88537</xdr:rowOff>
    </xdr:from>
    <xdr:to>
      <xdr:col>41</xdr:col>
      <xdr:colOff>101600</xdr:colOff>
      <xdr:row>85</xdr:row>
      <xdr:rowOff>18687</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7810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139337</xdr:rowOff>
    </xdr:from>
    <xdr:to>
      <xdr:col>45</xdr:col>
      <xdr:colOff>177800</xdr:colOff>
      <xdr:row>85</xdr:row>
      <xdr:rowOff>20138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861300" y="145411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a:extLst>
            <a:ext uri="{FF2B5EF4-FFF2-40B4-BE49-F238E27FC236}">
              <a16:creationId xmlns:a16="http://schemas.microsoft.com/office/drawing/2014/main" id="{00000000-0008-0000-0200-000056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00000000-0008-0000-0200-000057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44" name="n_3aveValue【福祉施設】&#10;一人当たり面積">
          <a:extLst>
            <a:ext uri="{FF2B5EF4-FFF2-40B4-BE49-F238E27FC236}">
              <a16:creationId xmlns:a16="http://schemas.microsoft.com/office/drawing/2014/main" id="{00000000-0008-0000-0200-000058010000}"/>
            </a:ext>
          </a:extLst>
        </xdr:cNvPr>
        <xdr:cNvSpPr txBox="1"/>
      </xdr:nvSpPr>
      <xdr:spPr>
        <a:xfrm>
          <a:off x="7626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40113</xdr:rowOff>
    </xdr:from>
    <xdr:ext cx="469744" cy="259045"/>
    <xdr:sp macro="" textlink="">
      <xdr:nvSpPr>
        <xdr:cNvPr id="345" name="n_1mainValue【福祉施設】&#10;一人当たり面積">
          <a:extLst>
            <a:ext uri="{FF2B5EF4-FFF2-40B4-BE49-F238E27FC236}">
              <a16:creationId xmlns:a16="http://schemas.microsoft.com/office/drawing/2014/main" id="{00000000-0008-0000-0200-000059010000}"/>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62065</xdr:rowOff>
    </xdr:from>
    <xdr:ext cx="469744" cy="259045"/>
    <xdr:sp macro="" textlink="">
      <xdr:nvSpPr>
        <xdr:cNvPr id="346" name="n_2mainValue【福祉施設】&#10;一人当たり面積">
          <a:extLst>
            <a:ext uri="{FF2B5EF4-FFF2-40B4-BE49-F238E27FC236}">
              <a16:creationId xmlns:a16="http://schemas.microsoft.com/office/drawing/2014/main" id="{00000000-0008-0000-0200-00005A010000}"/>
            </a:ext>
          </a:extLst>
        </xdr:cNvPr>
        <xdr:cNvSpPr txBox="1"/>
      </xdr:nvSpPr>
      <xdr:spPr>
        <a:xfrm>
          <a:off x="8515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35214</xdr:rowOff>
    </xdr:from>
    <xdr:ext cx="469744" cy="259045"/>
    <xdr:sp macro="" textlink="">
      <xdr:nvSpPr>
        <xdr:cNvPr id="347" name="n_3mainValue【福祉施設】&#10;一人当たり面積">
          <a:extLst>
            <a:ext uri="{FF2B5EF4-FFF2-40B4-BE49-F238E27FC236}">
              <a16:creationId xmlns:a16="http://schemas.microsoft.com/office/drawing/2014/main" id="{00000000-0008-0000-0200-00005B010000}"/>
            </a:ext>
          </a:extLst>
        </xdr:cNvPr>
        <xdr:cNvSpPr txBox="1"/>
      </xdr:nvSpPr>
      <xdr:spPr>
        <a:xfrm>
          <a:off x="7626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00000000-0008-0000-0200-000076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00000000-0008-0000-0200-000078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00000000-0008-0000-0200-00007A010000}"/>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113574</xdr:rowOff>
    </xdr:from>
    <xdr:to>
      <xdr:col>24</xdr:col>
      <xdr:colOff>114300</xdr:colOff>
      <xdr:row>101</xdr:row>
      <xdr:rowOff>43724</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4584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136451</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0000000-0008-0000-0200-000085010000}"/>
            </a:ext>
          </a:extLst>
        </xdr:cNvPr>
        <xdr:cNvSpPr txBox="1"/>
      </xdr:nvSpPr>
      <xdr:spPr>
        <a:xfrm>
          <a:off x="4673600" y="1711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146231</xdr:rowOff>
    </xdr:from>
    <xdr:to>
      <xdr:col>20</xdr:col>
      <xdr:colOff>38100</xdr:colOff>
      <xdr:row>101</xdr:row>
      <xdr:rowOff>76381</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3746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164374</xdr:rowOff>
    </xdr:from>
    <xdr:to>
      <xdr:col>24</xdr:col>
      <xdr:colOff>63500</xdr:colOff>
      <xdr:row>101</xdr:row>
      <xdr:rowOff>25581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3797300" y="173093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7438</xdr:rowOff>
    </xdr:from>
    <xdr:to>
      <xdr:col>15</xdr:col>
      <xdr:colOff>101600</xdr:colOff>
      <xdr:row>101</xdr:row>
      <xdr:rowOff>109038</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857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58238</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908300" y="17342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40095</xdr:rowOff>
    </xdr:from>
    <xdr:to>
      <xdr:col>10</xdr:col>
      <xdr:colOff>165100</xdr:colOff>
      <xdr:row>101</xdr:row>
      <xdr:rowOff>141695</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968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58238</xdr:rowOff>
    </xdr:from>
    <xdr:to>
      <xdr:col>15</xdr:col>
      <xdr:colOff>50800</xdr:colOff>
      <xdr:row>101</xdr:row>
      <xdr:rowOff>90895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019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00000000-0008-0000-0200-00008C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00000000-0008-0000-0200-00008D010000}"/>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a:extLst>
            <a:ext uri="{FF2B5EF4-FFF2-40B4-BE49-F238E27FC236}">
              <a16:creationId xmlns:a16="http://schemas.microsoft.com/office/drawing/2014/main" id="{00000000-0008-0000-0200-00008E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92908</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200-00008F010000}"/>
            </a:ext>
          </a:extLst>
        </xdr:cNvPr>
        <xdr:cNvSpPr txBox="1"/>
      </xdr:nvSpPr>
      <xdr:spPr>
        <a:xfrm>
          <a:off x="35820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125565</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200-000090010000}"/>
            </a:ext>
          </a:extLst>
        </xdr:cNvPr>
        <xdr:cNvSpPr txBox="1"/>
      </xdr:nvSpPr>
      <xdr:spPr>
        <a:xfrm>
          <a:off x="2705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158222</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200-000091010000}"/>
            </a:ext>
          </a:extLst>
        </xdr:cNvPr>
        <xdr:cNvSpPr txBox="1"/>
      </xdr:nvSpPr>
      <xdr:spPr>
        <a:xfrm>
          <a:off x="1816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00000000-0008-0000-0200-0000A8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00000000-0008-0000-0200-0000AA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a:extLst>
            <a:ext uri="{FF2B5EF4-FFF2-40B4-BE49-F238E27FC236}">
              <a16:creationId xmlns:a16="http://schemas.microsoft.com/office/drawing/2014/main" id="{00000000-0008-0000-0200-0000AC010000}"/>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39" name="【市民会館】&#10;一人当たり面積該当値テキスト">
          <a:extLst>
            <a:ext uri="{FF2B5EF4-FFF2-40B4-BE49-F238E27FC236}">
              <a16:creationId xmlns:a16="http://schemas.microsoft.com/office/drawing/2014/main" id="{00000000-0008-0000-0200-0000B7010000}"/>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43687</xdr:rowOff>
    </xdr:from>
    <xdr:to>
      <xdr:col>50</xdr:col>
      <xdr:colOff>165100</xdr:colOff>
      <xdr:row>106</xdr:row>
      <xdr:rowOff>145287</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958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94487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9639300" y="1826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103632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7861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a:extLst>
            <a:ext uri="{FF2B5EF4-FFF2-40B4-BE49-F238E27FC236}">
              <a16:creationId xmlns:a16="http://schemas.microsoft.com/office/drawing/2014/main" id="{00000000-0008-0000-0200-0000BE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a:extLst>
            <a:ext uri="{FF2B5EF4-FFF2-40B4-BE49-F238E27FC236}">
              <a16:creationId xmlns:a16="http://schemas.microsoft.com/office/drawing/2014/main" id="{00000000-0008-0000-0200-0000BF010000}"/>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48" name="n_3aveValue【市民会館】&#10;一人当たり面積">
          <a:extLst>
            <a:ext uri="{FF2B5EF4-FFF2-40B4-BE49-F238E27FC236}">
              <a16:creationId xmlns:a16="http://schemas.microsoft.com/office/drawing/2014/main" id="{00000000-0008-0000-0200-0000C0010000}"/>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136414</xdr:rowOff>
    </xdr:from>
    <xdr:ext cx="469744" cy="259045"/>
    <xdr:sp macro="" textlink="">
      <xdr:nvSpPr>
        <xdr:cNvPr id="449" name="n_1mainValue【市民会館】&#10;一人当たり面積">
          <a:extLst>
            <a:ext uri="{FF2B5EF4-FFF2-40B4-BE49-F238E27FC236}">
              <a16:creationId xmlns:a16="http://schemas.microsoft.com/office/drawing/2014/main" id="{00000000-0008-0000-0200-0000C1010000}"/>
            </a:ext>
          </a:extLst>
        </xdr:cNvPr>
        <xdr:cNvSpPr txBox="1"/>
      </xdr:nvSpPr>
      <xdr:spPr>
        <a:xfrm>
          <a:off x="9391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50" name="n_2mainValue【市民会館】&#10;一人当たり面積">
          <a:extLst>
            <a:ext uri="{FF2B5EF4-FFF2-40B4-BE49-F238E27FC236}">
              <a16:creationId xmlns:a16="http://schemas.microsoft.com/office/drawing/2014/main" id="{00000000-0008-0000-0200-0000C2010000}"/>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451" name="n_3mainValue【市民会館】&#10;一人当たり面積">
          <a:extLst>
            <a:ext uri="{FF2B5EF4-FFF2-40B4-BE49-F238E27FC236}">
              <a16:creationId xmlns:a16="http://schemas.microsoft.com/office/drawing/2014/main" id="{00000000-0008-0000-0200-0000C3010000}"/>
            </a:ext>
          </a:extLst>
        </xdr:cNvPr>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00000000-0008-0000-0200-0000D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00000000-0008-0000-0200-0000DE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00000000-0008-0000-0200-0000E0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00000000-0008-0000-0200-0000E2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00000000-0008-0000-0200-0000ED010000}"/>
            </a:ext>
          </a:extLst>
        </xdr:cNvPr>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161109</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5481300" y="6379028"/>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4541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1088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4592300" y="65047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365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38</xdr:row>
      <xdr:rowOff>1088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3703300" y="615042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31586</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52660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4389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505" name="n_3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3500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2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200-00000E02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200-00001002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200-000012020000}"/>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155765</xdr:rowOff>
    </xdr:from>
    <xdr:to>
      <xdr:col>116</xdr:col>
      <xdr:colOff>114300</xdr:colOff>
      <xdr:row>36</xdr:row>
      <xdr:rowOff>85915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61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7192</xdr:rowOff>
    </xdr:from>
    <xdr:ext cx="599010"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200-00001D020000}"/>
            </a:ext>
          </a:extLst>
        </xdr:cNvPr>
        <xdr:cNvSpPr txBox="1"/>
      </xdr:nvSpPr>
      <xdr:spPr>
        <a:xfrm>
          <a:off x="22199600" y="600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160651</xdr:rowOff>
    </xdr:from>
    <xdr:to>
      <xdr:col>112</xdr:col>
      <xdr:colOff>38100</xdr:colOff>
      <xdr:row>35</xdr:row>
      <xdr:rowOff>90801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59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40001</xdr:rowOff>
    </xdr:from>
    <xdr:to>
      <xdr:col>116</xdr:col>
      <xdr:colOff>63500</xdr:colOff>
      <xdr:row>36</xdr:row>
      <xdr:rowOff>35115</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1323300" y="6040751"/>
          <a:ext cx="838200" cy="16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19051</xdr:rowOff>
    </xdr:from>
    <xdr:to>
      <xdr:col>107</xdr:col>
      <xdr:colOff>101600</xdr:colOff>
      <xdr:row>35</xdr:row>
      <xdr:rowOff>120651</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0383500" y="60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40001</xdr:rowOff>
    </xdr:from>
    <xdr:to>
      <xdr:col>111</xdr:col>
      <xdr:colOff>177800</xdr:colOff>
      <xdr:row>35</xdr:row>
      <xdr:rowOff>69851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0434300" y="604075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15696</xdr:rowOff>
    </xdr:from>
    <xdr:to>
      <xdr:col>102</xdr:col>
      <xdr:colOff>165100</xdr:colOff>
      <xdr:row>37</xdr:row>
      <xdr:rowOff>117296</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494500" y="63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69851</xdr:rowOff>
    </xdr:from>
    <xdr:to>
      <xdr:col>107</xdr:col>
      <xdr:colOff>50800</xdr:colOff>
      <xdr:row>37</xdr:row>
      <xdr:rowOff>66496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545300" y="6070601"/>
          <a:ext cx="889000" cy="3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107328</xdr:rowOff>
    </xdr:from>
    <xdr:ext cx="599010"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21011095" y="576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137178</xdr:rowOff>
    </xdr:from>
    <xdr:ext cx="599010"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20134795" y="579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133823</xdr:rowOff>
    </xdr:from>
    <xdr:ext cx="599010"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19245795" y="61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2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00000000-0008-0000-0200-000044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200-000046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200-000048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34126</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00000000-0008-0000-0200-000053020000}"/>
            </a:ext>
          </a:extLst>
        </xdr:cNvPr>
        <xdr:cNvSpPr txBox="1"/>
      </xdr:nvSpPr>
      <xdr:spPr>
        <a:xfrm>
          <a:off x="16357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96338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5481300" y="1034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81462</xdr:rowOff>
    </xdr:from>
    <xdr:to>
      <xdr:col>76</xdr:col>
      <xdr:colOff>165100</xdr:colOff>
      <xdr:row>61</xdr:row>
      <xdr:rowOff>11612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4541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132262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4592300" y="1038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3652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132262</xdr:rowOff>
    </xdr:from>
    <xdr:to>
      <xdr:col>76</xdr:col>
      <xdr:colOff>114300</xdr:colOff>
      <xdr:row>60</xdr:row>
      <xdr:rowOff>168184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3703300" y="104192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00000000-0008-0000-0200-00005B020000}"/>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00000000-0008-0000-0200-00005C020000}"/>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00000000-0008-0000-0200-00005D02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2739</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00000000-0008-0000-0200-00005E020000}"/>
            </a:ext>
          </a:extLst>
        </xdr:cNvPr>
        <xdr:cNvSpPr txBox="1"/>
      </xdr:nvSpPr>
      <xdr:spPr>
        <a:xfrm>
          <a:off x="14389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38661</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00000000-0008-0000-0200-00005F020000}"/>
            </a:ext>
          </a:extLst>
        </xdr:cNvPr>
        <xdr:cNvSpPr txBox="1"/>
      </xdr:nvSpPr>
      <xdr:spPr>
        <a:xfrm>
          <a:off x="13500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2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200-000078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200-00007A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200-00007C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124460</xdr:rowOff>
    </xdr:from>
    <xdr:to>
      <xdr:col>116</xdr:col>
      <xdr:colOff>114300</xdr:colOff>
      <xdr:row>57</xdr:row>
      <xdr:rowOff>54610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2110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200-000087020000}"/>
            </a:ext>
          </a:extLst>
        </xdr:cNvPr>
        <xdr:cNvSpPr txBox="1"/>
      </xdr:nvSpPr>
      <xdr:spPr>
        <a:xfrm>
          <a:off x="22199600"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147320</xdr:rowOff>
    </xdr:from>
    <xdr:to>
      <xdr:col>112</xdr:col>
      <xdr:colOff>38100</xdr:colOff>
      <xdr:row>57</xdr:row>
      <xdr:rowOff>77470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3810</xdr:rowOff>
    </xdr:from>
    <xdr:to>
      <xdr:col>116</xdr:col>
      <xdr:colOff>63500</xdr:colOff>
      <xdr:row>57</xdr:row>
      <xdr:rowOff>26670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1323300" y="9776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162560</xdr:rowOff>
    </xdr:from>
    <xdr:to>
      <xdr:col>107</xdr:col>
      <xdr:colOff>101600</xdr:colOff>
      <xdr:row>57</xdr:row>
      <xdr:rowOff>92710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038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26670</xdr:rowOff>
    </xdr:from>
    <xdr:to>
      <xdr:col>111</xdr:col>
      <xdr:colOff>177800</xdr:colOff>
      <xdr:row>57</xdr:row>
      <xdr:rowOff>41910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0434300" y="9799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9494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41910</xdr:rowOff>
    </xdr:from>
    <xdr:to>
      <xdr:col>107</xdr:col>
      <xdr:colOff>50800</xdr:colOff>
      <xdr:row>57</xdr:row>
      <xdr:rowOff>57150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19545300" y="9814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200-00008E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200-00008F020000}"/>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200-000090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93997</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200-000091020000}"/>
            </a:ext>
          </a:extLst>
        </xdr:cNvPr>
        <xdr:cNvSpPr txBox="1"/>
      </xdr:nvSpPr>
      <xdr:spPr>
        <a:xfrm>
          <a:off x="210757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109237</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200-000092020000}"/>
            </a:ext>
          </a:extLst>
        </xdr:cNvPr>
        <xdr:cNvSpPr txBox="1"/>
      </xdr:nvSpPr>
      <xdr:spPr>
        <a:xfrm>
          <a:off x="20199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200-000093020000}"/>
            </a:ext>
          </a:extLst>
        </xdr:cNvPr>
        <xdr:cNvSpPr txBox="1"/>
      </xdr:nvSpPr>
      <xdr:spPr>
        <a:xfrm>
          <a:off x="19310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2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00000000-0008-0000-0200-0000AE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a:extLst>
            <a:ext uri="{FF2B5EF4-FFF2-40B4-BE49-F238E27FC236}">
              <a16:creationId xmlns:a16="http://schemas.microsoft.com/office/drawing/2014/main" id="{00000000-0008-0000-0200-0000B0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200-0000B2020000}"/>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6268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52269</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200-0000BD020000}"/>
            </a:ext>
          </a:extLst>
        </xdr:cNvPr>
        <xdr:cNvSpPr txBox="1"/>
      </xdr:nvSpPr>
      <xdr:spPr>
        <a:xfrm>
          <a:off x="16357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5430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145869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5481300" y="141835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145869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4592300" y="140970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5262</xdr:rowOff>
    </xdr:from>
    <xdr:to>
      <xdr:col>72</xdr:col>
      <xdr:colOff>38100</xdr:colOff>
      <xdr:row>82</xdr:row>
      <xdr:rowOff>106862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3652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56062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3703300" y="140970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200-0000C4020000}"/>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200-0000C5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200-0000C6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16346</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200-0000C7020000}"/>
            </a:ext>
          </a:extLst>
        </xdr:cNvPr>
        <xdr:cNvSpPr txBox="1"/>
      </xdr:nvSpPr>
      <xdr:spPr>
        <a:xfrm>
          <a:off x="152660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200-0000C8020000}"/>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200-0000C9020000}"/>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00000000-0008-0000-02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83820</xdr:rowOff>
    </xdr:from>
    <xdr:to>
      <xdr:col>116</xdr:col>
      <xdr:colOff>62864</xdr:colOff>
      <xdr:row>86</xdr:row>
      <xdr:rowOff>87630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2160864" y="13971270"/>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8" name="【消防施設】&#10;一人当たり面積最小値テキスト">
          <a:extLst>
            <a:ext uri="{FF2B5EF4-FFF2-40B4-BE49-F238E27FC236}">
              <a16:creationId xmlns:a16="http://schemas.microsoft.com/office/drawing/2014/main" id="{00000000-0008-0000-0200-0000E2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30497</xdr:rowOff>
    </xdr:from>
    <xdr:ext cx="469744" cy="259045"/>
    <xdr:sp macro="" textlink="">
      <xdr:nvSpPr>
        <xdr:cNvPr id="740" name="【消防施設】&#10;一人当たり面積最大値テキスト">
          <a:extLst>
            <a:ext uri="{FF2B5EF4-FFF2-40B4-BE49-F238E27FC236}">
              <a16:creationId xmlns:a16="http://schemas.microsoft.com/office/drawing/2014/main" id="{00000000-0008-0000-0200-0000E4020000}"/>
            </a:ext>
          </a:extLst>
        </xdr:cNvPr>
        <xdr:cNvSpPr txBox="1"/>
      </xdr:nvSpPr>
      <xdr:spPr>
        <a:xfrm>
          <a:off x="22199600" y="1374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83820</xdr:rowOff>
    </xdr:from>
    <xdr:to>
      <xdr:col>116</xdr:col>
      <xdr:colOff>152400</xdr:colOff>
      <xdr:row>81</xdr:row>
      <xdr:rowOff>83820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22072600" y="1397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22877</xdr:rowOff>
    </xdr:from>
    <xdr:ext cx="469744" cy="259045"/>
    <xdr:sp macro="" textlink="">
      <xdr:nvSpPr>
        <xdr:cNvPr id="742" name="【消防施設】&#10;一人当たり面積平均値テキスト">
          <a:extLst>
            <a:ext uri="{FF2B5EF4-FFF2-40B4-BE49-F238E27FC236}">
              <a16:creationId xmlns:a16="http://schemas.microsoft.com/office/drawing/2014/main" id="{00000000-0008-0000-0200-0000E6020000}"/>
            </a:ext>
          </a:extLst>
        </xdr:cNvPr>
        <xdr:cNvSpPr txBox="1"/>
      </xdr:nvSpPr>
      <xdr:spPr>
        <a:xfrm>
          <a:off x="22199600" y="1442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221107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21589</xdr:rowOff>
    </xdr:from>
    <xdr:to>
      <xdr:col>112</xdr:col>
      <xdr:colOff>38100</xdr:colOff>
      <xdr:row>84</xdr:row>
      <xdr:rowOff>123189</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21272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36830</xdr:rowOff>
    </xdr:from>
    <xdr:to>
      <xdr:col>107</xdr:col>
      <xdr:colOff>101600</xdr:colOff>
      <xdr:row>84</xdr:row>
      <xdr:rowOff>138430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20383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33020</xdr:rowOff>
    </xdr:from>
    <xdr:to>
      <xdr:col>116</xdr:col>
      <xdr:colOff>114300</xdr:colOff>
      <xdr:row>83</xdr:row>
      <xdr:rowOff>134620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2110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55897</xdr:rowOff>
    </xdr:from>
    <xdr:ext cx="469744" cy="259045"/>
    <xdr:sp macro="" textlink="">
      <xdr:nvSpPr>
        <xdr:cNvPr id="753" name="【消防施設】&#10;一人当たり面積該当値テキスト">
          <a:extLst>
            <a:ext uri="{FF2B5EF4-FFF2-40B4-BE49-F238E27FC236}">
              <a16:creationId xmlns:a16="http://schemas.microsoft.com/office/drawing/2014/main" id="{00000000-0008-0000-0200-0000F1020000}"/>
            </a:ext>
          </a:extLst>
        </xdr:cNvPr>
        <xdr:cNvSpPr txBox="1"/>
      </xdr:nvSpPr>
      <xdr:spPr>
        <a:xfrm>
          <a:off x="22199600"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83</xdr:row>
      <xdr:rowOff>83820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1323300" y="13373100"/>
          <a:ext cx="8382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84</xdr:row>
      <xdr:rowOff>57150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20434300" y="133731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72389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9545300" y="14458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114316</xdr:rowOff>
    </xdr:from>
    <xdr:ext cx="469744" cy="259045"/>
    <xdr:sp macro="" textlink="">
      <xdr:nvSpPr>
        <xdr:cNvPr id="760" name="n_1aveValue【消防施設】&#10;一人当たり面積">
          <a:extLst>
            <a:ext uri="{FF2B5EF4-FFF2-40B4-BE49-F238E27FC236}">
              <a16:creationId xmlns:a16="http://schemas.microsoft.com/office/drawing/2014/main" id="{00000000-0008-0000-0200-0000F802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129557</xdr:rowOff>
    </xdr:from>
    <xdr:ext cx="469744" cy="259045"/>
    <xdr:sp macro="" textlink="">
      <xdr:nvSpPr>
        <xdr:cNvPr id="761" name="n_2aveValue【消防施設】&#10;一人当たり面積">
          <a:extLst>
            <a:ext uri="{FF2B5EF4-FFF2-40B4-BE49-F238E27FC236}">
              <a16:creationId xmlns:a16="http://schemas.microsoft.com/office/drawing/2014/main" id="{00000000-0008-0000-0200-0000F9020000}"/>
            </a:ext>
          </a:extLst>
        </xdr:cNvPr>
        <xdr:cNvSpPr txBox="1"/>
      </xdr:nvSpPr>
      <xdr:spPr>
        <a:xfrm>
          <a:off x="201994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62" name="n_3aveValue【消防施設】&#10;一人当たり面積">
          <a:extLst>
            <a:ext uri="{FF2B5EF4-FFF2-40B4-BE49-F238E27FC236}">
              <a16:creationId xmlns:a16="http://schemas.microsoft.com/office/drawing/2014/main" id="{00000000-0008-0000-0200-0000FA02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63" name="n_1mainValue【消防施設】&#10;一人当たり面積">
          <a:extLst>
            <a:ext uri="{FF2B5EF4-FFF2-40B4-BE49-F238E27FC236}">
              <a16:creationId xmlns:a16="http://schemas.microsoft.com/office/drawing/2014/main" id="{00000000-0008-0000-0200-0000FB020000}"/>
            </a:ext>
          </a:extLst>
        </xdr:cNvPr>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764" name="n_2mainValue【消防施設】&#10;一人当たり面積">
          <a:extLst>
            <a:ext uri="{FF2B5EF4-FFF2-40B4-BE49-F238E27FC236}">
              <a16:creationId xmlns:a16="http://schemas.microsoft.com/office/drawing/2014/main" id="{00000000-0008-0000-0200-0000FC020000}"/>
            </a:ext>
          </a:extLst>
        </xdr:cNvPr>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65" name="n_3mainValue【消防施設】&#10;一人当たり面積">
          <a:extLst>
            <a:ext uri="{FF2B5EF4-FFF2-40B4-BE49-F238E27FC236}">
              <a16:creationId xmlns:a16="http://schemas.microsoft.com/office/drawing/2014/main" id="{00000000-0008-0000-0200-0000FD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00000000-0008-0000-02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2" name="【庁舎】&#10;有形固定資産減価償却率最小値テキスト">
          <a:extLst>
            <a:ext uri="{FF2B5EF4-FFF2-40B4-BE49-F238E27FC236}">
              <a16:creationId xmlns:a16="http://schemas.microsoft.com/office/drawing/2014/main" id="{00000000-0008-0000-0200-00001803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4" name="【庁舎】&#10;有形固定資産減価償却率最大値テキスト">
          <a:extLst>
            <a:ext uri="{FF2B5EF4-FFF2-40B4-BE49-F238E27FC236}">
              <a16:creationId xmlns:a16="http://schemas.microsoft.com/office/drawing/2014/main" id="{00000000-0008-0000-0200-00001A03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6" name="【庁舎】&#10;有形固定資産減価償却率平均値テキスト">
          <a:extLst>
            <a:ext uri="{FF2B5EF4-FFF2-40B4-BE49-F238E27FC236}">
              <a16:creationId xmlns:a16="http://schemas.microsoft.com/office/drawing/2014/main" id="{00000000-0008-0000-0200-00001C03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807" name="【庁舎】&#10;有形固定資産減価償却率該当値テキスト">
          <a:extLst>
            <a:ext uri="{FF2B5EF4-FFF2-40B4-BE49-F238E27FC236}">
              <a16:creationId xmlns:a16="http://schemas.microsoft.com/office/drawing/2014/main" id="{00000000-0008-0000-0200-000027030000}"/>
            </a:ext>
          </a:extLst>
        </xdr:cNvPr>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5481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149679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4592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10886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13703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4" name="n_1aveValue【庁舎】&#10;有形固定資産減価償却率">
          <a:extLst>
            <a:ext uri="{FF2B5EF4-FFF2-40B4-BE49-F238E27FC236}">
              <a16:creationId xmlns:a16="http://schemas.microsoft.com/office/drawing/2014/main" id="{00000000-0008-0000-0200-00002E03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5" name="n_2aveValue【庁舎】&#10;有形固定資産減価償却率">
          <a:extLst>
            <a:ext uri="{FF2B5EF4-FFF2-40B4-BE49-F238E27FC236}">
              <a16:creationId xmlns:a16="http://schemas.microsoft.com/office/drawing/2014/main" id="{00000000-0008-0000-0200-00002F03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6" name="n_3aveValue【庁舎】&#10;有形固定資産減価償却率">
          <a:extLst>
            <a:ext uri="{FF2B5EF4-FFF2-40B4-BE49-F238E27FC236}">
              <a16:creationId xmlns:a16="http://schemas.microsoft.com/office/drawing/2014/main" id="{00000000-0008-0000-0200-00003003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817" name="n_1mainValue【庁舎】&#10;有形固定資産減価償却率">
          <a:extLst>
            <a:ext uri="{FF2B5EF4-FFF2-40B4-BE49-F238E27FC236}">
              <a16:creationId xmlns:a16="http://schemas.microsoft.com/office/drawing/2014/main" id="{00000000-0008-0000-0200-000031030000}"/>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818" name="n_2mainValue【庁舎】&#10;有形固定資産減価償却率">
          <a:extLst>
            <a:ext uri="{FF2B5EF4-FFF2-40B4-BE49-F238E27FC236}">
              <a16:creationId xmlns:a16="http://schemas.microsoft.com/office/drawing/2014/main" id="{00000000-0008-0000-0200-000032030000}"/>
            </a:ext>
          </a:extLst>
        </xdr:cNvPr>
        <xdr:cNvSpPr txBox="1"/>
      </xdr:nvSpPr>
      <xdr:spPr>
        <a:xfrm>
          <a:off x="14389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819" name="n_3mainValue【庁舎】&#10;有形固定資産減価償却率">
          <a:extLst>
            <a:ext uri="{FF2B5EF4-FFF2-40B4-BE49-F238E27FC236}">
              <a16:creationId xmlns:a16="http://schemas.microsoft.com/office/drawing/2014/main" id="{00000000-0008-0000-0200-000033030000}"/>
            </a:ext>
          </a:extLst>
        </xdr:cNvPr>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a:extLst>
            <a:ext uri="{FF2B5EF4-FFF2-40B4-BE49-F238E27FC236}">
              <a16:creationId xmlns:a16="http://schemas.microsoft.com/office/drawing/2014/main" id="{00000000-0008-0000-0200-00004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4" name="【庁舎】&#10;一人当たり面積最小値テキスト">
          <a:extLst>
            <a:ext uri="{FF2B5EF4-FFF2-40B4-BE49-F238E27FC236}">
              <a16:creationId xmlns:a16="http://schemas.microsoft.com/office/drawing/2014/main" id="{00000000-0008-0000-0200-00004C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6" name="【庁舎】&#10;一人当たり面積最大値テキスト">
          <a:extLst>
            <a:ext uri="{FF2B5EF4-FFF2-40B4-BE49-F238E27FC236}">
              <a16:creationId xmlns:a16="http://schemas.microsoft.com/office/drawing/2014/main" id="{00000000-0008-0000-0200-00004E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8" name="【庁舎】&#10;一人当たり面積平均値テキスト">
          <a:extLst>
            <a:ext uri="{FF2B5EF4-FFF2-40B4-BE49-F238E27FC236}">
              <a16:creationId xmlns:a16="http://schemas.microsoft.com/office/drawing/2014/main" id="{00000000-0008-0000-0200-000050030000}"/>
            </a:ext>
          </a:extLst>
        </xdr:cNvPr>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xdr:rowOff>
    </xdr:from>
    <xdr:to>
      <xdr:col>116</xdr:col>
      <xdr:colOff>114300</xdr:colOff>
      <xdr:row>105</xdr:row>
      <xdr:rowOff>106045</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22110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27322</xdr:rowOff>
    </xdr:from>
    <xdr:ext cx="469744" cy="259045"/>
    <xdr:sp macro="" textlink="">
      <xdr:nvSpPr>
        <xdr:cNvPr id="859" name="【庁舎】&#10;一人当たり面積該当値テキスト">
          <a:extLst>
            <a:ext uri="{FF2B5EF4-FFF2-40B4-BE49-F238E27FC236}">
              <a16:creationId xmlns:a16="http://schemas.microsoft.com/office/drawing/2014/main" id="{00000000-0008-0000-0200-00005B030000}"/>
            </a:ext>
          </a:extLst>
        </xdr:cNvPr>
        <xdr:cNvSpPr txBox="1"/>
      </xdr:nvSpPr>
      <xdr:spPr>
        <a:xfrm>
          <a:off x="22199600"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55245</xdr:rowOff>
    </xdr:from>
    <xdr:to>
      <xdr:col>116</xdr:col>
      <xdr:colOff>63500</xdr:colOff>
      <xdr:row>105</xdr:row>
      <xdr:rowOff>64770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21323300" y="180574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2038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112395</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20434300" y="1806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69214</xdr:rowOff>
    </xdr:from>
    <xdr:to>
      <xdr:col>102</xdr:col>
      <xdr:colOff>165100</xdr:colOff>
      <xdr:row>105</xdr:row>
      <xdr:rowOff>170814</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19494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120014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9545300" y="18114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6" name="n_1aveValue【庁舎】&#10;一人当たり面積">
          <a:extLst>
            <a:ext uri="{FF2B5EF4-FFF2-40B4-BE49-F238E27FC236}">
              <a16:creationId xmlns:a16="http://schemas.microsoft.com/office/drawing/2014/main" id="{00000000-0008-0000-0200-000062030000}"/>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7" name="n_2aveValue【庁舎】&#10;一人当たり面積">
          <a:extLst>
            <a:ext uri="{FF2B5EF4-FFF2-40B4-BE49-F238E27FC236}">
              <a16:creationId xmlns:a16="http://schemas.microsoft.com/office/drawing/2014/main" id="{00000000-0008-0000-0200-000063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8" name="n_3aveValue【庁舎】&#10;一人当たり面積">
          <a:extLst>
            <a:ext uri="{FF2B5EF4-FFF2-40B4-BE49-F238E27FC236}">
              <a16:creationId xmlns:a16="http://schemas.microsoft.com/office/drawing/2014/main" id="{00000000-0008-0000-0200-000064030000}"/>
            </a:ext>
          </a:extLst>
        </xdr:cNvPr>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69" name="n_1mainValue【庁舎】&#10;一人当たり面積">
          <a:extLst>
            <a:ext uri="{FF2B5EF4-FFF2-40B4-BE49-F238E27FC236}">
              <a16:creationId xmlns:a16="http://schemas.microsoft.com/office/drawing/2014/main" id="{00000000-0008-0000-0200-000065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154322</xdr:rowOff>
    </xdr:from>
    <xdr:ext cx="469744" cy="259045"/>
    <xdr:sp macro="" textlink="">
      <xdr:nvSpPr>
        <xdr:cNvPr id="870" name="n_2mainValue【庁舎】&#10;一人当たり面積">
          <a:extLst>
            <a:ext uri="{FF2B5EF4-FFF2-40B4-BE49-F238E27FC236}">
              <a16:creationId xmlns:a16="http://schemas.microsoft.com/office/drawing/2014/main" id="{00000000-0008-0000-0200-000066030000}"/>
            </a:ext>
          </a:extLst>
        </xdr:cNvPr>
        <xdr:cNvSpPr txBox="1"/>
      </xdr:nvSpPr>
      <xdr:spPr>
        <a:xfrm>
          <a:off x="20199427" y="1815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15891</xdr:rowOff>
    </xdr:from>
    <xdr:ext cx="469744" cy="259045"/>
    <xdr:sp macro="" textlink="">
      <xdr:nvSpPr>
        <xdr:cNvPr id="871" name="n_3mainValue【庁舎】&#10;一人当たり面積">
          <a:extLst>
            <a:ext uri="{FF2B5EF4-FFF2-40B4-BE49-F238E27FC236}">
              <a16:creationId xmlns:a16="http://schemas.microsoft.com/office/drawing/2014/main" id="{00000000-0008-0000-0200-000067030000}"/>
            </a:ext>
          </a:extLst>
        </xdr:cNvPr>
        <xdr:cNvSpPr txBox="1"/>
      </xdr:nvSpPr>
      <xdr:spPr>
        <a:xfrm>
          <a:off x="19310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類似団体と比較して図書館、消防施設等では、有形固定資産減価償却率が低くなっている。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年に田辺市文化交流センター「たなべる」として新たに建設されたことに伴い、有形固定資産減価償却率は低率となっている。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年に消防庁舎が建設されたことから類似団体と比べ、低い数値となっている。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06%20&#9733;&#30000;&#36794;&#24066;/&#12304;&#36001;&#25919;&#29366;&#27841;&#36039;&#26009;&#38598;&#12305;_302066_&#30000;&#3679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20.100000000000001</v>
          </cell>
          <cell r="CF51">
            <v>9.9</v>
          </cell>
          <cell r="CN51">
            <v>5.5</v>
          </cell>
        </row>
        <row r="53">
          <cell r="BX53">
            <v>55.6</v>
          </cell>
          <cell r="CF53">
            <v>56.7</v>
          </cell>
          <cell r="CN53">
            <v>58.2</v>
          </cell>
          <cell r="CV53">
            <v>59.5</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25.8</v>
          </cell>
          <cell r="BX73">
            <v>20.100000000000001</v>
          </cell>
          <cell r="CF73">
            <v>9.9</v>
          </cell>
          <cell r="CN73">
            <v>5.5</v>
          </cell>
        </row>
        <row r="75">
          <cell r="BP75">
            <v>10.6</v>
          </cell>
          <cell r="BX75">
            <v>9.1999999999999993</v>
          </cell>
          <cell r="CF75">
            <v>8.1999999999999993</v>
          </cell>
          <cell r="CN75">
            <v>7.9</v>
          </cell>
          <cell r="CV75">
            <v>8.1</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zoomScale="70" zoomScaleNormal="70" workbookViewId="0">
      <selection activeCell="W9" sqref="W9:AL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44492458</v>
      </c>
      <c r="BO4" s="392"/>
      <c r="BP4" s="392"/>
      <c r="BQ4" s="392"/>
      <c r="BR4" s="392"/>
      <c r="BS4" s="392"/>
      <c r="BT4" s="392"/>
      <c r="BU4" s="393"/>
      <c r="BV4" s="391">
        <v>42398939</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5.0999999999999996</v>
      </c>
      <c r="CU4" s="398"/>
      <c r="CV4" s="398"/>
      <c r="CW4" s="398"/>
      <c r="CX4" s="398"/>
      <c r="CY4" s="398"/>
      <c r="CZ4" s="398"/>
      <c r="DA4" s="399"/>
      <c r="DB4" s="397">
        <v>5.2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43015817</v>
      </c>
      <c r="BO5" s="429"/>
      <c r="BP5" s="429"/>
      <c r="BQ5" s="429"/>
      <c r="BR5" s="429"/>
      <c r="BS5" s="429"/>
      <c r="BT5" s="429"/>
      <c r="BU5" s="430"/>
      <c r="BV5" s="428">
        <v>41054092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96.7</v>
      </c>
      <c r="CU5" s="426"/>
      <c r="CV5" s="426"/>
      <c r="CW5" s="426"/>
      <c r="CX5" s="426"/>
      <c r="CY5" s="426"/>
      <c r="CZ5" s="426"/>
      <c r="DA5" s="427"/>
      <c r="DB5" s="425">
        <v>95.6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1476641</v>
      </c>
      <c r="BO6" s="429"/>
      <c r="BP6" s="429"/>
      <c r="BQ6" s="429"/>
      <c r="BR6" s="429"/>
      <c r="BS6" s="429"/>
      <c r="BT6" s="429"/>
      <c r="BU6" s="430"/>
      <c r="BV6" s="428">
        <v>1344847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101.8</v>
      </c>
      <c r="CU6" s="466"/>
      <c r="CV6" s="466"/>
      <c r="CW6" s="466"/>
      <c r="CX6" s="466"/>
      <c r="CY6" s="466"/>
      <c r="CZ6" s="466"/>
      <c r="DA6" s="467"/>
      <c r="DB6" s="465">
        <v>100.7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269554</v>
      </c>
      <c r="BO7" s="429"/>
      <c r="BP7" s="429"/>
      <c r="BQ7" s="429"/>
      <c r="BR7" s="429"/>
      <c r="BS7" s="429"/>
      <c r="BT7" s="429"/>
      <c r="BU7" s="430"/>
      <c r="BV7" s="428">
        <v>126829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23476030</v>
      </c>
      <c r="CU7" s="429"/>
      <c r="CV7" s="429"/>
      <c r="CW7" s="429"/>
      <c r="CX7" s="429"/>
      <c r="CY7" s="429"/>
      <c r="CZ7" s="429"/>
      <c r="DA7" s="430"/>
      <c r="DB7" s="428">
        <v>23531849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1207087</v>
      </c>
      <c r="BO8" s="429"/>
      <c r="BP8" s="429"/>
      <c r="BQ8" s="429"/>
      <c r="BR8" s="429"/>
      <c r="BS8" s="429"/>
      <c r="BT8" s="429"/>
      <c r="BU8" s="430"/>
      <c r="BV8" s="428">
        <v>1218018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0.38</v>
      </c>
      <c r="CU8" s="469"/>
      <c r="CV8" s="469"/>
      <c r="CW8" s="469"/>
      <c r="CX8" s="469"/>
      <c r="CY8" s="469"/>
      <c r="CZ8" s="469"/>
      <c r="DA8" s="470"/>
      <c r="DB8" s="468">
        <v>0.38</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74770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-10931</v>
      </c>
      <c r="BO9" s="429"/>
      <c r="BP9" s="429"/>
      <c r="BQ9" s="429"/>
      <c r="BR9" s="429"/>
      <c r="BS9" s="429"/>
      <c r="BT9" s="429"/>
      <c r="BU9" s="430"/>
      <c r="BV9" s="428">
        <v>-325012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19.899999999999999</v>
      </c>
      <c r="CU9" s="426"/>
      <c r="CV9" s="426"/>
      <c r="CW9" s="426"/>
      <c r="CX9" s="426"/>
      <c r="CY9" s="426"/>
      <c r="CZ9" s="426"/>
      <c r="DA9" s="427"/>
      <c r="DB9" s="425">
        <v>19.2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79119</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355</v>
      </c>
      <c r="BO10" s="429"/>
      <c r="BP10" s="429"/>
      <c r="BQ10" s="429"/>
      <c r="BR10" s="429"/>
      <c r="BS10" s="429"/>
      <c r="BT10" s="429"/>
      <c r="BU10" s="430"/>
      <c r="BV10" s="428">
        <v>353</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108</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74250</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73990</v>
      </c>
      <c r="S13" s="510"/>
      <c r="T13" s="510"/>
      <c r="U13" s="510"/>
      <c r="V13" s="511"/>
      <c r="W13" s="444" t="s">
        <v>138</v>
      </c>
      <c r="X13" s="445"/>
      <c r="Y13" s="445"/>
      <c r="Z13" s="445"/>
      <c r="AA13" s="445"/>
      <c r="AB13" s="435"/>
      <c r="AC13" s="479">
        <v>4349</v>
      </c>
      <c r="AD13" s="480"/>
      <c r="AE13" s="480"/>
      <c r="AF13" s="480"/>
      <c r="AG13" s="519"/>
      <c r="AH13" s="479">
        <v>4807</v>
      </c>
      <c r="AI13" s="480"/>
      <c r="AJ13" s="480"/>
      <c r="AK13" s="480"/>
      <c r="AL13" s="481"/>
      <c r="AM13" s="457" t="s">
        <v>139</v>
      </c>
      <c r="AN13" s="458"/>
      <c r="AO13" s="458"/>
      <c r="AP13" s="458"/>
      <c r="AQ13" s="458"/>
      <c r="AR13" s="458"/>
      <c r="AS13" s="458"/>
      <c r="AT13" s="459"/>
      <c r="AU13" s="460" t="s">
        <v>133</v>
      </c>
      <c r="AV13" s="461"/>
      <c r="AW13" s="461"/>
      <c r="AX13" s="461"/>
      <c r="AY13" s="462" t="s">
        <v>140</v>
      </c>
      <c r="AZ13" s="463"/>
      <c r="BA13" s="463"/>
      <c r="BB13" s="463"/>
      <c r="BC13" s="463"/>
      <c r="BD13" s="463"/>
      <c r="BE13" s="463"/>
      <c r="BF13" s="463"/>
      <c r="BG13" s="463"/>
      <c r="BH13" s="463"/>
      <c r="BI13" s="463"/>
      <c r="BJ13" s="463"/>
      <c r="BK13" s="463"/>
      <c r="BL13" s="463"/>
      <c r="BM13" s="464"/>
      <c r="BN13" s="428">
        <v>-10576</v>
      </c>
      <c r="BO13" s="429"/>
      <c r="BP13" s="429"/>
      <c r="BQ13" s="429"/>
      <c r="BR13" s="429"/>
      <c r="BS13" s="429"/>
      <c r="BT13" s="429"/>
      <c r="BU13" s="430"/>
      <c r="BV13" s="428">
        <v>-324659</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8.1</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75414</v>
      </c>
      <c r="S14" s="510"/>
      <c r="T14" s="510"/>
      <c r="U14" s="510"/>
      <c r="V14" s="511"/>
      <c r="W14" s="418"/>
      <c r="X14" s="419"/>
      <c r="Y14" s="419"/>
      <c r="Z14" s="419"/>
      <c r="AA14" s="419"/>
      <c r="AB14" s="408"/>
      <c r="AC14" s="512">
        <v>12.5</v>
      </c>
      <c r="AD14" s="513"/>
      <c r="AE14" s="513"/>
      <c r="AF14" s="513"/>
      <c r="AG14" s="514"/>
      <c r="AH14" s="512">
        <v>13.3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v>5.5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75161</v>
      </c>
      <c r="S15" s="510"/>
      <c r="T15" s="510"/>
      <c r="U15" s="510"/>
      <c r="V15" s="511"/>
      <c r="W15" s="444" t="s">
        <v>144</v>
      </c>
      <c r="X15" s="445"/>
      <c r="Y15" s="445"/>
      <c r="Z15" s="445"/>
      <c r="AA15" s="445"/>
      <c r="AB15" s="435"/>
      <c r="AC15" s="479">
        <v>6631</v>
      </c>
      <c r="AD15" s="480"/>
      <c r="AE15" s="480"/>
      <c r="AF15" s="480"/>
      <c r="AG15" s="519"/>
      <c r="AH15" s="479">
        <v>6917</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7509644</v>
      </c>
      <c r="BO15" s="392"/>
      <c r="BP15" s="392"/>
      <c r="BQ15" s="392"/>
      <c r="BR15" s="392"/>
      <c r="BS15" s="392"/>
      <c r="BT15" s="392"/>
      <c r="BU15" s="393"/>
      <c r="BV15" s="391">
        <v>7525969</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19</v>
      </c>
      <c r="AD16" s="513"/>
      <c r="AE16" s="513"/>
      <c r="AF16" s="513"/>
      <c r="AG16" s="514"/>
      <c r="AH16" s="512">
        <v>19.100000000000001</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19950086</v>
      </c>
      <c r="BO16" s="429"/>
      <c r="BP16" s="429"/>
      <c r="BQ16" s="429"/>
      <c r="BR16" s="429"/>
      <c r="BS16" s="429"/>
      <c r="BT16" s="429"/>
      <c r="BU16" s="430"/>
      <c r="BV16" s="428">
        <v>19742351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23867</v>
      </c>
      <c r="AD17" s="480"/>
      <c r="AE17" s="480"/>
      <c r="AF17" s="480"/>
      <c r="AG17" s="519"/>
      <c r="AH17" s="479">
        <v>24408</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9513307</v>
      </c>
      <c r="BO17" s="429"/>
      <c r="BP17" s="429"/>
      <c r="BQ17" s="429"/>
      <c r="BR17" s="429"/>
      <c r="BS17" s="429"/>
      <c r="BT17" s="429"/>
      <c r="BU17" s="430"/>
      <c r="BV17" s="428">
        <v>9558083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1026.9100000000001</v>
      </c>
      <c r="M18" s="541"/>
      <c r="N18" s="541"/>
      <c r="O18" s="541"/>
      <c r="P18" s="541"/>
      <c r="Q18" s="541"/>
      <c r="R18" s="542"/>
      <c r="S18" s="542"/>
      <c r="T18" s="542"/>
      <c r="U18" s="542"/>
      <c r="V18" s="543"/>
      <c r="W18" s="446"/>
      <c r="X18" s="447"/>
      <c r="Y18" s="447"/>
      <c r="Z18" s="447"/>
      <c r="AA18" s="447"/>
      <c r="AB18" s="438"/>
      <c r="AC18" s="544">
        <v>68.5</v>
      </c>
      <c r="AD18" s="545"/>
      <c r="AE18" s="545"/>
      <c r="AF18" s="545"/>
      <c r="AG18" s="546"/>
      <c r="AH18" s="544">
        <v>67.599999999999994</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22965445</v>
      </c>
      <c r="BO18" s="429"/>
      <c r="BP18" s="429"/>
      <c r="BQ18" s="429"/>
      <c r="BR18" s="429"/>
      <c r="BS18" s="429"/>
      <c r="BT18" s="429"/>
      <c r="BU18" s="430"/>
      <c r="BV18" s="428">
        <v>22746804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73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28094128</v>
      </c>
      <c r="BO19" s="429"/>
      <c r="BP19" s="429"/>
      <c r="BQ19" s="429"/>
      <c r="BR19" s="429"/>
      <c r="BS19" s="429"/>
      <c r="BT19" s="429"/>
      <c r="BU19" s="430"/>
      <c r="BV19" s="428">
        <v>28141964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32163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49031924</v>
      </c>
      <c r="BO23" s="429"/>
      <c r="BP23" s="429"/>
      <c r="BQ23" s="429"/>
      <c r="BR23" s="429"/>
      <c r="BS23" s="429"/>
      <c r="BT23" s="429"/>
      <c r="BU23" s="430"/>
      <c r="BV23" s="428">
        <v>49696482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8800</v>
      </c>
      <c r="R24" s="480"/>
      <c r="S24" s="480"/>
      <c r="T24" s="480"/>
      <c r="U24" s="480"/>
      <c r="V24" s="519"/>
      <c r="W24" s="578"/>
      <c r="X24" s="566"/>
      <c r="Y24" s="567"/>
      <c r="Z24" s="478" t="s">
        <v>168</v>
      </c>
      <c r="AA24" s="458"/>
      <c r="AB24" s="458"/>
      <c r="AC24" s="458"/>
      <c r="AD24" s="458"/>
      <c r="AE24" s="458"/>
      <c r="AF24" s="458"/>
      <c r="AG24" s="459"/>
      <c r="AH24" s="479">
        <v>775</v>
      </c>
      <c r="AI24" s="480"/>
      <c r="AJ24" s="480"/>
      <c r="AK24" s="480"/>
      <c r="AL24" s="519"/>
      <c r="AM24" s="479">
        <v>2466050</v>
      </c>
      <c r="AN24" s="480"/>
      <c r="AO24" s="480"/>
      <c r="AP24" s="480"/>
      <c r="AQ24" s="480"/>
      <c r="AR24" s="519"/>
      <c r="AS24" s="479">
        <v>3182</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34443859</v>
      </c>
      <c r="BO24" s="429"/>
      <c r="BP24" s="429"/>
      <c r="BQ24" s="429"/>
      <c r="BR24" s="429"/>
      <c r="BS24" s="429"/>
      <c r="BT24" s="429"/>
      <c r="BU24" s="430"/>
      <c r="BV24" s="428">
        <v>34606748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7320</v>
      </c>
      <c r="R25" s="480"/>
      <c r="S25" s="480"/>
      <c r="T25" s="480"/>
      <c r="U25" s="480"/>
      <c r="V25" s="519"/>
      <c r="W25" s="578"/>
      <c r="X25" s="566"/>
      <c r="Y25" s="567"/>
      <c r="Z25" s="478" t="s">
        <v>171</v>
      </c>
      <c r="AA25" s="458"/>
      <c r="AB25" s="458"/>
      <c r="AC25" s="458"/>
      <c r="AD25" s="458"/>
      <c r="AE25" s="458"/>
      <c r="AF25" s="458"/>
      <c r="AG25" s="459"/>
      <c r="AH25" s="479">
        <v>150</v>
      </c>
      <c r="AI25" s="480"/>
      <c r="AJ25" s="480"/>
      <c r="AK25" s="480"/>
      <c r="AL25" s="519"/>
      <c r="AM25" s="479">
        <v>465900</v>
      </c>
      <c r="AN25" s="480"/>
      <c r="AO25" s="480"/>
      <c r="AP25" s="480"/>
      <c r="AQ25" s="480"/>
      <c r="AR25" s="519"/>
      <c r="AS25" s="479">
        <v>3106</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7153084</v>
      </c>
      <c r="BO25" s="392"/>
      <c r="BP25" s="392"/>
      <c r="BQ25" s="392"/>
      <c r="BR25" s="392"/>
      <c r="BS25" s="392"/>
      <c r="BT25" s="392"/>
      <c r="BU25" s="393"/>
      <c r="BV25" s="391">
        <v>3403824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6600</v>
      </c>
      <c r="R26" s="480"/>
      <c r="S26" s="480"/>
      <c r="T26" s="480"/>
      <c r="U26" s="480"/>
      <c r="V26" s="519"/>
      <c r="W26" s="578"/>
      <c r="X26" s="566"/>
      <c r="Y26" s="567"/>
      <c r="Z26" s="478" t="s">
        <v>174</v>
      </c>
      <c r="AA26" s="588"/>
      <c r="AB26" s="588"/>
      <c r="AC26" s="588"/>
      <c r="AD26" s="588"/>
      <c r="AE26" s="588"/>
      <c r="AF26" s="588"/>
      <c r="AG26" s="589"/>
      <c r="AH26" s="479">
        <v>12</v>
      </c>
      <c r="AI26" s="480"/>
      <c r="AJ26" s="480"/>
      <c r="AK26" s="480"/>
      <c r="AL26" s="519"/>
      <c r="AM26" s="479">
        <v>44064</v>
      </c>
      <c r="AN26" s="480"/>
      <c r="AO26" s="480"/>
      <c r="AP26" s="480"/>
      <c r="AQ26" s="480"/>
      <c r="AR26" s="519"/>
      <c r="AS26" s="479">
        <v>3672</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5350</v>
      </c>
      <c r="R27" s="480"/>
      <c r="S27" s="480"/>
      <c r="T27" s="480"/>
      <c r="U27" s="480"/>
      <c r="V27" s="519"/>
      <c r="W27" s="578"/>
      <c r="X27" s="566"/>
      <c r="Y27" s="567"/>
      <c r="Z27" s="478" t="s">
        <v>177</v>
      </c>
      <c r="AA27" s="458"/>
      <c r="AB27" s="458"/>
      <c r="AC27" s="458"/>
      <c r="AD27" s="458"/>
      <c r="AE27" s="458"/>
      <c r="AF27" s="458"/>
      <c r="AG27" s="459"/>
      <c r="AH27" s="479">
        <v>24</v>
      </c>
      <c r="AI27" s="480"/>
      <c r="AJ27" s="480"/>
      <c r="AK27" s="480"/>
      <c r="AL27" s="519"/>
      <c r="AM27" s="479">
        <v>75696</v>
      </c>
      <c r="AN27" s="480"/>
      <c r="AO27" s="480"/>
      <c r="AP27" s="480"/>
      <c r="AQ27" s="480"/>
      <c r="AR27" s="519"/>
      <c r="AS27" s="479">
        <v>3154</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308959</v>
      </c>
      <c r="BO27" s="602"/>
      <c r="BP27" s="602"/>
      <c r="BQ27" s="602"/>
      <c r="BR27" s="602"/>
      <c r="BS27" s="602"/>
      <c r="BT27" s="602"/>
      <c r="BU27" s="603"/>
      <c r="BV27" s="601">
        <v>308405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4750</v>
      </c>
      <c r="R28" s="480"/>
      <c r="S28" s="480"/>
      <c r="T28" s="480"/>
      <c r="U28" s="480"/>
      <c r="V28" s="519"/>
      <c r="W28" s="578"/>
      <c r="X28" s="566"/>
      <c r="Y28" s="567"/>
      <c r="Z28" s="478" t="s">
        <v>180</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181</v>
      </c>
      <c r="AZ28" s="605"/>
      <c r="BA28" s="605"/>
      <c r="BB28" s="606"/>
      <c r="BC28" s="388" t="s">
        <v>47</v>
      </c>
      <c r="BD28" s="389"/>
      <c r="BE28" s="389"/>
      <c r="BF28" s="389"/>
      <c r="BG28" s="389"/>
      <c r="BH28" s="389"/>
      <c r="BI28" s="389"/>
      <c r="BJ28" s="389"/>
      <c r="BK28" s="389"/>
      <c r="BL28" s="389"/>
      <c r="BM28" s="390"/>
      <c r="BN28" s="391">
        <v>3564154</v>
      </c>
      <c r="BO28" s="392"/>
      <c r="BP28" s="392"/>
      <c r="BQ28" s="392"/>
      <c r="BR28" s="392"/>
      <c r="BS28" s="392"/>
      <c r="BT28" s="392"/>
      <c r="BU28" s="393"/>
      <c r="BV28" s="391">
        <v>3563799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20</v>
      </c>
      <c r="M29" s="480"/>
      <c r="N29" s="480"/>
      <c r="O29" s="480"/>
      <c r="P29" s="519"/>
      <c r="Q29" s="479">
        <v>4300</v>
      </c>
      <c r="R29" s="480"/>
      <c r="S29" s="480"/>
      <c r="T29" s="480"/>
      <c r="U29" s="480"/>
      <c r="V29" s="519"/>
      <c r="W29" s="579"/>
      <c r="X29" s="580"/>
      <c r="Y29" s="581"/>
      <c r="Z29" s="478" t="s">
        <v>183</v>
      </c>
      <c r="AA29" s="458"/>
      <c r="AB29" s="458"/>
      <c r="AC29" s="458"/>
      <c r="AD29" s="458"/>
      <c r="AE29" s="458"/>
      <c r="AF29" s="458"/>
      <c r="AG29" s="459"/>
      <c r="AH29" s="479">
        <v>799</v>
      </c>
      <c r="AI29" s="480"/>
      <c r="AJ29" s="480"/>
      <c r="AK29" s="480"/>
      <c r="AL29" s="519"/>
      <c r="AM29" s="479">
        <v>2541746</v>
      </c>
      <c r="AN29" s="480"/>
      <c r="AO29" s="480"/>
      <c r="AP29" s="480"/>
      <c r="AQ29" s="480"/>
      <c r="AR29" s="519"/>
      <c r="AS29" s="479">
        <v>3181</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9324875</v>
      </c>
      <c r="BO29" s="429"/>
      <c r="BP29" s="429"/>
      <c r="BQ29" s="429"/>
      <c r="BR29" s="429"/>
      <c r="BS29" s="429"/>
      <c r="BT29" s="429"/>
      <c r="BU29" s="430"/>
      <c r="BV29" s="428">
        <v>9315334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99.3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9947609</v>
      </c>
      <c r="BO30" s="602"/>
      <c r="BP30" s="602"/>
      <c r="BQ30" s="602"/>
      <c r="BR30" s="602"/>
      <c r="BS30" s="602"/>
      <c r="BT30" s="602"/>
      <c r="BU30" s="603"/>
      <c r="BV30" s="601">
        <v>10038632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194</v>
      </c>
      <c r="BF33" s="417"/>
      <c r="BG33" s="417" t="s">
        <v>195</v>
      </c>
      <c r="BH33" s="417"/>
      <c r="BI33" s="417"/>
      <c r="BJ33" s="417"/>
      <c r="BK33" s="417"/>
      <c r="BL33" s="417"/>
      <c r="BM33" s="417"/>
      <c r="BN33" s="417"/>
      <c r="BO33" s="417"/>
      <c r="BP33" s="417"/>
      <c r="BQ33" s="417"/>
      <c r="BR33" s="417"/>
      <c r="BS33" s="417"/>
      <c r="BT33" s="417"/>
      <c r="BU33" s="417"/>
      <c r="BV33" s="216"/>
      <c r="BW33" s="452" t="s">
        <v>194</v>
      </c>
      <c r="BX33" s="452"/>
      <c r="BY33" s="417" t="s">
        <v>196</v>
      </c>
      <c r="BZ33" s="417"/>
      <c r="CA33" s="417"/>
      <c r="CB33" s="417"/>
      <c r="CC33" s="417"/>
      <c r="CD33" s="417"/>
      <c r="CE33" s="417"/>
      <c r="CF33" s="417"/>
      <c r="CG33" s="417"/>
      <c r="CH33" s="417"/>
      <c r="CI33" s="417"/>
      <c r="CJ33" s="417"/>
      <c r="CK33" s="417"/>
      <c r="CL33" s="417"/>
      <c r="CM33" s="417"/>
      <c r="CN33" s="215"/>
      <c r="CO33" s="452" t="s">
        <v>192</v>
      </c>
      <c r="CP33" s="452"/>
      <c r="CQ33" s="417" t="s">
        <v>197</v>
      </c>
      <c r="CR33" s="417"/>
      <c r="CS33" s="417"/>
      <c r="CT33" s="417"/>
      <c r="CU33" s="417"/>
      <c r="CV33" s="417"/>
      <c r="CW33" s="417"/>
      <c r="CX33" s="417"/>
      <c r="CY33" s="417"/>
      <c r="CZ33" s="417"/>
      <c r="DA33" s="417"/>
      <c r="DB33" s="417"/>
      <c r="DC33" s="417"/>
      <c r="DD33" s="417"/>
      <c r="DE33" s="417"/>
      <c r="DF33" s="215"/>
      <c r="DG33" s="613" t="s">
        <v>198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6</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11</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IF('各会計、関係団体の財政状況及び健全化判断比率'!B34="","",'各会計、関係団体の財政状況及び健全化判断比率'!B34)</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18</v>
      </c>
      <c r="BX34" s="614"/>
      <c r="BY34" s="615" t="str">
        <f>IF('各会計、関係団体の財政状況及び健全化判断比率'!B68="","",'各会計、関係団体の財政状況及び健全化判断比率'!B68)</f>
        <v>公立紀南病院組合</v>
      </c>
      <c r="BZ34" s="615"/>
      <c r="CA34" s="615"/>
      <c r="CB34" s="615"/>
      <c r="CC34" s="615"/>
      <c r="CD34" s="615"/>
      <c r="CE34" s="615"/>
      <c r="CF34" s="615"/>
      <c r="CG34" s="615"/>
      <c r="CH34" s="615"/>
      <c r="CI34" s="615"/>
      <c r="CJ34" s="615"/>
      <c r="CK34" s="615"/>
      <c r="CL34" s="615"/>
      <c r="CM34" s="615"/>
      <c r="CN34" s="213"/>
      <c r="CO34" s="614">
        <f>IF(CQ34="","",MAX(C34:D43,U34:V43,AM34:AN43,BE34:BF43,BW34:BX43)+1)</f>
        <v>28</v>
      </c>
      <c r="CP34" s="614"/>
      <c r="CQ34" s="615" t="str">
        <f>IF('各会計、関係団体の財政状況及び健全化判断比率'!BS7="","",'各会計、関係団体の財政状況及び健全化判断比率'!BS7)</f>
        <v>南紀みらい（株）</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同和対策住宅資金等貸付事業特別会計</v>
      </c>
      <c r="F35" s="615"/>
      <c r="G35" s="615"/>
      <c r="H35" s="615"/>
      <c r="I35" s="615"/>
      <c r="J35" s="615"/>
      <c r="K35" s="615"/>
      <c r="L35" s="615"/>
      <c r="M35" s="615"/>
      <c r="N35" s="615"/>
      <c r="O35" s="615"/>
      <c r="P35" s="615"/>
      <c r="Q35" s="615"/>
      <c r="R35" s="615"/>
      <c r="S35" s="615"/>
      <c r="T35" s="213"/>
      <c r="U35" s="614">
        <f>IF(W35="","",U34+1)</f>
        <v>7</v>
      </c>
      <c r="V35" s="614"/>
      <c r="W35" s="615" t="str">
        <f>IF('各会計、関係団体の財政状況及び健全化判断比率'!B29="","",'各会計、関係団体の財政状況及び健全化判断比率'!B29)</f>
        <v>国民健康保険事業特別会計（直営診療施設勘定）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IF('各会計、関係団体の財政状況及び健全化判断比率'!B35="","",'各会計、関係団体の財政状況及び健全化判断比率'!B35)</f>
        <v>林業集落排水事業特別会計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19</v>
      </c>
      <c r="BX35" s="614"/>
      <c r="BY35" s="615" t="str">
        <f>IF('各会計、関係団体の財政状況及び健全化判断比率'!B69="","",'各会計、関係団体の財政状況及び健全化判断比率'!B69)</f>
        <v>紀南地方老人福祉施設組合（普通会計）</v>
      </c>
      <c r="BZ35" s="615"/>
      <c r="CA35" s="615"/>
      <c r="CB35" s="615"/>
      <c r="CC35" s="615"/>
      <c r="CD35" s="615"/>
      <c r="CE35" s="615"/>
      <c r="CF35" s="615"/>
      <c r="CG35" s="615"/>
      <c r="CH35" s="615"/>
      <c r="CI35" s="615"/>
      <c r="CJ35" s="615"/>
      <c r="CK35" s="615"/>
      <c r="CL35" s="615"/>
      <c r="CM35" s="615"/>
      <c r="CN35" s="213"/>
      <c r="CO35" s="614">
        <f t="shared" ref="CO35:CO43" si="3">IF(CQ35="","",CO34+1)</f>
        <v>29</v>
      </c>
      <c r="CP35" s="614"/>
      <c r="CQ35" s="615" t="str">
        <f>IF('各会計、関係団体の財政状況及び健全化判断比率'!BS8="","",'各会計、関係団体の財政状況及び健全化判断比率'!BS8)</f>
        <v>田辺市土地開発公社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診療所事業特別会計</v>
      </c>
      <c r="F36" s="615"/>
      <c r="G36" s="615"/>
      <c r="H36" s="615"/>
      <c r="I36" s="615"/>
      <c r="J36" s="615"/>
      <c r="K36" s="615"/>
      <c r="L36" s="615"/>
      <c r="M36" s="615"/>
      <c r="N36" s="615"/>
      <c r="O36" s="615"/>
      <c r="P36" s="615"/>
      <c r="Q36" s="615"/>
      <c r="R36" s="615"/>
      <c r="S36" s="615"/>
      <c r="T36" s="213"/>
      <c r="U36" s="614">
        <f t="shared" ref="U36:U43" si="4">IF(W36="","",U35+1)</f>
        <v>8</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IF('各会計、関係団体の財政状況及び健全化判断比率'!B36="","",'各会計、関係団体の財政状況及び健全化判断比率'!B36)</f>
        <v>漁業集落排水事業特別会計</v>
      </c>
      <c r="BH36" s="615"/>
      <c r="BI36" s="615"/>
      <c r="BJ36" s="615"/>
      <c r="BK36" s="615"/>
      <c r="BL36" s="615"/>
      <c r="BM36" s="615"/>
      <c r="BN36" s="615"/>
      <c r="BO36" s="615"/>
      <c r="BP36" s="615"/>
      <c r="BQ36" s="615"/>
      <c r="BR36" s="615"/>
      <c r="BS36" s="615"/>
      <c r="BT36" s="615"/>
      <c r="BU36" s="615"/>
      <c r="BV36" s="213"/>
      <c r="BW36" s="614">
        <f t="shared" si="2"/>
        <v>20</v>
      </c>
      <c r="BX36" s="614"/>
      <c r="BY36" s="615" t="str">
        <f>IF('各会計、関係団体の財政状況及び健全化判断比率'!B70="","",'各会計、関係団体の財政状況及び健全化判断比率'!B70)</f>
        <v>紀南地方老人福祉施設組合（公営企業会計）</v>
      </c>
      <c r="BZ36" s="615"/>
      <c r="CA36" s="615"/>
      <c r="CB36" s="615"/>
      <c r="CC36" s="615"/>
      <c r="CD36" s="615"/>
      <c r="CE36" s="615"/>
      <c r="CF36" s="615"/>
      <c r="CG36" s="615"/>
      <c r="CH36" s="615"/>
      <c r="CI36" s="615"/>
      <c r="CJ36" s="615"/>
      <c r="CK36" s="615"/>
      <c r="CL36" s="615"/>
      <c r="CM36" s="615"/>
      <c r="CN36" s="213"/>
      <c r="CO36" s="614">
        <f t="shared" si="3"/>
        <v>30</v>
      </c>
      <c r="CP36" s="614"/>
      <c r="CQ36" s="615" t="str">
        <f>IF('各会計、関係団体の財政状況及び健全化判断比率'!BS9="","",'各会計、関係団体の財政状況及び健全化判断比率'!BS9)</f>
        <v>（一財）龍神村開発公社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木材加工事業特別会計</v>
      </c>
      <c r="F37" s="615"/>
      <c r="G37" s="615"/>
      <c r="H37" s="615"/>
      <c r="I37" s="615"/>
      <c r="J37" s="615"/>
      <c r="K37" s="615"/>
      <c r="L37" s="615"/>
      <c r="M37" s="615"/>
      <c r="N37" s="615"/>
      <c r="O37" s="615"/>
      <c r="P37" s="615"/>
      <c r="Q37" s="615"/>
      <c r="R37" s="615"/>
      <c r="S37" s="615"/>
      <c r="T37" s="213"/>
      <c r="U37" s="614">
        <f t="shared" si="4"/>
        <v>9</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15</v>
      </c>
      <c r="BF37" s="614"/>
      <c r="BG37" s="615" t="str">
        <f>IF('各会計、関係団体の財政状況及び健全化判断比率'!B37="","",'各会計、関係団体の財政状況及び健全化判断比率'!B37)</f>
        <v>特定環境保全公共下水道事業特別会計</v>
      </c>
      <c r="BH37" s="615"/>
      <c r="BI37" s="615"/>
      <c r="BJ37" s="615"/>
      <c r="BK37" s="615"/>
      <c r="BL37" s="615"/>
      <c r="BM37" s="615"/>
      <c r="BN37" s="615"/>
      <c r="BO37" s="615"/>
      <c r="BP37" s="615"/>
      <c r="BQ37" s="615"/>
      <c r="BR37" s="615"/>
      <c r="BS37" s="615"/>
      <c r="BT37" s="615"/>
      <c r="BU37" s="615"/>
      <c r="BV37" s="213"/>
      <c r="BW37" s="614">
        <f t="shared" si="2"/>
        <v>21</v>
      </c>
      <c r="BX37" s="614"/>
      <c r="BY37" s="615" t="str">
        <f>IF('各会計、関係団体の財政状況及び健全化判断比率'!B71="","",'各会計、関係団体の財政状況及び健全化判断比率'!B71)</f>
        <v>和歌山県市町村総合事務組合</v>
      </c>
      <c r="BZ37" s="615"/>
      <c r="CA37" s="615"/>
      <c r="CB37" s="615"/>
      <c r="CC37" s="615"/>
      <c r="CD37" s="615"/>
      <c r="CE37" s="615"/>
      <c r="CF37" s="615"/>
      <c r="CG37" s="615"/>
      <c r="CH37" s="615"/>
      <c r="CI37" s="615"/>
      <c r="CJ37" s="615"/>
      <c r="CK37" s="615"/>
      <c r="CL37" s="615"/>
      <c r="CM37" s="615"/>
      <c r="CN37" s="213"/>
      <c r="CO37" s="614">
        <f t="shared" si="3"/>
        <v>31</v>
      </c>
      <c r="CP37" s="614"/>
      <c r="CQ37" s="615" t="str">
        <f>IF('各会計、関係団体の財政状況及び健全化判断比率'!BS10="","",'各会計、関係団体の財政状況及び健全化判断比率'!BS10)</f>
        <v>（有）龍神温泉元湯</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f t="shared" ref="C38:C43" si="5">IF(E38="","",C37+1)</f>
        <v>5</v>
      </c>
      <c r="D38" s="614"/>
      <c r="E38" s="615" t="str">
        <f>IF('各会計、関係団体の財政状況及び健全化判断比率'!B11="","",'各会計、関係団体の財政状況及び健全化判断比率'!B11)</f>
        <v>公共用地先行取得事業特別会計</v>
      </c>
      <c r="F38" s="615"/>
      <c r="G38" s="615"/>
      <c r="H38" s="615"/>
      <c r="I38" s="615"/>
      <c r="J38" s="615"/>
      <c r="K38" s="615"/>
      <c r="L38" s="615"/>
      <c r="M38" s="615"/>
      <c r="N38" s="615"/>
      <c r="O38" s="615"/>
      <c r="P38" s="615"/>
      <c r="Q38" s="615"/>
      <c r="R38" s="615"/>
      <c r="S38" s="615"/>
      <c r="T38" s="213"/>
      <c r="U38" s="614">
        <f t="shared" si="4"/>
        <v>10</v>
      </c>
      <c r="V38" s="614"/>
      <c r="W38" s="615" t="str">
        <f>IF('各会計、関係団体の財政状況及び健全化判断比率'!B32="","",'各会計、関係団体の財政状況及び健全化判断比率'!B32)</f>
        <v>駐車場事業特別会計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16</v>
      </c>
      <c r="BF38" s="614"/>
      <c r="BG38" s="615" t="str">
        <f>IF('各会計、関係団体の財政状況及び健全化判断比率'!B38="","",'各会計、関係団体の財政状況及び健全化判断比率'!B38)</f>
        <v>戸別排水処理事業特別会計</v>
      </c>
      <c r="BH38" s="615"/>
      <c r="BI38" s="615"/>
      <c r="BJ38" s="615"/>
      <c r="BK38" s="615"/>
      <c r="BL38" s="615"/>
      <c r="BM38" s="615"/>
      <c r="BN38" s="615"/>
      <c r="BO38" s="615"/>
      <c r="BP38" s="615"/>
      <c r="BQ38" s="615"/>
      <c r="BR38" s="615"/>
      <c r="BS38" s="615"/>
      <c r="BT38" s="615"/>
      <c r="BU38" s="615"/>
      <c r="BV38" s="213"/>
      <c r="BW38" s="614">
        <f t="shared" si="2"/>
        <v>22</v>
      </c>
      <c r="BX38" s="614"/>
      <c r="BY38" s="615" t="str">
        <f>IF('各会計、関係団体の財政状況及び健全化判断比率'!B72="","",'各会計、関係団体の財政状況及び健全化判断比率'!B72)</f>
        <v>和歌山地方税回収機構</v>
      </c>
      <c r="BZ38" s="615"/>
      <c r="CA38" s="615"/>
      <c r="CB38" s="615"/>
      <c r="CC38" s="615"/>
      <c r="CD38" s="615"/>
      <c r="CE38" s="615"/>
      <c r="CF38" s="615"/>
      <c r="CG38" s="615"/>
      <c r="CH38" s="615"/>
      <c r="CI38" s="615"/>
      <c r="CJ38" s="615"/>
      <c r="CK38" s="615"/>
      <c r="CL38" s="615"/>
      <c r="CM38" s="615"/>
      <c r="CN38" s="213"/>
      <c r="CO38" s="614">
        <f t="shared" si="3"/>
        <v>32</v>
      </c>
      <c r="CP38" s="614"/>
      <c r="CQ38" s="615" t="str">
        <f>IF('各会計、関係団体の財政状況及び健全化判断比率'!BS11="","",'各会計、関係団体の財政状況及び健全化判断比率'!BS11)</f>
        <v>（一財）田辺市熊野ツーリズムビューロー</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17</v>
      </c>
      <c r="BF39" s="614"/>
      <c r="BG39" s="615" t="str">
        <f>IF('各会計、関係団体の財政状況及び健全化判断比率'!B39="","",'各会計、関係団体の財政状況及び健全化判断比率'!B39)</f>
        <v>分譲宅地造成事業特別会計</v>
      </c>
      <c r="BH39" s="615"/>
      <c r="BI39" s="615"/>
      <c r="BJ39" s="615"/>
      <c r="BK39" s="615"/>
      <c r="BL39" s="615"/>
      <c r="BM39" s="615"/>
      <c r="BN39" s="615"/>
      <c r="BO39" s="615"/>
      <c r="BP39" s="615"/>
      <c r="BQ39" s="615"/>
      <c r="BR39" s="615"/>
      <c r="BS39" s="615"/>
      <c r="BT39" s="615"/>
      <c r="BU39" s="615"/>
      <c r="BV39" s="213"/>
      <c r="BW39" s="614">
        <f t="shared" si="2"/>
        <v>23</v>
      </c>
      <c r="BX39" s="614"/>
      <c r="BY39" s="615" t="str">
        <f>IF('各会計、関係団体の財政状況及び健全化判断比率'!B73="","",'各会計、関係団体の財政状況及び健全化判断比率'!B73)</f>
        <v>田辺周辺広域市町村圏組合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24</v>
      </c>
      <c r="BX40" s="614"/>
      <c r="BY40" s="615" t="str">
        <f>IF('各会計、関係団体の財政状況及び健全化判断比率'!B74="","",'各会計、関係団体の財政状況及び健全化判断比率'!B74)</f>
        <v>紀南地方児童福祉施設組合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25</v>
      </c>
      <c r="BX41" s="614"/>
      <c r="BY41" s="615" t="str">
        <f>IF('各会計、関係団体の財政状況及び健全化判断比率'!B75="","",'各会計、関係団体の財政状況及び健全化判断比率'!B75)</f>
        <v>紀南学園事務組合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26</v>
      </c>
      <c r="BX42" s="614"/>
      <c r="BY42" s="615" t="str">
        <f>IF('各会計、関係団体の財政状況及び健全化判断比率'!B76="","",'各会計、関係団体の財政状況及び健全化判断比率'!B76)</f>
        <v>和歌山県後期高齢者医療広域連合（普通会計）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27</v>
      </c>
      <c r="BX43" s="614"/>
      <c r="BY43" s="615" t="str">
        <f>IF('各会計、関係団体の財政状況及び健全化判断比率'!B77="","",'各会計、関係団体の財政状況及び健全化判断比率'!B77)</f>
        <v>和歌山県後期高齢者医療広域連合（特別会計）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UQyv52RjdIKCpfhtyfMkyZGL4YYrUCaajxfpMulVn8p1zmX070kv32yVaoT9QsVCczdnYK0aXv/yW8xvsLmWg==" saltValue="IAFaDU1SYoo0EUCfME68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207</v>
      </c>
      <c r="DI1" s="618"/>
      <c r="DJ1" s="618"/>
      <c r="DK1" s="618"/>
      <c r="DL1" s="618"/>
      <c r="DM1" s="618"/>
      <c r="DN1" s="619"/>
      <c r="DO1" s="225"/>
      <c r="DP1" s="617" t="s">
        <v>208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213</v>
      </c>
      <c r="S4" s="621"/>
      <c r="T4" s="621"/>
      <c r="U4" s="621"/>
      <c r="V4" s="621"/>
      <c r="W4" s="621"/>
      <c r="X4" s="621"/>
      <c r="Y4" s="622"/>
      <c r="Z4" s="620" t="s">
        <v>214</v>
      </c>
      <c r="AA4" s="621"/>
      <c r="AB4" s="621"/>
      <c r="AC4" s="622"/>
      <c r="AD4" s="620" t="s">
        <v>215</v>
      </c>
      <c r="AE4" s="621"/>
      <c r="AF4" s="621"/>
      <c r="AG4" s="621"/>
      <c r="AH4" s="621"/>
      <c r="AI4" s="621"/>
      <c r="AJ4" s="621"/>
      <c r="AK4" s="622"/>
      <c r="AL4" s="620" t="s">
        <v>214</v>
      </c>
      <c r="AM4" s="621"/>
      <c r="AN4" s="621"/>
      <c r="AO4" s="622"/>
      <c r="AP4" s="626" t="s">
        <v>216</v>
      </c>
      <c r="AQ4" s="626"/>
      <c r="AR4" s="626"/>
      <c r="AS4" s="626"/>
      <c r="AT4" s="626"/>
      <c r="AU4" s="626"/>
      <c r="AV4" s="626"/>
      <c r="AW4" s="626"/>
      <c r="AX4" s="626"/>
      <c r="AY4" s="626"/>
      <c r="AZ4" s="626"/>
      <c r="BA4" s="626"/>
      <c r="BB4" s="626"/>
      <c r="BC4" s="626"/>
      <c r="BD4" s="626"/>
      <c r="BE4" s="626"/>
      <c r="BF4" s="626"/>
      <c r="BG4" s="626" t="s">
        <v>217</v>
      </c>
      <c r="BH4" s="626"/>
      <c r="BI4" s="626"/>
      <c r="BJ4" s="626"/>
      <c r="BK4" s="626"/>
      <c r="BL4" s="626"/>
      <c r="BM4" s="626"/>
      <c r="BN4" s="626"/>
      <c r="BO4" s="626" t="s">
        <v>214</v>
      </c>
      <c r="BP4" s="626"/>
      <c r="BQ4" s="626"/>
      <c r="BR4" s="626"/>
      <c r="BS4" s="626" t="s">
        <v>218</v>
      </c>
      <c r="BT4" s="626"/>
      <c r="BU4" s="626"/>
      <c r="BV4" s="626"/>
      <c r="BW4" s="626"/>
      <c r="BX4" s="626"/>
      <c r="BY4" s="626"/>
      <c r="BZ4" s="626"/>
      <c r="CA4" s="626"/>
      <c r="CB4" s="626"/>
      <c r="CD4" s="623" t="s">
        <v>219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220</v>
      </c>
      <c r="C5" s="628"/>
      <c r="D5" s="628"/>
      <c r="E5" s="628"/>
      <c r="F5" s="628"/>
      <c r="G5" s="628"/>
      <c r="H5" s="628"/>
      <c r="I5" s="628"/>
      <c r="J5" s="628"/>
      <c r="K5" s="628"/>
      <c r="L5" s="628"/>
      <c r="M5" s="628"/>
      <c r="N5" s="628"/>
      <c r="O5" s="628"/>
      <c r="P5" s="628"/>
      <c r="Q5" s="629"/>
      <c r="R5" s="630">
        <v>8110765</v>
      </c>
      <c r="S5" s="631"/>
      <c r="T5" s="631"/>
      <c r="U5" s="631"/>
      <c r="V5" s="631"/>
      <c r="W5" s="631"/>
      <c r="X5" s="631"/>
      <c r="Y5" s="632"/>
      <c r="Z5" s="633">
        <v>18.2</v>
      </c>
      <c r="AA5" s="633"/>
      <c r="AB5" s="633"/>
      <c r="AC5" s="633"/>
      <c r="AD5" s="634">
        <v>7711212</v>
      </c>
      <c r="AE5" s="634"/>
      <c r="AF5" s="634"/>
      <c r="AG5" s="634"/>
      <c r="AH5" s="634"/>
      <c r="AI5" s="634"/>
      <c r="AJ5" s="634"/>
      <c r="AK5" s="634"/>
      <c r="AL5" s="635">
        <v>34.200000000000003</v>
      </c>
      <c r="AM5" s="636"/>
      <c r="AN5" s="636"/>
      <c r="AO5" s="637"/>
      <c r="AP5" s="627" t="s">
        <v>221</v>
      </c>
      <c r="AQ5" s="628"/>
      <c r="AR5" s="628"/>
      <c r="AS5" s="628"/>
      <c r="AT5" s="628"/>
      <c r="AU5" s="628"/>
      <c r="AV5" s="628"/>
      <c r="AW5" s="628"/>
      <c r="AX5" s="628"/>
      <c r="AY5" s="628"/>
      <c r="AZ5" s="628"/>
      <c r="BA5" s="628"/>
      <c r="BB5" s="628"/>
      <c r="BC5" s="628"/>
      <c r="BD5" s="628"/>
      <c r="BE5" s="628"/>
      <c r="BF5" s="629"/>
      <c r="BG5" s="641">
        <v>7718800</v>
      </c>
      <c r="BH5" s="642"/>
      <c r="BI5" s="642"/>
      <c r="BJ5" s="642"/>
      <c r="BK5" s="642"/>
      <c r="BL5" s="642"/>
      <c r="BM5" s="642"/>
      <c r="BN5" s="643"/>
      <c r="BO5" s="644">
        <v>95.2</v>
      </c>
      <c r="BP5" s="644"/>
      <c r="BQ5" s="644"/>
      <c r="BR5" s="644"/>
      <c r="BS5" s="645">
        <v>54281</v>
      </c>
      <c r="BT5" s="645"/>
      <c r="BU5" s="645"/>
      <c r="BV5" s="645"/>
      <c r="BW5" s="645"/>
      <c r="BX5" s="645"/>
      <c r="BY5" s="645"/>
      <c r="BZ5" s="645"/>
      <c r="CA5" s="645"/>
      <c r="CB5" s="649"/>
      <c r="CD5" s="623" t="s">
        <v>216</v>
      </c>
      <c r="CE5" s="624"/>
      <c r="CF5" s="624"/>
      <c r="CG5" s="624"/>
      <c r="CH5" s="624"/>
      <c r="CI5" s="624"/>
      <c r="CJ5" s="624"/>
      <c r="CK5" s="624"/>
      <c r="CL5" s="624"/>
      <c r="CM5" s="624"/>
      <c r="CN5" s="624"/>
      <c r="CO5" s="624"/>
      <c r="CP5" s="624"/>
      <c r="CQ5" s="625"/>
      <c r="CR5" s="623" t="s">
        <v>222</v>
      </c>
      <c r="CS5" s="624"/>
      <c r="CT5" s="624"/>
      <c r="CU5" s="624"/>
      <c r="CV5" s="624"/>
      <c r="CW5" s="624"/>
      <c r="CX5" s="624"/>
      <c r="CY5" s="625"/>
      <c r="CZ5" s="623" t="s">
        <v>214</v>
      </c>
      <c r="DA5" s="624"/>
      <c r="DB5" s="624"/>
      <c r="DC5" s="625"/>
      <c r="DD5" s="623" t="s">
        <v>223</v>
      </c>
      <c r="DE5" s="624"/>
      <c r="DF5" s="624"/>
      <c r="DG5" s="624"/>
      <c r="DH5" s="624"/>
      <c r="DI5" s="624"/>
      <c r="DJ5" s="624"/>
      <c r="DK5" s="624"/>
      <c r="DL5" s="624"/>
      <c r="DM5" s="624"/>
      <c r="DN5" s="624"/>
      <c r="DO5" s="624"/>
      <c r="DP5" s="625"/>
      <c r="DQ5" s="623" t="s">
        <v>224</v>
      </c>
      <c r="DR5" s="624"/>
      <c r="DS5" s="624"/>
      <c r="DT5" s="624"/>
      <c r="DU5" s="624"/>
      <c r="DV5" s="624"/>
      <c r="DW5" s="624"/>
      <c r="DX5" s="624"/>
      <c r="DY5" s="624"/>
      <c r="DZ5" s="624"/>
      <c r="EA5" s="624"/>
      <c r="EB5" s="624"/>
      <c r="EC5" s="625"/>
    </row>
    <row r="6" spans="2:143" ht="11.25" customHeight="1" x14ac:dyDescent="0.15">
      <c r="B6" s="638" t="s">
        <v>225</v>
      </c>
      <c r="C6" s="639"/>
      <c r="D6" s="639"/>
      <c r="E6" s="639"/>
      <c r="F6" s="639"/>
      <c r="G6" s="639"/>
      <c r="H6" s="639"/>
      <c r="I6" s="639"/>
      <c r="J6" s="639"/>
      <c r="K6" s="639"/>
      <c r="L6" s="639"/>
      <c r="M6" s="639"/>
      <c r="N6" s="639"/>
      <c r="O6" s="639"/>
      <c r="P6" s="639"/>
      <c r="Q6" s="640"/>
      <c r="R6" s="641">
        <v>361245</v>
      </c>
      <c r="S6" s="642"/>
      <c r="T6" s="642"/>
      <c r="U6" s="642"/>
      <c r="V6" s="642"/>
      <c r="W6" s="642"/>
      <c r="X6" s="642"/>
      <c r="Y6" s="643"/>
      <c r="Z6" s="644">
        <v>0.8</v>
      </c>
      <c r="AA6" s="644"/>
      <c r="AB6" s="644"/>
      <c r="AC6" s="644"/>
      <c r="AD6" s="645">
        <v>361245</v>
      </c>
      <c r="AE6" s="645"/>
      <c r="AF6" s="645"/>
      <c r="AG6" s="645"/>
      <c r="AH6" s="645"/>
      <c r="AI6" s="645"/>
      <c r="AJ6" s="645"/>
      <c r="AK6" s="645"/>
      <c r="AL6" s="646">
        <v>1.6</v>
      </c>
      <c r="AM6" s="647"/>
      <c r="AN6" s="647"/>
      <c r="AO6" s="648"/>
      <c r="AP6" s="638" t="s">
        <v>226</v>
      </c>
      <c r="AQ6" s="639"/>
      <c r="AR6" s="639"/>
      <c r="AS6" s="639"/>
      <c r="AT6" s="639"/>
      <c r="AU6" s="639"/>
      <c r="AV6" s="639"/>
      <c r="AW6" s="639"/>
      <c r="AX6" s="639"/>
      <c r="AY6" s="639"/>
      <c r="AZ6" s="639"/>
      <c r="BA6" s="639"/>
      <c r="BB6" s="639"/>
      <c r="BC6" s="639"/>
      <c r="BD6" s="639"/>
      <c r="BE6" s="639"/>
      <c r="BF6" s="640"/>
      <c r="BG6" s="641">
        <v>7718800</v>
      </c>
      <c r="BH6" s="642"/>
      <c r="BI6" s="642"/>
      <c r="BJ6" s="642"/>
      <c r="BK6" s="642"/>
      <c r="BL6" s="642"/>
      <c r="BM6" s="642"/>
      <c r="BN6" s="643"/>
      <c r="BO6" s="644">
        <v>95.2</v>
      </c>
      <c r="BP6" s="644"/>
      <c r="BQ6" s="644"/>
      <c r="BR6" s="644"/>
      <c r="BS6" s="645">
        <v>54281</v>
      </c>
      <c r="BT6" s="645"/>
      <c r="BU6" s="645"/>
      <c r="BV6" s="645"/>
      <c r="BW6" s="645"/>
      <c r="BX6" s="645"/>
      <c r="BY6" s="645"/>
      <c r="BZ6" s="645"/>
      <c r="CA6" s="645"/>
      <c r="CB6" s="649"/>
      <c r="CD6" s="652" t="s">
        <v>227</v>
      </c>
      <c r="CE6" s="653"/>
      <c r="CF6" s="653"/>
      <c r="CG6" s="653"/>
      <c r="CH6" s="653"/>
      <c r="CI6" s="653"/>
      <c r="CJ6" s="653"/>
      <c r="CK6" s="653"/>
      <c r="CL6" s="653"/>
      <c r="CM6" s="653"/>
      <c r="CN6" s="653"/>
      <c r="CO6" s="653"/>
      <c r="CP6" s="653"/>
      <c r="CQ6" s="654"/>
      <c r="CR6" s="641">
        <v>276608</v>
      </c>
      <c r="CS6" s="642"/>
      <c r="CT6" s="642"/>
      <c r="CU6" s="642"/>
      <c r="CV6" s="642"/>
      <c r="CW6" s="642"/>
      <c r="CX6" s="642"/>
      <c r="CY6" s="643"/>
      <c r="CZ6" s="635">
        <v>0.6</v>
      </c>
      <c r="DA6" s="636"/>
      <c r="DB6" s="636"/>
      <c r="DC6" s="655"/>
      <c r="DD6" s="650" t="s">
        <v>228</v>
      </c>
      <c r="DE6" s="642"/>
      <c r="DF6" s="642"/>
      <c r="DG6" s="642"/>
      <c r="DH6" s="642"/>
      <c r="DI6" s="642"/>
      <c r="DJ6" s="642"/>
      <c r="DK6" s="642"/>
      <c r="DL6" s="642"/>
      <c r="DM6" s="642"/>
      <c r="DN6" s="642"/>
      <c r="DO6" s="642"/>
      <c r="DP6" s="643"/>
      <c r="DQ6" s="650">
        <v>276419</v>
      </c>
      <c r="DR6" s="642"/>
      <c r="DS6" s="642"/>
      <c r="DT6" s="642"/>
      <c r="DU6" s="642"/>
      <c r="DV6" s="642"/>
      <c r="DW6" s="642"/>
      <c r="DX6" s="642"/>
      <c r="DY6" s="642"/>
      <c r="DZ6" s="642"/>
      <c r="EA6" s="642"/>
      <c r="EB6" s="642"/>
      <c r="EC6" s="651"/>
    </row>
    <row r="7" spans="2:143" ht="11.25" customHeight="1" x14ac:dyDescent="0.15">
      <c r="B7" s="638" t="s">
        <v>229</v>
      </c>
      <c r="C7" s="639"/>
      <c r="D7" s="639"/>
      <c r="E7" s="639"/>
      <c r="F7" s="639"/>
      <c r="G7" s="639"/>
      <c r="H7" s="639"/>
      <c r="I7" s="639"/>
      <c r="J7" s="639"/>
      <c r="K7" s="639"/>
      <c r="L7" s="639"/>
      <c r="M7" s="639"/>
      <c r="N7" s="639"/>
      <c r="O7" s="639"/>
      <c r="P7" s="639"/>
      <c r="Q7" s="640"/>
      <c r="R7" s="641">
        <v>24997</v>
      </c>
      <c r="S7" s="642"/>
      <c r="T7" s="642"/>
      <c r="U7" s="642"/>
      <c r="V7" s="642"/>
      <c r="W7" s="642"/>
      <c r="X7" s="642"/>
      <c r="Y7" s="643"/>
      <c r="Z7" s="644">
        <v>0.1</v>
      </c>
      <c r="AA7" s="644"/>
      <c r="AB7" s="644"/>
      <c r="AC7" s="644"/>
      <c r="AD7" s="645">
        <v>24997</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3476998</v>
      </c>
      <c r="BH7" s="642"/>
      <c r="BI7" s="642"/>
      <c r="BJ7" s="642"/>
      <c r="BK7" s="642"/>
      <c r="BL7" s="642"/>
      <c r="BM7" s="642"/>
      <c r="BN7" s="643"/>
      <c r="BO7" s="644">
        <v>42.9</v>
      </c>
      <c r="BP7" s="644"/>
      <c r="BQ7" s="644"/>
      <c r="BR7" s="644"/>
      <c r="BS7" s="645">
        <v>54281</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3758791</v>
      </c>
      <c r="CS7" s="642"/>
      <c r="CT7" s="642"/>
      <c r="CU7" s="642"/>
      <c r="CV7" s="642"/>
      <c r="CW7" s="642"/>
      <c r="CX7" s="642"/>
      <c r="CY7" s="643"/>
      <c r="CZ7" s="644">
        <v>8.6999999999999993</v>
      </c>
      <c r="DA7" s="644"/>
      <c r="DB7" s="644"/>
      <c r="DC7" s="644"/>
      <c r="DD7" s="650">
        <v>187231</v>
      </c>
      <c r="DE7" s="642"/>
      <c r="DF7" s="642"/>
      <c r="DG7" s="642"/>
      <c r="DH7" s="642"/>
      <c r="DI7" s="642"/>
      <c r="DJ7" s="642"/>
      <c r="DK7" s="642"/>
      <c r="DL7" s="642"/>
      <c r="DM7" s="642"/>
      <c r="DN7" s="642"/>
      <c r="DO7" s="642"/>
      <c r="DP7" s="643"/>
      <c r="DQ7" s="650">
        <v>3083147</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43900</v>
      </c>
      <c r="S8" s="642"/>
      <c r="T8" s="642"/>
      <c r="U8" s="642"/>
      <c r="V8" s="642"/>
      <c r="W8" s="642"/>
      <c r="X8" s="642"/>
      <c r="Y8" s="643"/>
      <c r="Z8" s="644">
        <v>0.1</v>
      </c>
      <c r="AA8" s="644"/>
      <c r="AB8" s="644"/>
      <c r="AC8" s="644"/>
      <c r="AD8" s="645">
        <v>43900</v>
      </c>
      <c r="AE8" s="645"/>
      <c r="AF8" s="645"/>
      <c r="AG8" s="645"/>
      <c r="AH8" s="645"/>
      <c r="AI8" s="645"/>
      <c r="AJ8" s="645"/>
      <c r="AK8" s="645"/>
      <c r="AL8" s="646">
        <v>0.2</v>
      </c>
      <c r="AM8" s="647"/>
      <c r="AN8" s="647"/>
      <c r="AO8" s="648"/>
      <c r="AP8" s="638" t="s">
        <v>233</v>
      </c>
      <c r="AQ8" s="639"/>
      <c r="AR8" s="639"/>
      <c r="AS8" s="639"/>
      <c r="AT8" s="639"/>
      <c r="AU8" s="639"/>
      <c r="AV8" s="639"/>
      <c r="AW8" s="639"/>
      <c r="AX8" s="639"/>
      <c r="AY8" s="639"/>
      <c r="AZ8" s="639"/>
      <c r="BA8" s="639"/>
      <c r="BB8" s="639"/>
      <c r="BC8" s="639"/>
      <c r="BD8" s="639"/>
      <c r="BE8" s="639"/>
      <c r="BF8" s="640"/>
      <c r="BG8" s="641">
        <v>120443</v>
      </c>
      <c r="BH8" s="642"/>
      <c r="BI8" s="642"/>
      <c r="BJ8" s="642"/>
      <c r="BK8" s="642"/>
      <c r="BL8" s="642"/>
      <c r="BM8" s="642"/>
      <c r="BN8" s="643"/>
      <c r="BO8" s="644">
        <v>1.5</v>
      </c>
      <c r="BP8" s="644"/>
      <c r="BQ8" s="644"/>
      <c r="BR8" s="644"/>
      <c r="BS8" s="650" t="s">
        <v>228</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13822205</v>
      </c>
      <c r="CS8" s="642"/>
      <c r="CT8" s="642"/>
      <c r="CU8" s="642"/>
      <c r="CV8" s="642"/>
      <c r="CW8" s="642"/>
      <c r="CX8" s="642"/>
      <c r="CY8" s="643"/>
      <c r="CZ8" s="644">
        <v>32.1</v>
      </c>
      <c r="DA8" s="644"/>
      <c r="DB8" s="644"/>
      <c r="DC8" s="644"/>
      <c r="DD8" s="650">
        <v>400809</v>
      </c>
      <c r="DE8" s="642"/>
      <c r="DF8" s="642"/>
      <c r="DG8" s="642"/>
      <c r="DH8" s="642"/>
      <c r="DI8" s="642"/>
      <c r="DJ8" s="642"/>
      <c r="DK8" s="642"/>
      <c r="DL8" s="642"/>
      <c r="DM8" s="642"/>
      <c r="DN8" s="642"/>
      <c r="DO8" s="642"/>
      <c r="DP8" s="643"/>
      <c r="DQ8" s="650">
        <v>7150468</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36642</v>
      </c>
      <c r="S9" s="642"/>
      <c r="T9" s="642"/>
      <c r="U9" s="642"/>
      <c r="V9" s="642"/>
      <c r="W9" s="642"/>
      <c r="X9" s="642"/>
      <c r="Y9" s="643"/>
      <c r="Z9" s="644">
        <v>0.1</v>
      </c>
      <c r="AA9" s="644"/>
      <c r="AB9" s="644"/>
      <c r="AC9" s="644"/>
      <c r="AD9" s="645">
        <v>36642</v>
      </c>
      <c r="AE9" s="645"/>
      <c r="AF9" s="645"/>
      <c r="AG9" s="645"/>
      <c r="AH9" s="645"/>
      <c r="AI9" s="645"/>
      <c r="AJ9" s="645"/>
      <c r="AK9" s="645"/>
      <c r="AL9" s="646">
        <v>0.2</v>
      </c>
      <c r="AM9" s="647"/>
      <c r="AN9" s="647"/>
      <c r="AO9" s="648"/>
      <c r="AP9" s="638" t="s">
        <v>236</v>
      </c>
      <c r="AQ9" s="639"/>
      <c r="AR9" s="639"/>
      <c r="AS9" s="639"/>
      <c r="AT9" s="639"/>
      <c r="AU9" s="639"/>
      <c r="AV9" s="639"/>
      <c r="AW9" s="639"/>
      <c r="AX9" s="639"/>
      <c r="AY9" s="639"/>
      <c r="AZ9" s="639"/>
      <c r="BA9" s="639"/>
      <c r="BB9" s="639"/>
      <c r="BC9" s="639"/>
      <c r="BD9" s="639"/>
      <c r="BE9" s="639"/>
      <c r="BF9" s="640"/>
      <c r="BG9" s="641">
        <v>2826646</v>
      </c>
      <c r="BH9" s="642"/>
      <c r="BI9" s="642"/>
      <c r="BJ9" s="642"/>
      <c r="BK9" s="642"/>
      <c r="BL9" s="642"/>
      <c r="BM9" s="642"/>
      <c r="BN9" s="643"/>
      <c r="BO9" s="644">
        <v>34.9</v>
      </c>
      <c r="BP9" s="644"/>
      <c r="BQ9" s="644"/>
      <c r="BR9" s="644"/>
      <c r="BS9" s="650" t="s">
        <v>237</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4252863</v>
      </c>
      <c r="CS9" s="642"/>
      <c r="CT9" s="642"/>
      <c r="CU9" s="642"/>
      <c r="CV9" s="642"/>
      <c r="CW9" s="642"/>
      <c r="CX9" s="642"/>
      <c r="CY9" s="643"/>
      <c r="CZ9" s="644">
        <v>9.9</v>
      </c>
      <c r="DA9" s="644"/>
      <c r="DB9" s="644"/>
      <c r="DC9" s="644"/>
      <c r="DD9" s="650">
        <v>533473</v>
      </c>
      <c r="DE9" s="642"/>
      <c r="DF9" s="642"/>
      <c r="DG9" s="642"/>
      <c r="DH9" s="642"/>
      <c r="DI9" s="642"/>
      <c r="DJ9" s="642"/>
      <c r="DK9" s="642"/>
      <c r="DL9" s="642"/>
      <c r="DM9" s="642"/>
      <c r="DN9" s="642"/>
      <c r="DO9" s="642"/>
      <c r="DP9" s="643"/>
      <c r="DQ9" s="650">
        <v>3346945</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237</v>
      </c>
      <c r="S10" s="642"/>
      <c r="T10" s="642"/>
      <c r="U10" s="642"/>
      <c r="V10" s="642"/>
      <c r="W10" s="642"/>
      <c r="X10" s="642"/>
      <c r="Y10" s="643"/>
      <c r="Z10" s="644" t="s">
        <v>228</v>
      </c>
      <c r="AA10" s="644"/>
      <c r="AB10" s="644"/>
      <c r="AC10" s="644"/>
      <c r="AD10" s="645" t="s">
        <v>228</v>
      </c>
      <c r="AE10" s="645"/>
      <c r="AF10" s="645"/>
      <c r="AG10" s="645"/>
      <c r="AH10" s="645"/>
      <c r="AI10" s="645"/>
      <c r="AJ10" s="645"/>
      <c r="AK10" s="645"/>
      <c r="AL10" s="646" t="s">
        <v>228</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212766</v>
      </c>
      <c r="BH10" s="642"/>
      <c r="BI10" s="642"/>
      <c r="BJ10" s="642"/>
      <c r="BK10" s="642"/>
      <c r="BL10" s="642"/>
      <c r="BM10" s="642"/>
      <c r="BN10" s="643"/>
      <c r="BO10" s="644">
        <v>2.6</v>
      </c>
      <c r="BP10" s="644"/>
      <c r="BQ10" s="644"/>
      <c r="BR10" s="644"/>
      <c r="BS10" s="650" t="s">
        <v>237</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4200</v>
      </c>
      <c r="CS10" s="642"/>
      <c r="CT10" s="642"/>
      <c r="CU10" s="642"/>
      <c r="CV10" s="642"/>
      <c r="CW10" s="642"/>
      <c r="CX10" s="642"/>
      <c r="CY10" s="643"/>
      <c r="CZ10" s="644">
        <v>0</v>
      </c>
      <c r="DA10" s="644"/>
      <c r="DB10" s="644"/>
      <c r="DC10" s="644"/>
      <c r="DD10" s="650" t="s">
        <v>228</v>
      </c>
      <c r="DE10" s="642"/>
      <c r="DF10" s="642"/>
      <c r="DG10" s="642"/>
      <c r="DH10" s="642"/>
      <c r="DI10" s="642"/>
      <c r="DJ10" s="642"/>
      <c r="DK10" s="642"/>
      <c r="DL10" s="642"/>
      <c r="DM10" s="642"/>
      <c r="DN10" s="642"/>
      <c r="DO10" s="642"/>
      <c r="DP10" s="643"/>
      <c r="DQ10" s="650">
        <v>1200</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237</v>
      </c>
      <c r="S11" s="642"/>
      <c r="T11" s="642"/>
      <c r="U11" s="642"/>
      <c r="V11" s="642"/>
      <c r="W11" s="642"/>
      <c r="X11" s="642"/>
      <c r="Y11" s="643"/>
      <c r="Z11" s="644" t="s">
        <v>237</v>
      </c>
      <c r="AA11" s="644"/>
      <c r="AB11" s="644"/>
      <c r="AC11" s="644"/>
      <c r="AD11" s="645" t="s">
        <v>228</v>
      </c>
      <c r="AE11" s="645"/>
      <c r="AF11" s="645"/>
      <c r="AG11" s="645"/>
      <c r="AH11" s="645"/>
      <c r="AI11" s="645"/>
      <c r="AJ11" s="645"/>
      <c r="AK11" s="645"/>
      <c r="AL11" s="646" t="s">
        <v>228</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317143</v>
      </c>
      <c r="BH11" s="642"/>
      <c r="BI11" s="642"/>
      <c r="BJ11" s="642"/>
      <c r="BK11" s="642"/>
      <c r="BL11" s="642"/>
      <c r="BM11" s="642"/>
      <c r="BN11" s="643"/>
      <c r="BO11" s="644">
        <v>3.9</v>
      </c>
      <c r="BP11" s="644"/>
      <c r="BQ11" s="644"/>
      <c r="BR11" s="644"/>
      <c r="BS11" s="650">
        <v>54281</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2130791</v>
      </c>
      <c r="CS11" s="642"/>
      <c r="CT11" s="642"/>
      <c r="CU11" s="642"/>
      <c r="CV11" s="642"/>
      <c r="CW11" s="642"/>
      <c r="CX11" s="642"/>
      <c r="CY11" s="643"/>
      <c r="CZ11" s="644">
        <v>5</v>
      </c>
      <c r="DA11" s="644"/>
      <c r="DB11" s="644"/>
      <c r="DC11" s="644"/>
      <c r="DD11" s="650">
        <v>540056</v>
      </c>
      <c r="DE11" s="642"/>
      <c r="DF11" s="642"/>
      <c r="DG11" s="642"/>
      <c r="DH11" s="642"/>
      <c r="DI11" s="642"/>
      <c r="DJ11" s="642"/>
      <c r="DK11" s="642"/>
      <c r="DL11" s="642"/>
      <c r="DM11" s="642"/>
      <c r="DN11" s="642"/>
      <c r="DO11" s="642"/>
      <c r="DP11" s="643"/>
      <c r="DQ11" s="650">
        <v>1034926</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1400569</v>
      </c>
      <c r="S12" s="642"/>
      <c r="T12" s="642"/>
      <c r="U12" s="642"/>
      <c r="V12" s="642"/>
      <c r="W12" s="642"/>
      <c r="X12" s="642"/>
      <c r="Y12" s="643"/>
      <c r="Z12" s="644">
        <v>3.1</v>
      </c>
      <c r="AA12" s="644"/>
      <c r="AB12" s="644"/>
      <c r="AC12" s="644"/>
      <c r="AD12" s="645">
        <v>1400569</v>
      </c>
      <c r="AE12" s="645"/>
      <c r="AF12" s="645"/>
      <c r="AG12" s="645"/>
      <c r="AH12" s="645"/>
      <c r="AI12" s="645"/>
      <c r="AJ12" s="645"/>
      <c r="AK12" s="645"/>
      <c r="AL12" s="646">
        <v>6.2</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3392053</v>
      </c>
      <c r="BH12" s="642"/>
      <c r="BI12" s="642"/>
      <c r="BJ12" s="642"/>
      <c r="BK12" s="642"/>
      <c r="BL12" s="642"/>
      <c r="BM12" s="642"/>
      <c r="BN12" s="643"/>
      <c r="BO12" s="644">
        <v>41.8</v>
      </c>
      <c r="BP12" s="644"/>
      <c r="BQ12" s="644"/>
      <c r="BR12" s="644"/>
      <c r="BS12" s="650" t="s">
        <v>228</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1038153</v>
      </c>
      <c r="CS12" s="642"/>
      <c r="CT12" s="642"/>
      <c r="CU12" s="642"/>
      <c r="CV12" s="642"/>
      <c r="CW12" s="642"/>
      <c r="CX12" s="642"/>
      <c r="CY12" s="643"/>
      <c r="CZ12" s="644">
        <v>2.4</v>
      </c>
      <c r="DA12" s="644"/>
      <c r="DB12" s="644"/>
      <c r="DC12" s="644"/>
      <c r="DD12" s="650">
        <v>342413</v>
      </c>
      <c r="DE12" s="642"/>
      <c r="DF12" s="642"/>
      <c r="DG12" s="642"/>
      <c r="DH12" s="642"/>
      <c r="DI12" s="642"/>
      <c r="DJ12" s="642"/>
      <c r="DK12" s="642"/>
      <c r="DL12" s="642"/>
      <c r="DM12" s="642"/>
      <c r="DN12" s="642"/>
      <c r="DO12" s="642"/>
      <c r="DP12" s="643"/>
      <c r="DQ12" s="650">
        <v>645657</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228</v>
      </c>
      <c r="S13" s="642"/>
      <c r="T13" s="642"/>
      <c r="U13" s="642"/>
      <c r="V13" s="642"/>
      <c r="W13" s="642"/>
      <c r="X13" s="642"/>
      <c r="Y13" s="643"/>
      <c r="Z13" s="644" t="s">
        <v>237</v>
      </c>
      <c r="AA13" s="644"/>
      <c r="AB13" s="644"/>
      <c r="AC13" s="644"/>
      <c r="AD13" s="645" t="s">
        <v>228</v>
      </c>
      <c r="AE13" s="645"/>
      <c r="AF13" s="645"/>
      <c r="AG13" s="645"/>
      <c r="AH13" s="645"/>
      <c r="AI13" s="645"/>
      <c r="AJ13" s="645"/>
      <c r="AK13" s="645"/>
      <c r="AL13" s="646" t="s">
        <v>228</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3368707</v>
      </c>
      <c r="BH13" s="642"/>
      <c r="BI13" s="642"/>
      <c r="BJ13" s="642"/>
      <c r="BK13" s="642"/>
      <c r="BL13" s="642"/>
      <c r="BM13" s="642"/>
      <c r="BN13" s="643"/>
      <c r="BO13" s="644">
        <v>41.5</v>
      </c>
      <c r="BP13" s="644"/>
      <c r="BQ13" s="644"/>
      <c r="BR13" s="644"/>
      <c r="BS13" s="650" t="s">
        <v>237</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3907128</v>
      </c>
      <c r="CS13" s="642"/>
      <c r="CT13" s="642"/>
      <c r="CU13" s="642"/>
      <c r="CV13" s="642"/>
      <c r="CW13" s="642"/>
      <c r="CX13" s="642"/>
      <c r="CY13" s="643"/>
      <c r="CZ13" s="644">
        <v>9.1</v>
      </c>
      <c r="DA13" s="644"/>
      <c r="DB13" s="644"/>
      <c r="DC13" s="644"/>
      <c r="DD13" s="650">
        <v>1072119</v>
      </c>
      <c r="DE13" s="642"/>
      <c r="DF13" s="642"/>
      <c r="DG13" s="642"/>
      <c r="DH13" s="642"/>
      <c r="DI13" s="642"/>
      <c r="DJ13" s="642"/>
      <c r="DK13" s="642"/>
      <c r="DL13" s="642"/>
      <c r="DM13" s="642"/>
      <c r="DN13" s="642"/>
      <c r="DO13" s="642"/>
      <c r="DP13" s="643"/>
      <c r="DQ13" s="650">
        <v>1196438</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237</v>
      </c>
      <c r="S14" s="642"/>
      <c r="T14" s="642"/>
      <c r="U14" s="642"/>
      <c r="V14" s="642"/>
      <c r="W14" s="642"/>
      <c r="X14" s="642"/>
      <c r="Y14" s="643"/>
      <c r="Z14" s="644" t="s">
        <v>237</v>
      </c>
      <c r="AA14" s="644"/>
      <c r="AB14" s="644"/>
      <c r="AC14" s="644"/>
      <c r="AD14" s="645" t="s">
        <v>237</v>
      </c>
      <c r="AE14" s="645"/>
      <c r="AF14" s="645"/>
      <c r="AG14" s="645"/>
      <c r="AH14" s="645"/>
      <c r="AI14" s="645"/>
      <c r="AJ14" s="645"/>
      <c r="AK14" s="645"/>
      <c r="AL14" s="646" t="s">
        <v>237</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300732</v>
      </c>
      <c r="BH14" s="642"/>
      <c r="BI14" s="642"/>
      <c r="BJ14" s="642"/>
      <c r="BK14" s="642"/>
      <c r="BL14" s="642"/>
      <c r="BM14" s="642"/>
      <c r="BN14" s="643"/>
      <c r="BO14" s="644">
        <v>3.7</v>
      </c>
      <c r="BP14" s="644"/>
      <c r="BQ14" s="644"/>
      <c r="BR14" s="644"/>
      <c r="BS14" s="650" t="s">
        <v>228</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2129754</v>
      </c>
      <c r="CS14" s="642"/>
      <c r="CT14" s="642"/>
      <c r="CU14" s="642"/>
      <c r="CV14" s="642"/>
      <c r="CW14" s="642"/>
      <c r="CX14" s="642"/>
      <c r="CY14" s="643"/>
      <c r="CZ14" s="644">
        <v>5</v>
      </c>
      <c r="DA14" s="644"/>
      <c r="DB14" s="644"/>
      <c r="DC14" s="644"/>
      <c r="DD14" s="650">
        <v>422779</v>
      </c>
      <c r="DE14" s="642"/>
      <c r="DF14" s="642"/>
      <c r="DG14" s="642"/>
      <c r="DH14" s="642"/>
      <c r="DI14" s="642"/>
      <c r="DJ14" s="642"/>
      <c r="DK14" s="642"/>
      <c r="DL14" s="642"/>
      <c r="DM14" s="642"/>
      <c r="DN14" s="642"/>
      <c r="DO14" s="642"/>
      <c r="DP14" s="643"/>
      <c r="DQ14" s="650">
        <v>1467688</v>
      </c>
      <c r="DR14" s="642"/>
      <c r="DS14" s="642"/>
      <c r="DT14" s="642"/>
      <c r="DU14" s="642"/>
      <c r="DV14" s="642"/>
      <c r="DW14" s="642"/>
      <c r="DX14" s="642"/>
      <c r="DY14" s="642"/>
      <c r="DZ14" s="642"/>
      <c r="EA14" s="642"/>
      <c r="EB14" s="642"/>
      <c r="EC14" s="651"/>
    </row>
    <row r="15" spans="2:143" ht="11.25" customHeight="1" x14ac:dyDescent="0.15">
      <c r="B15" s="638" t="s">
        <v>254</v>
      </c>
      <c r="C15" s="639"/>
      <c r="D15" s="639"/>
      <c r="E15" s="639"/>
      <c r="F15" s="639"/>
      <c r="G15" s="639"/>
      <c r="H15" s="639"/>
      <c r="I15" s="639"/>
      <c r="J15" s="639"/>
      <c r="K15" s="639"/>
      <c r="L15" s="639"/>
      <c r="M15" s="639"/>
      <c r="N15" s="639"/>
      <c r="O15" s="639"/>
      <c r="P15" s="639"/>
      <c r="Q15" s="640"/>
      <c r="R15" s="641">
        <v>111683</v>
      </c>
      <c r="S15" s="642"/>
      <c r="T15" s="642"/>
      <c r="U15" s="642"/>
      <c r="V15" s="642"/>
      <c r="W15" s="642"/>
      <c r="X15" s="642"/>
      <c r="Y15" s="643"/>
      <c r="Z15" s="644">
        <v>0.3</v>
      </c>
      <c r="AA15" s="644"/>
      <c r="AB15" s="644"/>
      <c r="AC15" s="644"/>
      <c r="AD15" s="645">
        <v>111683</v>
      </c>
      <c r="AE15" s="645"/>
      <c r="AF15" s="645"/>
      <c r="AG15" s="645"/>
      <c r="AH15" s="645"/>
      <c r="AI15" s="645"/>
      <c r="AJ15" s="645"/>
      <c r="AK15" s="645"/>
      <c r="AL15" s="646">
        <v>0.5</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549017</v>
      </c>
      <c r="BH15" s="642"/>
      <c r="BI15" s="642"/>
      <c r="BJ15" s="642"/>
      <c r="BK15" s="642"/>
      <c r="BL15" s="642"/>
      <c r="BM15" s="642"/>
      <c r="BN15" s="643"/>
      <c r="BO15" s="644">
        <v>6.8</v>
      </c>
      <c r="BP15" s="644"/>
      <c r="BQ15" s="644"/>
      <c r="BR15" s="644"/>
      <c r="BS15" s="650" t="s">
        <v>228</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4651070</v>
      </c>
      <c r="CS15" s="642"/>
      <c r="CT15" s="642"/>
      <c r="CU15" s="642"/>
      <c r="CV15" s="642"/>
      <c r="CW15" s="642"/>
      <c r="CX15" s="642"/>
      <c r="CY15" s="643"/>
      <c r="CZ15" s="644">
        <v>10.8</v>
      </c>
      <c r="DA15" s="644"/>
      <c r="DB15" s="644"/>
      <c r="DC15" s="644"/>
      <c r="DD15" s="650">
        <v>1723824</v>
      </c>
      <c r="DE15" s="642"/>
      <c r="DF15" s="642"/>
      <c r="DG15" s="642"/>
      <c r="DH15" s="642"/>
      <c r="DI15" s="642"/>
      <c r="DJ15" s="642"/>
      <c r="DK15" s="642"/>
      <c r="DL15" s="642"/>
      <c r="DM15" s="642"/>
      <c r="DN15" s="642"/>
      <c r="DO15" s="642"/>
      <c r="DP15" s="643"/>
      <c r="DQ15" s="650">
        <v>2508813</v>
      </c>
      <c r="DR15" s="642"/>
      <c r="DS15" s="642"/>
      <c r="DT15" s="642"/>
      <c r="DU15" s="642"/>
      <c r="DV15" s="642"/>
      <c r="DW15" s="642"/>
      <c r="DX15" s="642"/>
      <c r="DY15" s="642"/>
      <c r="DZ15" s="642"/>
      <c r="EA15" s="642"/>
      <c r="EB15" s="642"/>
      <c r="EC15" s="651"/>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228</v>
      </c>
      <c r="AA16" s="644"/>
      <c r="AB16" s="644"/>
      <c r="AC16" s="644"/>
      <c r="AD16" s="645" t="s">
        <v>237</v>
      </c>
      <c r="AE16" s="645"/>
      <c r="AF16" s="645"/>
      <c r="AG16" s="645"/>
      <c r="AH16" s="645"/>
      <c r="AI16" s="645"/>
      <c r="AJ16" s="645"/>
      <c r="AK16" s="645"/>
      <c r="AL16" s="646" t="s">
        <v>237</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228</v>
      </c>
      <c r="BH16" s="642"/>
      <c r="BI16" s="642"/>
      <c r="BJ16" s="642"/>
      <c r="BK16" s="642"/>
      <c r="BL16" s="642"/>
      <c r="BM16" s="642"/>
      <c r="BN16" s="643"/>
      <c r="BO16" s="644" t="s">
        <v>228</v>
      </c>
      <c r="BP16" s="644"/>
      <c r="BQ16" s="644"/>
      <c r="BR16" s="644"/>
      <c r="BS16" s="650" t="s">
        <v>237</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1376326</v>
      </c>
      <c r="CS16" s="642"/>
      <c r="CT16" s="642"/>
      <c r="CU16" s="642"/>
      <c r="CV16" s="642"/>
      <c r="CW16" s="642"/>
      <c r="CX16" s="642"/>
      <c r="CY16" s="643"/>
      <c r="CZ16" s="644">
        <v>3.2</v>
      </c>
      <c r="DA16" s="644"/>
      <c r="DB16" s="644"/>
      <c r="DC16" s="644"/>
      <c r="DD16" s="650" t="s">
        <v>228</v>
      </c>
      <c r="DE16" s="642"/>
      <c r="DF16" s="642"/>
      <c r="DG16" s="642"/>
      <c r="DH16" s="642"/>
      <c r="DI16" s="642"/>
      <c r="DJ16" s="642"/>
      <c r="DK16" s="642"/>
      <c r="DL16" s="642"/>
      <c r="DM16" s="642"/>
      <c r="DN16" s="642"/>
      <c r="DO16" s="642"/>
      <c r="DP16" s="643"/>
      <c r="DQ16" s="650">
        <v>322941</v>
      </c>
      <c r="DR16" s="642"/>
      <c r="DS16" s="642"/>
      <c r="DT16" s="642"/>
      <c r="DU16" s="642"/>
      <c r="DV16" s="642"/>
      <c r="DW16" s="642"/>
      <c r="DX16" s="642"/>
      <c r="DY16" s="642"/>
      <c r="DZ16" s="642"/>
      <c r="EA16" s="642"/>
      <c r="EB16" s="642"/>
      <c r="EC16" s="651"/>
    </row>
    <row r="17" spans="2:133" ht="11.25" customHeight="1" x14ac:dyDescent="0.15">
      <c r="B17" s="638" t="s">
        <v>260</v>
      </c>
      <c r="C17" s="639"/>
      <c r="D17" s="639"/>
      <c r="E17" s="639"/>
      <c r="F17" s="639"/>
      <c r="G17" s="639"/>
      <c r="H17" s="639"/>
      <c r="I17" s="639"/>
      <c r="J17" s="639"/>
      <c r="K17" s="639"/>
      <c r="L17" s="639"/>
      <c r="M17" s="639"/>
      <c r="N17" s="639"/>
      <c r="O17" s="639"/>
      <c r="P17" s="639"/>
      <c r="Q17" s="640"/>
      <c r="R17" s="641">
        <v>34567</v>
      </c>
      <c r="S17" s="642"/>
      <c r="T17" s="642"/>
      <c r="U17" s="642"/>
      <c r="V17" s="642"/>
      <c r="W17" s="642"/>
      <c r="X17" s="642"/>
      <c r="Y17" s="643"/>
      <c r="Z17" s="644">
        <v>0.1</v>
      </c>
      <c r="AA17" s="644"/>
      <c r="AB17" s="644"/>
      <c r="AC17" s="644"/>
      <c r="AD17" s="645">
        <v>34567</v>
      </c>
      <c r="AE17" s="645"/>
      <c r="AF17" s="645"/>
      <c r="AG17" s="645"/>
      <c r="AH17" s="645"/>
      <c r="AI17" s="645"/>
      <c r="AJ17" s="645"/>
      <c r="AK17" s="645"/>
      <c r="AL17" s="646">
        <v>0.2</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228</v>
      </c>
      <c r="BH17" s="642"/>
      <c r="BI17" s="642"/>
      <c r="BJ17" s="642"/>
      <c r="BK17" s="642"/>
      <c r="BL17" s="642"/>
      <c r="BM17" s="642"/>
      <c r="BN17" s="643"/>
      <c r="BO17" s="644" t="s">
        <v>237</v>
      </c>
      <c r="BP17" s="644"/>
      <c r="BQ17" s="644"/>
      <c r="BR17" s="644"/>
      <c r="BS17" s="650" t="s">
        <v>237</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5667928</v>
      </c>
      <c r="CS17" s="642"/>
      <c r="CT17" s="642"/>
      <c r="CU17" s="642"/>
      <c r="CV17" s="642"/>
      <c r="CW17" s="642"/>
      <c r="CX17" s="642"/>
      <c r="CY17" s="643"/>
      <c r="CZ17" s="644">
        <v>13.2</v>
      </c>
      <c r="DA17" s="644"/>
      <c r="DB17" s="644"/>
      <c r="DC17" s="644"/>
      <c r="DD17" s="650" t="s">
        <v>228</v>
      </c>
      <c r="DE17" s="642"/>
      <c r="DF17" s="642"/>
      <c r="DG17" s="642"/>
      <c r="DH17" s="642"/>
      <c r="DI17" s="642"/>
      <c r="DJ17" s="642"/>
      <c r="DK17" s="642"/>
      <c r="DL17" s="642"/>
      <c r="DM17" s="642"/>
      <c r="DN17" s="642"/>
      <c r="DO17" s="642"/>
      <c r="DP17" s="643"/>
      <c r="DQ17" s="650">
        <v>5582879</v>
      </c>
      <c r="DR17" s="642"/>
      <c r="DS17" s="642"/>
      <c r="DT17" s="642"/>
      <c r="DU17" s="642"/>
      <c r="DV17" s="642"/>
      <c r="DW17" s="642"/>
      <c r="DX17" s="642"/>
      <c r="DY17" s="642"/>
      <c r="DZ17" s="642"/>
      <c r="EA17" s="642"/>
      <c r="EB17" s="642"/>
      <c r="EC17" s="651"/>
    </row>
    <row r="18" spans="2:133" ht="11.25" customHeight="1" x14ac:dyDescent="0.15">
      <c r="B18" s="638" t="s">
        <v>263</v>
      </c>
      <c r="C18" s="639"/>
      <c r="D18" s="639"/>
      <c r="E18" s="639"/>
      <c r="F18" s="639"/>
      <c r="G18" s="639"/>
      <c r="H18" s="639"/>
      <c r="I18" s="639"/>
      <c r="J18" s="639"/>
      <c r="K18" s="639"/>
      <c r="L18" s="639"/>
      <c r="M18" s="639"/>
      <c r="N18" s="639"/>
      <c r="O18" s="639"/>
      <c r="P18" s="639"/>
      <c r="Q18" s="640"/>
      <c r="R18" s="641">
        <v>15135479</v>
      </c>
      <c r="S18" s="642"/>
      <c r="T18" s="642"/>
      <c r="U18" s="642"/>
      <c r="V18" s="642"/>
      <c r="W18" s="642"/>
      <c r="X18" s="642"/>
      <c r="Y18" s="643"/>
      <c r="Z18" s="644">
        <v>34</v>
      </c>
      <c r="AA18" s="644"/>
      <c r="AB18" s="644"/>
      <c r="AC18" s="644"/>
      <c r="AD18" s="645">
        <v>12772076</v>
      </c>
      <c r="AE18" s="645"/>
      <c r="AF18" s="645"/>
      <c r="AG18" s="645"/>
      <c r="AH18" s="645"/>
      <c r="AI18" s="645"/>
      <c r="AJ18" s="645"/>
      <c r="AK18" s="645"/>
      <c r="AL18" s="646">
        <v>56.6</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228</v>
      </c>
      <c r="BP18" s="644"/>
      <c r="BQ18" s="644"/>
      <c r="BR18" s="644"/>
      <c r="BS18" s="650" t="s">
        <v>228</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228</v>
      </c>
      <c r="DA18" s="644"/>
      <c r="DB18" s="644"/>
      <c r="DC18" s="644"/>
      <c r="DD18" s="650" t="s">
        <v>228</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15">
      <c r="B19" s="638" t="s">
        <v>266</v>
      </c>
      <c r="C19" s="639"/>
      <c r="D19" s="639"/>
      <c r="E19" s="639"/>
      <c r="F19" s="639"/>
      <c r="G19" s="639"/>
      <c r="H19" s="639"/>
      <c r="I19" s="639"/>
      <c r="J19" s="639"/>
      <c r="K19" s="639"/>
      <c r="L19" s="639"/>
      <c r="M19" s="639"/>
      <c r="N19" s="639"/>
      <c r="O19" s="639"/>
      <c r="P19" s="639"/>
      <c r="Q19" s="640"/>
      <c r="R19" s="641">
        <v>12772076</v>
      </c>
      <c r="S19" s="642"/>
      <c r="T19" s="642"/>
      <c r="U19" s="642"/>
      <c r="V19" s="642"/>
      <c r="W19" s="642"/>
      <c r="X19" s="642"/>
      <c r="Y19" s="643"/>
      <c r="Z19" s="644">
        <v>28.7</v>
      </c>
      <c r="AA19" s="644"/>
      <c r="AB19" s="644"/>
      <c r="AC19" s="644"/>
      <c r="AD19" s="645">
        <v>12772076</v>
      </c>
      <c r="AE19" s="645"/>
      <c r="AF19" s="645"/>
      <c r="AG19" s="645"/>
      <c r="AH19" s="645"/>
      <c r="AI19" s="645"/>
      <c r="AJ19" s="645"/>
      <c r="AK19" s="645"/>
      <c r="AL19" s="646">
        <v>56.6</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391965</v>
      </c>
      <c r="BH19" s="642"/>
      <c r="BI19" s="642"/>
      <c r="BJ19" s="642"/>
      <c r="BK19" s="642"/>
      <c r="BL19" s="642"/>
      <c r="BM19" s="642"/>
      <c r="BN19" s="643"/>
      <c r="BO19" s="644">
        <v>4.8</v>
      </c>
      <c r="BP19" s="644"/>
      <c r="BQ19" s="644"/>
      <c r="BR19" s="644"/>
      <c r="BS19" s="650" t="s">
        <v>228</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237</v>
      </c>
      <c r="CS19" s="642"/>
      <c r="CT19" s="642"/>
      <c r="CU19" s="642"/>
      <c r="CV19" s="642"/>
      <c r="CW19" s="642"/>
      <c r="CX19" s="642"/>
      <c r="CY19" s="643"/>
      <c r="CZ19" s="644" t="s">
        <v>237</v>
      </c>
      <c r="DA19" s="644"/>
      <c r="DB19" s="644"/>
      <c r="DC19" s="644"/>
      <c r="DD19" s="650" t="s">
        <v>237</v>
      </c>
      <c r="DE19" s="642"/>
      <c r="DF19" s="642"/>
      <c r="DG19" s="642"/>
      <c r="DH19" s="642"/>
      <c r="DI19" s="642"/>
      <c r="DJ19" s="642"/>
      <c r="DK19" s="642"/>
      <c r="DL19" s="642"/>
      <c r="DM19" s="642"/>
      <c r="DN19" s="642"/>
      <c r="DO19" s="642"/>
      <c r="DP19" s="643"/>
      <c r="DQ19" s="650" t="s">
        <v>237</v>
      </c>
      <c r="DR19" s="642"/>
      <c r="DS19" s="642"/>
      <c r="DT19" s="642"/>
      <c r="DU19" s="642"/>
      <c r="DV19" s="642"/>
      <c r="DW19" s="642"/>
      <c r="DX19" s="642"/>
      <c r="DY19" s="642"/>
      <c r="DZ19" s="642"/>
      <c r="EA19" s="642"/>
      <c r="EB19" s="642"/>
      <c r="EC19" s="651"/>
    </row>
    <row r="20" spans="2:133" ht="11.25" customHeight="1" x14ac:dyDescent="0.15">
      <c r="B20" s="638" t="s">
        <v>269</v>
      </c>
      <c r="C20" s="639"/>
      <c r="D20" s="639"/>
      <c r="E20" s="639"/>
      <c r="F20" s="639"/>
      <c r="G20" s="639"/>
      <c r="H20" s="639"/>
      <c r="I20" s="639"/>
      <c r="J20" s="639"/>
      <c r="K20" s="639"/>
      <c r="L20" s="639"/>
      <c r="M20" s="639"/>
      <c r="N20" s="639"/>
      <c r="O20" s="639"/>
      <c r="P20" s="639"/>
      <c r="Q20" s="640"/>
      <c r="R20" s="641">
        <v>2363403</v>
      </c>
      <c r="S20" s="642"/>
      <c r="T20" s="642"/>
      <c r="U20" s="642"/>
      <c r="V20" s="642"/>
      <c r="W20" s="642"/>
      <c r="X20" s="642"/>
      <c r="Y20" s="643"/>
      <c r="Z20" s="644">
        <v>5.3</v>
      </c>
      <c r="AA20" s="644"/>
      <c r="AB20" s="644"/>
      <c r="AC20" s="644"/>
      <c r="AD20" s="645" t="s">
        <v>228</v>
      </c>
      <c r="AE20" s="645"/>
      <c r="AF20" s="645"/>
      <c r="AG20" s="645"/>
      <c r="AH20" s="645"/>
      <c r="AI20" s="645"/>
      <c r="AJ20" s="645"/>
      <c r="AK20" s="645"/>
      <c r="AL20" s="646" t="s">
        <v>228</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391965</v>
      </c>
      <c r="BH20" s="642"/>
      <c r="BI20" s="642"/>
      <c r="BJ20" s="642"/>
      <c r="BK20" s="642"/>
      <c r="BL20" s="642"/>
      <c r="BM20" s="642"/>
      <c r="BN20" s="643"/>
      <c r="BO20" s="644">
        <v>4.8</v>
      </c>
      <c r="BP20" s="644"/>
      <c r="BQ20" s="644"/>
      <c r="BR20" s="644"/>
      <c r="BS20" s="650" t="s">
        <v>237</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43015817</v>
      </c>
      <c r="CS20" s="642"/>
      <c r="CT20" s="642"/>
      <c r="CU20" s="642"/>
      <c r="CV20" s="642"/>
      <c r="CW20" s="642"/>
      <c r="CX20" s="642"/>
      <c r="CY20" s="643"/>
      <c r="CZ20" s="644">
        <v>100</v>
      </c>
      <c r="DA20" s="644"/>
      <c r="DB20" s="644"/>
      <c r="DC20" s="644"/>
      <c r="DD20" s="650">
        <v>5222704</v>
      </c>
      <c r="DE20" s="642"/>
      <c r="DF20" s="642"/>
      <c r="DG20" s="642"/>
      <c r="DH20" s="642"/>
      <c r="DI20" s="642"/>
      <c r="DJ20" s="642"/>
      <c r="DK20" s="642"/>
      <c r="DL20" s="642"/>
      <c r="DM20" s="642"/>
      <c r="DN20" s="642"/>
      <c r="DO20" s="642"/>
      <c r="DP20" s="643"/>
      <c r="DQ20" s="650">
        <v>26617521</v>
      </c>
      <c r="DR20" s="642"/>
      <c r="DS20" s="642"/>
      <c r="DT20" s="642"/>
      <c r="DU20" s="642"/>
      <c r="DV20" s="642"/>
      <c r="DW20" s="642"/>
      <c r="DX20" s="642"/>
      <c r="DY20" s="642"/>
      <c r="DZ20" s="642"/>
      <c r="EA20" s="642"/>
      <c r="EB20" s="642"/>
      <c r="EC20" s="651"/>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237</v>
      </c>
      <c r="S21" s="642"/>
      <c r="T21" s="642"/>
      <c r="U21" s="642"/>
      <c r="V21" s="642"/>
      <c r="W21" s="642"/>
      <c r="X21" s="642"/>
      <c r="Y21" s="643"/>
      <c r="Z21" s="644" t="s">
        <v>237</v>
      </c>
      <c r="AA21" s="644"/>
      <c r="AB21" s="644"/>
      <c r="AC21" s="644"/>
      <c r="AD21" s="645" t="s">
        <v>237</v>
      </c>
      <c r="AE21" s="645"/>
      <c r="AF21" s="645"/>
      <c r="AG21" s="645"/>
      <c r="AH21" s="645"/>
      <c r="AI21" s="645"/>
      <c r="AJ21" s="645"/>
      <c r="AK21" s="645"/>
      <c r="AL21" s="646" t="s">
        <v>228</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46693</v>
      </c>
      <c r="BH21" s="642"/>
      <c r="BI21" s="642"/>
      <c r="BJ21" s="642"/>
      <c r="BK21" s="642"/>
      <c r="BL21" s="642"/>
      <c r="BM21" s="642"/>
      <c r="BN21" s="643"/>
      <c r="BO21" s="644">
        <v>0.6</v>
      </c>
      <c r="BP21" s="644"/>
      <c r="BQ21" s="644"/>
      <c r="BR21" s="644"/>
      <c r="BS21" s="650" t="s">
        <v>237</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274</v>
      </c>
      <c r="C22" s="639"/>
      <c r="D22" s="639"/>
      <c r="E22" s="639"/>
      <c r="F22" s="639"/>
      <c r="G22" s="639"/>
      <c r="H22" s="639"/>
      <c r="I22" s="639"/>
      <c r="J22" s="639"/>
      <c r="K22" s="639"/>
      <c r="L22" s="639"/>
      <c r="M22" s="639"/>
      <c r="N22" s="639"/>
      <c r="O22" s="639"/>
      <c r="P22" s="639"/>
      <c r="Q22" s="640"/>
      <c r="R22" s="641">
        <v>25259847</v>
      </c>
      <c r="S22" s="642"/>
      <c r="T22" s="642"/>
      <c r="U22" s="642"/>
      <c r="V22" s="642"/>
      <c r="W22" s="642"/>
      <c r="X22" s="642"/>
      <c r="Y22" s="643"/>
      <c r="Z22" s="644">
        <v>56.8</v>
      </c>
      <c r="AA22" s="644"/>
      <c r="AB22" s="644"/>
      <c r="AC22" s="644"/>
      <c r="AD22" s="645">
        <v>22496891</v>
      </c>
      <c r="AE22" s="645"/>
      <c r="AF22" s="645"/>
      <c r="AG22" s="645"/>
      <c r="AH22" s="645"/>
      <c r="AI22" s="645"/>
      <c r="AJ22" s="645"/>
      <c r="AK22" s="645"/>
      <c r="AL22" s="646">
        <v>99.7</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t="s">
        <v>237</v>
      </c>
      <c r="BH22" s="642"/>
      <c r="BI22" s="642"/>
      <c r="BJ22" s="642"/>
      <c r="BK22" s="642"/>
      <c r="BL22" s="642"/>
      <c r="BM22" s="642"/>
      <c r="BN22" s="643"/>
      <c r="BO22" s="644" t="s">
        <v>237</v>
      </c>
      <c r="BP22" s="644"/>
      <c r="BQ22" s="644"/>
      <c r="BR22" s="644"/>
      <c r="BS22" s="650" t="s">
        <v>237</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277</v>
      </c>
      <c r="C23" s="639"/>
      <c r="D23" s="639"/>
      <c r="E23" s="639"/>
      <c r="F23" s="639"/>
      <c r="G23" s="639"/>
      <c r="H23" s="639"/>
      <c r="I23" s="639"/>
      <c r="J23" s="639"/>
      <c r="K23" s="639"/>
      <c r="L23" s="639"/>
      <c r="M23" s="639"/>
      <c r="N23" s="639"/>
      <c r="O23" s="639"/>
      <c r="P23" s="639"/>
      <c r="Q23" s="640"/>
      <c r="R23" s="641">
        <v>9987</v>
      </c>
      <c r="S23" s="642"/>
      <c r="T23" s="642"/>
      <c r="U23" s="642"/>
      <c r="V23" s="642"/>
      <c r="W23" s="642"/>
      <c r="X23" s="642"/>
      <c r="Y23" s="643"/>
      <c r="Z23" s="644">
        <v>0</v>
      </c>
      <c r="AA23" s="644"/>
      <c r="AB23" s="644"/>
      <c r="AC23" s="644"/>
      <c r="AD23" s="645">
        <v>9987</v>
      </c>
      <c r="AE23" s="645"/>
      <c r="AF23" s="645"/>
      <c r="AG23" s="645"/>
      <c r="AH23" s="645"/>
      <c r="AI23" s="645"/>
      <c r="AJ23" s="645"/>
      <c r="AK23" s="645"/>
      <c r="AL23" s="646">
        <v>0</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v>345272</v>
      </c>
      <c r="BH23" s="642"/>
      <c r="BI23" s="642"/>
      <c r="BJ23" s="642"/>
      <c r="BK23" s="642"/>
      <c r="BL23" s="642"/>
      <c r="BM23" s="642"/>
      <c r="BN23" s="643"/>
      <c r="BO23" s="644">
        <v>4.3</v>
      </c>
      <c r="BP23" s="644"/>
      <c r="BQ23" s="644"/>
      <c r="BR23" s="644"/>
      <c r="BS23" s="650" t="s">
        <v>228</v>
      </c>
      <c r="BT23" s="642"/>
      <c r="BU23" s="642"/>
      <c r="BV23" s="642"/>
      <c r="BW23" s="642"/>
      <c r="BX23" s="642"/>
      <c r="BY23" s="642"/>
      <c r="BZ23" s="642"/>
      <c r="CA23" s="642"/>
      <c r="CB23" s="651"/>
      <c r="CD23" s="623" t="s">
        <v>216</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3" t="s">
        <v>282</v>
      </c>
      <c r="DM23" s="674"/>
      <c r="DN23" s="674"/>
      <c r="DO23" s="674"/>
      <c r="DP23" s="674"/>
      <c r="DQ23" s="674"/>
      <c r="DR23" s="674"/>
      <c r="DS23" s="674"/>
      <c r="DT23" s="674"/>
      <c r="DU23" s="674"/>
      <c r="DV23" s="675"/>
      <c r="DW23" s="623" t="s">
        <v>283</v>
      </c>
      <c r="DX23" s="624"/>
      <c r="DY23" s="624"/>
      <c r="DZ23" s="624"/>
      <c r="EA23" s="624"/>
      <c r="EB23" s="624"/>
      <c r="EC23" s="625"/>
    </row>
    <row r="24" spans="2:133" ht="11.25" customHeight="1" x14ac:dyDescent="0.15">
      <c r="B24" s="638" t="s">
        <v>284</v>
      </c>
      <c r="C24" s="639"/>
      <c r="D24" s="639"/>
      <c r="E24" s="639"/>
      <c r="F24" s="639"/>
      <c r="G24" s="639"/>
      <c r="H24" s="639"/>
      <c r="I24" s="639"/>
      <c r="J24" s="639"/>
      <c r="K24" s="639"/>
      <c r="L24" s="639"/>
      <c r="M24" s="639"/>
      <c r="N24" s="639"/>
      <c r="O24" s="639"/>
      <c r="P24" s="639"/>
      <c r="Q24" s="640"/>
      <c r="R24" s="641">
        <v>426928</v>
      </c>
      <c r="S24" s="642"/>
      <c r="T24" s="642"/>
      <c r="U24" s="642"/>
      <c r="V24" s="642"/>
      <c r="W24" s="642"/>
      <c r="X24" s="642"/>
      <c r="Y24" s="643"/>
      <c r="Z24" s="644">
        <v>1</v>
      </c>
      <c r="AA24" s="644"/>
      <c r="AB24" s="644"/>
      <c r="AC24" s="644"/>
      <c r="AD24" s="645" t="s">
        <v>237</v>
      </c>
      <c r="AE24" s="645"/>
      <c r="AF24" s="645"/>
      <c r="AG24" s="645"/>
      <c r="AH24" s="645"/>
      <c r="AI24" s="645"/>
      <c r="AJ24" s="645"/>
      <c r="AK24" s="645"/>
      <c r="AL24" s="646" t="s">
        <v>228</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237</v>
      </c>
      <c r="BP24" s="644"/>
      <c r="BQ24" s="644"/>
      <c r="BR24" s="644"/>
      <c r="BS24" s="650" t="s">
        <v>237</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20938978</v>
      </c>
      <c r="CS24" s="631"/>
      <c r="CT24" s="631"/>
      <c r="CU24" s="631"/>
      <c r="CV24" s="631"/>
      <c r="CW24" s="631"/>
      <c r="CX24" s="631"/>
      <c r="CY24" s="632"/>
      <c r="CZ24" s="635">
        <v>48.7</v>
      </c>
      <c r="DA24" s="636"/>
      <c r="DB24" s="636"/>
      <c r="DC24" s="655"/>
      <c r="DD24" s="676">
        <v>14804151</v>
      </c>
      <c r="DE24" s="631"/>
      <c r="DF24" s="631"/>
      <c r="DG24" s="631"/>
      <c r="DH24" s="631"/>
      <c r="DI24" s="631"/>
      <c r="DJ24" s="631"/>
      <c r="DK24" s="632"/>
      <c r="DL24" s="676">
        <v>14526555</v>
      </c>
      <c r="DM24" s="631"/>
      <c r="DN24" s="631"/>
      <c r="DO24" s="631"/>
      <c r="DP24" s="631"/>
      <c r="DQ24" s="631"/>
      <c r="DR24" s="631"/>
      <c r="DS24" s="631"/>
      <c r="DT24" s="631"/>
      <c r="DU24" s="631"/>
      <c r="DV24" s="632"/>
      <c r="DW24" s="635">
        <v>61.1</v>
      </c>
      <c r="DX24" s="636"/>
      <c r="DY24" s="636"/>
      <c r="DZ24" s="636"/>
      <c r="EA24" s="636"/>
      <c r="EB24" s="636"/>
      <c r="EC24" s="637"/>
    </row>
    <row r="25" spans="2:133" ht="11.25" customHeight="1" x14ac:dyDescent="0.15">
      <c r="B25" s="638" t="s">
        <v>287</v>
      </c>
      <c r="C25" s="639"/>
      <c r="D25" s="639"/>
      <c r="E25" s="639"/>
      <c r="F25" s="639"/>
      <c r="G25" s="639"/>
      <c r="H25" s="639"/>
      <c r="I25" s="639"/>
      <c r="J25" s="639"/>
      <c r="K25" s="639"/>
      <c r="L25" s="639"/>
      <c r="M25" s="639"/>
      <c r="N25" s="639"/>
      <c r="O25" s="639"/>
      <c r="P25" s="639"/>
      <c r="Q25" s="640"/>
      <c r="R25" s="641">
        <v>755875</v>
      </c>
      <c r="S25" s="642"/>
      <c r="T25" s="642"/>
      <c r="U25" s="642"/>
      <c r="V25" s="642"/>
      <c r="W25" s="642"/>
      <c r="X25" s="642"/>
      <c r="Y25" s="643"/>
      <c r="Z25" s="644">
        <v>1.7</v>
      </c>
      <c r="AA25" s="644"/>
      <c r="AB25" s="644"/>
      <c r="AC25" s="644"/>
      <c r="AD25" s="645">
        <v>38535</v>
      </c>
      <c r="AE25" s="645"/>
      <c r="AF25" s="645"/>
      <c r="AG25" s="645"/>
      <c r="AH25" s="645"/>
      <c r="AI25" s="645"/>
      <c r="AJ25" s="645"/>
      <c r="AK25" s="645"/>
      <c r="AL25" s="646">
        <v>0.2</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237</v>
      </c>
      <c r="BH25" s="642"/>
      <c r="BI25" s="642"/>
      <c r="BJ25" s="642"/>
      <c r="BK25" s="642"/>
      <c r="BL25" s="642"/>
      <c r="BM25" s="642"/>
      <c r="BN25" s="643"/>
      <c r="BO25" s="644" t="s">
        <v>237</v>
      </c>
      <c r="BP25" s="644"/>
      <c r="BQ25" s="644"/>
      <c r="BR25" s="644"/>
      <c r="BS25" s="650" t="s">
        <v>237</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7287892</v>
      </c>
      <c r="CS25" s="665"/>
      <c r="CT25" s="665"/>
      <c r="CU25" s="665"/>
      <c r="CV25" s="665"/>
      <c r="CW25" s="665"/>
      <c r="CX25" s="665"/>
      <c r="CY25" s="666"/>
      <c r="CZ25" s="646">
        <v>16.899999999999999</v>
      </c>
      <c r="DA25" s="677"/>
      <c r="DB25" s="677"/>
      <c r="DC25" s="679"/>
      <c r="DD25" s="650">
        <v>6508007</v>
      </c>
      <c r="DE25" s="665"/>
      <c r="DF25" s="665"/>
      <c r="DG25" s="665"/>
      <c r="DH25" s="665"/>
      <c r="DI25" s="665"/>
      <c r="DJ25" s="665"/>
      <c r="DK25" s="666"/>
      <c r="DL25" s="650">
        <v>6231701</v>
      </c>
      <c r="DM25" s="665"/>
      <c r="DN25" s="665"/>
      <c r="DO25" s="665"/>
      <c r="DP25" s="665"/>
      <c r="DQ25" s="665"/>
      <c r="DR25" s="665"/>
      <c r="DS25" s="665"/>
      <c r="DT25" s="665"/>
      <c r="DU25" s="665"/>
      <c r="DV25" s="666"/>
      <c r="DW25" s="646">
        <v>26.2</v>
      </c>
      <c r="DX25" s="677"/>
      <c r="DY25" s="677"/>
      <c r="DZ25" s="677"/>
      <c r="EA25" s="677"/>
      <c r="EB25" s="677"/>
      <c r="EC25" s="678"/>
    </row>
    <row r="26" spans="2:133" ht="11.25" customHeight="1" x14ac:dyDescent="0.15">
      <c r="B26" s="638" t="s">
        <v>290</v>
      </c>
      <c r="C26" s="639"/>
      <c r="D26" s="639"/>
      <c r="E26" s="639"/>
      <c r="F26" s="639"/>
      <c r="G26" s="639"/>
      <c r="H26" s="639"/>
      <c r="I26" s="639"/>
      <c r="J26" s="639"/>
      <c r="K26" s="639"/>
      <c r="L26" s="639"/>
      <c r="M26" s="639"/>
      <c r="N26" s="639"/>
      <c r="O26" s="639"/>
      <c r="P26" s="639"/>
      <c r="Q26" s="640"/>
      <c r="R26" s="641">
        <v>215333</v>
      </c>
      <c r="S26" s="642"/>
      <c r="T26" s="642"/>
      <c r="U26" s="642"/>
      <c r="V26" s="642"/>
      <c r="W26" s="642"/>
      <c r="X26" s="642"/>
      <c r="Y26" s="643"/>
      <c r="Z26" s="644">
        <v>0.5</v>
      </c>
      <c r="AA26" s="644"/>
      <c r="AB26" s="644"/>
      <c r="AC26" s="644"/>
      <c r="AD26" s="645">
        <v>255</v>
      </c>
      <c r="AE26" s="645"/>
      <c r="AF26" s="645"/>
      <c r="AG26" s="645"/>
      <c r="AH26" s="645"/>
      <c r="AI26" s="645"/>
      <c r="AJ26" s="645"/>
      <c r="AK26" s="645"/>
      <c r="AL26" s="646">
        <v>0</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237</v>
      </c>
      <c r="BH26" s="642"/>
      <c r="BI26" s="642"/>
      <c r="BJ26" s="642"/>
      <c r="BK26" s="642"/>
      <c r="BL26" s="642"/>
      <c r="BM26" s="642"/>
      <c r="BN26" s="643"/>
      <c r="BO26" s="644" t="s">
        <v>228</v>
      </c>
      <c r="BP26" s="644"/>
      <c r="BQ26" s="644"/>
      <c r="BR26" s="644"/>
      <c r="BS26" s="650" t="s">
        <v>228</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5055235</v>
      </c>
      <c r="CS26" s="642"/>
      <c r="CT26" s="642"/>
      <c r="CU26" s="642"/>
      <c r="CV26" s="642"/>
      <c r="CW26" s="642"/>
      <c r="CX26" s="642"/>
      <c r="CY26" s="643"/>
      <c r="CZ26" s="646">
        <v>11.8</v>
      </c>
      <c r="DA26" s="677"/>
      <c r="DB26" s="677"/>
      <c r="DC26" s="679"/>
      <c r="DD26" s="650">
        <v>4457430</v>
      </c>
      <c r="DE26" s="642"/>
      <c r="DF26" s="642"/>
      <c r="DG26" s="642"/>
      <c r="DH26" s="642"/>
      <c r="DI26" s="642"/>
      <c r="DJ26" s="642"/>
      <c r="DK26" s="643"/>
      <c r="DL26" s="650" t="s">
        <v>228</v>
      </c>
      <c r="DM26" s="642"/>
      <c r="DN26" s="642"/>
      <c r="DO26" s="642"/>
      <c r="DP26" s="642"/>
      <c r="DQ26" s="642"/>
      <c r="DR26" s="642"/>
      <c r="DS26" s="642"/>
      <c r="DT26" s="642"/>
      <c r="DU26" s="642"/>
      <c r="DV26" s="643"/>
      <c r="DW26" s="646" t="s">
        <v>228</v>
      </c>
      <c r="DX26" s="677"/>
      <c r="DY26" s="677"/>
      <c r="DZ26" s="677"/>
      <c r="EA26" s="677"/>
      <c r="EB26" s="677"/>
      <c r="EC26" s="678"/>
    </row>
    <row r="27" spans="2:133" ht="11.25" customHeight="1" x14ac:dyDescent="0.15">
      <c r="B27" s="638" t="s">
        <v>293</v>
      </c>
      <c r="C27" s="639"/>
      <c r="D27" s="639"/>
      <c r="E27" s="639"/>
      <c r="F27" s="639"/>
      <c r="G27" s="639"/>
      <c r="H27" s="639"/>
      <c r="I27" s="639"/>
      <c r="J27" s="639"/>
      <c r="K27" s="639"/>
      <c r="L27" s="639"/>
      <c r="M27" s="639"/>
      <c r="N27" s="639"/>
      <c r="O27" s="639"/>
      <c r="P27" s="639"/>
      <c r="Q27" s="640"/>
      <c r="R27" s="641">
        <v>5330813</v>
      </c>
      <c r="S27" s="642"/>
      <c r="T27" s="642"/>
      <c r="U27" s="642"/>
      <c r="V27" s="642"/>
      <c r="W27" s="642"/>
      <c r="X27" s="642"/>
      <c r="Y27" s="643"/>
      <c r="Z27" s="644">
        <v>12</v>
      </c>
      <c r="AA27" s="644"/>
      <c r="AB27" s="644"/>
      <c r="AC27" s="644"/>
      <c r="AD27" s="645" t="s">
        <v>237</v>
      </c>
      <c r="AE27" s="645"/>
      <c r="AF27" s="645"/>
      <c r="AG27" s="645"/>
      <c r="AH27" s="645"/>
      <c r="AI27" s="645"/>
      <c r="AJ27" s="645"/>
      <c r="AK27" s="645"/>
      <c r="AL27" s="646" t="s">
        <v>228</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8110765</v>
      </c>
      <c r="BH27" s="642"/>
      <c r="BI27" s="642"/>
      <c r="BJ27" s="642"/>
      <c r="BK27" s="642"/>
      <c r="BL27" s="642"/>
      <c r="BM27" s="642"/>
      <c r="BN27" s="643"/>
      <c r="BO27" s="644">
        <v>100</v>
      </c>
      <c r="BP27" s="644"/>
      <c r="BQ27" s="644"/>
      <c r="BR27" s="644"/>
      <c r="BS27" s="650">
        <v>54281</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7983167</v>
      </c>
      <c r="CS27" s="665"/>
      <c r="CT27" s="665"/>
      <c r="CU27" s="665"/>
      <c r="CV27" s="665"/>
      <c r="CW27" s="665"/>
      <c r="CX27" s="665"/>
      <c r="CY27" s="666"/>
      <c r="CZ27" s="646">
        <v>18.600000000000001</v>
      </c>
      <c r="DA27" s="677"/>
      <c r="DB27" s="677"/>
      <c r="DC27" s="679"/>
      <c r="DD27" s="650">
        <v>2713274</v>
      </c>
      <c r="DE27" s="665"/>
      <c r="DF27" s="665"/>
      <c r="DG27" s="665"/>
      <c r="DH27" s="665"/>
      <c r="DI27" s="665"/>
      <c r="DJ27" s="665"/>
      <c r="DK27" s="666"/>
      <c r="DL27" s="650">
        <v>2711984</v>
      </c>
      <c r="DM27" s="665"/>
      <c r="DN27" s="665"/>
      <c r="DO27" s="665"/>
      <c r="DP27" s="665"/>
      <c r="DQ27" s="665"/>
      <c r="DR27" s="665"/>
      <c r="DS27" s="665"/>
      <c r="DT27" s="665"/>
      <c r="DU27" s="665"/>
      <c r="DV27" s="666"/>
      <c r="DW27" s="646">
        <v>11.4</v>
      </c>
      <c r="DX27" s="677"/>
      <c r="DY27" s="677"/>
      <c r="DZ27" s="677"/>
      <c r="EA27" s="677"/>
      <c r="EB27" s="677"/>
      <c r="EC27" s="678"/>
    </row>
    <row r="28" spans="2:133" ht="11.25" customHeight="1" x14ac:dyDescent="0.15">
      <c r="B28" s="683" t="s">
        <v>296</v>
      </c>
      <c r="C28" s="684"/>
      <c r="D28" s="684"/>
      <c r="E28" s="684"/>
      <c r="F28" s="684"/>
      <c r="G28" s="684"/>
      <c r="H28" s="684"/>
      <c r="I28" s="684"/>
      <c r="J28" s="684"/>
      <c r="K28" s="684"/>
      <c r="L28" s="684"/>
      <c r="M28" s="684"/>
      <c r="N28" s="684"/>
      <c r="O28" s="684"/>
      <c r="P28" s="684"/>
      <c r="Q28" s="685"/>
      <c r="R28" s="641" t="s">
        <v>237</v>
      </c>
      <c r="S28" s="642"/>
      <c r="T28" s="642"/>
      <c r="U28" s="642"/>
      <c r="V28" s="642"/>
      <c r="W28" s="642"/>
      <c r="X28" s="642"/>
      <c r="Y28" s="643"/>
      <c r="Z28" s="644" t="s">
        <v>228</v>
      </c>
      <c r="AA28" s="644"/>
      <c r="AB28" s="644"/>
      <c r="AC28" s="644"/>
      <c r="AD28" s="645" t="s">
        <v>237</v>
      </c>
      <c r="AE28" s="645"/>
      <c r="AF28" s="645"/>
      <c r="AG28" s="645"/>
      <c r="AH28" s="645"/>
      <c r="AI28" s="645"/>
      <c r="AJ28" s="645"/>
      <c r="AK28" s="645"/>
      <c r="AL28" s="646" t="s">
        <v>237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5667919</v>
      </c>
      <c r="CS28" s="642"/>
      <c r="CT28" s="642"/>
      <c r="CU28" s="642"/>
      <c r="CV28" s="642"/>
      <c r="CW28" s="642"/>
      <c r="CX28" s="642"/>
      <c r="CY28" s="643"/>
      <c r="CZ28" s="646">
        <v>13.2</v>
      </c>
      <c r="DA28" s="677"/>
      <c r="DB28" s="677"/>
      <c r="DC28" s="679"/>
      <c r="DD28" s="650">
        <v>5582870</v>
      </c>
      <c r="DE28" s="642"/>
      <c r="DF28" s="642"/>
      <c r="DG28" s="642"/>
      <c r="DH28" s="642"/>
      <c r="DI28" s="642"/>
      <c r="DJ28" s="642"/>
      <c r="DK28" s="643"/>
      <c r="DL28" s="650">
        <v>5582870</v>
      </c>
      <c r="DM28" s="642"/>
      <c r="DN28" s="642"/>
      <c r="DO28" s="642"/>
      <c r="DP28" s="642"/>
      <c r="DQ28" s="642"/>
      <c r="DR28" s="642"/>
      <c r="DS28" s="642"/>
      <c r="DT28" s="642"/>
      <c r="DU28" s="642"/>
      <c r="DV28" s="643"/>
      <c r="DW28" s="646">
        <v>23.5</v>
      </c>
      <c r="DX28" s="677"/>
      <c r="DY28" s="677"/>
      <c r="DZ28" s="677"/>
      <c r="EA28" s="677"/>
      <c r="EB28" s="677"/>
      <c r="EC28" s="678"/>
    </row>
    <row r="29" spans="2:133" ht="11.25" customHeight="1" x14ac:dyDescent="0.15">
      <c r="B29" s="638" t="s">
        <v>298</v>
      </c>
      <c r="C29" s="639"/>
      <c r="D29" s="639"/>
      <c r="E29" s="639"/>
      <c r="F29" s="639"/>
      <c r="G29" s="639"/>
      <c r="H29" s="639"/>
      <c r="I29" s="639"/>
      <c r="J29" s="639"/>
      <c r="K29" s="639"/>
      <c r="L29" s="639"/>
      <c r="M29" s="639"/>
      <c r="N29" s="639"/>
      <c r="O29" s="639"/>
      <c r="P29" s="639"/>
      <c r="Q29" s="640"/>
      <c r="R29" s="641">
        <v>3487793</v>
      </c>
      <c r="S29" s="642"/>
      <c r="T29" s="642"/>
      <c r="U29" s="642"/>
      <c r="V29" s="642"/>
      <c r="W29" s="642"/>
      <c r="X29" s="642"/>
      <c r="Y29" s="643"/>
      <c r="Z29" s="644">
        <v>7.8</v>
      </c>
      <c r="AA29" s="644"/>
      <c r="AB29" s="644"/>
      <c r="AC29" s="644"/>
      <c r="AD29" s="645" t="s">
        <v>237</v>
      </c>
      <c r="AE29" s="645"/>
      <c r="AF29" s="645"/>
      <c r="AG29" s="645"/>
      <c r="AH29" s="645"/>
      <c r="AI29" s="645"/>
      <c r="AJ29" s="645"/>
      <c r="AK29" s="645"/>
      <c r="AL29" s="646" t="s">
        <v>237</v>
      </c>
      <c r="AM29" s="647"/>
      <c r="AN29" s="647"/>
      <c r="AO29" s="648"/>
      <c r="AP29" s="620" t="s">
        <v>216</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69</v>
      </c>
      <c r="CG29" s="657"/>
      <c r="CH29" s="657"/>
      <c r="CI29" s="657"/>
      <c r="CJ29" s="657"/>
      <c r="CK29" s="657"/>
      <c r="CL29" s="657"/>
      <c r="CM29" s="657"/>
      <c r="CN29" s="657"/>
      <c r="CO29" s="657"/>
      <c r="CP29" s="657"/>
      <c r="CQ29" s="658"/>
      <c r="CR29" s="641">
        <v>5667704</v>
      </c>
      <c r="CS29" s="665"/>
      <c r="CT29" s="665"/>
      <c r="CU29" s="665"/>
      <c r="CV29" s="665"/>
      <c r="CW29" s="665"/>
      <c r="CX29" s="665"/>
      <c r="CY29" s="666"/>
      <c r="CZ29" s="646">
        <v>13.2</v>
      </c>
      <c r="DA29" s="677"/>
      <c r="DB29" s="677"/>
      <c r="DC29" s="679"/>
      <c r="DD29" s="650">
        <v>5582655</v>
      </c>
      <c r="DE29" s="665"/>
      <c r="DF29" s="665"/>
      <c r="DG29" s="665"/>
      <c r="DH29" s="665"/>
      <c r="DI29" s="665"/>
      <c r="DJ29" s="665"/>
      <c r="DK29" s="666"/>
      <c r="DL29" s="650">
        <v>5582655</v>
      </c>
      <c r="DM29" s="665"/>
      <c r="DN29" s="665"/>
      <c r="DO29" s="665"/>
      <c r="DP29" s="665"/>
      <c r="DQ29" s="665"/>
      <c r="DR29" s="665"/>
      <c r="DS29" s="665"/>
      <c r="DT29" s="665"/>
      <c r="DU29" s="665"/>
      <c r="DV29" s="666"/>
      <c r="DW29" s="646">
        <v>23.5</v>
      </c>
      <c r="DX29" s="677"/>
      <c r="DY29" s="677"/>
      <c r="DZ29" s="677"/>
      <c r="EA29" s="677"/>
      <c r="EB29" s="677"/>
      <c r="EC29" s="678"/>
    </row>
    <row r="30" spans="2:133" ht="11.25" customHeight="1" x14ac:dyDescent="0.15">
      <c r="B30" s="638" t="s">
        <v>302</v>
      </c>
      <c r="C30" s="639"/>
      <c r="D30" s="639"/>
      <c r="E30" s="639"/>
      <c r="F30" s="639"/>
      <c r="G30" s="639"/>
      <c r="H30" s="639"/>
      <c r="I30" s="639"/>
      <c r="J30" s="639"/>
      <c r="K30" s="639"/>
      <c r="L30" s="639"/>
      <c r="M30" s="639"/>
      <c r="N30" s="639"/>
      <c r="O30" s="639"/>
      <c r="P30" s="639"/>
      <c r="Q30" s="640"/>
      <c r="R30" s="641">
        <v>139598</v>
      </c>
      <c r="S30" s="642"/>
      <c r="T30" s="642"/>
      <c r="U30" s="642"/>
      <c r="V30" s="642"/>
      <c r="W30" s="642"/>
      <c r="X30" s="642"/>
      <c r="Y30" s="643"/>
      <c r="Z30" s="644">
        <v>0.3</v>
      </c>
      <c r="AA30" s="644"/>
      <c r="AB30" s="644"/>
      <c r="AC30" s="644"/>
      <c r="AD30" s="645">
        <v>20937</v>
      </c>
      <c r="AE30" s="645"/>
      <c r="AF30" s="645"/>
      <c r="AG30" s="645"/>
      <c r="AH30" s="645"/>
      <c r="AI30" s="645"/>
      <c r="AJ30" s="645"/>
      <c r="AK30" s="645"/>
      <c r="AL30" s="646">
        <v>0.1</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99.1</v>
      </c>
      <c r="BH30" s="702"/>
      <c r="BI30" s="702"/>
      <c r="BJ30" s="702"/>
      <c r="BK30" s="702"/>
      <c r="BL30" s="702"/>
      <c r="BM30" s="636">
        <v>95.9</v>
      </c>
      <c r="BN30" s="702"/>
      <c r="BO30" s="702"/>
      <c r="BP30" s="702"/>
      <c r="BQ30" s="703"/>
      <c r="BR30" s="701">
        <v>98.8</v>
      </c>
      <c r="BS30" s="702"/>
      <c r="BT30" s="702"/>
      <c r="BU30" s="702"/>
      <c r="BV30" s="702"/>
      <c r="BW30" s="702"/>
      <c r="BX30" s="636">
        <v>95.1</v>
      </c>
      <c r="BY30" s="702"/>
      <c r="BZ30" s="702"/>
      <c r="CA30" s="702"/>
      <c r="CB30" s="703"/>
      <c r="CD30" s="706"/>
      <c r="CE30" s="707"/>
      <c r="CF30" s="656" t="s">
        <v>305</v>
      </c>
      <c r="CG30" s="657"/>
      <c r="CH30" s="657"/>
      <c r="CI30" s="657"/>
      <c r="CJ30" s="657"/>
      <c r="CK30" s="657"/>
      <c r="CL30" s="657"/>
      <c r="CM30" s="657"/>
      <c r="CN30" s="657"/>
      <c r="CO30" s="657"/>
      <c r="CP30" s="657"/>
      <c r="CQ30" s="658"/>
      <c r="CR30" s="641">
        <v>5284858</v>
      </c>
      <c r="CS30" s="642"/>
      <c r="CT30" s="642"/>
      <c r="CU30" s="642"/>
      <c r="CV30" s="642"/>
      <c r="CW30" s="642"/>
      <c r="CX30" s="642"/>
      <c r="CY30" s="643"/>
      <c r="CZ30" s="646">
        <v>12.3</v>
      </c>
      <c r="DA30" s="677"/>
      <c r="DB30" s="677"/>
      <c r="DC30" s="679"/>
      <c r="DD30" s="650">
        <v>5206019</v>
      </c>
      <c r="DE30" s="642"/>
      <c r="DF30" s="642"/>
      <c r="DG30" s="642"/>
      <c r="DH30" s="642"/>
      <c r="DI30" s="642"/>
      <c r="DJ30" s="642"/>
      <c r="DK30" s="643"/>
      <c r="DL30" s="650">
        <v>5206019</v>
      </c>
      <c r="DM30" s="642"/>
      <c r="DN30" s="642"/>
      <c r="DO30" s="642"/>
      <c r="DP30" s="642"/>
      <c r="DQ30" s="642"/>
      <c r="DR30" s="642"/>
      <c r="DS30" s="642"/>
      <c r="DT30" s="642"/>
      <c r="DU30" s="642"/>
      <c r="DV30" s="643"/>
      <c r="DW30" s="646">
        <v>21.9</v>
      </c>
      <c r="DX30" s="677"/>
      <c r="DY30" s="677"/>
      <c r="DZ30" s="677"/>
      <c r="EA30" s="677"/>
      <c r="EB30" s="677"/>
      <c r="EC30" s="678"/>
    </row>
    <row r="31" spans="2:133" ht="11.25" customHeight="1" x14ac:dyDescent="0.15">
      <c r="B31" s="638" t="s">
        <v>306</v>
      </c>
      <c r="C31" s="639"/>
      <c r="D31" s="639"/>
      <c r="E31" s="639"/>
      <c r="F31" s="639"/>
      <c r="G31" s="639"/>
      <c r="H31" s="639"/>
      <c r="I31" s="639"/>
      <c r="J31" s="639"/>
      <c r="K31" s="639"/>
      <c r="L31" s="639"/>
      <c r="M31" s="639"/>
      <c r="N31" s="639"/>
      <c r="O31" s="639"/>
      <c r="P31" s="639"/>
      <c r="Q31" s="640"/>
      <c r="R31" s="641">
        <v>92873</v>
      </c>
      <c r="S31" s="642"/>
      <c r="T31" s="642"/>
      <c r="U31" s="642"/>
      <c r="V31" s="642"/>
      <c r="W31" s="642"/>
      <c r="X31" s="642"/>
      <c r="Y31" s="643"/>
      <c r="Z31" s="644">
        <v>0.2</v>
      </c>
      <c r="AA31" s="644"/>
      <c r="AB31" s="644"/>
      <c r="AC31" s="644"/>
      <c r="AD31" s="645" t="s">
        <v>237</v>
      </c>
      <c r="AE31" s="645"/>
      <c r="AF31" s="645"/>
      <c r="AG31" s="645"/>
      <c r="AH31" s="645"/>
      <c r="AI31" s="645"/>
      <c r="AJ31" s="645"/>
      <c r="AK31" s="645"/>
      <c r="AL31" s="646" t="s">
        <v>237</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99.4</v>
      </c>
      <c r="BH31" s="665"/>
      <c r="BI31" s="665"/>
      <c r="BJ31" s="665"/>
      <c r="BK31" s="665"/>
      <c r="BL31" s="665"/>
      <c r="BM31" s="647">
        <v>97.5</v>
      </c>
      <c r="BN31" s="699"/>
      <c r="BO31" s="699"/>
      <c r="BP31" s="699"/>
      <c r="BQ31" s="700"/>
      <c r="BR31" s="698">
        <v>99</v>
      </c>
      <c r="BS31" s="665"/>
      <c r="BT31" s="665"/>
      <c r="BU31" s="665"/>
      <c r="BV31" s="665"/>
      <c r="BW31" s="665"/>
      <c r="BX31" s="647">
        <v>96.9</v>
      </c>
      <c r="BY31" s="699"/>
      <c r="BZ31" s="699"/>
      <c r="CA31" s="699"/>
      <c r="CB31" s="700"/>
      <c r="CD31" s="706"/>
      <c r="CE31" s="707"/>
      <c r="CF31" s="656" t="s">
        <v>309</v>
      </c>
      <c r="CG31" s="657"/>
      <c r="CH31" s="657"/>
      <c r="CI31" s="657"/>
      <c r="CJ31" s="657"/>
      <c r="CK31" s="657"/>
      <c r="CL31" s="657"/>
      <c r="CM31" s="657"/>
      <c r="CN31" s="657"/>
      <c r="CO31" s="657"/>
      <c r="CP31" s="657"/>
      <c r="CQ31" s="658"/>
      <c r="CR31" s="641">
        <v>382846</v>
      </c>
      <c r="CS31" s="665"/>
      <c r="CT31" s="665"/>
      <c r="CU31" s="665"/>
      <c r="CV31" s="665"/>
      <c r="CW31" s="665"/>
      <c r="CX31" s="665"/>
      <c r="CY31" s="666"/>
      <c r="CZ31" s="646">
        <v>0.9</v>
      </c>
      <c r="DA31" s="677"/>
      <c r="DB31" s="677"/>
      <c r="DC31" s="679"/>
      <c r="DD31" s="650">
        <v>376636</v>
      </c>
      <c r="DE31" s="665"/>
      <c r="DF31" s="665"/>
      <c r="DG31" s="665"/>
      <c r="DH31" s="665"/>
      <c r="DI31" s="665"/>
      <c r="DJ31" s="665"/>
      <c r="DK31" s="666"/>
      <c r="DL31" s="650">
        <v>376636</v>
      </c>
      <c r="DM31" s="665"/>
      <c r="DN31" s="665"/>
      <c r="DO31" s="665"/>
      <c r="DP31" s="665"/>
      <c r="DQ31" s="665"/>
      <c r="DR31" s="665"/>
      <c r="DS31" s="665"/>
      <c r="DT31" s="665"/>
      <c r="DU31" s="665"/>
      <c r="DV31" s="666"/>
      <c r="DW31" s="646">
        <v>1.6</v>
      </c>
      <c r="DX31" s="677"/>
      <c r="DY31" s="677"/>
      <c r="DZ31" s="677"/>
      <c r="EA31" s="677"/>
      <c r="EB31" s="677"/>
      <c r="EC31" s="678"/>
    </row>
    <row r="32" spans="2:133" ht="11.25" customHeight="1" x14ac:dyDescent="0.15">
      <c r="B32" s="638" t="s">
        <v>310</v>
      </c>
      <c r="C32" s="639"/>
      <c r="D32" s="639"/>
      <c r="E32" s="639"/>
      <c r="F32" s="639"/>
      <c r="G32" s="639"/>
      <c r="H32" s="639"/>
      <c r="I32" s="639"/>
      <c r="J32" s="639"/>
      <c r="K32" s="639"/>
      <c r="L32" s="639"/>
      <c r="M32" s="639"/>
      <c r="N32" s="639"/>
      <c r="O32" s="639"/>
      <c r="P32" s="639"/>
      <c r="Q32" s="640"/>
      <c r="R32" s="641">
        <v>162100</v>
      </c>
      <c r="S32" s="642"/>
      <c r="T32" s="642"/>
      <c r="U32" s="642"/>
      <c r="V32" s="642"/>
      <c r="W32" s="642"/>
      <c r="X32" s="642"/>
      <c r="Y32" s="643"/>
      <c r="Z32" s="644">
        <v>0.4</v>
      </c>
      <c r="AA32" s="644"/>
      <c r="AB32" s="644"/>
      <c r="AC32" s="644"/>
      <c r="AD32" s="645" t="s">
        <v>237</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98.8</v>
      </c>
      <c r="BH32" s="711"/>
      <c r="BI32" s="711"/>
      <c r="BJ32" s="711"/>
      <c r="BK32" s="711"/>
      <c r="BL32" s="711"/>
      <c r="BM32" s="712">
        <v>93.8</v>
      </c>
      <c r="BN32" s="711"/>
      <c r="BO32" s="711"/>
      <c r="BP32" s="711"/>
      <c r="BQ32" s="713"/>
      <c r="BR32" s="710">
        <v>98.4</v>
      </c>
      <c r="BS32" s="711"/>
      <c r="BT32" s="711"/>
      <c r="BU32" s="711"/>
      <c r="BV32" s="711"/>
      <c r="BW32" s="711"/>
      <c r="BX32" s="712">
        <v>92.9</v>
      </c>
      <c r="BY32" s="711"/>
      <c r="BZ32" s="711"/>
      <c r="CA32" s="711"/>
      <c r="CB32" s="713"/>
      <c r="CD32" s="708"/>
      <c r="CE32" s="709"/>
      <c r="CF32" s="656" t="s">
        <v>312</v>
      </c>
      <c r="CG32" s="657"/>
      <c r="CH32" s="657"/>
      <c r="CI32" s="657"/>
      <c r="CJ32" s="657"/>
      <c r="CK32" s="657"/>
      <c r="CL32" s="657"/>
      <c r="CM32" s="657"/>
      <c r="CN32" s="657"/>
      <c r="CO32" s="657"/>
      <c r="CP32" s="657"/>
      <c r="CQ32" s="658"/>
      <c r="CR32" s="641">
        <v>215</v>
      </c>
      <c r="CS32" s="642"/>
      <c r="CT32" s="642"/>
      <c r="CU32" s="642"/>
      <c r="CV32" s="642"/>
      <c r="CW32" s="642"/>
      <c r="CX32" s="642"/>
      <c r="CY32" s="643"/>
      <c r="CZ32" s="646">
        <v>0</v>
      </c>
      <c r="DA32" s="677"/>
      <c r="DB32" s="677"/>
      <c r="DC32" s="679"/>
      <c r="DD32" s="650">
        <v>215</v>
      </c>
      <c r="DE32" s="642"/>
      <c r="DF32" s="642"/>
      <c r="DG32" s="642"/>
      <c r="DH32" s="642"/>
      <c r="DI32" s="642"/>
      <c r="DJ32" s="642"/>
      <c r="DK32" s="643"/>
      <c r="DL32" s="650">
        <v>215</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313</v>
      </c>
      <c r="C33" s="639"/>
      <c r="D33" s="639"/>
      <c r="E33" s="639"/>
      <c r="F33" s="639"/>
      <c r="G33" s="639"/>
      <c r="H33" s="639"/>
      <c r="I33" s="639"/>
      <c r="J33" s="639"/>
      <c r="K33" s="639"/>
      <c r="L33" s="639"/>
      <c r="M33" s="639"/>
      <c r="N33" s="639"/>
      <c r="O33" s="639"/>
      <c r="P33" s="639"/>
      <c r="Q33" s="640"/>
      <c r="R33" s="641">
        <v>1344847</v>
      </c>
      <c r="S33" s="642"/>
      <c r="T33" s="642"/>
      <c r="U33" s="642"/>
      <c r="V33" s="642"/>
      <c r="W33" s="642"/>
      <c r="X33" s="642"/>
      <c r="Y33" s="643"/>
      <c r="Z33" s="644">
        <v>3</v>
      </c>
      <c r="AA33" s="644"/>
      <c r="AB33" s="644"/>
      <c r="AC33" s="644"/>
      <c r="AD33" s="645" t="s">
        <v>237</v>
      </c>
      <c r="AE33" s="645"/>
      <c r="AF33" s="645"/>
      <c r="AG33" s="645"/>
      <c r="AH33" s="645"/>
      <c r="AI33" s="645"/>
      <c r="AJ33" s="645"/>
      <c r="AK33" s="645"/>
      <c r="AL33" s="646" t="s">
        <v>237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15477809</v>
      </c>
      <c r="CS33" s="665"/>
      <c r="CT33" s="665"/>
      <c r="CU33" s="665"/>
      <c r="CV33" s="665"/>
      <c r="CW33" s="665"/>
      <c r="CX33" s="665"/>
      <c r="CY33" s="666"/>
      <c r="CZ33" s="646">
        <v>36</v>
      </c>
      <c r="DA33" s="677"/>
      <c r="DB33" s="677"/>
      <c r="DC33" s="679"/>
      <c r="DD33" s="650">
        <v>10366979</v>
      </c>
      <c r="DE33" s="665"/>
      <c r="DF33" s="665"/>
      <c r="DG33" s="665"/>
      <c r="DH33" s="665"/>
      <c r="DI33" s="665"/>
      <c r="DJ33" s="665"/>
      <c r="DK33" s="666"/>
      <c r="DL33" s="650">
        <v>8438890</v>
      </c>
      <c r="DM33" s="665"/>
      <c r="DN33" s="665"/>
      <c r="DO33" s="665"/>
      <c r="DP33" s="665"/>
      <c r="DQ33" s="665"/>
      <c r="DR33" s="665"/>
      <c r="DS33" s="665"/>
      <c r="DT33" s="665"/>
      <c r="DU33" s="665"/>
      <c r="DV33" s="666"/>
      <c r="DW33" s="646">
        <v>35.5</v>
      </c>
      <c r="DX33" s="677"/>
      <c r="DY33" s="677"/>
      <c r="DZ33" s="677"/>
      <c r="EA33" s="677"/>
      <c r="EB33" s="677"/>
      <c r="EC33" s="678"/>
    </row>
    <row r="34" spans="2:133" ht="11.25" customHeight="1" x14ac:dyDescent="0.15">
      <c r="B34" s="638" t="s">
        <v>315</v>
      </c>
      <c r="C34" s="639"/>
      <c r="D34" s="639"/>
      <c r="E34" s="639"/>
      <c r="F34" s="639"/>
      <c r="G34" s="639"/>
      <c r="H34" s="639"/>
      <c r="I34" s="639"/>
      <c r="J34" s="639"/>
      <c r="K34" s="639"/>
      <c r="L34" s="639"/>
      <c r="M34" s="639"/>
      <c r="N34" s="639"/>
      <c r="O34" s="639"/>
      <c r="P34" s="639"/>
      <c r="Q34" s="640"/>
      <c r="R34" s="641">
        <v>2646164</v>
      </c>
      <c r="S34" s="642"/>
      <c r="T34" s="642"/>
      <c r="U34" s="642"/>
      <c r="V34" s="642"/>
      <c r="W34" s="642"/>
      <c r="X34" s="642"/>
      <c r="Y34" s="643"/>
      <c r="Z34" s="644">
        <v>5.9</v>
      </c>
      <c r="AA34" s="644"/>
      <c r="AB34" s="644"/>
      <c r="AC34" s="644"/>
      <c r="AD34" s="645">
        <v>720</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5863757</v>
      </c>
      <c r="CS34" s="642"/>
      <c r="CT34" s="642"/>
      <c r="CU34" s="642"/>
      <c r="CV34" s="642"/>
      <c r="CW34" s="642"/>
      <c r="CX34" s="642"/>
      <c r="CY34" s="643"/>
      <c r="CZ34" s="646">
        <v>13.6</v>
      </c>
      <c r="DA34" s="677"/>
      <c r="DB34" s="677"/>
      <c r="DC34" s="679"/>
      <c r="DD34" s="650">
        <v>3981581</v>
      </c>
      <c r="DE34" s="642"/>
      <c r="DF34" s="642"/>
      <c r="DG34" s="642"/>
      <c r="DH34" s="642"/>
      <c r="DI34" s="642"/>
      <c r="DJ34" s="642"/>
      <c r="DK34" s="643"/>
      <c r="DL34" s="650">
        <v>3093236</v>
      </c>
      <c r="DM34" s="642"/>
      <c r="DN34" s="642"/>
      <c r="DO34" s="642"/>
      <c r="DP34" s="642"/>
      <c r="DQ34" s="642"/>
      <c r="DR34" s="642"/>
      <c r="DS34" s="642"/>
      <c r="DT34" s="642"/>
      <c r="DU34" s="642"/>
      <c r="DV34" s="643"/>
      <c r="DW34" s="646">
        <v>13</v>
      </c>
      <c r="DX34" s="677"/>
      <c r="DY34" s="677"/>
      <c r="DZ34" s="677"/>
      <c r="EA34" s="677"/>
      <c r="EB34" s="677"/>
      <c r="EC34" s="678"/>
    </row>
    <row r="35" spans="2:133" ht="11.25" customHeight="1" x14ac:dyDescent="0.15">
      <c r="B35" s="638" t="s">
        <v>319</v>
      </c>
      <c r="C35" s="639"/>
      <c r="D35" s="639"/>
      <c r="E35" s="639"/>
      <c r="F35" s="639"/>
      <c r="G35" s="639"/>
      <c r="H35" s="639"/>
      <c r="I35" s="639"/>
      <c r="J35" s="639"/>
      <c r="K35" s="639"/>
      <c r="L35" s="639"/>
      <c r="M35" s="639"/>
      <c r="N35" s="639"/>
      <c r="O35" s="639"/>
      <c r="P35" s="639"/>
      <c r="Q35" s="640"/>
      <c r="R35" s="641">
        <v>4620300</v>
      </c>
      <c r="S35" s="642"/>
      <c r="T35" s="642"/>
      <c r="U35" s="642"/>
      <c r="V35" s="642"/>
      <c r="W35" s="642"/>
      <c r="X35" s="642"/>
      <c r="Y35" s="643"/>
      <c r="Z35" s="644">
        <v>10.4</v>
      </c>
      <c r="AA35" s="644"/>
      <c r="AB35" s="644"/>
      <c r="AC35" s="644"/>
      <c r="AD35" s="645" t="s">
        <v>228</v>
      </c>
      <c r="AE35" s="645"/>
      <c r="AF35" s="645"/>
      <c r="AG35" s="645"/>
      <c r="AH35" s="645"/>
      <c r="AI35" s="645"/>
      <c r="AJ35" s="645"/>
      <c r="AK35" s="645"/>
      <c r="AL35" s="646" t="s">
        <v>237</v>
      </c>
      <c r="AM35" s="647"/>
      <c r="AN35" s="647"/>
      <c r="AO35" s="648"/>
      <c r="AP35" s="234"/>
      <c r="AQ35" s="714" t="s">
        <v>320</v>
      </c>
      <c r="AR35" s="715"/>
      <c r="AS35" s="715"/>
      <c r="AT35" s="715"/>
      <c r="AU35" s="715"/>
      <c r="AV35" s="715"/>
      <c r="AW35" s="715"/>
      <c r="AX35" s="715"/>
      <c r="AY35" s="716"/>
      <c r="AZ35" s="630">
        <v>5224218</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246063</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635991</v>
      </c>
      <c r="CS35" s="665"/>
      <c r="CT35" s="665"/>
      <c r="CU35" s="665"/>
      <c r="CV35" s="665"/>
      <c r="CW35" s="665"/>
      <c r="CX35" s="665"/>
      <c r="CY35" s="666"/>
      <c r="CZ35" s="646">
        <v>1.5</v>
      </c>
      <c r="DA35" s="677"/>
      <c r="DB35" s="677"/>
      <c r="DC35" s="679"/>
      <c r="DD35" s="650">
        <v>493790</v>
      </c>
      <c r="DE35" s="665"/>
      <c r="DF35" s="665"/>
      <c r="DG35" s="665"/>
      <c r="DH35" s="665"/>
      <c r="DI35" s="665"/>
      <c r="DJ35" s="665"/>
      <c r="DK35" s="666"/>
      <c r="DL35" s="650">
        <v>493409</v>
      </c>
      <c r="DM35" s="665"/>
      <c r="DN35" s="665"/>
      <c r="DO35" s="665"/>
      <c r="DP35" s="665"/>
      <c r="DQ35" s="665"/>
      <c r="DR35" s="665"/>
      <c r="DS35" s="665"/>
      <c r="DT35" s="665"/>
      <c r="DU35" s="665"/>
      <c r="DV35" s="666"/>
      <c r="DW35" s="646">
        <v>2.1</v>
      </c>
      <c r="DX35" s="677"/>
      <c r="DY35" s="677"/>
      <c r="DZ35" s="677"/>
      <c r="EA35" s="677"/>
      <c r="EB35" s="677"/>
      <c r="EC35" s="678"/>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237</v>
      </c>
      <c r="AA36" s="644"/>
      <c r="AB36" s="644"/>
      <c r="AC36" s="644"/>
      <c r="AD36" s="645" t="s">
        <v>237</v>
      </c>
      <c r="AE36" s="645"/>
      <c r="AF36" s="645"/>
      <c r="AG36" s="645"/>
      <c r="AH36" s="645"/>
      <c r="AI36" s="645"/>
      <c r="AJ36" s="645"/>
      <c r="AK36" s="645"/>
      <c r="AL36" s="646" t="s">
        <v>237</v>
      </c>
      <c r="AM36" s="647"/>
      <c r="AN36" s="647"/>
      <c r="AO36" s="648"/>
      <c r="AQ36" s="718" t="s">
        <v>324</v>
      </c>
      <c r="AR36" s="719"/>
      <c r="AS36" s="719"/>
      <c r="AT36" s="719"/>
      <c r="AU36" s="719"/>
      <c r="AV36" s="719"/>
      <c r="AW36" s="719"/>
      <c r="AX36" s="719"/>
      <c r="AY36" s="720"/>
      <c r="AZ36" s="641">
        <v>1061707</v>
      </c>
      <c r="BA36" s="642"/>
      <c r="BB36" s="642"/>
      <c r="BC36" s="642"/>
      <c r="BD36" s="665"/>
      <c r="BE36" s="665"/>
      <c r="BF36" s="700"/>
      <c r="BG36" s="656" t="s">
        <v>325</v>
      </c>
      <c r="BH36" s="657"/>
      <c r="BI36" s="657"/>
      <c r="BJ36" s="657"/>
      <c r="BK36" s="657"/>
      <c r="BL36" s="657"/>
      <c r="BM36" s="657"/>
      <c r="BN36" s="657"/>
      <c r="BO36" s="657"/>
      <c r="BP36" s="657"/>
      <c r="BQ36" s="657"/>
      <c r="BR36" s="657"/>
      <c r="BS36" s="657"/>
      <c r="BT36" s="657"/>
      <c r="BU36" s="658"/>
      <c r="BV36" s="641">
        <v>62540</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3315909</v>
      </c>
      <c r="CS36" s="642"/>
      <c r="CT36" s="642"/>
      <c r="CU36" s="642"/>
      <c r="CV36" s="642"/>
      <c r="CW36" s="642"/>
      <c r="CX36" s="642"/>
      <c r="CY36" s="643"/>
      <c r="CZ36" s="646">
        <v>7.7</v>
      </c>
      <c r="DA36" s="677"/>
      <c r="DB36" s="677"/>
      <c r="DC36" s="679"/>
      <c r="DD36" s="650">
        <v>2723582</v>
      </c>
      <c r="DE36" s="642"/>
      <c r="DF36" s="642"/>
      <c r="DG36" s="642"/>
      <c r="DH36" s="642"/>
      <c r="DI36" s="642"/>
      <c r="DJ36" s="642"/>
      <c r="DK36" s="643"/>
      <c r="DL36" s="650">
        <v>1981775</v>
      </c>
      <c r="DM36" s="642"/>
      <c r="DN36" s="642"/>
      <c r="DO36" s="642"/>
      <c r="DP36" s="642"/>
      <c r="DQ36" s="642"/>
      <c r="DR36" s="642"/>
      <c r="DS36" s="642"/>
      <c r="DT36" s="642"/>
      <c r="DU36" s="642"/>
      <c r="DV36" s="643"/>
      <c r="DW36" s="646">
        <v>8.3000000000000007</v>
      </c>
      <c r="DX36" s="677"/>
      <c r="DY36" s="677"/>
      <c r="DZ36" s="677"/>
      <c r="EA36" s="677"/>
      <c r="EB36" s="677"/>
      <c r="EC36" s="678"/>
    </row>
    <row r="37" spans="2:133" ht="11.25" customHeight="1" x14ac:dyDescent="0.15">
      <c r="B37" s="638" t="s">
        <v>327</v>
      </c>
      <c r="C37" s="639"/>
      <c r="D37" s="639"/>
      <c r="E37" s="639"/>
      <c r="F37" s="639"/>
      <c r="G37" s="639"/>
      <c r="H37" s="639"/>
      <c r="I37" s="639"/>
      <c r="J37" s="639"/>
      <c r="K37" s="639"/>
      <c r="L37" s="639"/>
      <c r="M37" s="639"/>
      <c r="N37" s="639"/>
      <c r="O37" s="639"/>
      <c r="P37" s="639"/>
      <c r="Q37" s="640"/>
      <c r="R37" s="641">
        <v>1190600</v>
      </c>
      <c r="S37" s="642"/>
      <c r="T37" s="642"/>
      <c r="U37" s="642"/>
      <c r="V37" s="642"/>
      <c r="W37" s="642"/>
      <c r="X37" s="642"/>
      <c r="Y37" s="643"/>
      <c r="Z37" s="644">
        <v>2.7</v>
      </c>
      <c r="AA37" s="644"/>
      <c r="AB37" s="644"/>
      <c r="AC37" s="644"/>
      <c r="AD37" s="645" t="s">
        <v>237</v>
      </c>
      <c r="AE37" s="645"/>
      <c r="AF37" s="645"/>
      <c r="AG37" s="645"/>
      <c r="AH37" s="645"/>
      <c r="AI37" s="645"/>
      <c r="AJ37" s="645"/>
      <c r="AK37" s="645"/>
      <c r="AL37" s="646" t="s">
        <v>228</v>
      </c>
      <c r="AM37" s="647"/>
      <c r="AN37" s="647"/>
      <c r="AO37" s="648"/>
      <c r="AQ37" s="718" t="s">
        <v>328</v>
      </c>
      <c r="AR37" s="719"/>
      <c r="AS37" s="719"/>
      <c r="AT37" s="719"/>
      <c r="AU37" s="719"/>
      <c r="AV37" s="719"/>
      <c r="AW37" s="719"/>
      <c r="AX37" s="719"/>
      <c r="AY37" s="720"/>
      <c r="AZ37" s="641">
        <v>377000</v>
      </c>
      <c r="BA37" s="642"/>
      <c r="BB37" s="642"/>
      <c r="BC37" s="642"/>
      <c r="BD37" s="665"/>
      <c r="BE37" s="665"/>
      <c r="BF37" s="700"/>
      <c r="BG37" s="656" t="s">
        <v>329</v>
      </c>
      <c r="BH37" s="657"/>
      <c r="BI37" s="657"/>
      <c r="BJ37" s="657"/>
      <c r="BK37" s="657"/>
      <c r="BL37" s="657"/>
      <c r="BM37" s="657"/>
      <c r="BN37" s="657"/>
      <c r="BO37" s="657"/>
      <c r="BP37" s="657"/>
      <c r="BQ37" s="657"/>
      <c r="BR37" s="657"/>
      <c r="BS37" s="657"/>
      <c r="BT37" s="657"/>
      <c r="BU37" s="658"/>
      <c r="BV37" s="641">
        <v>13557</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407881</v>
      </c>
      <c r="CS37" s="665"/>
      <c r="CT37" s="665"/>
      <c r="CU37" s="665"/>
      <c r="CV37" s="665"/>
      <c r="CW37" s="665"/>
      <c r="CX37" s="665"/>
      <c r="CY37" s="666"/>
      <c r="CZ37" s="646">
        <v>0.9</v>
      </c>
      <c r="DA37" s="677"/>
      <c r="DB37" s="677"/>
      <c r="DC37" s="679"/>
      <c r="DD37" s="650">
        <v>366481</v>
      </c>
      <c r="DE37" s="665"/>
      <c r="DF37" s="665"/>
      <c r="DG37" s="665"/>
      <c r="DH37" s="665"/>
      <c r="DI37" s="665"/>
      <c r="DJ37" s="665"/>
      <c r="DK37" s="666"/>
      <c r="DL37" s="650">
        <v>317926</v>
      </c>
      <c r="DM37" s="665"/>
      <c r="DN37" s="665"/>
      <c r="DO37" s="665"/>
      <c r="DP37" s="665"/>
      <c r="DQ37" s="665"/>
      <c r="DR37" s="665"/>
      <c r="DS37" s="665"/>
      <c r="DT37" s="665"/>
      <c r="DU37" s="665"/>
      <c r="DV37" s="666"/>
      <c r="DW37" s="646">
        <v>1.3</v>
      </c>
      <c r="DX37" s="677"/>
      <c r="DY37" s="677"/>
      <c r="DZ37" s="677"/>
      <c r="EA37" s="677"/>
      <c r="EB37" s="677"/>
      <c r="EC37" s="678"/>
    </row>
    <row r="38" spans="2:133" ht="11.25" customHeight="1" x14ac:dyDescent="0.15">
      <c r="B38" s="686" t="s">
        <v>331</v>
      </c>
      <c r="C38" s="687"/>
      <c r="D38" s="687"/>
      <c r="E38" s="687"/>
      <c r="F38" s="687"/>
      <c r="G38" s="687"/>
      <c r="H38" s="687"/>
      <c r="I38" s="687"/>
      <c r="J38" s="687"/>
      <c r="K38" s="687"/>
      <c r="L38" s="687"/>
      <c r="M38" s="687"/>
      <c r="N38" s="687"/>
      <c r="O38" s="687"/>
      <c r="P38" s="687"/>
      <c r="Q38" s="688"/>
      <c r="R38" s="721">
        <v>44492458</v>
      </c>
      <c r="S38" s="722"/>
      <c r="T38" s="722"/>
      <c r="U38" s="722"/>
      <c r="V38" s="722"/>
      <c r="W38" s="722"/>
      <c r="X38" s="722"/>
      <c r="Y38" s="723"/>
      <c r="Z38" s="724">
        <v>100</v>
      </c>
      <c r="AA38" s="724"/>
      <c r="AB38" s="724"/>
      <c r="AC38" s="724"/>
      <c r="AD38" s="725">
        <v>22567325</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361362</v>
      </c>
      <c r="BA38" s="642"/>
      <c r="BB38" s="642"/>
      <c r="BC38" s="642"/>
      <c r="BD38" s="665"/>
      <c r="BE38" s="665"/>
      <c r="BF38" s="700"/>
      <c r="BG38" s="656" t="s">
        <v>333</v>
      </c>
      <c r="BH38" s="657"/>
      <c r="BI38" s="657"/>
      <c r="BJ38" s="657"/>
      <c r="BK38" s="657"/>
      <c r="BL38" s="657"/>
      <c r="BM38" s="657"/>
      <c r="BN38" s="657"/>
      <c r="BO38" s="657"/>
      <c r="BP38" s="657"/>
      <c r="BQ38" s="657"/>
      <c r="BR38" s="657"/>
      <c r="BS38" s="657"/>
      <c r="BT38" s="657"/>
      <c r="BU38" s="658"/>
      <c r="BV38" s="641">
        <v>22643</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3801149</v>
      </c>
      <c r="CS38" s="642"/>
      <c r="CT38" s="642"/>
      <c r="CU38" s="642"/>
      <c r="CV38" s="642"/>
      <c r="CW38" s="642"/>
      <c r="CX38" s="642"/>
      <c r="CY38" s="643"/>
      <c r="CZ38" s="646">
        <v>8.8000000000000007</v>
      </c>
      <c r="DA38" s="677"/>
      <c r="DB38" s="677"/>
      <c r="DC38" s="679"/>
      <c r="DD38" s="650">
        <v>3161195</v>
      </c>
      <c r="DE38" s="642"/>
      <c r="DF38" s="642"/>
      <c r="DG38" s="642"/>
      <c r="DH38" s="642"/>
      <c r="DI38" s="642"/>
      <c r="DJ38" s="642"/>
      <c r="DK38" s="643"/>
      <c r="DL38" s="650">
        <v>2870470</v>
      </c>
      <c r="DM38" s="642"/>
      <c r="DN38" s="642"/>
      <c r="DO38" s="642"/>
      <c r="DP38" s="642"/>
      <c r="DQ38" s="642"/>
      <c r="DR38" s="642"/>
      <c r="DS38" s="642"/>
      <c r="DT38" s="642"/>
      <c r="DU38" s="642"/>
      <c r="DV38" s="643"/>
      <c r="DW38" s="646">
        <v>12.1</v>
      </c>
      <c r="DX38" s="677"/>
      <c r="DY38" s="677"/>
      <c r="DZ38" s="677"/>
      <c r="EA38" s="677"/>
      <c r="EB38" s="677"/>
      <c r="EC38" s="678"/>
    </row>
    <row r="39" spans="2:133" ht="11.25" customHeight="1" x14ac:dyDescent="0.15">
      <c r="AQ39" s="718" t="s">
        <v>335</v>
      </c>
      <c r="AR39" s="719"/>
      <c r="AS39" s="719"/>
      <c r="AT39" s="719"/>
      <c r="AU39" s="719"/>
      <c r="AV39" s="719"/>
      <c r="AW39" s="719"/>
      <c r="AX39" s="719"/>
      <c r="AY39" s="720"/>
      <c r="AZ39" s="641">
        <v>8673</v>
      </c>
      <c r="BA39" s="642"/>
      <c r="BB39" s="642"/>
      <c r="BC39" s="642"/>
      <c r="BD39" s="665"/>
      <c r="BE39" s="665"/>
      <c r="BF39" s="700"/>
      <c r="BG39" s="732" t="s">
        <v>336</v>
      </c>
      <c r="BH39" s="733"/>
      <c r="BI39" s="733"/>
      <c r="BJ39" s="733"/>
      <c r="BK39" s="733"/>
      <c r="BL39" s="235"/>
      <c r="BM39" s="657" t="s">
        <v>337</v>
      </c>
      <c r="BN39" s="657"/>
      <c r="BO39" s="657"/>
      <c r="BP39" s="657"/>
      <c r="BQ39" s="657"/>
      <c r="BR39" s="657"/>
      <c r="BS39" s="657"/>
      <c r="BT39" s="657"/>
      <c r="BU39" s="658"/>
      <c r="BV39" s="641">
        <v>96</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66073</v>
      </c>
      <c r="CS39" s="665"/>
      <c r="CT39" s="665"/>
      <c r="CU39" s="665"/>
      <c r="CV39" s="665"/>
      <c r="CW39" s="665"/>
      <c r="CX39" s="665"/>
      <c r="CY39" s="666"/>
      <c r="CZ39" s="646">
        <v>0.2</v>
      </c>
      <c r="DA39" s="677"/>
      <c r="DB39" s="677"/>
      <c r="DC39" s="679"/>
      <c r="DD39" s="650">
        <v>6831</v>
      </c>
      <c r="DE39" s="665"/>
      <c r="DF39" s="665"/>
      <c r="DG39" s="665"/>
      <c r="DH39" s="665"/>
      <c r="DI39" s="665"/>
      <c r="DJ39" s="665"/>
      <c r="DK39" s="666"/>
      <c r="DL39" s="650" t="s">
        <v>228</v>
      </c>
      <c r="DM39" s="665"/>
      <c r="DN39" s="665"/>
      <c r="DO39" s="665"/>
      <c r="DP39" s="665"/>
      <c r="DQ39" s="665"/>
      <c r="DR39" s="665"/>
      <c r="DS39" s="665"/>
      <c r="DT39" s="665"/>
      <c r="DU39" s="665"/>
      <c r="DV39" s="666"/>
      <c r="DW39" s="646" t="s">
        <v>237</v>
      </c>
      <c r="DX39" s="677"/>
      <c r="DY39" s="677"/>
      <c r="DZ39" s="677"/>
      <c r="EA39" s="677"/>
      <c r="EB39" s="677"/>
      <c r="EC39" s="678"/>
    </row>
    <row r="40" spans="2:133" ht="11.25" customHeight="1" x14ac:dyDescent="0.15">
      <c r="AQ40" s="718" t="s">
        <v>339</v>
      </c>
      <c r="AR40" s="719"/>
      <c r="AS40" s="719"/>
      <c r="AT40" s="719"/>
      <c r="AU40" s="719"/>
      <c r="AV40" s="719"/>
      <c r="AW40" s="719"/>
      <c r="AX40" s="719"/>
      <c r="AY40" s="720"/>
      <c r="AZ40" s="641">
        <v>942299</v>
      </c>
      <c r="BA40" s="642"/>
      <c r="BB40" s="642"/>
      <c r="BC40" s="642"/>
      <c r="BD40" s="665"/>
      <c r="BE40" s="665"/>
      <c r="BF40" s="700"/>
      <c r="BG40" s="732"/>
      <c r="BH40" s="733"/>
      <c r="BI40" s="733"/>
      <c r="BJ40" s="733"/>
      <c r="BK40" s="733"/>
      <c r="BL40" s="235"/>
      <c r="BM40" s="657" t="s">
        <v>340</v>
      </c>
      <c r="BN40" s="657"/>
      <c r="BO40" s="657"/>
      <c r="BP40" s="657"/>
      <c r="BQ40" s="657"/>
      <c r="BR40" s="657"/>
      <c r="BS40" s="657"/>
      <c r="BT40" s="657"/>
      <c r="BU40" s="658"/>
      <c r="BV40" s="641" t="s">
        <v>237</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1794930</v>
      </c>
      <c r="CS40" s="642"/>
      <c r="CT40" s="642"/>
      <c r="CU40" s="642"/>
      <c r="CV40" s="642"/>
      <c r="CW40" s="642"/>
      <c r="CX40" s="642"/>
      <c r="CY40" s="643"/>
      <c r="CZ40" s="646">
        <v>4.2</v>
      </c>
      <c r="DA40" s="677"/>
      <c r="DB40" s="677"/>
      <c r="DC40" s="679"/>
      <c r="DD40" s="650" t="s">
        <v>228</v>
      </c>
      <c r="DE40" s="642"/>
      <c r="DF40" s="642"/>
      <c r="DG40" s="642"/>
      <c r="DH40" s="642"/>
      <c r="DI40" s="642"/>
      <c r="DJ40" s="642"/>
      <c r="DK40" s="643"/>
      <c r="DL40" s="650" t="s">
        <v>237</v>
      </c>
      <c r="DM40" s="642"/>
      <c r="DN40" s="642"/>
      <c r="DO40" s="642"/>
      <c r="DP40" s="642"/>
      <c r="DQ40" s="642"/>
      <c r="DR40" s="642"/>
      <c r="DS40" s="642"/>
      <c r="DT40" s="642"/>
      <c r="DU40" s="642"/>
      <c r="DV40" s="643"/>
      <c r="DW40" s="646" t="s">
        <v>228</v>
      </c>
      <c r="DX40" s="677"/>
      <c r="DY40" s="677"/>
      <c r="DZ40" s="677"/>
      <c r="EA40" s="677"/>
      <c r="EB40" s="677"/>
      <c r="EC40" s="678"/>
    </row>
    <row r="41" spans="2:133" ht="11.25" customHeight="1" x14ac:dyDescent="0.15">
      <c r="AQ41" s="728" t="s">
        <v>342</v>
      </c>
      <c r="AR41" s="729"/>
      <c r="AS41" s="729"/>
      <c r="AT41" s="729"/>
      <c r="AU41" s="729"/>
      <c r="AV41" s="729"/>
      <c r="AW41" s="729"/>
      <c r="AX41" s="729"/>
      <c r="AY41" s="730"/>
      <c r="AZ41" s="721">
        <v>2473177</v>
      </c>
      <c r="BA41" s="722"/>
      <c r="BB41" s="722"/>
      <c r="BC41" s="722"/>
      <c r="BD41" s="711"/>
      <c r="BE41" s="711"/>
      <c r="BF41" s="713"/>
      <c r="BG41" s="734"/>
      <c r="BH41" s="735"/>
      <c r="BI41" s="735"/>
      <c r="BJ41" s="735"/>
      <c r="BK41" s="735"/>
      <c r="BL41" s="236"/>
      <c r="BM41" s="668" t="s">
        <v>343</v>
      </c>
      <c r="BN41" s="668"/>
      <c r="BO41" s="668"/>
      <c r="BP41" s="668"/>
      <c r="BQ41" s="668"/>
      <c r="BR41" s="668"/>
      <c r="BS41" s="668"/>
      <c r="BT41" s="668"/>
      <c r="BU41" s="669"/>
      <c r="BV41" s="721">
        <v>287</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228</v>
      </c>
      <c r="CS41" s="665"/>
      <c r="CT41" s="665"/>
      <c r="CU41" s="665"/>
      <c r="CV41" s="665"/>
      <c r="CW41" s="665"/>
      <c r="CX41" s="665"/>
      <c r="CY41" s="666"/>
      <c r="CZ41" s="646" t="s">
        <v>237</v>
      </c>
      <c r="DA41" s="677"/>
      <c r="DB41" s="677"/>
      <c r="DC41" s="679"/>
      <c r="DD41" s="650" t="s">
        <v>228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6599030</v>
      </c>
      <c r="CS42" s="642"/>
      <c r="CT42" s="642"/>
      <c r="CU42" s="642"/>
      <c r="CV42" s="642"/>
      <c r="CW42" s="642"/>
      <c r="CX42" s="642"/>
      <c r="CY42" s="643"/>
      <c r="CZ42" s="646">
        <v>15.3</v>
      </c>
      <c r="DA42" s="647"/>
      <c r="DB42" s="647"/>
      <c r="DC42" s="742"/>
      <c r="DD42" s="650">
        <v>1446391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194827</v>
      </c>
      <c r="CS43" s="665"/>
      <c r="CT43" s="665"/>
      <c r="CU43" s="665"/>
      <c r="CV43" s="665"/>
      <c r="CW43" s="665"/>
      <c r="CX43" s="665"/>
      <c r="CY43" s="666"/>
      <c r="CZ43" s="646">
        <v>0.5</v>
      </c>
      <c r="DA43" s="677"/>
      <c r="DB43" s="677"/>
      <c r="DC43" s="679"/>
      <c r="DD43" s="650">
        <v>193671</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301</v>
      </c>
      <c r="CE44" s="754"/>
      <c r="CF44" s="638" t="s">
        <v>350</v>
      </c>
      <c r="CG44" s="639"/>
      <c r="CH44" s="639"/>
      <c r="CI44" s="639"/>
      <c r="CJ44" s="639"/>
      <c r="CK44" s="639"/>
      <c r="CL44" s="639"/>
      <c r="CM44" s="639"/>
      <c r="CN44" s="639"/>
      <c r="CO44" s="639"/>
      <c r="CP44" s="639"/>
      <c r="CQ44" s="640"/>
      <c r="CR44" s="641">
        <v>5222704</v>
      </c>
      <c r="CS44" s="642"/>
      <c r="CT44" s="642"/>
      <c r="CU44" s="642"/>
      <c r="CV44" s="642"/>
      <c r="CW44" s="642"/>
      <c r="CX44" s="642"/>
      <c r="CY44" s="643"/>
      <c r="CZ44" s="646">
        <v>12.1</v>
      </c>
      <c r="DA44" s="647"/>
      <c r="DB44" s="647"/>
      <c r="DC44" s="742"/>
      <c r="DD44" s="650">
        <v>1123450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2299598</v>
      </c>
      <c r="CS45" s="665"/>
      <c r="CT45" s="665"/>
      <c r="CU45" s="665"/>
      <c r="CV45" s="665"/>
      <c r="CW45" s="665"/>
      <c r="CX45" s="665"/>
      <c r="CY45" s="666"/>
      <c r="CZ45" s="646">
        <v>5.3</v>
      </c>
      <c r="DA45" s="677"/>
      <c r="DB45" s="677"/>
      <c r="DC45" s="679"/>
      <c r="DD45" s="650">
        <v>140975</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2860803</v>
      </c>
      <c r="CS46" s="642"/>
      <c r="CT46" s="642"/>
      <c r="CU46" s="642"/>
      <c r="CV46" s="642"/>
      <c r="CW46" s="642"/>
      <c r="CX46" s="642"/>
      <c r="CY46" s="643"/>
      <c r="CZ46" s="646">
        <v>6.7</v>
      </c>
      <c r="DA46" s="647"/>
      <c r="DB46" s="647"/>
      <c r="DC46" s="742"/>
      <c r="DD46" s="650">
        <v>943668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1376326</v>
      </c>
      <c r="CS47" s="665"/>
      <c r="CT47" s="665"/>
      <c r="CU47" s="665"/>
      <c r="CV47" s="665"/>
      <c r="CW47" s="665"/>
      <c r="CX47" s="665"/>
      <c r="CY47" s="666"/>
      <c r="CZ47" s="646">
        <v>3.2</v>
      </c>
      <c r="DA47" s="677"/>
      <c r="DB47" s="677"/>
      <c r="DC47" s="679"/>
      <c r="DD47" s="650">
        <v>322941</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237</v>
      </c>
      <c r="DA48" s="647"/>
      <c r="DB48" s="647"/>
      <c r="DC48" s="742"/>
      <c r="DD48" s="650" t="s">
        <v>237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43015817</v>
      </c>
      <c r="CS49" s="711"/>
      <c r="CT49" s="711"/>
      <c r="CU49" s="711"/>
      <c r="CV49" s="711"/>
      <c r="CW49" s="711"/>
      <c r="CX49" s="711"/>
      <c r="CY49" s="743"/>
      <c r="CZ49" s="726">
        <v>100</v>
      </c>
      <c r="DA49" s="744"/>
      <c r="DB49" s="744"/>
      <c r="DC49" s="745"/>
      <c r="DD49" s="746">
        <v>26617521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iO3nxEqNTAQmsWdiiQ4h2pbiV4TrKGlTN52gEYmVLoxzpXT3M6SkK0PFWsXYtQo85YaMqRv+IS+KojL2AnmczA==" saltValue="v+1T6HOBwaEe1A/f3mdQ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44673</v>
      </c>
      <c r="R7" s="777"/>
      <c r="S7" s="777"/>
      <c r="T7" s="777"/>
      <c r="U7" s="777"/>
      <c r="V7" s="777">
        <v>42706</v>
      </c>
      <c r="W7" s="777"/>
      <c r="X7" s="777"/>
      <c r="Y7" s="777"/>
      <c r="Z7" s="777"/>
      <c r="AA7" s="777">
        <v>1967</v>
      </c>
      <c r="AB7" s="777"/>
      <c r="AC7" s="777"/>
      <c r="AD7" s="777"/>
      <c r="AE7" s="778"/>
      <c r="AF7" s="779">
        <v>1697</v>
      </c>
      <c r="AG7" s="780"/>
      <c r="AH7" s="780"/>
      <c r="AI7" s="780"/>
      <c r="AJ7" s="781"/>
      <c r="AK7" s="816">
        <v>147</v>
      </c>
      <c r="AL7" s="817"/>
      <c r="AM7" s="817"/>
      <c r="AN7" s="817"/>
      <c r="AO7" s="817"/>
      <c r="AP7" s="817">
        <v>48962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618</v>
      </c>
      <c r="BT7" s="821"/>
      <c r="BU7" s="821"/>
      <c r="BV7" s="821"/>
      <c r="BW7" s="821"/>
      <c r="BX7" s="821"/>
      <c r="BY7" s="821"/>
      <c r="BZ7" s="821"/>
      <c r="CA7" s="821"/>
      <c r="CB7" s="821"/>
      <c r="CC7" s="821"/>
      <c r="CD7" s="821"/>
      <c r="CE7" s="821"/>
      <c r="CF7" s="821"/>
      <c r="CG7" s="822"/>
      <c r="CH7" s="813">
        <v>1</v>
      </c>
      <c r="CI7" s="814"/>
      <c r="CJ7" s="814"/>
      <c r="CK7" s="814"/>
      <c r="CL7" s="815"/>
      <c r="CM7" s="813">
        <v>53</v>
      </c>
      <c r="CN7" s="814"/>
      <c r="CO7" s="814"/>
      <c r="CP7" s="814"/>
      <c r="CQ7" s="815"/>
      <c r="CR7" s="813">
        <v>9</v>
      </c>
      <c r="CS7" s="814"/>
      <c r="CT7" s="814"/>
      <c r="CU7" s="814"/>
      <c r="CV7" s="815"/>
      <c r="CW7" s="813">
        <v>2</v>
      </c>
      <c r="CX7" s="814"/>
      <c r="CY7" s="814"/>
      <c r="CZ7" s="814"/>
      <c r="DA7" s="815"/>
      <c r="DB7" s="813" t="s">
        <v>522</v>
      </c>
      <c r="DC7" s="814"/>
      <c r="DD7" s="814"/>
      <c r="DE7" s="814"/>
      <c r="DF7" s="815"/>
      <c r="DG7" s="813" t="s">
        <v>522</v>
      </c>
      <c r="DH7" s="814"/>
      <c r="DI7" s="814"/>
      <c r="DJ7" s="814"/>
      <c r="DK7" s="815"/>
      <c r="DL7" s="813" t="s">
        <v>522</v>
      </c>
      <c r="DM7" s="814"/>
      <c r="DN7" s="814"/>
      <c r="DO7" s="814"/>
      <c r="DP7" s="815"/>
      <c r="DQ7" s="813" t="s">
        <v>522</v>
      </c>
      <c r="DR7" s="814"/>
      <c r="DS7" s="814"/>
      <c r="DT7" s="814"/>
      <c r="DU7" s="815"/>
      <c r="DV7" s="794"/>
      <c r="DW7" s="795"/>
      <c r="DX7" s="795"/>
      <c r="DY7" s="795"/>
      <c r="DZ7" s="796"/>
      <c r="EA7" s="254"/>
    </row>
    <row r="8" spans="1:131" s="255" customFormat="1" ht="26.25" customHeight="1" x14ac:dyDescent="0.15">
      <c r="A8" s="261">
        <v>2</v>
      </c>
      <c r="B8" s="797" t="s">
        <v>379</v>
      </c>
      <c r="C8" s="798"/>
      <c r="D8" s="798"/>
      <c r="E8" s="798"/>
      <c r="F8" s="798"/>
      <c r="G8" s="798"/>
      <c r="H8" s="798"/>
      <c r="I8" s="798"/>
      <c r="J8" s="798"/>
      <c r="K8" s="798"/>
      <c r="L8" s="798"/>
      <c r="M8" s="798"/>
      <c r="N8" s="798"/>
      <c r="O8" s="798"/>
      <c r="P8" s="799"/>
      <c r="Q8" s="800">
        <v>9</v>
      </c>
      <c r="R8" s="801"/>
      <c r="S8" s="801"/>
      <c r="T8" s="801"/>
      <c r="U8" s="801"/>
      <c r="V8" s="801">
        <v>496</v>
      </c>
      <c r="W8" s="801"/>
      <c r="X8" s="801"/>
      <c r="Y8" s="801"/>
      <c r="Z8" s="801"/>
      <c r="AA8" s="801">
        <v>-487</v>
      </c>
      <c r="AB8" s="801"/>
      <c r="AC8" s="801"/>
      <c r="AD8" s="801"/>
      <c r="AE8" s="802"/>
      <c r="AF8" s="803">
        <v>-487</v>
      </c>
      <c r="AG8" s="804"/>
      <c r="AH8" s="804"/>
      <c r="AI8" s="804"/>
      <c r="AJ8" s="805"/>
      <c r="AK8" s="806" t="s">
        <v>522</v>
      </c>
      <c r="AL8" s="807"/>
      <c r="AM8" s="807"/>
      <c r="AN8" s="807"/>
      <c r="AO8" s="807"/>
      <c r="AP8" s="807">
        <v>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619</v>
      </c>
      <c r="BT8" s="811"/>
      <c r="BU8" s="811"/>
      <c r="BV8" s="811"/>
      <c r="BW8" s="811"/>
      <c r="BX8" s="811"/>
      <c r="BY8" s="811"/>
      <c r="BZ8" s="811"/>
      <c r="CA8" s="811"/>
      <c r="CB8" s="811"/>
      <c r="CC8" s="811"/>
      <c r="CD8" s="811"/>
      <c r="CE8" s="811"/>
      <c r="CF8" s="811"/>
      <c r="CG8" s="812"/>
      <c r="CH8" s="823">
        <v>-5</v>
      </c>
      <c r="CI8" s="824"/>
      <c r="CJ8" s="824"/>
      <c r="CK8" s="824"/>
      <c r="CL8" s="825"/>
      <c r="CM8" s="823">
        <v>61</v>
      </c>
      <c r="CN8" s="824"/>
      <c r="CO8" s="824"/>
      <c r="CP8" s="824"/>
      <c r="CQ8" s="825"/>
      <c r="CR8" s="823">
        <v>10</v>
      </c>
      <c r="CS8" s="824"/>
      <c r="CT8" s="824"/>
      <c r="CU8" s="824"/>
      <c r="CV8" s="825"/>
      <c r="CW8" s="823">
        <v>52</v>
      </c>
      <c r="CX8" s="824"/>
      <c r="CY8" s="824"/>
      <c r="CZ8" s="824"/>
      <c r="DA8" s="825"/>
      <c r="DB8" s="823">
        <v>1620</v>
      </c>
      <c r="DC8" s="824"/>
      <c r="DD8" s="824"/>
      <c r="DE8" s="824"/>
      <c r="DF8" s="825"/>
      <c r="DG8" s="823" t="s">
        <v>522</v>
      </c>
      <c r="DH8" s="824"/>
      <c r="DI8" s="824"/>
      <c r="DJ8" s="824"/>
      <c r="DK8" s="825"/>
      <c r="DL8" s="823" t="s">
        <v>522</v>
      </c>
      <c r="DM8" s="824"/>
      <c r="DN8" s="824"/>
      <c r="DO8" s="824"/>
      <c r="DP8" s="825"/>
      <c r="DQ8" s="823">
        <v>473</v>
      </c>
      <c r="DR8" s="824"/>
      <c r="DS8" s="824"/>
      <c r="DT8" s="824"/>
      <c r="DU8" s="825"/>
      <c r="DV8" s="826"/>
      <c r="DW8" s="827"/>
      <c r="DX8" s="827"/>
      <c r="DY8" s="827"/>
      <c r="DZ8" s="828"/>
      <c r="EA8" s="254"/>
    </row>
    <row r="9" spans="1:131" s="255" customFormat="1" ht="26.25" customHeight="1" x14ac:dyDescent="0.15">
      <c r="A9" s="261">
        <v>3</v>
      </c>
      <c r="B9" s="797" t="s">
        <v>380</v>
      </c>
      <c r="C9" s="798"/>
      <c r="D9" s="798"/>
      <c r="E9" s="798"/>
      <c r="F9" s="798"/>
      <c r="G9" s="798"/>
      <c r="H9" s="798"/>
      <c r="I9" s="798"/>
      <c r="J9" s="798"/>
      <c r="K9" s="798"/>
      <c r="L9" s="798"/>
      <c r="M9" s="798"/>
      <c r="N9" s="798"/>
      <c r="O9" s="798"/>
      <c r="P9" s="799"/>
      <c r="Q9" s="800">
        <v>308</v>
      </c>
      <c r="R9" s="801"/>
      <c r="S9" s="801"/>
      <c r="T9" s="801"/>
      <c r="U9" s="801"/>
      <c r="V9" s="801">
        <v>306</v>
      </c>
      <c r="W9" s="801"/>
      <c r="X9" s="801"/>
      <c r="Y9" s="801"/>
      <c r="Z9" s="801"/>
      <c r="AA9" s="801">
        <v>2</v>
      </c>
      <c r="AB9" s="801"/>
      <c r="AC9" s="801"/>
      <c r="AD9" s="801"/>
      <c r="AE9" s="802"/>
      <c r="AF9" s="803">
        <v>2</v>
      </c>
      <c r="AG9" s="804"/>
      <c r="AH9" s="804"/>
      <c r="AI9" s="804"/>
      <c r="AJ9" s="805"/>
      <c r="AK9" s="806">
        <v>45</v>
      </c>
      <c r="AL9" s="807"/>
      <c r="AM9" s="807"/>
      <c r="AN9" s="807"/>
      <c r="AO9" s="807"/>
      <c r="AP9" s="807">
        <v>62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620</v>
      </c>
      <c r="BT9" s="811"/>
      <c r="BU9" s="811"/>
      <c r="BV9" s="811"/>
      <c r="BW9" s="811"/>
      <c r="BX9" s="811"/>
      <c r="BY9" s="811"/>
      <c r="BZ9" s="811"/>
      <c r="CA9" s="811"/>
      <c r="CB9" s="811"/>
      <c r="CC9" s="811"/>
      <c r="CD9" s="811"/>
      <c r="CE9" s="811"/>
      <c r="CF9" s="811"/>
      <c r="CG9" s="812"/>
      <c r="CH9" s="823">
        <v>1</v>
      </c>
      <c r="CI9" s="824"/>
      <c r="CJ9" s="824"/>
      <c r="CK9" s="824"/>
      <c r="CL9" s="825"/>
      <c r="CM9" s="823">
        <v>30</v>
      </c>
      <c r="CN9" s="824"/>
      <c r="CO9" s="824"/>
      <c r="CP9" s="824"/>
      <c r="CQ9" s="825"/>
      <c r="CR9" s="823">
        <v>9</v>
      </c>
      <c r="CS9" s="824"/>
      <c r="CT9" s="824"/>
      <c r="CU9" s="824"/>
      <c r="CV9" s="825"/>
      <c r="CW9" s="823" t="s">
        <v>522</v>
      </c>
      <c r="CX9" s="824"/>
      <c r="CY9" s="824"/>
      <c r="CZ9" s="824"/>
      <c r="DA9" s="825"/>
      <c r="DB9" s="823" t="s">
        <v>522</v>
      </c>
      <c r="DC9" s="824"/>
      <c r="DD9" s="824"/>
      <c r="DE9" s="824"/>
      <c r="DF9" s="825"/>
      <c r="DG9" s="823" t="s">
        <v>522</v>
      </c>
      <c r="DH9" s="824"/>
      <c r="DI9" s="824"/>
      <c r="DJ9" s="824"/>
      <c r="DK9" s="825"/>
      <c r="DL9" s="823" t="s">
        <v>522</v>
      </c>
      <c r="DM9" s="824"/>
      <c r="DN9" s="824"/>
      <c r="DO9" s="824"/>
      <c r="DP9" s="825"/>
      <c r="DQ9" s="823" t="s">
        <v>522</v>
      </c>
      <c r="DR9" s="824"/>
      <c r="DS9" s="824"/>
      <c r="DT9" s="824"/>
      <c r="DU9" s="825"/>
      <c r="DV9" s="826"/>
      <c r="DW9" s="827"/>
      <c r="DX9" s="827"/>
      <c r="DY9" s="827"/>
      <c r="DZ9" s="828"/>
      <c r="EA9" s="254"/>
    </row>
    <row r="10" spans="1:131" s="255" customFormat="1" ht="26.25" customHeight="1" x14ac:dyDescent="0.15">
      <c r="A10" s="261">
        <v>4</v>
      </c>
      <c r="B10" s="797" t="s">
        <v>381</v>
      </c>
      <c r="C10" s="798"/>
      <c r="D10" s="798"/>
      <c r="E10" s="798"/>
      <c r="F10" s="798"/>
      <c r="G10" s="798"/>
      <c r="H10" s="798"/>
      <c r="I10" s="798"/>
      <c r="J10" s="798"/>
      <c r="K10" s="798"/>
      <c r="L10" s="798"/>
      <c r="M10" s="798"/>
      <c r="N10" s="798"/>
      <c r="O10" s="798"/>
      <c r="P10" s="799"/>
      <c r="Q10" s="800">
        <v>238</v>
      </c>
      <c r="R10" s="801"/>
      <c r="S10" s="801"/>
      <c r="T10" s="801"/>
      <c r="U10" s="801"/>
      <c r="V10" s="801">
        <v>243</v>
      </c>
      <c r="W10" s="801"/>
      <c r="X10" s="801"/>
      <c r="Y10" s="801"/>
      <c r="Z10" s="801"/>
      <c r="AA10" s="801">
        <v>-5</v>
      </c>
      <c r="AB10" s="801"/>
      <c r="AC10" s="801"/>
      <c r="AD10" s="801"/>
      <c r="AE10" s="802"/>
      <c r="AF10" s="803">
        <v>-5</v>
      </c>
      <c r="AG10" s="804"/>
      <c r="AH10" s="804"/>
      <c r="AI10" s="804"/>
      <c r="AJ10" s="805"/>
      <c r="AK10" s="806">
        <v>1</v>
      </c>
      <c r="AL10" s="807"/>
      <c r="AM10" s="807"/>
      <c r="AN10" s="807"/>
      <c r="AO10" s="807"/>
      <c r="AP10" s="807" t="s">
        <v>522</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621</v>
      </c>
      <c r="BT10" s="811"/>
      <c r="BU10" s="811"/>
      <c r="BV10" s="811"/>
      <c r="BW10" s="811"/>
      <c r="BX10" s="811"/>
      <c r="BY10" s="811"/>
      <c r="BZ10" s="811"/>
      <c r="CA10" s="811"/>
      <c r="CB10" s="811"/>
      <c r="CC10" s="811"/>
      <c r="CD10" s="811"/>
      <c r="CE10" s="811"/>
      <c r="CF10" s="811"/>
      <c r="CG10" s="812"/>
      <c r="CH10" s="823">
        <v>-3</v>
      </c>
      <c r="CI10" s="824"/>
      <c r="CJ10" s="824"/>
      <c r="CK10" s="824"/>
      <c r="CL10" s="825"/>
      <c r="CM10" s="823">
        <v>1</v>
      </c>
      <c r="CN10" s="824"/>
      <c r="CO10" s="824"/>
      <c r="CP10" s="824"/>
      <c r="CQ10" s="825"/>
      <c r="CR10" s="823">
        <v>3</v>
      </c>
      <c r="CS10" s="824"/>
      <c r="CT10" s="824"/>
      <c r="CU10" s="824"/>
      <c r="CV10" s="825"/>
      <c r="CW10" s="823" t="s">
        <v>522</v>
      </c>
      <c r="CX10" s="824"/>
      <c r="CY10" s="824"/>
      <c r="CZ10" s="824"/>
      <c r="DA10" s="825"/>
      <c r="DB10" s="823" t="s">
        <v>522</v>
      </c>
      <c r="DC10" s="824"/>
      <c r="DD10" s="824"/>
      <c r="DE10" s="824"/>
      <c r="DF10" s="825"/>
      <c r="DG10" s="823" t="s">
        <v>522</v>
      </c>
      <c r="DH10" s="824"/>
      <c r="DI10" s="824"/>
      <c r="DJ10" s="824"/>
      <c r="DK10" s="825"/>
      <c r="DL10" s="823" t="s">
        <v>522</v>
      </c>
      <c r="DM10" s="824"/>
      <c r="DN10" s="824"/>
      <c r="DO10" s="824"/>
      <c r="DP10" s="825"/>
      <c r="DQ10" s="823" t="s">
        <v>522</v>
      </c>
      <c r="DR10" s="824"/>
      <c r="DS10" s="824"/>
      <c r="DT10" s="824"/>
      <c r="DU10" s="825"/>
      <c r="DV10" s="826"/>
      <c r="DW10" s="827"/>
      <c r="DX10" s="827"/>
      <c r="DY10" s="827"/>
      <c r="DZ10" s="828"/>
      <c r="EA10" s="254"/>
    </row>
    <row r="11" spans="1:131" s="255" customFormat="1" ht="26.25" customHeight="1" x14ac:dyDescent="0.15">
      <c r="A11" s="261">
        <v>5</v>
      </c>
      <c r="B11" s="797" t="s">
        <v>382</v>
      </c>
      <c r="C11" s="798"/>
      <c r="D11" s="798"/>
      <c r="E11" s="798"/>
      <c r="F11" s="798"/>
      <c r="G11" s="798"/>
      <c r="H11" s="798"/>
      <c r="I11" s="798"/>
      <c r="J11" s="798"/>
      <c r="K11" s="798"/>
      <c r="L11" s="798"/>
      <c r="M11" s="798"/>
      <c r="N11" s="798"/>
      <c r="O11" s="798"/>
      <c r="P11" s="799"/>
      <c r="Q11" s="800" t="s">
        <v>522</v>
      </c>
      <c r="R11" s="801"/>
      <c r="S11" s="801"/>
      <c r="T11" s="801"/>
      <c r="U11" s="801"/>
      <c r="V11" s="801" t="s">
        <v>522</v>
      </c>
      <c r="W11" s="801"/>
      <c r="X11" s="801"/>
      <c r="Y11" s="801"/>
      <c r="Z11" s="801"/>
      <c r="AA11" s="801" t="s">
        <v>522</v>
      </c>
      <c r="AB11" s="801"/>
      <c r="AC11" s="801"/>
      <c r="AD11" s="801"/>
      <c r="AE11" s="802"/>
      <c r="AF11" s="803" t="s">
        <v>383</v>
      </c>
      <c r="AG11" s="804"/>
      <c r="AH11" s="804"/>
      <c r="AI11" s="804"/>
      <c r="AJ11" s="805"/>
      <c r="AK11" s="806" t="s">
        <v>522</v>
      </c>
      <c r="AL11" s="807"/>
      <c r="AM11" s="807"/>
      <c r="AN11" s="807"/>
      <c r="AO11" s="807"/>
      <c r="AP11" s="807" t="s">
        <v>522</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622</v>
      </c>
      <c r="BT11" s="811"/>
      <c r="BU11" s="811"/>
      <c r="BV11" s="811"/>
      <c r="BW11" s="811"/>
      <c r="BX11" s="811"/>
      <c r="BY11" s="811"/>
      <c r="BZ11" s="811"/>
      <c r="CA11" s="811"/>
      <c r="CB11" s="811"/>
      <c r="CC11" s="811"/>
      <c r="CD11" s="811"/>
      <c r="CE11" s="811"/>
      <c r="CF11" s="811"/>
      <c r="CG11" s="812"/>
      <c r="CH11" s="823">
        <v>4</v>
      </c>
      <c r="CI11" s="824"/>
      <c r="CJ11" s="824"/>
      <c r="CK11" s="824"/>
      <c r="CL11" s="825"/>
      <c r="CM11" s="823">
        <v>34</v>
      </c>
      <c r="CN11" s="824"/>
      <c r="CO11" s="824"/>
      <c r="CP11" s="824"/>
      <c r="CQ11" s="825"/>
      <c r="CR11" s="823">
        <v>3</v>
      </c>
      <c r="CS11" s="824"/>
      <c r="CT11" s="824"/>
      <c r="CU11" s="824"/>
      <c r="CV11" s="825"/>
      <c r="CW11" s="823">
        <v>2</v>
      </c>
      <c r="CX11" s="824"/>
      <c r="CY11" s="824"/>
      <c r="CZ11" s="824"/>
      <c r="DA11" s="825"/>
      <c r="DB11" s="823" t="s">
        <v>522</v>
      </c>
      <c r="DC11" s="824"/>
      <c r="DD11" s="824"/>
      <c r="DE11" s="824"/>
      <c r="DF11" s="825"/>
      <c r="DG11" s="823" t="s">
        <v>522</v>
      </c>
      <c r="DH11" s="824"/>
      <c r="DI11" s="824"/>
      <c r="DJ11" s="824"/>
      <c r="DK11" s="825"/>
      <c r="DL11" s="823" t="s">
        <v>522</v>
      </c>
      <c r="DM11" s="824"/>
      <c r="DN11" s="824"/>
      <c r="DO11" s="824"/>
      <c r="DP11" s="825"/>
      <c r="DQ11" s="823" t="s">
        <v>522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44496</v>
      </c>
      <c r="R23" s="836"/>
      <c r="S23" s="836"/>
      <c r="T23" s="836"/>
      <c r="U23" s="836"/>
      <c r="V23" s="836">
        <v>43020</v>
      </c>
      <c r="W23" s="836"/>
      <c r="X23" s="836"/>
      <c r="Y23" s="836"/>
      <c r="Z23" s="836"/>
      <c r="AA23" s="836">
        <v>1477</v>
      </c>
      <c r="AB23" s="836"/>
      <c r="AC23" s="836"/>
      <c r="AD23" s="836"/>
      <c r="AE23" s="837"/>
      <c r="AF23" s="838">
        <v>1207</v>
      </c>
      <c r="AG23" s="836"/>
      <c r="AH23" s="836"/>
      <c r="AI23" s="836"/>
      <c r="AJ23" s="839"/>
      <c r="AK23" s="840"/>
      <c r="AL23" s="841"/>
      <c r="AM23" s="841"/>
      <c r="AN23" s="841"/>
      <c r="AO23" s="841"/>
      <c r="AP23" s="836">
        <v>49032</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10040</v>
      </c>
      <c r="R28" s="865"/>
      <c r="S28" s="865"/>
      <c r="T28" s="865"/>
      <c r="U28" s="865"/>
      <c r="V28" s="865">
        <v>9794</v>
      </c>
      <c r="W28" s="865"/>
      <c r="X28" s="865"/>
      <c r="Y28" s="865"/>
      <c r="Z28" s="865"/>
      <c r="AA28" s="865">
        <v>246</v>
      </c>
      <c r="AB28" s="865"/>
      <c r="AC28" s="865"/>
      <c r="AD28" s="865"/>
      <c r="AE28" s="866"/>
      <c r="AF28" s="867">
        <v>246</v>
      </c>
      <c r="AG28" s="865"/>
      <c r="AH28" s="865"/>
      <c r="AI28" s="865"/>
      <c r="AJ28" s="868"/>
      <c r="AK28" s="869">
        <v>934</v>
      </c>
      <c r="AL28" s="860"/>
      <c r="AM28" s="860"/>
      <c r="AN28" s="860"/>
      <c r="AO28" s="860"/>
      <c r="AP28" s="860" t="s">
        <v>522</v>
      </c>
      <c r="AQ28" s="860"/>
      <c r="AR28" s="860"/>
      <c r="AS28" s="860"/>
      <c r="AT28" s="860"/>
      <c r="AU28" s="860" t="s">
        <v>522</v>
      </c>
      <c r="AV28" s="860"/>
      <c r="AW28" s="860"/>
      <c r="AX28" s="860"/>
      <c r="AY28" s="860"/>
      <c r="AZ28" s="861" t="s">
        <v>522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24</v>
      </c>
      <c r="R29" s="801"/>
      <c r="S29" s="801"/>
      <c r="T29" s="801"/>
      <c r="U29" s="801"/>
      <c r="V29" s="801">
        <v>23</v>
      </c>
      <c r="W29" s="801"/>
      <c r="X29" s="801"/>
      <c r="Y29" s="801"/>
      <c r="Z29" s="801"/>
      <c r="AA29" s="801">
        <v>1</v>
      </c>
      <c r="AB29" s="801"/>
      <c r="AC29" s="801"/>
      <c r="AD29" s="801"/>
      <c r="AE29" s="802"/>
      <c r="AF29" s="803">
        <v>1</v>
      </c>
      <c r="AG29" s="804"/>
      <c r="AH29" s="804"/>
      <c r="AI29" s="804"/>
      <c r="AJ29" s="805"/>
      <c r="AK29" s="872">
        <v>13</v>
      </c>
      <c r="AL29" s="873"/>
      <c r="AM29" s="873"/>
      <c r="AN29" s="873"/>
      <c r="AO29" s="873"/>
      <c r="AP29" s="873" t="s">
        <v>522</v>
      </c>
      <c r="AQ29" s="873"/>
      <c r="AR29" s="873"/>
      <c r="AS29" s="873"/>
      <c r="AT29" s="873"/>
      <c r="AU29" s="873" t="s">
        <v>522</v>
      </c>
      <c r="AV29" s="873"/>
      <c r="AW29" s="873"/>
      <c r="AX29" s="873"/>
      <c r="AY29" s="873"/>
      <c r="AZ29" s="874" t="s">
        <v>522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9051</v>
      </c>
      <c r="R30" s="801"/>
      <c r="S30" s="801"/>
      <c r="T30" s="801"/>
      <c r="U30" s="801"/>
      <c r="V30" s="801">
        <v>8997</v>
      </c>
      <c r="W30" s="801"/>
      <c r="X30" s="801"/>
      <c r="Y30" s="801"/>
      <c r="Z30" s="801"/>
      <c r="AA30" s="801">
        <v>54</v>
      </c>
      <c r="AB30" s="801"/>
      <c r="AC30" s="801"/>
      <c r="AD30" s="801"/>
      <c r="AE30" s="802"/>
      <c r="AF30" s="803">
        <v>54</v>
      </c>
      <c r="AG30" s="804"/>
      <c r="AH30" s="804"/>
      <c r="AI30" s="804"/>
      <c r="AJ30" s="805"/>
      <c r="AK30" s="872">
        <v>1278</v>
      </c>
      <c r="AL30" s="873"/>
      <c r="AM30" s="873"/>
      <c r="AN30" s="873"/>
      <c r="AO30" s="873"/>
      <c r="AP30" s="873" t="s">
        <v>522</v>
      </c>
      <c r="AQ30" s="873"/>
      <c r="AR30" s="873"/>
      <c r="AS30" s="873"/>
      <c r="AT30" s="873"/>
      <c r="AU30" s="873" t="s">
        <v>522</v>
      </c>
      <c r="AV30" s="873"/>
      <c r="AW30" s="873"/>
      <c r="AX30" s="873"/>
      <c r="AY30" s="873"/>
      <c r="AZ30" s="874" t="s">
        <v>522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1872</v>
      </c>
      <c r="R31" s="801"/>
      <c r="S31" s="801"/>
      <c r="T31" s="801"/>
      <c r="U31" s="801"/>
      <c r="V31" s="801">
        <v>1866</v>
      </c>
      <c r="W31" s="801"/>
      <c r="X31" s="801"/>
      <c r="Y31" s="801"/>
      <c r="Z31" s="801"/>
      <c r="AA31" s="801">
        <v>6</v>
      </c>
      <c r="AB31" s="801"/>
      <c r="AC31" s="801"/>
      <c r="AD31" s="801"/>
      <c r="AE31" s="802"/>
      <c r="AF31" s="803">
        <v>6</v>
      </c>
      <c r="AG31" s="804"/>
      <c r="AH31" s="804"/>
      <c r="AI31" s="804"/>
      <c r="AJ31" s="805"/>
      <c r="AK31" s="872">
        <v>1174</v>
      </c>
      <c r="AL31" s="873"/>
      <c r="AM31" s="873"/>
      <c r="AN31" s="873"/>
      <c r="AO31" s="873"/>
      <c r="AP31" s="873" t="s">
        <v>522</v>
      </c>
      <c r="AQ31" s="873"/>
      <c r="AR31" s="873"/>
      <c r="AS31" s="873"/>
      <c r="AT31" s="873"/>
      <c r="AU31" s="873" t="s">
        <v>522</v>
      </c>
      <c r="AV31" s="873"/>
      <c r="AW31" s="873"/>
      <c r="AX31" s="873"/>
      <c r="AY31" s="873"/>
      <c r="AZ31" s="874" t="s">
        <v>522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49</v>
      </c>
      <c r="R32" s="801"/>
      <c r="S32" s="801"/>
      <c r="T32" s="801"/>
      <c r="U32" s="801"/>
      <c r="V32" s="801">
        <v>365</v>
      </c>
      <c r="W32" s="801"/>
      <c r="X32" s="801"/>
      <c r="Y32" s="801"/>
      <c r="Z32" s="801"/>
      <c r="AA32" s="801">
        <v>-316</v>
      </c>
      <c r="AB32" s="801"/>
      <c r="AC32" s="801"/>
      <c r="AD32" s="801"/>
      <c r="AE32" s="802"/>
      <c r="AF32" s="803">
        <v>-316</v>
      </c>
      <c r="AG32" s="804"/>
      <c r="AH32" s="804"/>
      <c r="AI32" s="804"/>
      <c r="AJ32" s="805"/>
      <c r="AK32" s="872" t="s">
        <v>522</v>
      </c>
      <c r="AL32" s="873"/>
      <c r="AM32" s="873"/>
      <c r="AN32" s="873"/>
      <c r="AO32" s="873"/>
      <c r="AP32" s="873">
        <v>44</v>
      </c>
      <c r="AQ32" s="873"/>
      <c r="AR32" s="873"/>
      <c r="AS32" s="873"/>
      <c r="AT32" s="873"/>
      <c r="AU32" s="873" t="s">
        <v>522</v>
      </c>
      <c r="AV32" s="873"/>
      <c r="AW32" s="873"/>
      <c r="AX32" s="873"/>
      <c r="AY32" s="873"/>
      <c r="AZ32" s="874" t="s">
        <v>522</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2095</v>
      </c>
      <c r="R33" s="801"/>
      <c r="S33" s="801"/>
      <c r="T33" s="801"/>
      <c r="U33" s="801"/>
      <c r="V33" s="801">
        <v>1802</v>
      </c>
      <c r="W33" s="801"/>
      <c r="X33" s="801"/>
      <c r="Y33" s="801"/>
      <c r="Z33" s="801"/>
      <c r="AA33" s="801">
        <v>294</v>
      </c>
      <c r="AB33" s="801"/>
      <c r="AC33" s="801"/>
      <c r="AD33" s="801"/>
      <c r="AE33" s="802"/>
      <c r="AF33" s="803">
        <v>2776</v>
      </c>
      <c r="AG33" s="804"/>
      <c r="AH33" s="804"/>
      <c r="AI33" s="804"/>
      <c r="AJ33" s="805"/>
      <c r="AK33" s="872">
        <v>230</v>
      </c>
      <c r="AL33" s="873"/>
      <c r="AM33" s="873"/>
      <c r="AN33" s="873"/>
      <c r="AO33" s="873"/>
      <c r="AP33" s="873">
        <v>4527</v>
      </c>
      <c r="AQ33" s="873"/>
      <c r="AR33" s="873"/>
      <c r="AS33" s="873"/>
      <c r="AT33" s="873"/>
      <c r="AU33" s="873">
        <v>2427</v>
      </c>
      <c r="AV33" s="873"/>
      <c r="AW33" s="873"/>
      <c r="AX33" s="873"/>
      <c r="AY33" s="873"/>
      <c r="AZ33" s="874" t="s">
        <v>522</v>
      </c>
      <c r="BA33" s="874"/>
      <c r="BB33" s="874"/>
      <c r="BC33" s="874"/>
      <c r="BD33" s="874"/>
      <c r="BE33" s="870" t="s">
        <v>599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370</v>
      </c>
      <c r="R34" s="801"/>
      <c r="S34" s="801"/>
      <c r="T34" s="801"/>
      <c r="U34" s="801"/>
      <c r="V34" s="801">
        <v>368</v>
      </c>
      <c r="W34" s="801"/>
      <c r="X34" s="801"/>
      <c r="Y34" s="801"/>
      <c r="Z34" s="801"/>
      <c r="AA34" s="801">
        <v>1</v>
      </c>
      <c r="AB34" s="801"/>
      <c r="AC34" s="801"/>
      <c r="AD34" s="801"/>
      <c r="AE34" s="802"/>
      <c r="AF34" s="803">
        <v>1</v>
      </c>
      <c r="AG34" s="804"/>
      <c r="AH34" s="804"/>
      <c r="AI34" s="804"/>
      <c r="AJ34" s="805"/>
      <c r="AK34" s="872">
        <v>271</v>
      </c>
      <c r="AL34" s="873"/>
      <c r="AM34" s="873"/>
      <c r="AN34" s="873"/>
      <c r="AO34" s="873"/>
      <c r="AP34" s="873">
        <v>1705</v>
      </c>
      <c r="AQ34" s="873"/>
      <c r="AR34" s="873"/>
      <c r="AS34" s="873"/>
      <c r="AT34" s="873"/>
      <c r="AU34" s="873">
        <v>1573</v>
      </c>
      <c r="AV34" s="873"/>
      <c r="AW34" s="873"/>
      <c r="AX34" s="873"/>
      <c r="AY34" s="873"/>
      <c r="AZ34" s="874" t="s">
        <v>522</v>
      </c>
      <c r="BA34" s="874"/>
      <c r="BB34" s="874"/>
      <c r="BC34" s="874"/>
      <c r="BD34" s="874"/>
      <c r="BE34" s="870" t="s">
        <v>600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405</v>
      </c>
      <c r="C35" s="798"/>
      <c r="D35" s="798"/>
      <c r="E35" s="798"/>
      <c r="F35" s="798"/>
      <c r="G35" s="798"/>
      <c r="H35" s="798"/>
      <c r="I35" s="798"/>
      <c r="J35" s="798"/>
      <c r="K35" s="798"/>
      <c r="L35" s="798"/>
      <c r="M35" s="798"/>
      <c r="N35" s="798"/>
      <c r="O35" s="798"/>
      <c r="P35" s="799"/>
      <c r="Q35" s="800">
        <v>14</v>
      </c>
      <c r="R35" s="801"/>
      <c r="S35" s="801"/>
      <c r="T35" s="801"/>
      <c r="U35" s="801"/>
      <c r="V35" s="801">
        <v>13</v>
      </c>
      <c r="W35" s="801"/>
      <c r="X35" s="801"/>
      <c r="Y35" s="801"/>
      <c r="Z35" s="801"/>
      <c r="AA35" s="801">
        <v>1</v>
      </c>
      <c r="AB35" s="801"/>
      <c r="AC35" s="801"/>
      <c r="AD35" s="801"/>
      <c r="AE35" s="802"/>
      <c r="AF35" s="803">
        <v>1</v>
      </c>
      <c r="AG35" s="804"/>
      <c r="AH35" s="804"/>
      <c r="AI35" s="804"/>
      <c r="AJ35" s="805"/>
      <c r="AK35" s="872">
        <v>12</v>
      </c>
      <c r="AL35" s="873"/>
      <c r="AM35" s="873"/>
      <c r="AN35" s="873"/>
      <c r="AO35" s="873"/>
      <c r="AP35" s="873">
        <v>40</v>
      </c>
      <c r="AQ35" s="873"/>
      <c r="AR35" s="873"/>
      <c r="AS35" s="873"/>
      <c r="AT35" s="873"/>
      <c r="AU35" s="873">
        <v>39</v>
      </c>
      <c r="AV35" s="873"/>
      <c r="AW35" s="873"/>
      <c r="AX35" s="873"/>
      <c r="AY35" s="873"/>
      <c r="AZ35" s="874" t="s">
        <v>522</v>
      </c>
      <c r="BA35" s="874"/>
      <c r="BB35" s="874"/>
      <c r="BC35" s="874"/>
      <c r="BD35" s="874"/>
      <c r="BE35" s="870" t="s">
        <v>600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406</v>
      </c>
      <c r="C36" s="798"/>
      <c r="D36" s="798"/>
      <c r="E36" s="798"/>
      <c r="F36" s="798"/>
      <c r="G36" s="798"/>
      <c r="H36" s="798"/>
      <c r="I36" s="798"/>
      <c r="J36" s="798"/>
      <c r="K36" s="798"/>
      <c r="L36" s="798"/>
      <c r="M36" s="798"/>
      <c r="N36" s="798"/>
      <c r="O36" s="798"/>
      <c r="P36" s="799"/>
      <c r="Q36" s="800">
        <v>75</v>
      </c>
      <c r="R36" s="801"/>
      <c r="S36" s="801"/>
      <c r="T36" s="801"/>
      <c r="U36" s="801"/>
      <c r="V36" s="801">
        <v>75</v>
      </c>
      <c r="W36" s="801"/>
      <c r="X36" s="801"/>
      <c r="Y36" s="801"/>
      <c r="Z36" s="801"/>
      <c r="AA36" s="801">
        <v>0</v>
      </c>
      <c r="AB36" s="801"/>
      <c r="AC36" s="801"/>
      <c r="AD36" s="801"/>
      <c r="AE36" s="802"/>
      <c r="AF36" s="803">
        <v>0</v>
      </c>
      <c r="AG36" s="804"/>
      <c r="AH36" s="804"/>
      <c r="AI36" s="804"/>
      <c r="AJ36" s="805"/>
      <c r="AK36" s="872">
        <v>54</v>
      </c>
      <c r="AL36" s="873"/>
      <c r="AM36" s="873"/>
      <c r="AN36" s="873"/>
      <c r="AO36" s="873"/>
      <c r="AP36" s="873">
        <v>596</v>
      </c>
      <c r="AQ36" s="873"/>
      <c r="AR36" s="873"/>
      <c r="AS36" s="873"/>
      <c r="AT36" s="873"/>
      <c r="AU36" s="873">
        <v>555</v>
      </c>
      <c r="AV36" s="873"/>
      <c r="AW36" s="873"/>
      <c r="AX36" s="873"/>
      <c r="AY36" s="873"/>
      <c r="AZ36" s="874" t="s">
        <v>522</v>
      </c>
      <c r="BA36" s="874"/>
      <c r="BB36" s="874"/>
      <c r="BC36" s="874"/>
      <c r="BD36" s="874"/>
      <c r="BE36" s="870" t="s">
        <v>600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407</v>
      </c>
      <c r="C37" s="798"/>
      <c r="D37" s="798"/>
      <c r="E37" s="798"/>
      <c r="F37" s="798"/>
      <c r="G37" s="798"/>
      <c r="H37" s="798"/>
      <c r="I37" s="798"/>
      <c r="J37" s="798"/>
      <c r="K37" s="798"/>
      <c r="L37" s="798"/>
      <c r="M37" s="798"/>
      <c r="N37" s="798"/>
      <c r="O37" s="798"/>
      <c r="P37" s="799"/>
      <c r="Q37" s="800">
        <v>64</v>
      </c>
      <c r="R37" s="801"/>
      <c r="S37" s="801"/>
      <c r="T37" s="801"/>
      <c r="U37" s="801"/>
      <c r="V37" s="801">
        <v>64</v>
      </c>
      <c r="W37" s="801"/>
      <c r="X37" s="801"/>
      <c r="Y37" s="801"/>
      <c r="Z37" s="801"/>
      <c r="AA37" s="801">
        <v>0</v>
      </c>
      <c r="AB37" s="801"/>
      <c r="AC37" s="801"/>
      <c r="AD37" s="801"/>
      <c r="AE37" s="802"/>
      <c r="AF37" s="803">
        <v>0</v>
      </c>
      <c r="AG37" s="804"/>
      <c r="AH37" s="804"/>
      <c r="AI37" s="804"/>
      <c r="AJ37" s="805"/>
      <c r="AK37" s="872">
        <v>38</v>
      </c>
      <c r="AL37" s="873"/>
      <c r="AM37" s="873"/>
      <c r="AN37" s="873"/>
      <c r="AO37" s="873"/>
      <c r="AP37" s="873">
        <v>177</v>
      </c>
      <c r="AQ37" s="873"/>
      <c r="AR37" s="873"/>
      <c r="AS37" s="873"/>
      <c r="AT37" s="873"/>
      <c r="AU37" s="873">
        <v>163</v>
      </c>
      <c r="AV37" s="873"/>
      <c r="AW37" s="873"/>
      <c r="AX37" s="873"/>
      <c r="AY37" s="873"/>
      <c r="AZ37" s="874" t="s">
        <v>522</v>
      </c>
      <c r="BA37" s="874"/>
      <c r="BB37" s="874"/>
      <c r="BC37" s="874"/>
      <c r="BD37" s="874"/>
      <c r="BE37" s="870" t="s">
        <v>600</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408</v>
      </c>
      <c r="C38" s="798"/>
      <c r="D38" s="798"/>
      <c r="E38" s="798"/>
      <c r="F38" s="798"/>
      <c r="G38" s="798"/>
      <c r="H38" s="798"/>
      <c r="I38" s="798"/>
      <c r="J38" s="798"/>
      <c r="K38" s="798"/>
      <c r="L38" s="798"/>
      <c r="M38" s="798"/>
      <c r="N38" s="798"/>
      <c r="O38" s="798"/>
      <c r="P38" s="799"/>
      <c r="Q38" s="800">
        <v>6</v>
      </c>
      <c r="R38" s="801"/>
      <c r="S38" s="801"/>
      <c r="T38" s="801"/>
      <c r="U38" s="801"/>
      <c r="V38" s="801">
        <v>6</v>
      </c>
      <c r="W38" s="801"/>
      <c r="X38" s="801"/>
      <c r="Y38" s="801"/>
      <c r="Z38" s="801"/>
      <c r="AA38" s="801">
        <v>1</v>
      </c>
      <c r="AB38" s="801"/>
      <c r="AC38" s="801"/>
      <c r="AD38" s="801"/>
      <c r="AE38" s="802"/>
      <c r="AF38" s="803">
        <v>1</v>
      </c>
      <c r="AG38" s="804"/>
      <c r="AH38" s="804"/>
      <c r="AI38" s="804"/>
      <c r="AJ38" s="805"/>
      <c r="AK38" s="872">
        <v>2</v>
      </c>
      <c r="AL38" s="873"/>
      <c r="AM38" s="873"/>
      <c r="AN38" s="873"/>
      <c r="AO38" s="873"/>
      <c r="AP38" s="873">
        <v>19</v>
      </c>
      <c r="AQ38" s="873"/>
      <c r="AR38" s="873"/>
      <c r="AS38" s="873"/>
      <c r="AT38" s="873"/>
      <c r="AU38" s="873">
        <v>15</v>
      </c>
      <c r="AV38" s="873"/>
      <c r="AW38" s="873"/>
      <c r="AX38" s="873"/>
      <c r="AY38" s="873"/>
      <c r="AZ38" s="874" t="s">
        <v>522</v>
      </c>
      <c r="BA38" s="874"/>
      <c r="BB38" s="874"/>
      <c r="BC38" s="874"/>
      <c r="BD38" s="874"/>
      <c r="BE38" s="870" t="s">
        <v>600</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t="s">
        <v>409</v>
      </c>
      <c r="C39" s="798"/>
      <c r="D39" s="798"/>
      <c r="E39" s="798"/>
      <c r="F39" s="798"/>
      <c r="G39" s="798"/>
      <c r="H39" s="798"/>
      <c r="I39" s="798"/>
      <c r="J39" s="798"/>
      <c r="K39" s="798"/>
      <c r="L39" s="798"/>
      <c r="M39" s="798"/>
      <c r="N39" s="798"/>
      <c r="O39" s="798"/>
      <c r="P39" s="799"/>
      <c r="Q39" s="800">
        <v>89</v>
      </c>
      <c r="R39" s="801"/>
      <c r="S39" s="801"/>
      <c r="T39" s="801"/>
      <c r="U39" s="801"/>
      <c r="V39" s="801">
        <v>1</v>
      </c>
      <c r="W39" s="801"/>
      <c r="X39" s="801"/>
      <c r="Y39" s="801"/>
      <c r="Z39" s="801"/>
      <c r="AA39" s="801">
        <v>88</v>
      </c>
      <c r="AB39" s="801"/>
      <c r="AC39" s="801"/>
      <c r="AD39" s="801"/>
      <c r="AE39" s="802"/>
      <c r="AF39" s="803">
        <v>153</v>
      </c>
      <c r="AG39" s="804"/>
      <c r="AH39" s="804"/>
      <c r="AI39" s="804"/>
      <c r="AJ39" s="805"/>
      <c r="AK39" s="872" t="s">
        <v>522</v>
      </c>
      <c r="AL39" s="873"/>
      <c r="AM39" s="873"/>
      <c r="AN39" s="873"/>
      <c r="AO39" s="873"/>
      <c r="AP39" s="873" t="s">
        <v>522</v>
      </c>
      <c r="AQ39" s="873"/>
      <c r="AR39" s="873"/>
      <c r="AS39" s="873"/>
      <c r="AT39" s="873"/>
      <c r="AU39" s="873" t="s">
        <v>522</v>
      </c>
      <c r="AV39" s="873"/>
      <c r="AW39" s="873"/>
      <c r="AX39" s="873"/>
      <c r="AY39" s="873"/>
      <c r="AZ39" s="874" t="s">
        <v>522</v>
      </c>
      <c r="BA39" s="874"/>
      <c r="BB39" s="874"/>
      <c r="BC39" s="874"/>
      <c r="BD39" s="874"/>
      <c r="BE39" s="870" t="s">
        <v>600</v>
      </c>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2921</v>
      </c>
      <c r="AG63" s="884"/>
      <c r="AH63" s="884"/>
      <c r="AI63" s="884"/>
      <c r="AJ63" s="885"/>
      <c r="AK63" s="886"/>
      <c r="AL63" s="881"/>
      <c r="AM63" s="881"/>
      <c r="AN63" s="881"/>
      <c r="AO63" s="881"/>
      <c r="AP63" s="884">
        <v>7107</v>
      </c>
      <c r="AQ63" s="884"/>
      <c r="AR63" s="884"/>
      <c r="AS63" s="884"/>
      <c r="AT63" s="884"/>
      <c r="AU63" s="884">
        <v>4774</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601</v>
      </c>
      <c r="C68" s="912"/>
      <c r="D68" s="912"/>
      <c r="E68" s="912"/>
      <c r="F68" s="912"/>
      <c r="G68" s="912"/>
      <c r="H68" s="912"/>
      <c r="I68" s="912"/>
      <c r="J68" s="912"/>
      <c r="K68" s="912"/>
      <c r="L68" s="912"/>
      <c r="M68" s="912"/>
      <c r="N68" s="912"/>
      <c r="O68" s="912"/>
      <c r="P68" s="913"/>
      <c r="Q68" s="914">
        <v>12497</v>
      </c>
      <c r="R68" s="908"/>
      <c r="S68" s="908"/>
      <c r="T68" s="908"/>
      <c r="U68" s="908"/>
      <c r="V68" s="908">
        <v>12336</v>
      </c>
      <c r="W68" s="908"/>
      <c r="X68" s="908"/>
      <c r="Y68" s="908"/>
      <c r="Z68" s="908"/>
      <c r="AA68" s="908">
        <v>131</v>
      </c>
      <c r="AB68" s="908"/>
      <c r="AC68" s="908"/>
      <c r="AD68" s="908"/>
      <c r="AE68" s="908"/>
      <c r="AF68" s="908">
        <v>2846</v>
      </c>
      <c r="AG68" s="908"/>
      <c r="AH68" s="908"/>
      <c r="AI68" s="908"/>
      <c r="AJ68" s="908"/>
      <c r="AK68" s="908" t="s">
        <v>522</v>
      </c>
      <c r="AL68" s="908"/>
      <c r="AM68" s="908"/>
      <c r="AN68" s="908"/>
      <c r="AO68" s="908"/>
      <c r="AP68" s="908">
        <v>6076</v>
      </c>
      <c r="AQ68" s="908"/>
      <c r="AR68" s="908"/>
      <c r="AS68" s="908"/>
      <c r="AT68" s="908"/>
      <c r="AU68" s="908">
        <v>2720</v>
      </c>
      <c r="AV68" s="908"/>
      <c r="AW68" s="908"/>
      <c r="AX68" s="908"/>
      <c r="AY68" s="908"/>
      <c r="AZ68" s="909" t="s">
        <v>617</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602</v>
      </c>
      <c r="C69" s="916"/>
      <c r="D69" s="916"/>
      <c r="E69" s="916"/>
      <c r="F69" s="916"/>
      <c r="G69" s="916"/>
      <c r="H69" s="916"/>
      <c r="I69" s="916"/>
      <c r="J69" s="916"/>
      <c r="K69" s="916"/>
      <c r="L69" s="916"/>
      <c r="M69" s="916"/>
      <c r="N69" s="916"/>
      <c r="O69" s="916"/>
      <c r="P69" s="917"/>
      <c r="Q69" s="918">
        <v>368</v>
      </c>
      <c r="R69" s="873"/>
      <c r="S69" s="873"/>
      <c r="T69" s="873"/>
      <c r="U69" s="873"/>
      <c r="V69" s="873">
        <v>346</v>
      </c>
      <c r="W69" s="873"/>
      <c r="X69" s="873"/>
      <c r="Y69" s="873"/>
      <c r="Z69" s="873"/>
      <c r="AA69" s="873">
        <v>22</v>
      </c>
      <c r="AB69" s="873"/>
      <c r="AC69" s="873"/>
      <c r="AD69" s="873"/>
      <c r="AE69" s="873"/>
      <c r="AF69" s="873">
        <v>22</v>
      </c>
      <c r="AG69" s="873"/>
      <c r="AH69" s="873"/>
      <c r="AI69" s="873"/>
      <c r="AJ69" s="873"/>
      <c r="AK69" s="873">
        <v>34</v>
      </c>
      <c r="AL69" s="873"/>
      <c r="AM69" s="873"/>
      <c r="AN69" s="873"/>
      <c r="AO69" s="873"/>
      <c r="AP69" s="873">
        <v>140</v>
      </c>
      <c r="AQ69" s="873"/>
      <c r="AR69" s="873"/>
      <c r="AS69" s="873"/>
      <c r="AT69" s="873"/>
      <c r="AU69" s="873" t="s">
        <v>522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603</v>
      </c>
      <c r="C70" s="916"/>
      <c r="D70" s="916"/>
      <c r="E70" s="916"/>
      <c r="F70" s="916"/>
      <c r="G70" s="916"/>
      <c r="H70" s="916"/>
      <c r="I70" s="916"/>
      <c r="J70" s="916"/>
      <c r="K70" s="916"/>
      <c r="L70" s="916"/>
      <c r="M70" s="916"/>
      <c r="N70" s="916"/>
      <c r="O70" s="916"/>
      <c r="P70" s="917"/>
      <c r="Q70" s="918">
        <v>297</v>
      </c>
      <c r="R70" s="873"/>
      <c r="S70" s="873"/>
      <c r="T70" s="873"/>
      <c r="U70" s="873"/>
      <c r="V70" s="873">
        <v>285</v>
      </c>
      <c r="W70" s="873"/>
      <c r="X70" s="873"/>
      <c r="Y70" s="873"/>
      <c r="Z70" s="873"/>
      <c r="AA70" s="873">
        <v>4</v>
      </c>
      <c r="AB70" s="873"/>
      <c r="AC70" s="873"/>
      <c r="AD70" s="873"/>
      <c r="AE70" s="873"/>
      <c r="AF70" s="873">
        <v>4</v>
      </c>
      <c r="AG70" s="873"/>
      <c r="AH70" s="873"/>
      <c r="AI70" s="873"/>
      <c r="AJ70" s="873"/>
      <c r="AK70" s="873" t="s">
        <v>522</v>
      </c>
      <c r="AL70" s="873"/>
      <c r="AM70" s="873"/>
      <c r="AN70" s="873"/>
      <c r="AO70" s="873"/>
      <c r="AP70" s="873">
        <v>106</v>
      </c>
      <c r="AQ70" s="873"/>
      <c r="AR70" s="873"/>
      <c r="AS70" s="873"/>
      <c r="AT70" s="873"/>
      <c r="AU70" s="873">
        <v>19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604</v>
      </c>
      <c r="C71" s="916"/>
      <c r="D71" s="916"/>
      <c r="E71" s="916"/>
      <c r="F71" s="916"/>
      <c r="G71" s="916"/>
      <c r="H71" s="916"/>
      <c r="I71" s="916"/>
      <c r="J71" s="916"/>
      <c r="K71" s="916"/>
      <c r="L71" s="916"/>
      <c r="M71" s="916"/>
      <c r="N71" s="916"/>
      <c r="O71" s="916"/>
      <c r="P71" s="917"/>
      <c r="Q71" s="918">
        <v>8502</v>
      </c>
      <c r="R71" s="873"/>
      <c r="S71" s="873"/>
      <c r="T71" s="873"/>
      <c r="U71" s="873"/>
      <c r="V71" s="873">
        <v>7172</v>
      </c>
      <c r="W71" s="873"/>
      <c r="X71" s="873"/>
      <c r="Y71" s="873"/>
      <c r="Z71" s="873"/>
      <c r="AA71" s="873">
        <v>1330</v>
      </c>
      <c r="AB71" s="873"/>
      <c r="AC71" s="873"/>
      <c r="AD71" s="873"/>
      <c r="AE71" s="873"/>
      <c r="AF71" s="873">
        <v>1330</v>
      </c>
      <c r="AG71" s="873"/>
      <c r="AH71" s="873"/>
      <c r="AI71" s="873"/>
      <c r="AJ71" s="873"/>
      <c r="AK71" s="873" t="s">
        <v>522</v>
      </c>
      <c r="AL71" s="873"/>
      <c r="AM71" s="873"/>
      <c r="AN71" s="873"/>
      <c r="AO71" s="873"/>
      <c r="AP71" s="873" t="s">
        <v>522</v>
      </c>
      <c r="AQ71" s="873"/>
      <c r="AR71" s="873"/>
      <c r="AS71" s="873"/>
      <c r="AT71" s="873"/>
      <c r="AU71" s="873" t="s">
        <v>522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605</v>
      </c>
      <c r="C72" s="916"/>
      <c r="D72" s="916"/>
      <c r="E72" s="916"/>
      <c r="F72" s="916"/>
      <c r="G72" s="916"/>
      <c r="H72" s="916"/>
      <c r="I72" s="916"/>
      <c r="J72" s="916"/>
      <c r="K72" s="916"/>
      <c r="L72" s="916"/>
      <c r="M72" s="916"/>
      <c r="N72" s="916"/>
      <c r="O72" s="916"/>
      <c r="P72" s="917"/>
      <c r="Q72" s="918">
        <v>137</v>
      </c>
      <c r="R72" s="873"/>
      <c r="S72" s="873"/>
      <c r="T72" s="873"/>
      <c r="U72" s="873"/>
      <c r="V72" s="873">
        <v>135</v>
      </c>
      <c r="W72" s="873"/>
      <c r="X72" s="873"/>
      <c r="Y72" s="873"/>
      <c r="Z72" s="873"/>
      <c r="AA72" s="873">
        <v>2</v>
      </c>
      <c r="AB72" s="873"/>
      <c r="AC72" s="873"/>
      <c r="AD72" s="873"/>
      <c r="AE72" s="873"/>
      <c r="AF72" s="873">
        <v>2</v>
      </c>
      <c r="AG72" s="873"/>
      <c r="AH72" s="873"/>
      <c r="AI72" s="873"/>
      <c r="AJ72" s="873"/>
      <c r="AK72" s="873">
        <v>29</v>
      </c>
      <c r="AL72" s="873"/>
      <c r="AM72" s="873"/>
      <c r="AN72" s="873"/>
      <c r="AO72" s="873"/>
      <c r="AP72" s="873" t="s">
        <v>522</v>
      </c>
      <c r="AQ72" s="873"/>
      <c r="AR72" s="873"/>
      <c r="AS72" s="873"/>
      <c r="AT72" s="873"/>
      <c r="AU72" s="873" t="s">
        <v>522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606</v>
      </c>
      <c r="C73" s="916"/>
      <c r="D73" s="916"/>
      <c r="E73" s="916"/>
      <c r="F73" s="916"/>
      <c r="G73" s="916"/>
      <c r="H73" s="916"/>
      <c r="I73" s="916"/>
      <c r="J73" s="916"/>
      <c r="K73" s="916"/>
      <c r="L73" s="916"/>
      <c r="M73" s="916"/>
      <c r="N73" s="916"/>
      <c r="O73" s="916"/>
      <c r="P73" s="917"/>
      <c r="Q73" s="918">
        <v>144</v>
      </c>
      <c r="R73" s="873"/>
      <c r="S73" s="873"/>
      <c r="T73" s="873"/>
      <c r="U73" s="873"/>
      <c r="V73" s="873">
        <v>124</v>
      </c>
      <c r="W73" s="873"/>
      <c r="X73" s="873"/>
      <c r="Y73" s="873"/>
      <c r="Z73" s="873"/>
      <c r="AA73" s="873">
        <v>20</v>
      </c>
      <c r="AB73" s="873"/>
      <c r="AC73" s="873"/>
      <c r="AD73" s="873"/>
      <c r="AE73" s="873"/>
      <c r="AF73" s="873">
        <v>20</v>
      </c>
      <c r="AG73" s="873"/>
      <c r="AH73" s="873"/>
      <c r="AI73" s="873"/>
      <c r="AJ73" s="873"/>
      <c r="AK73" s="873" t="s">
        <v>522</v>
      </c>
      <c r="AL73" s="873"/>
      <c r="AM73" s="873"/>
      <c r="AN73" s="873"/>
      <c r="AO73" s="873"/>
      <c r="AP73" s="873" t="s">
        <v>522</v>
      </c>
      <c r="AQ73" s="873"/>
      <c r="AR73" s="873"/>
      <c r="AS73" s="873"/>
      <c r="AT73" s="873"/>
      <c r="AU73" s="873" t="s">
        <v>522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607</v>
      </c>
      <c r="C74" s="916"/>
      <c r="D74" s="916"/>
      <c r="E74" s="916"/>
      <c r="F74" s="916"/>
      <c r="G74" s="916"/>
      <c r="H74" s="916"/>
      <c r="I74" s="916"/>
      <c r="J74" s="916"/>
      <c r="K74" s="916"/>
      <c r="L74" s="916"/>
      <c r="M74" s="916"/>
      <c r="N74" s="916"/>
      <c r="O74" s="916"/>
      <c r="P74" s="917"/>
      <c r="Q74" s="918">
        <v>57</v>
      </c>
      <c r="R74" s="873"/>
      <c r="S74" s="873"/>
      <c r="T74" s="873"/>
      <c r="U74" s="873"/>
      <c r="V74" s="873">
        <v>50</v>
      </c>
      <c r="W74" s="873"/>
      <c r="X74" s="873"/>
      <c r="Y74" s="873"/>
      <c r="Z74" s="873"/>
      <c r="AA74" s="873">
        <v>7</v>
      </c>
      <c r="AB74" s="873"/>
      <c r="AC74" s="873"/>
      <c r="AD74" s="873"/>
      <c r="AE74" s="873"/>
      <c r="AF74" s="873">
        <v>7</v>
      </c>
      <c r="AG74" s="873"/>
      <c r="AH74" s="873"/>
      <c r="AI74" s="873"/>
      <c r="AJ74" s="873"/>
      <c r="AK74" s="873" t="s">
        <v>522</v>
      </c>
      <c r="AL74" s="873"/>
      <c r="AM74" s="873"/>
      <c r="AN74" s="873"/>
      <c r="AO74" s="873"/>
      <c r="AP74" s="873" t="s">
        <v>522</v>
      </c>
      <c r="AQ74" s="873"/>
      <c r="AR74" s="873"/>
      <c r="AS74" s="873"/>
      <c r="AT74" s="873"/>
      <c r="AU74" s="873" t="s">
        <v>522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608</v>
      </c>
      <c r="C75" s="916"/>
      <c r="D75" s="916"/>
      <c r="E75" s="916"/>
      <c r="F75" s="916"/>
      <c r="G75" s="916"/>
      <c r="H75" s="916"/>
      <c r="I75" s="916"/>
      <c r="J75" s="916"/>
      <c r="K75" s="916"/>
      <c r="L75" s="916"/>
      <c r="M75" s="916"/>
      <c r="N75" s="916"/>
      <c r="O75" s="916"/>
      <c r="P75" s="917"/>
      <c r="Q75" s="921">
        <v>139</v>
      </c>
      <c r="R75" s="922"/>
      <c r="S75" s="922"/>
      <c r="T75" s="922"/>
      <c r="U75" s="872"/>
      <c r="V75" s="923">
        <v>131</v>
      </c>
      <c r="W75" s="922"/>
      <c r="X75" s="922"/>
      <c r="Y75" s="922"/>
      <c r="Z75" s="872"/>
      <c r="AA75" s="923">
        <v>7</v>
      </c>
      <c r="AB75" s="922"/>
      <c r="AC75" s="922"/>
      <c r="AD75" s="922"/>
      <c r="AE75" s="872"/>
      <c r="AF75" s="923">
        <v>7</v>
      </c>
      <c r="AG75" s="922"/>
      <c r="AH75" s="922"/>
      <c r="AI75" s="922"/>
      <c r="AJ75" s="872"/>
      <c r="AK75" s="923" t="s">
        <v>522</v>
      </c>
      <c r="AL75" s="922"/>
      <c r="AM75" s="922"/>
      <c r="AN75" s="922"/>
      <c r="AO75" s="872"/>
      <c r="AP75" s="923" t="s">
        <v>522</v>
      </c>
      <c r="AQ75" s="922"/>
      <c r="AR75" s="922"/>
      <c r="AS75" s="922"/>
      <c r="AT75" s="872"/>
      <c r="AU75" s="923" t="s">
        <v>522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609</v>
      </c>
      <c r="C76" s="916"/>
      <c r="D76" s="916"/>
      <c r="E76" s="916"/>
      <c r="F76" s="916"/>
      <c r="G76" s="916"/>
      <c r="H76" s="916"/>
      <c r="I76" s="916"/>
      <c r="J76" s="916"/>
      <c r="K76" s="916"/>
      <c r="L76" s="916"/>
      <c r="M76" s="916"/>
      <c r="N76" s="916"/>
      <c r="O76" s="916"/>
      <c r="P76" s="917"/>
      <c r="Q76" s="921">
        <v>119</v>
      </c>
      <c r="R76" s="922"/>
      <c r="S76" s="922"/>
      <c r="T76" s="922"/>
      <c r="U76" s="872"/>
      <c r="V76" s="923">
        <v>114</v>
      </c>
      <c r="W76" s="922"/>
      <c r="X76" s="922"/>
      <c r="Y76" s="922"/>
      <c r="Z76" s="872"/>
      <c r="AA76" s="923">
        <v>5</v>
      </c>
      <c r="AB76" s="922"/>
      <c r="AC76" s="922"/>
      <c r="AD76" s="922"/>
      <c r="AE76" s="872"/>
      <c r="AF76" s="923">
        <v>5</v>
      </c>
      <c r="AG76" s="922"/>
      <c r="AH76" s="922"/>
      <c r="AI76" s="922"/>
      <c r="AJ76" s="872"/>
      <c r="AK76" s="923">
        <v>4</v>
      </c>
      <c r="AL76" s="922"/>
      <c r="AM76" s="922"/>
      <c r="AN76" s="922"/>
      <c r="AO76" s="872"/>
      <c r="AP76" s="923" t="s">
        <v>522</v>
      </c>
      <c r="AQ76" s="922"/>
      <c r="AR76" s="922"/>
      <c r="AS76" s="922"/>
      <c r="AT76" s="872"/>
      <c r="AU76" s="923" t="s">
        <v>522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610</v>
      </c>
      <c r="C77" s="916"/>
      <c r="D77" s="916"/>
      <c r="E77" s="916"/>
      <c r="F77" s="916"/>
      <c r="G77" s="916"/>
      <c r="H77" s="916"/>
      <c r="I77" s="916"/>
      <c r="J77" s="916"/>
      <c r="K77" s="916"/>
      <c r="L77" s="916"/>
      <c r="M77" s="916"/>
      <c r="N77" s="916"/>
      <c r="O77" s="916"/>
      <c r="P77" s="917"/>
      <c r="Q77" s="921">
        <v>146299</v>
      </c>
      <c r="R77" s="922"/>
      <c r="S77" s="922"/>
      <c r="T77" s="922"/>
      <c r="U77" s="872"/>
      <c r="V77" s="923">
        <v>144398</v>
      </c>
      <c r="W77" s="922"/>
      <c r="X77" s="922"/>
      <c r="Y77" s="922"/>
      <c r="Z77" s="872"/>
      <c r="AA77" s="923">
        <v>1901</v>
      </c>
      <c r="AB77" s="922"/>
      <c r="AC77" s="922"/>
      <c r="AD77" s="922"/>
      <c r="AE77" s="872"/>
      <c r="AF77" s="923">
        <v>1901</v>
      </c>
      <c r="AG77" s="922"/>
      <c r="AH77" s="922"/>
      <c r="AI77" s="922"/>
      <c r="AJ77" s="872"/>
      <c r="AK77" s="923">
        <v>126</v>
      </c>
      <c r="AL77" s="922"/>
      <c r="AM77" s="922"/>
      <c r="AN77" s="922"/>
      <c r="AO77" s="872"/>
      <c r="AP77" s="923" t="s">
        <v>522</v>
      </c>
      <c r="AQ77" s="922"/>
      <c r="AR77" s="922"/>
      <c r="AS77" s="922"/>
      <c r="AT77" s="872"/>
      <c r="AU77" s="923" t="s">
        <v>522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611</v>
      </c>
      <c r="C78" s="916"/>
      <c r="D78" s="916"/>
      <c r="E78" s="916"/>
      <c r="F78" s="916"/>
      <c r="G78" s="916"/>
      <c r="H78" s="916"/>
      <c r="I78" s="916"/>
      <c r="J78" s="916"/>
      <c r="K78" s="916"/>
      <c r="L78" s="916"/>
      <c r="M78" s="916"/>
      <c r="N78" s="916"/>
      <c r="O78" s="916"/>
      <c r="P78" s="917"/>
      <c r="Q78" s="918">
        <v>169</v>
      </c>
      <c r="R78" s="873"/>
      <c r="S78" s="873"/>
      <c r="T78" s="873"/>
      <c r="U78" s="873"/>
      <c r="V78" s="873">
        <v>144</v>
      </c>
      <c r="W78" s="873"/>
      <c r="X78" s="873"/>
      <c r="Y78" s="873"/>
      <c r="Z78" s="873"/>
      <c r="AA78" s="873">
        <v>25</v>
      </c>
      <c r="AB78" s="873"/>
      <c r="AC78" s="873"/>
      <c r="AD78" s="873"/>
      <c r="AE78" s="873"/>
      <c r="AF78" s="873">
        <v>25</v>
      </c>
      <c r="AG78" s="873"/>
      <c r="AH78" s="873"/>
      <c r="AI78" s="873"/>
      <c r="AJ78" s="873"/>
      <c r="AK78" s="873" t="s">
        <v>522</v>
      </c>
      <c r="AL78" s="873"/>
      <c r="AM78" s="873"/>
      <c r="AN78" s="873"/>
      <c r="AO78" s="873"/>
      <c r="AP78" s="873">
        <v>4</v>
      </c>
      <c r="AQ78" s="873"/>
      <c r="AR78" s="873"/>
      <c r="AS78" s="873"/>
      <c r="AT78" s="873"/>
      <c r="AU78" s="873">
        <v>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612</v>
      </c>
      <c r="C79" s="916"/>
      <c r="D79" s="916"/>
      <c r="E79" s="916"/>
      <c r="F79" s="916"/>
      <c r="G79" s="916"/>
      <c r="H79" s="916"/>
      <c r="I79" s="916"/>
      <c r="J79" s="916"/>
      <c r="K79" s="916"/>
      <c r="L79" s="916"/>
      <c r="M79" s="916"/>
      <c r="N79" s="916"/>
      <c r="O79" s="916"/>
      <c r="P79" s="917"/>
      <c r="Q79" s="918">
        <v>205</v>
      </c>
      <c r="R79" s="873"/>
      <c r="S79" s="873"/>
      <c r="T79" s="873"/>
      <c r="U79" s="873"/>
      <c r="V79" s="873">
        <v>186</v>
      </c>
      <c r="W79" s="873"/>
      <c r="X79" s="873"/>
      <c r="Y79" s="873"/>
      <c r="Z79" s="873"/>
      <c r="AA79" s="873">
        <v>20</v>
      </c>
      <c r="AB79" s="873"/>
      <c r="AC79" s="873"/>
      <c r="AD79" s="873"/>
      <c r="AE79" s="873"/>
      <c r="AF79" s="873">
        <v>20</v>
      </c>
      <c r="AG79" s="873"/>
      <c r="AH79" s="873"/>
      <c r="AI79" s="873"/>
      <c r="AJ79" s="873"/>
      <c r="AK79" s="873" t="s">
        <v>522</v>
      </c>
      <c r="AL79" s="873"/>
      <c r="AM79" s="873"/>
      <c r="AN79" s="873"/>
      <c r="AO79" s="873"/>
      <c r="AP79" s="873" t="s">
        <v>522</v>
      </c>
      <c r="AQ79" s="873"/>
      <c r="AR79" s="873"/>
      <c r="AS79" s="873"/>
      <c r="AT79" s="873"/>
      <c r="AU79" s="873" t="s">
        <v>522</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613</v>
      </c>
      <c r="C80" s="916"/>
      <c r="D80" s="916"/>
      <c r="E80" s="916"/>
      <c r="F80" s="916"/>
      <c r="G80" s="916"/>
      <c r="H80" s="916"/>
      <c r="I80" s="916"/>
      <c r="J80" s="916"/>
      <c r="K80" s="916"/>
      <c r="L80" s="916"/>
      <c r="M80" s="916"/>
      <c r="N80" s="916"/>
      <c r="O80" s="916"/>
      <c r="P80" s="917"/>
      <c r="Q80" s="918">
        <v>371</v>
      </c>
      <c r="R80" s="873"/>
      <c r="S80" s="873"/>
      <c r="T80" s="873"/>
      <c r="U80" s="873"/>
      <c r="V80" s="873">
        <v>360</v>
      </c>
      <c r="W80" s="873"/>
      <c r="X80" s="873"/>
      <c r="Y80" s="873"/>
      <c r="Z80" s="873"/>
      <c r="AA80" s="873">
        <v>11</v>
      </c>
      <c r="AB80" s="873"/>
      <c r="AC80" s="873"/>
      <c r="AD80" s="873"/>
      <c r="AE80" s="873"/>
      <c r="AF80" s="873">
        <v>11</v>
      </c>
      <c r="AG80" s="873"/>
      <c r="AH80" s="873"/>
      <c r="AI80" s="873"/>
      <c r="AJ80" s="873"/>
      <c r="AK80" s="873" t="s">
        <v>522</v>
      </c>
      <c r="AL80" s="873"/>
      <c r="AM80" s="873"/>
      <c r="AN80" s="873"/>
      <c r="AO80" s="873"/>
      <c r="AP80" s="873">
        <v>315</v>
      </c>
      <c r="AQ80" s="873"/>
      <c r="AR80" s="873"/>
      <c r="AS80" s="873"/>
      <c r="AT80" s="873"/>
      <c r="AU80" s="873">
        <v>68</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614</v>
      </c>
      <c r="C81" s="916"/>
      <c r="D81" s="916"/>
      <c r="E81" s="916"/>
      <c r="F81" s="916"/>
      <c r="G81" s="916"/>
      <c r="H81" s="916"/>
      <c r="I81" s="916"/>
      <c r="J81" s="916"/>
      <c r="K81" s="916"/>
      <c r="L81" s="916"/>
      <c r="M81" s="916"/>
      <c r="N81" s="916"/>
      <c r="O81" s="916"/>
      <c r="P81" s="917"/>
      <c r="Q81" s="918">
        <v>176</v>
      </c>
      <c r="R81" s="873"/>
      <c r="S81" s="873"/>
      <c r="T81" s="873"/>
      <c r="U81" s="873"/>
      <c r="V81" s="873">
        <v>167</v>
      </c>
      <c r="W81" s="873"/>
      <c r="X81" s="873"/>
      <c r="Y81" s="873"/>
      <c r="Z81" s="873"/>
      <c r="AA81" s="873">
        <v>8</v>
      </c>
      <c r="AB81" s="873"/>
      <c r="AC81" s="873"/>
      <c r="AD81" s="873"/>
      <c r="AE81" s="873"/>
      <c r="AF81" s="873">
        <v>8</v>
      </c>
      <c r="AG81" s="873"/>
      <c r="AH81" s="873"/>
      <c r="AI81" s="873"/>
      <c r="AJ81" s="873"/>
      <c r="AK81" s="873" t="s">
        <v>522</v>
      </c>
      <c r="AL81" s="873"/>
      <c r="AM81" s="873"/>
      <c r="AN81" s="873"/>
      <c r="AO81" s="873"/>
      <c r="AP81" s="873" t="s">
        <v>522</v>
      </c>
      <c r="AQ81" s="873"/>
      <c r="AR81" s="873"/>
      <c r="AS81" s="873"/>
      <c r="AT81" s="873"/>
      <c r="AU81" s="873" t="s">
        <v>522</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615</v>
      </c>
      <c r="C82" s="916"/>
      <c r="D82" s="916"/>
      <c r="E82" s="916"/>
      <c r="F82" s="916"/>
      <c r="G82" s="916"/>
      <c r="H82" s="916"/>
      <c r="I82" s="916"/>
      <c r="J82" s="916"/>
      <c r="K82" s="916"/>
      <c r="L82" s="916"/>
      <c r="M82" s="916"/>
      <c r="N82" s="916"/>
      <c r="O82" s="916"/>
      <c r="P82" s="917"/>
      <c r="Q82" s="918">
        <v>12</v>
      </c>
      <c r="R82" s="873"/>
      <c r="S82" s="873"/>
      <c r="T82" s="873"/>
      <c r="U82" s="873"/>
      <c r="V82" s="873">
        <v>10</v>
      </c>
      <c r="W82" s="873"/>
      <c r="X82" s="873"/>
      <c r="Y82" s="873"/>
      <c r="Z82" s="873"/>
      <c r="AA82" s="873">
        <v>1</v>
      </c>
      <c r="AB82" s="873"/>
      <c r="AC82" s="873"/>
      <c r="AD82" s="873"/>
      <c r="AE82" s="873"/>
      <c r="AF82" s="873">
        <v>1</v>
      </c>
      <c r="AG82" s="873"/>
      <c r="AH82" s="873"/>
      <c r="AI82" s="873"/>
      <c r="AJ82" s="873"/>
      <c r="AK82" s="873" t="s">
        <v>522</v>
      </c>
      <c r="AL82" s="873"/>
      <c r="AM82" s="873"/>
      <c r="AN82" s="873"/>
      <c r="AO82" s="873"/>
      <c r="AP82" s="873" t="s">
        <v>522</v>
      </c>
      <c r="AQ82" s="873"/>
      <c r="AR82" s="873"/>
      <c r="AS82" s="873"/>
      <c r="AT82" s="873"/>
      <c r="AU82" s="873" t="s">
        <v>522</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616</v>
      </c>
      <c r="C83" s="916"/>
      <c r="D83" s="916"/>
      <c r="E83" s="916"/>
      <c r="F83" s="916"/>
      <c r="G83" s="916"/>
      <c r="H83" s="916"/>
      <c r="I83" s="916"/>
      <c r="J83" s="916"/>
      <c r="K83" s="916"/>
      <c r="L83" s="916"/>
      <c r="M83" s="916"/>
      <c r="N83" s="916"/>
      <c r="O83" s="916"/>
      <c r="P83" s="917"/>
      <c r="Q83" s="918">
        <v>262</v>
      </c>
      <c r="R83" s="873"/>
      <c r="S83" s="873"/>
      <c r="T83" s="873"/>
      <c r="U83" s="873"/>
      <c r="V83" s="873">
        <v>227</v>
      </c>
      <c r="W83" s="873"/>
      <c r="X83" s="873"/>
      <c r="Y83" s="873"/>
      <c r="Z83" s="873"/>
      <c r="AA83" s="873">
        <v>35</v>
      </c>
      <c r="AB83" s="873"/>
      <c r="AC83" s="873"/>
      <c r="AD83" s="873"/>
      <c r="AE83" s="873"/>
      <c r="AF83" s="873">
        <v>4</v>
      </c>
      <c r="AG83" s="873"/>
      <c r="AH83" s="873"/>
      <c r="AI83" s="873"/>
      <c r="AJ83" s="873"/>
      <c r="AK83" s="873">
        <v>4</v>
      </c>
      <c r="AL83" s="873"/>
      <c r="AM83" s="873"/>
      <c r="AN83" s="873"/>
      <c r="AO83" s="873"/>
      <c r="AP83" s="873" t="s">
        <v>522</v>
      </c>
      <c r="AQ83" s="873"/>
      <c r="AR83" s="873"/>
      <c r="AS83" s="873"/>
      <c r="AT83" s="873"/>
      <c r="AU83" s="873" t="s">
        <v>522</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6213</v>
      </c>
      <c r="AG88" s="884"/>
      <c r="AH88" s="884"/>
      <c r="AI88" s="884"/>
      <c r="AJ88" s="884"/>
      <c r="AK88" s="881"/>
      <c r="AL88" s="881"/>
      <c r="AM88" s="881"/>
      <c r="AN88" s="881"/>
      <c r="AO88" s="881"/>
      <c r="AP88" s="884">
        <v>6641</v>
      </c>
      <c r="AQ88" s="884"/>
      <c r="AR88" s="884"/>
      <c r="AS88" s="884"/>
      <c r="AT88" s="884"/>
      <c r="AU88" s="884">
        <v>2809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33</v>
      </c>
      <c r="CS102" s="892"/>
      <c r="CT102" s="892"/>
      <c r="CU102" s="892"/>
      <c r="CV102" s="935"/>
      <c r="CW102" s="934">
        <v>56</v>
      </c>
      <c r="CX102" s="892"/>
      <c r="CY102" s="892"/>
      <c r="CZ102" s="892"/>
      <c r="DA102" s="935"/>
      <c r="DB102" s="934">
        <v>1620</v>
      </c>
      <c r="DC102" s="892"/>
      <c r="DD102" s="892"/>
      <c r="DE102" s="892"/>
      <c r="DF102" s="935"/>
      <c r="DG102" s="934" t="s">
        <v>522</v>
      </c>
      <c r="DH102" s="892"/>
      <c r="DI102" s="892"/>
      <c r="DJ102" s="892"/>
      <c r="DK102" s="935"/>
      <c r="DL102" s="934" t="s">
        <v>522</v>
      </c>
      <c r="DM102" s="892"/>
      <c r="DN102" s="892"/>
      <c r="DO102" s="892"/>
      <c r="DP102" s="935"/>
      <c r="DQ102" s="934">
        <v>473</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431</v>
      </c>
      <c r="AB109" s="937"/>
      <c r="AC109" s="937"/>
      <c r="AD109" s="937"/>
      <c r="AE109" s="938"/>
      <c r="AF109" s="936" t="s">
        <v>300</v>
      </c>
      <c r="AG109" s="937"/>
      <c r="AH109" s="937"/>
      <c r="AI109" s="937"/>
      <c r="AJ109" s="938"/>
      <c r="AK109" s="936" t="s">
        <v>299</v>
      </c>
      <c r="AL109" s="937"/>
      <c r="AM109" s="937"/>
      <c r="AN109" s="937"/>
      <c r="AO109" s="938"/>
      <c r="AP109" s="936" t="s">
        <v>432</v>
      </c>
      <c r="AQ109" s="937"/>
      <c r="AR109" s="937"/>
      <c r="AS109" s="937"/>
      <c r="AT109" s="939"/>
      <c r="AU109" s="956" t="s">
        <v>430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431</v>
      </c>
      <c r="BR109" s="937"/>
      <c r="BS109" s="937"/>
      <c r="BT109" s="937"/>
      <c r="BU109" s="938"/>
      <c r="BV109" s="936" t="s">
        <v>300</v>
      </c>
      <c r="BW109" s="937"/>
      <c r="BX109" s="937"/>
      <c r="BY109" s="937"/>
      <c r="BZ109" s="938"/>
      <c r="CA109" s="936" t="s">
        <v>299</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431</v>
      </c>
      <c r="DH109" s="937"/>
      <c r="DI109" s="937"/>
      <c r="DJ109" s="937"/>
      <c r="DK109" s="938"/>
      <c r="DL109" s="936" t="s">
        <v>300</v>
      </c>
      <c r="DM109" s="937"/>
      <c r="DN109" s="937"/>
      <c r="DO109" s="937"/>
      <c r="DP109" s="938"/>
      <c r="DQ109" s="936" t="s">
        <v>299</v>
      </c>
      <c r="DR109" s="937"/>
      <c r="DS109" s="937"/>
      <c r="DT109" s="937"/>
      <c r="DU109" s="938"/>
      <c r="DV109" s="936" t="s">
        <v>432</v>
      </c>
      <c r="DW109" s="937"/>
      <c r="DX109" s="937"/>
      <c r="DY109" s="937"/>
      <c r="DZ109" s="939"/>
    </row>
    <row r="110" spans="1:131" s="246" customFormat="1" ht="26.25" customHeight="1" x14ac:dyDescent="0.15">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5521996</v>
      </c>
      <c r="AB110" s="944"/>
      <c r="AC110" s="944"/>
      <c r="AD110" s="944"/>
      <c r="AE110" s="945"/>
      <c r="AF110" s="946">
        <v>5495142</v>
      </c>
      <c r="AG110" s="944"/>
      <c r="AH110" s="944"/>
      <c r="AI110" s="944"/>
      <c r="AJ110" s="945"/>
      <c r="AK110" s="946">
        <v>5667704</v>
      </c>
      <c r="AL110" s="944"/>
      <c r="AM110" s="944"/>
      <c r="AN110" s="944"/>
      <c r="AO110" s="945"/>
      <c r="AP110" s="947">
        <v>30</v>
      </c>
      <c r="AQ110" s="948"/>
      <c r="AR110" s="948"/>
      <c r="AS110" s="948"/>
      <c r="AT110" s="949"/>
      <c r="AU110" s="950" t="s">
        <v>72</v>
      </c>
      <c r="AV110" s="951"/>
      <c r="AW110" s="951"/>
      <c r="AX110" s="951"/>
      <c r="AY110" s="951"/>
      <c r="AZ110" s="992" t="s">
        <v>435</v>
      </c>
      <c r="BA110" s="941"/>
      <c r="BB110" s="941"/>
      <c r="BC110" s="941"/>
      <c r="BD110" s="941"/>
      <c r="BE110" s="941"/>
      <c r="BF110" s="941"/>
      <c r="BG110" s="941"/>
      <c r="BH110" s="941"/>
      <c r="BI110" s="941"/>
      <c r="BJ110" s="941"/>
      <c r="BK110" s="941"/>
      <c r="BL110" s="941"/>
      <c r="BM110" s="941"/>
      <c r="BN110" s="941"/>
      <c r="BO110" s="941"/>
      <c r="BP110" s="942"/>
      <c r="BQ110" s="978">
        <v>51767252</v>
      </c>
      <c r="BR110" s="979"/>
      <c r="BS110" s="979"/>
      <c r="BT110" s="979"/>
      <c r="BU110" s="979"/>
      <c r="BV110" s="979">
        <v>49696482</v>
      </c>
      <c r="BW110" s="979"/>
      <c r="BX110" s="979"/>
      <c r="BY110" s="979"/>
      <c r="BZ110" s="979"/>
      <c r="CA110" s="979">
        <v>49031924</v>
      </c>
      <c r="CB110" s="979"/>
      <c r="CC110" s="979"/>
      <c r="CD110" s="979"/>
      <c r="CE110" s="979"/>
      <c r="CF110" s="993">
        <v>259.3</v>
      </c>
      <c r="CG110" s="994"/>
      <c r="CH110" s="994"/>
      <c r="CI110" s="994"/>
      <c r="CJ110" s="994"/>
      <c r="CK110" s="995" t="s">
        <v>436</v>
      </c>
      <c r="CL110" s="996"/>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438</v>
      </c>
      <c r="DH110" s="979"/>
      <c r="DI110" s="979"/>
      <c r="DJ110" s="979"/>
      <c r="DK110" s="979"/>
      <c r="DL110" s="979" t="s">
        <v>439</v>
      </c>
      <c r="DM110" s="979"/>
      <c r="DN110" s="979"/>
      <c r="DO110" s="979"/>
      <c r="DP110" s="979"/>
      <c r="DQ110" s="979" t="s">
        <v>440</v>
      </c>
      <c r="DR110" s="979"/>
      <c r="DS110" s="979"/>
      <c r="DT110" s="979"/>
      <c r="DU110" s="979"/>
      <c r="DV110" s="980" t="s">
        <v>441</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443</v>
      </c>
      <c r="AB111" s="986"/>
      <c r="AC111" s="986"/>
      <c r="AD111" s="986"/>
      <c r="AE111" s="987"/>
      <c r="AF111" s="988" t="s">
        <v>438</v>
      </c>
      <c r="AG111" s="986"/>
      <c r="AH111" s="986"/>
      <c r="AI111" s="986"/>
      <c r="AJ111" s="987"/>
      <c r="AK111" s="988" t="s">
        <v>438</v>
      </c>
      <c r="AL111" s="986"/>
      <c r="AM111" s="986"/>
      <c r="AN111" s="986"/>
      <c r="AO111" s="987"/>
      <c r="AP111" s="989" t="s">
        <v>439</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875</v>
      </c>
      <c r="BR111" s="972"/>
      <c r="BS111" s="972"/>
      <c r="BT111" s="972"/>
      <c r="BU111" s="972"/>
      <c r="BV111" s="972">
        <v>4180</v>
      </c>
      <c r="BW111" s="972"/>
      <c r="BX111" s="972"/>
      <c r="BY111" s="972"/>
      <c r="BZ111" s="972"/>
      <c r="CA111" s="972">
        <v>11496</v>
      </c>
      <c r="CB111" s="972"/>
      <c r="CC111" s="972"/>
      <c r="CD111" s="972"/>
      <c r="CE111" s="972"/>
      <c r="CF111" s="966">
        <v>0.1</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412</v>
      </c>
      <c r="DH111" s="972"/>
      <c r="DI111" s="972"/>
      <c r="DJ111" s="972"/>
      <c r="DK111" s="972"/>
      <c r="DL111" s="972" t="s">
        <v>439</v>
      </c>
      <c r="DM111" s="972"/>
      <c r="DN111" s="972"/>
      <c r="DO111" s="972"/>
      <c r="DP111" s="972"/>
      <c r="DQ111" s="972" t="s">
        <v>438</v>
      </c>
      <c r="DR111" s="972"/>
      <c r="DS111" s="972"/>
      <c r="DT111" s="972"/>
      <c r="DU111" s="972"/>
      <c r="DV111" s="973" t="s">
        <v>440</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443</v>
      </c>
      <c r="AB112" s="1011"/>
      <c r="AC112" s="1011"/>
      <c r="AD112" s="1011"/>
      <c r="AE112" s="1012"/>
      <c r="AF112" s="1013" t="s">
        <v>438</v>
      </c>
      <c r="AG112" s="1011"/>
      <c r="AH112" s="1011"/>
      <c r="AI112" s="1011"/>
      <c r="AJ112" s="1012"/>
      <c r="AK112" s="1013" t="s">
        <v>438</v>
      </c>
      <c r="AL112" s="1011"/>
      <c r="AM112" s="1011"/>
      <c r="AN112" s="1011"/>
      <c r="AO112" s="1012"/>
      <c r="AP112" s="1014" t="s">
        <v>440</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5645003</v>
      </c>
      <c r="BR112" s="972"/>
      <c r="BS112" s="972"/>
      <c r="BT112" s="972"/>
      <c r="BU112" s="972"/>
      <c r="BV112" s="972">
        <v>5769045</v>
      </c>
      <c r="BW112" s="972"/>
      <c r="BX112" s="972"/>
      <c r="BY112" s="972"/>
      <c r="BZ112" s="972"/>
      <c r="CA112" s="972">
        <v>4773598</v>
      </c>
      <c r="CB112" s="972"/>
      <c r="CC112" s="972"/>
      <c r="CD112" s="972"/>
      <c r="CE112" s="972"/>
      <c r="CF112" s="966">
        <v>25.2</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875</v>
      </c>
      <c r="DH112" s="972"/>
      <c r="DI112" s="972"/>
      <c r="DJ112" s="972"/>
      <c r="DK112" s="972"/>
      <c r="DL112" s="972">
        <v>4180</v>
      </c>
      <c r="DM112" s="972"/>
      <c r="DN112" s="972"/>
      <c r="DO112" s="972"/>
      <c r="DP112" s="972"/>
      <c r="DQ112" s="972">
        <v>11496</v>
      </c>
      <c r="DR112" s="972"/>
      <c r="DS112" s="972"/>
      <c r="DT112" s="972"/>
      <c r="DU112" s="972"/>
      <c r="DV112" s="973">
        <v>0.1</v>
      </c>
      <c r="DW112" s="973"/>
      <c r="DX112" s="973"/>
      <c r="DY112" s="973"/>
      <c r="DZ112" s="974"/>
    </row>
    <row r="113" spans="1:130" s="246" customFormat="1" ht="26.25" customHeight="1" x14ac:dyDescent="0.15">
      <c r="A113" s="1006"/>
      <c r="B113" s="1007"/>
      <c r="C113" s="1002" t="s">
        <v>450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535164</v>
      </c>
      <c r="AB113" s="986"/>
      <c r="AC113" s="986"/>
      <c r="AD113" s="986"/>
      <c r="AE113" s="987"/>
      <c r="AF113" s="988">
        <v>537502</v>
      </c>
      <c r="AG113" s="986"/>
      <c r="AH113" s="986"/>
      <c r="AI113" s="986"/>
      <c r="AJ113" s="987"/>
      <c r="AK113" s="988">
        <v>456310</v>
      </c>
      <c r="AL113" s="986"/>
      <c r="AM113" s="986"/>
      <c r="AN113" s="986"/>
      <c r="AO113" s="987"/>
      <c r="AP113" s="989">
        <v>2.4</v>
      </c>
      <c r="AQ113" s="990"/>
      <c r="AR113" s="990"/>
      <c r="AS113" s="990"/>
      <c r="AT113" s="991"/>
      <c r="AU113" s="952"/>
      <c r="AV113" s="953"/>
      <c r="AW113" s="953"/>
      <c r="AX113" s="953"/>
      <c r="AY113" s="953"/>
      <c r="AZ113" s="1001" t="s">
        <v>451</v>
      </c>
      <c r="BA113" s="1002"/>
      <c r="BB113" s="1002"/>
      <c r="BC113" s="1002"/>
      <c r="BD113" s="1002"/>
      <c r="BE113" s="1002"/>
      <c r="BF113" s="1002"/>
      <c r="BG113" s="1002"/>
      <c r="BH113" s="1002"/>
      <c r="BI113" s="1002"/>
      <c r="BJ113" s="1002"/>
      <c r="BK113" s="1002"/>
      <c r="BL113" s="1002"/>
      <c r="BM113" s="1002"/>
      <c r="BN113" s="1002"/>
      <c r="BO113" s="1002"/>
      <c r="BP113" s="1003"/>
      <c r="BQ113" s="971">
        <v>2727067</v>
      </c>
      <c r="BR113" s="972"/>
      <c r="BS113" s="972"/>
      <c r="BT113" s="972"/>
      <c r="BU113" s="972"/>
      <c r="BV113" s="972">
        <v>2905090</v>
      </c>
      <c r="BW113" s="972"/>
      <c r="BX113" s="972"/>
      <c r="BY113" s="972"/>
      <c r="BZ113" s="972"/>
      <c r="CA113" s="972">
        <v>2808971</v>
      </c>
      <c r="CB113" s="972"/>
      <c r="CC113" s="972"/>
      <c r="CD113" s="972"/>
      <c r="CE113" s="972"/>
      <c r="CF113" s="966">
        <v>14.9</v>
      </c>
      <c r="CG113" s="967"/>
      <c r="CH113" s="967"/>
      <c r="CI113" s="967"/>
      <c r="CJ113" s="967"/>
      <c r="CK113" s="997"/>
      <c r="CL113" s="998"/>
      <c r="CM113" s="968" t="s">
        <v>452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453</v>
      </c>
      <c r="DH113" s="1011"/>
      <c r="DI113" s="1011"/>
      <c r="DJ113" s="1011"/>
      <c r="DK113" s="1012"/>
      <c r="DL113" s="1013" t="s">
        <v>440</v>
      </c>
      <c r="DM113" s="1011"/>
      <c r="DN113" s="1011"/>
      <c r="DO113" s="1011"/>
      <c r="DP113" s="1012"/>
      <c r="DQ113" s="1013" t="s">
        <v>453</v>
      </c>
      <c r="DR113" s="1011"/>
      <c r="DS113" s="1011"/>
      <c r="DT113" s="1011"/>
      <c r="DU113" s="1012"/>
      <c r="DV113" s="1014" t="s">
        <v>438</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321941</v>
      </c>
      <c r="AB114" s="1011"/>
      <c r="AC114" s="1011"/>
      <c r="AD114" s="1011"/>
      <c r="AE114" s="1012"/>
      <c r="AF114" s="1013">
        <v>354327</v>
      </c>
      <c r="AG114" s="1011"/>
      <c r="AH114" s="1011"/>
      <c r="AI114" s="1011"/>
      <c r="AJ114" s="1012"/>
      <c r="AK114" s="1013">
        <v>387610</v>
      </c>
      <c r="AL114" s="1011"/>
      <c r="AM114" s="1011"/>
      <c r="AN114" s="1011"/>
      <c r="AO114" s="1012"/>
      <c r="AP114" s="1014">
        <v>2</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6622240</v>
      </c>
      <c r="BR114" s="972"/>
      <c r="BS114" s="972"/>
      <c r="BT114" s="972"/>
      <c r="BU114" s="972"/>
      <c r="BV114" s="972">
        <v>6511945</v>
      </c>
      <c r="BW114" s="972"/>
      <c r="BX114" s="972"/>
      <c r="BY114" s="972"/>
      <c r="BZ114" s="972"/>
      <c r="CA114" s="972">
        <v>6078789</v>
      </c>
      <c r="CB114" s="972"/>
      <c r="CC114" s="972"/>
      <c r="CD114" s="972"/>
      <c r="CE114" s="972"/>
      <c r="CF114" s="966">
        <v>32.1</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439</v>
      </c>
      <c r="DM114" s="1011"/>
      <c r="DN114" s="1011"/>
      <c r="DO114" s="1011"/>
      <c r="DP114" s="1012"/>
      <c r="DQ114" s="1013" t="s">
        <v>457</v>
      </c>
      <c r="DR114" s="1011"/>
      <c r="DS114" s="1011"/>
      <c r="DT114" s="1011"/>
      <c r="DU114" s="1012"/>
      <c r="DV114" s="1014" t="s">
        <v>412</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7506</v>
      </c>
      <c r="AB115" s="986"/>
      <c r="AC115" s="986"/>
      <c r="AD115" s="986"/>
      <c r="AE115" s="987"/>
      <c r="AF115" s="988">
        <v>7927</v>
      </c>
      <c r="AG115" s="986"/>
      <c r="AH115" s="986"/>
      <c r="AI115" s="986"/>
      <c r="AJ115" s="987"/>
      <c r="AK115" s="988">
        <v>7606</v>
      </c>
      <c r="AL115" s="986"/>
      <c r="AM115" s="986"/>
      <c r="AN115" s="986"/>
      <c r="AO115" s="987"/>
      <c r="AP115" s="989">
        <v>0</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v>244538</v>
      </c>
      <c r="BR115" s="972"/>
      <c r="BS115" s="972"/>
      <c r="BT115" s="972"/>
      <c r="BU115" s="972"/>
      <c r="BV115" s="972">
        <v>520366</v>
      </c>
      <c r="BW115" s="972"/>
      <c r="BX115" s="972"/>
      <c r="BY115" s="972"/>
      <c r="BZ115" s="972"/>
      <c r="CA115" s="972">
        <v>473328</v>
      </c>
      <c r="CB115" s="972"/>
      <c r="CC115" s="972"/>
      <c r="CD115" s="972"/>
      <c r="CE115" s="972"/>
      <c r="CF115" s="966">
        <v>2.5</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438</v>
      </c>
      <c r="DH115" s="1011"/>
      <c r="DI115" s="1011"/>
      <c r="DJ115" s="1011"/>
      <c r="DK115" s="1012"/>
      <c r="DL115" s="1013" t="s">
        <v>439</v>
      </c>
      <c r="DM115" s="1011"/>
      <c r="DN115" s="1011"/>
      <c r="DO115" s="1011"/>
      <c r="DP115" s="1012"/>
      <c r="DQ115" s="1013" t="s">
        <v>412</v>
      </c>
      <c r="DR115" s="1011"/>
      <c r="DS115" s="1011"/>
      <c r="DT115" s="1011"/>
      <c r="DU115" s="1012"/>
      <c r="DV115" s="1014" t="s">
        <v>438</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237</v>
      </c>
      <c r="AB116" s="1011"/>
      <c r="AC116" s="1011"/>
      <c r="AD116" s="1011"/>
      <c r="AE116" s="1012"/>
      <c r="AF116" s="1013" t="s">
        <v>439</v>
      </c>
      <c r="AG116" s="1011"/>
      <c r="AH116" s="1011"/>
      <c r="AI116" s="1011"/>
      <c r="AJ116" s="1012"/>
      <c r="AK116" s="1013" t="s">
        <v>412</v>
      </c>
      <c r="AL116" s="1011"/>
      <c r="AM116" s="1011"/>
      <c r="AN116" s="1011"/>
      <c r="AO116" s="1012"/>
      <c r="AP116" s="1014" t="s">
        <v>439</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438</v>
      </c>
      <c r="BR116" s="972"/>
      <c r="BS116" s="972"/>
      <c r="BT116" s="972"/>
      <c r="BU116" s="972"/>
      <c r="BV116" s="972" t="s">
        <v>438</v>
      </c>
      <c r="BW116" s="972"/>
      <c r="BX116" s="972"/>
      <c r="BY116" s="972"/>
      <c r="BZ116" s="972"/>
      <c r="CA116" s="972" t="s">
        <v>438</v>
      </c>
      <c r="CB116" s="972"/>
      <c r="CC116" s="972"/>
      <c r="CD116" s="972"/>
      <c r="CE116" s="972"/>
      <c r="CF116" s="966" t="s">
        <v>440</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438</v>
      </c>
      <c r="DH116" s="1011"/>
      <c r="DI116" s="1011"/>
      <c r="DJ116" s="1011"/>
      <c r="DK116" s="1012"/>
      <c r="DL116" s="1013" t="s">
        <v>443</v>
      </c>
      <c r="DM116" s="1011"/>
      <c r="DN116" s="1011"/>
      <c r="DO116" s="1011"/>
      <c r="DP116" s="1012"/>
      <c r="DQ116" s="1013" t="s">
        <v>438</v>
      </c>
      <c r="DR116" s="1011"/>
      <c r="DS116" s="1011"/>
      <c r="DT116" s="1011"/>
      <c r="DU116" s="1012"/>
      <c r="DV116" s="1014" t="s">
        <v>441</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6386607</v>
      </c>
      <c r="AB117" s="1029"/>
      <c r="AC117" s="1029"/>
      <c r="AD117" s="1029"/>
      <c r="AE117" s="1030"/>
      <c r="AF117" s="1031">
        <v>6394898</v>
      </c>
      <c r="AG117" s="1029"/>
      <c r="AH117" s="1029"/>
      <c r="AI117" s="1029"/>
      <c r="AJ117" s="1030"/>
      <c r="AK117" s="1031">
        <v>6519230</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412</v>
      </c>
      <c r="BW117" s="972"/>
      <c r="BX117" s="972"/>
      <c r="BY117" s="972"/>
      <c r="BZ117" s="972"/>
      <c r="CA117" s="972" t="s">
        <v>453</v>
      </c>
      <c r="CB117" s="972"/>
      <c r="CC117" s="972"/>
      <c r="CD117" s="972"/>
      <c r="CE117" s="972"/>
      <c r="CF117" s="966" t="s">
        <v>466</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441</v>
      </c>
      <c r="DH117" s="1011"/>
      <c r="DI117" s="1011"/>
      <c r="DJ117" s="1011"/>
      <c r="DK117" s="1012"/>
      <c r="DL117" s="1013" t="s">
        <v>453</v>
      </c>
      <c r="DM117" s="1011"/>
      <c r="DN117" s="1011"/>
      <c r="DO117" s="1011"/>
      <c r="DP117" s="1012"/>
      <c r="DQ117" s="1013" t="s">
        <v>438</v>
      </c>
      <c r="DR117" s="1011"/>
      <c r="DS117" s="1011"/>
      <c r="DT117" s="1011"/>
      <c r="DU117" s="1012"/>
      <c r="DV117" s="1014" t="s">
        <v>453</v>
      </c>
      <c r="DW117" s="1015"/>
      <c r="DX117" s="1015"/>
      <c r="DY117" s="1015"/>
      <c r="DZ117" s="1016"/>
    </row>
    <row r="118" spans="1:130" s="246" customFormat="1" ht="26.25" customHeight="1" x14ac:dyDescent="0.15">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431</v>
      </c>
      <c r="AB118" s="937"/>
      <c r="AC118" s="937"/>
      <c r="AD118" s="937"/>
      <c r="AE118" s="938"/>
      <c r="AF118" s="936" t="s">
        <v>300</v>
      </c>
      <c r="AG118" s="937"/>
      <c r="AH118" s="937"/>
      <c r="AI118" s="937"/>
      <c r="AJ118" s="938"/>
      <c r="AK118" s="936" t="s">
        <v>299</v>
      </c>
      <c r="AL118" s="937"/>
      <c r="AM118" s="937"/>
      <c r="AN118" s="937"/>
      <c r="AO118" s="938"/>
      <c r="AP118" s="1023" t="s">
        <v>432</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457</v>
      </c>
      <c r="BR118" s="1050"/>
      <c r="BS118" s="1050"/>
      <c r="BT118" s="1050"/>
      <c r="BU118" s="1050"/>
      <c r="BV118" s="1050" t="s">
        <v>237</v>
      </c>
      <c r="BW118" s="1050"/>
      <c r="BX118" s="1050"/>
      <c r="BY118" s="1050"/>
      <c r="BZ118" s="1050"/>
      <c r="CA118" s="1050" t="s">
        <v>438</v>
      </c>
      <c r="CB118" s="1050"/>
      <c r="CC118" s="1050"/>
      <c r="CD118" s="1050"/>
      <c r="CE118" s="1050"/>
      <c r="CF118" s="966" t="s">
        <v>457</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439</v>
      </c>
      <c r="DH118" s="1011"/>
      <c r="DI118" s="1011"/>
      <c r="DJ118" s="1011"/>
      <c r="DK118" s="1012"/>
      <c r="DL118" s="1013" t="s">
        <v>438</v>
      </c>
      <c r="DM118" s="1011"/>
      <c r="DN118" s="1011"/>
      <c r="DO118" s="1011"/>
      <c r="DP118" s="1012"/>
      <c r="DQ118" s="1013" t="s">
        <v>438</v>
      </c>
      <c r="DR118" s="1011"/>
      <c r="DS118" s="1011"/>
      <c r="DT118" s="1011"/>
      <c r="DU118" s="1012"/>
      <c r="DV118" s="1014" t="s">
        <v>439</v>
      </c>
      <c r="DW118" s="1015"/>
      <c r="DX118" s="1015"/>
      <c r="DY118" s="1015"/>
      <c r="DZ118" s="1016"/>
    </row>
    <row r="119" spans="1:130" s="246" customFormat="1" ht="26.25" customHeight="1" x14ac:dyDescent="0.15">
      <c r="A119" s="1110" t="s">
        <v>436</v>
      </c>
      <c r="B119" s="996"/>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466</v>
      </c>
      <c r="AG119" s="944"/>
      <c r="AH119" s="944"/>
      <c r="AI119" s="944"/>
      <c r="AJ119" s="945"/>
      <c r="AK119" s="946" t="s">
        <v>457</v>
      </c>
      <c r="AL119" s="944"/>
      <c r="AM119" s="944"/>
      <c r="AN119" s="944"/>
      <c r="AO119" s="945"/>
      <c r="AP119" s="947" t="s">
        <v>438</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470</v>
      </c>
      <c r="BP119" s="1058"/>
      <c r="BQ119" s="1049">
        <v>67006975</v>
      </c>
      <c r="BR119" s="1050"/>
      <c r="BS119" s="1050"/>
      <c r="BT119" s="1050"/>
      <c r="BU119" s="1050"/>
      <c r="BV119" s="1050">
        <v>65407108</v>
      </c>
      <c r="BW119" s="1050"/>
      <c r="BX119" s="1050"/>
      <c r="BY119" s="1050"/>
      <c r="BZ119" s="1050"/>
      <c r="CA119" s="1050">
        <v>63178106</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438</v>
      </c>
      <c r="DH119" s="1036"/>
      <c r="DI119" s="1036"/>
      <c r="DJ119" s="1036"/>
      <c r="DK119" s="1037"/>
      <c r="DL119" s="1035" t="s">
        <v>438</v>
      </c>
      <c r="DM119" s="1036"/>
      <c r="DN119" s="1036"/>
      <c r="DO119" s="1036"/>
      <c r="DP119" s="1037"/>
      <c r="DQ119" s="1035" t="s">
        <v>438</v>
      </c>
      <c r="DR119" s="1036"/>
      <c r="DS119" s="1036"/>
      <c r="DT119" s="1036"/>
      <c r="DU119" s="1037"/>
      <c r="DV119" s="1038" t="s">
        <v>412</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412</v>
      </c>
      <c r="AB120" s="1011"/>
      <c r="AC120" s="1011"/>
      <c r="AD120" s="1011"/>
      <c r="AE120" s="1012"/>
      <c r="AF120" s="1013" t="s">
        <v>438</v>
      </c>
      <c r="AG120" s="1011"/>
      <c r="AH120" s="1011"/>
      <c r="AI120" s="1011"/>
      <c r="AJ120" s="1012"/>
      <c r="AK120" s="1013" t="s">
        <v>438</v>
      </c>
      <c r="AL120" s="1011"/>
      <c r="AM120" s="1011"/>
      <c r="AN120" s="1011"/>
      <c r="AO120" s="1012"/>
      <c r="AP120" s="1014" t="s">
        <v>438</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20197266</v>
      </c>
      <c r="BR120" s="979"/>
      <c r="BS120" s="979"/>
      <c r="BT120" s="979"/>
      <c r="BU120" s="979"/>
      <c r="BV120" s="979">
        <v>20928658</v>
      </c>
      <c r="BW120" s="979"/>
      <c r="BX120" s="979"/>
      <c r="BY120" s="979"/>
      <c r="BZ120" s="979"/>
      <c r="CA120" s="979">
        <v>20914993</v>
      </c>
      <c r="CB120" s="979"/>
      <c r="CC120" s="979"/>
      <c r="CD120" s="979"/>
      <c r="CE120" s="979"/>
      <c r="CF120" s="993">
        <v>110.6</v>
      </c>
      <c r="CG120" s="994"/>
      <c r="CH120" s="994"/>
      <c r="CI120" s="994"/>
      <c r="CJ120" s="994"/>
      <c r="CK120" s="1059" t="s">
        <v>474</v>
      </c>
      <c r="CL120" s="1060"/>
      <c r="CM120" s="1060"/>
      <c r="CN120" s="1060"/>
      <c r="CO120" s="1061"/>
      <c r="CP120" s="1067" t="s">
        <v>475</v>
      </c>
      <c r="CQ120" s="1068"/>
      <c r="CR120" s="1068"/>
      <c r="CS120" s="1068"/>
      <c r="CT120" s="1068"/>
      <c r="CU120" s="1068"/>
      <c r="CV120" s="1068"/>
      <c r="CW120" s="1068"/>
      <c r="CX120" s="1068"/>
      <c r="CY120" s="1068"/>
      <c r="CZ120" s="1068"/>
      <c r="DA120" s="1068"/>
      <c r="DB120" s="1068"/>
      <c r="DC120" s="1068"/>
      <c r="DD120" s="1068"/>
      <c r="DE120" s="1068"/>
      <c r="DF120" s="1069"/>
      <c r="DG120" s="978">
        <v>1109</v>
      </c>
      <c r="DH120" s="979"/>
      <c r="DI120" s="979"/>
      <c r="DJ120" s="979"/>
      <c r="DK120" s="979"/>
      <c r="DL120" s="979">
        <v>841</v>
      </c>
      <c r="DM120" s="979"/>
      <c r="DN120" s="979"/>
      <c r="DO120" s="979"/>
      <c r="DP120" s="979"/>
      <c r="DQ120" s="979">
        <v>2426607</v>
      </c>
      <c r="DR120" s="979"/>
      <c r="DS120" s="979"/>
      <c r="DT120" s="979"/>
      <c r="DU120" s="979"/>
      <c r="DV120" s="980">
        <v>12.8</v>
      </c>
      <c r="DW120" s="980"/>
      <c r="DX120" s="980"/>
      <c r="DY120" s="980"/>
      <c r="DZ120" s="981"/>
    </row>
    <row r="121" spans="1:130" s="246" customFormat="1" ht="26.25" customHeight="1" x14ac:dyDescent="0.15">
      <c r="A121" s="1111"/>
      <c r="B121" s="998"/>
      <c r="C121" s="1019" t="s">
        <v>476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438</v>
      </c>
      <c r="AB121" s="1011"/>
      <c r="AC121" s="1011"/>
      <c r="AD121" s="1011"/>
      <c r="AE121" s="1012"/>
      <c r="AF121" s="1013" t="s">
        <v>438</v>
      </c>
      <c r="AG121" s="1011"/>
      <c r="AH121" s="1011"/>
      <c r="AI121" s="1011"/>
      <c r="AJ121" s="1012"/>
      <c r="AK121" s="1013" t="s">
        <v>438</v>
      </c>
      <c r="AL121" s="1011"/>
      <c r="AM121" s="1011"/>
      <c r="AN121" s="1011"/>
      <c r="AO121" s="1012"/>
      <c r="AP121" s="1014" t="s">
        <v>438</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v>1723816</v>
      </c>
      <c r="BR121" s="972"/>
      <c r="BS121" s="972"/>
      <c r="BT121" s="972"/>
      <c r="BU121" s="972"/>
      <c r="BV121" s="972">
        <v>1586323</v>
      </c>
      <c r="BW121" s="972"/>
      <c r="BX121" s="972"/>
      <c r="BY121" s="972"/>
      <c r="BZ121" s="972"/>
      <c r="CA121" s="972">
        <v>2801244</v>
      </c>
      <c r="CB121" s="972"/>
      <c r="CC121" s="972"/>
      <c r="CD121" s="972"/>
      <c r="CE121" s="972"/>
      <c r="CF121" s="966">
        <v>14.8</v>
      </c>
      <c r="CG121" s="967"/>
      <c r="CH121" s="967"/>
      <c r="CI121" s="967"/>
      <c r="CJ121" s="967"/>
      <c r="CK121" s="1062"/>
      <c r="CL121" s="1063"/>
      <c r="CM121" s="1063"/>
      <c r="CN121" s="1063"/>
      <c r="CO121" s="1064"/>
      <c r="CP121" s="1072" t="s">
        <v>478</v>
      </c>
      <c r="CQ121" s="1073"/>
      <c r="CR121" s="1073"/>
      <c r="CS121" s="1073"/>
      <c r="CT121" s="1073"/>
      <c r="CU121" s="1073"/>
      <c r="CV121" s="1073"/>
      <c r="CW121" s="1073"/>
      <c r="CX121" s="1073"/>
      <c r="CY121" s="1073"/>
      <c r="CZ121" s="1073"/>
      <c r="DA121" s="1073"/>
      <c r="DB121" s="1073"/>
      <c r="DC121" s="1073"/>
      <c r="DD121" s="1073"/>
      <c r="DE121" s="1073"/>
      <c r="DF121" s="1074"/>
      <c r="DG121" s="971">
        <v>1664413</v>
      </c>
      <c r="DH121" s="972"/>
      <c r="DI121" s="972"/>
      <c r="DJ121" s="972"/>
      <c r="DK121" s="972"/>
      <c r="DL121" s="972">
        <v>1633577</v>
      </c>
      <c r="DM121" s="972"/>
      <c r="DN121" s="972"/>
      <c r="DO121" s="972"/>
      <c r="DP121" s="972"/>
      <c r="DQ121" s="972">
        <v>1573350</v>
      </c>
      <c r="DR121" s="972"/>
      <c r="DS121" s="972"/>
      <c r="DT121" s="972"/>
      <c r="DU121" s="972"/>
      <c r="DV121" s="973">
        <v>8.3000000000000007</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466</v>
      </c>
      <c r="AB122" s="1011"/>
      <c r="AC122" s="1011"/>
      <c r="AD122" s="1011"/>
      <c r="AE122" s="1012"/>
      <c r="AF122" s="1013" t="s">
        <v>438</v>
      </c>
      <c r="AG122" s="1011"/>
      <c r="AH122" s="1011"/>
      <c r="AI122" s="1011"/>
      <c r="AJ122" s="1012"/>
      <c r="AK122" s="1013" t="s">
        <v>439</v>
      </c>
      <c r="AL122" s="1011"/>
      <c r="AM122" s="1011"/>
      <c r="AN122" s="1011"/>
      <c r="AO122" s="1012"/>
      <c r="AP122" s="1014" t="s">
        <v>438</v>
      </c>
      <c r="AQ122" s="1015"/>
      <c r="AR122" s="1015"/>
      <c r="AS122" s="1015"/>
      <c r="AT122" s="1016"/>
      <c r="AU122" s="1044"/>
      <c r="AV122" s="1045"/>
      <c r="AW122" s="1045"/>
      <c r="AX122" s="1045"/>
      <c r="AY122" s="1046"/>
      <c r="AZ122" s="1026" t="s">
        <v>479</v>
      </c>
      <c r="BA122" s="1017"/>
      <c r="BB122" s="1017"/>
      <c r="BC122" s="1017"/>
      <c r="BD122" s="1017"/>
      <c r="BE122" s="1017"/>
      <c r="BF122" s="1017"/>
      <c r="BG122" s="1017"/>
      <c r="BH122" s="1017"/>
      <c r="BI122" s="1017"/>
      <c r="BJ122" s="1017"/>
      <c r="BK122" s="1017"/>
      <c r="BL122" s="1017"/>
      <c r="BM122" s="1017"/>
      <c r="BN122" s="1017"/>
      <c r="BO122" s="1017"/>
      <c r="BP122" s="1018"/>
      <c r="BQ122" s="1049">
        <v>43133450</v>
      </c>
      <c r="BR122" s="1050"/>
      <c r="BS122" s="1050"/>
      <c r="BT122" s="1050"/>
      <c r="BU122" s="1050"/>
      <c r="BV122" s="1050">
        <v>41838061</v>
      </c>
      <c r="BW122" s="1050"/>
      <c r="BX122" s="1050"/>
      <c r="BY122" s="1050"/>
      <c r="BZ122" s="1050"/>
      <c r="CA122" s="1050">
        <v>41153861</v>
      </c>
      <c r="CB122" s="1050"/>
      <c r="CC122" s="1050"/>
      <c r="CD122" s="1050"/>
      <c r="CE122" s="1050"/>
      <c r="CF122" s="1070">
        <v>217.6</v>
      </c>
      <c r="CG122" s="1071"/>
      <c r="CH122" s="1071"/>
      <c r="CI122" s="1071"/>
      <c r="CJ122" s="1071"/>
      <c r="CK122" s="1062"/>
      <c r="CL122" s="1063"/>
      <c r="CM122" s="1063"/>
      <c r="CN122" s="1063"/>
      <c r="CO122" s="1064"/>
      <c r="CP122" s="1072" t="s">
        <v>480</v>
      </c>
      <c r="CQ122" s="1073"/>
      <c r="CR122" s="1073"/>
      <c r="CS122" s="1073"/>
      <c r="CT122" s="1073"/>
      <c r="CU122" s="1073"/>
      <c r="CV122" s="1073"/>
      <c r="CW122" s="1073"/>
      <c r="CX122" s="1073"/>
      <c r="CY122" s="1073"/>
      <c r="CZ122" s="1073"/>
      <c r="DA122" s="1073"/>
      <c r="DB122" s="1073"/>
      <c r="DC122" s="1073"/>
      <c r="DD122" s="1073"/>
      <c r="DE122" s="1073"/>
      <c r="DF122" s="1074"/>
      <c r="DG122" s="971">
        <v>523173</v>
      </c>
      <c r="DH122" s="972"/>
      <c r="DI122" s="972"/>
      <c r="DJ122" s="972"/>
      <c r="DK122" s="972"/>
      <c r="DL122" s="972">
        <v>543016</v>
      </c>
      <c r="DM122" s="972"/>
      <c r="DN122" s="972"/>
      <c r="DO122" s="972"/>
      <c r="DP122" s="972"/>
      <c r="DQ122" s="972">
        <v>555478</v>
      </c>
      <c r="DR122" s="972"/>
      <c r="DS122" s="972"/>
      <c r="DT122" s="972"/>
      <c r="DU122" s="972"/>
      <c r="DV122" s="973">
        <v>2.9</v>
      </c>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237</v>
      </c>
      <c r="AB123" s="1011"/>
      <c r="AC123" s="1011"/>
      <c r="AD123" s="1011"/>
      <c r="AE123" s="1012"/>
      <c r="AF123" s="1013" t="s">
        <v>438</v>
      </c>
      <c r="AG123" s="1011"/>
      <c r="AH123" s="1011"/>
      <c r="AI123" s="1011"/>
      <c r="AJ123" s="1012"/>
      <c r="AK123" s="1013" t="s">
        <v>237</v>
      </c>
      <c r="AL123" s="1011"/>
      <c r="AM123" s="1011"/>
      <c r="AN123" s="1011"/>
      <c r="AO123" s="1012"/>
      <c r="AP123" s="1014" t="s">
        <v>439</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481</v>
      </c>
      <c r="BP123" s="1058"/>
      <c r="BQ123" s="1117">
        <v>65054532</v>
      </c>
      <c r="BR123" s="1118"/>
      <c r="BS123" s="1118"/>
      <c r="BT123" s="1118"/>
      <c r="BU123" s="1118"/>
      <c r="BV123" s="1118">
        <v>64353042</v>
      </c>
      <c r="BW123" s="1118"/>
      <c r="BX123" s="1118"/>
      <c r="BY123" s="1118"/>
      <c r="BZ123" s="1118"/>
      <c r="CA123" s="1118">
        <v>64870098</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v>147224</v>
      </c>
      <c r="DH123" s="1011"/>
      <c r="DI123" s="1011"/>
      <c r="DJ123" s="1011"/>
      <c r="DK123" s="1012"/>
      <c r="DL123" s="1013">
        <v>152785</v>
      </c>
      <c r="DM123" s="1011"/>
      <c r="DN123" s="1011"/>
      <c r="DO123" s="1011"/>
      <c r="DP123" s="1012"/>
      <c r="DQ123" s="1013">
        <v>163319</v>
      </c>
      <c r="DR123" s="1011"/>
      <c r="DS123" s="1011"/>
      <c r="DT123" s="1011"/>
      <c r="DU123" s="1012"/>
      <c r="DV123" s="1014">
        <v>0.9</v>
      </c>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466</v>
      </c>
      <c r="AB124" s="1011"/>
      <c r="AC124" s="1011"/>
      <c r="AD124" s="1011"/>
      <c r="AE124" s="1012"/>
      <c r="AF124" s="1013" t="s">
        <v>483</v>
      </c>
      <c r="AG124" s="1011"/>
      <c r="AH124" s="1011"/>
      <c r="AI124" s="1011"/>
      <c r="AJ124" s="1012"/>
      <c r="AK124" s="1013" t="s">
        <v>438</v>
      </c>
      <c r="AL124" s="1011"/>
      <c r="AM124" s="1011"/>
      <c r="AN124" s="1011"/>
      <c r="AO124" s="1012"/>
      <c r="AP124" s="1014" t="s">
        <v>483</v>
      </c>
      <c r="AQ124" s="1015"/>
      <c r="AR124" s="1015"/>
      <c r="AS124" s="1015"/>
      <c r="AT124" s="1016"/>
      <c r="AU124" s="1113" t="s">
        <v>484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9.9</v>
      </c>
      <c r="BR124" s="1080"/>
      <c r="BS124" s="1080"/>
      <c r="BT124" s="1080"/>
      <c r="BU124" s="1080"/>
      <c r="BV124" s="1080">
        <v>5.5</v>
      </c>
      <c r="BW124" s="1080"/>
      <c r="BX124" s="1080"/>
      <c r="BY124" s="1080"/>
      <c r="BZ124" s="1080"/>
      <c r="CA124" s="1080" t="s">
        <v>439</v>
      </c>
      <c r="CB124" s="1080"/>
      <c r="CC124" s="1080"/>
      <c r="CD124" s="1080"/>
      <c r="CE124" s="1080"/>
      <c r="CF124" s="1081"/>
      <c r="CG124" s="1082"/>
      <c r="CH124" s="1082"/>
      <c r="CI124" s="1082"/>
      <c r="CJ124" s="1083"/>
      <c r="CK124" s="1065"/>
      <c r="CL124" s="1065"/>
      <c r="CM124" s="1065"/>
      <c r="CN124" s="1065"/>
      <c r="CO124" s="1066"/>
      <c r="CP124" s="1072" t="s">
        <v>485</v>
      </c>
      <c r="CQ124" s="1073"/>
      <c r="CR124" s="1073"/>
      <c r="CS124" s="1073"/>
      <c r="CT124" s="1073"/>
      <c r="CU124" s="1073"/>
      <c r="CV124" s="1073"/>
      <c r="CW124" s="1073"/>
      <c r="CX124" s="1073"/>
      <c r="CY124" s="1073"/>
      <c r="CZ124" s="1073"/>
      <c r="DA124" s="1073"/>
      <c r="DB124" s="1073"/>
      <c r="DC124" s="1073"/>
      <c r="DD124" s="1073"/>
      <c r="DE124" s="1073"/>
      <c r="DF124" s="1074"/>
      <c r="DG124" s="1057">
        <v>3309084</v>
      </c>
      <c r="DH124" s="1036"/>
      <c r="DI124" s="1036"/>
      <c r="DJ124" s="1036"/>
      <c r="DK124" s="1037"/>
      <c r="DL124" s="1035">
        <v>3438826</v>
      </c>
      <c r="DM124" s="1036"/>
      <c r="DN124" s="1036"/>
      <c r="DO124" s="1036"/>
      <c r="DP124" s="1037"/>
      <c r="DQ124" s="1035">
        <v>54844</v>
      </c>
      <c r="DR124" s="1036"/>
      <c r="DS124" s="1036"/>
      <c r="DT124" s="1036"/>
      <c r="DU124" s="1037"/>
      <c r="DV124" s="1038">
        <v>0.3</v>
      </c>
      <c r="DW124" s="1039"/>
      <c r="DX124" s="1039"/>
      <c r="DY124" s="1039"/>
      <c r="DZ124" s="1040"/>
    </row>
    <row r="125" spans="1:130" s="246"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438</v>
      </c>
      <c r="AB125" s="1011"/>
      <c r="AC125" s="1011"/>
      <c r="AD125" s="1011"/>
      <c r="AE125" s="1012"/>
      <c r="AF125" s="1013" t="s">
        <v>466</v>
      </c>
      <c r="AG125" s="1011"/>
      <c r="AH125" s="1011"/>
      <c r="AI125" s="1011"/>
      <c r="AJ125" s="1012"/>
      <c r="AK125" s="1013" t="s">
        <v>237</v>
      </c>
      <c r="AL125" s="1011"/>
      <c r="AM125" s="1011"/>
      <c r="AN125" s="1011"/>
      <c r="AO125" s="1012"/>
      <c r="AP125" s="1014" t="s">
        <v>483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486</v>
      </c>
      <c r="CL125" s="1060"/>
      <c r="CM125" s="1060"/>
      <c r="CN125" s="1060"/>
      <c r="CO125" s="1061"/>
      <c r="CP125" s="992" t="s">
        <v>487</v>
      </c>
      <c r="CQ125" s="941"/>
      <c r="CR125" s="941"/>
      <c r="CS125" s="941"/>
      <c r="CT125" s="941"/>
      <c r="CU125" s="941"/>
      <c r="CV125" s="941"/>
      <c r="CW125" s="941"/>
      <c r="CX125" s="941"/>
      <c r="CY125" s="941"/>
      <c r="CZ125" s="941"/>
      <c r="DA125" s="941"/>
      <c r="DB125" s="941"/>
      <c r="DC125" s="941"/>
      <c r="DD125" s="941"/>
      <c r="DE125" s="941"/>
      <c r="DF125" s="942"/>
      <c r="DG125" s="978" t="s">
        <v>466</v>
      </c>
      <c r="DH125" s="979"/>
      <c r="DI125" s="979"/>
      <c r="DJ125" s="979"/>
      <c r="DK125" s="979"/>
      <c r="DL125" s="979" t="s">
        <v>439</v>
      </c>
      <c r="DM125" s="979"/>
      <c r="DN125" s="979"/>
      <c r="DO125" s="979"/>
      <c r="DP125" s="979"/>
      <c r="DQ125" s="979" t="s">
        <v>466</v>
      </c>
      <c r="DR125" s="979"/>
      <c r="DS125" s="979"/>
      <c r="DT125" s="979"/>
      <c r="DU125" s="979"/>
      <c r="DV125" s="980" t="s">
        <v>237</v>
      </c>
      <c r="DW125" s="980"/>
      <c r="DX125" s="980"/>
      <c r="DY125" s="980"/>
      <c r="DZ125" s="981"/>
    </row>
    <row r="126" spans="1:130" s="246" customFormat="1" ht="26.25" customHeight="1" thickBot="1" x14ac:dyDescent="0.2">
      <c r="A126" s="1111"/>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439</v>
      </c>
      <c r="AB126" s="1011"/>
      <c r="AC126" s="1011"/>
      <c r="AD126" s="1011"/>
      <c r="AE126" s="1012"/>
      <c r="AF126" s="1013" t="s">
        <v>483</v>
      </c>
      <c r="AG126" s="1011"/>
      <c r="AH126" s="1011"/>
      <c r="AI126" s="1011"/>
      <c r="AJ126" s="1012"/>
      <c r="AK126" s="1013" t="s">
        <v>439</v>
      </c>
      <c r="AL126" s="1011"/>
      <c r="AM126" s="1011"/>
      <c r="AN126" s="1011"/>
      <c r="AO126" s="1012"/>
      <c r="AP126" s="1014" t="s">
        <v>438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488</v>
      </c>
      <c r="CQ126" s="1002"/>
      <c r="CR126" s="1002"/>
      <c r="CS126" s="1002"/>
      <c r="CT126" s="1002"/>
      <c r="CU126" s="1002"/>
      <c r="CV126" s="1002"/>
      <c r="CW126" s="1002"/>
      <c r="CX126" s="1002"/>
      <c r="CY126" s="1002"/>
      <c r="CZ126" s="1002"/>
      <c r="DA126" s="1002"/>
      <c r="DB126" s="1002"/>
      <c r="DC126" s="1002"/>
      <c r="DD126" s="1002"/>
      <c r="DE126" s="1002"/>
      <c r="DF126" s="1003"/>
      <c r="DG126" s="971">
        <v>244538</v>
      </c>
      <c r="DH126" s="972"/>
      <c r="DI126" s="972"/>
      <c r="DJ126" s="972"/>
      <c r="DK126" s="972"/>
      <c r="DL126" s="972">
        <v>520366</v>
      </c>
      <c r="DM126" s="972"/>
      <c r="DN126" s="972"/>
      <c r="DO126" s="972"/>
      <c r="DP126" s="972"/>
      <c r="DQ126" s="972">
        <v>473328</v>
      </c>
      <c r="DR126" s="972"/>
      <c r="DS126" s="972"/>
      <c r="DT126" s="972"/>
      <c r="DU126" s="972"/>
      <c r="DV126" s="973">
        <v>2.5</v>
      </c>
      <c r="DW126" s="973"/>
      <c r="DX126" s="973"/>
      <c r="DY126" s="973"/>
      <c r="DZ126" s="974"/>
    </row>
    <row r="127" spans="1:130" s="246" customFormat="1" ht="26.25" customHeight="1" x14ac:dyDescent="0.15">
      <c r="A127" s="1112"/>
      <c r="B127" s="1000"/>
      <c r="C127" s="1054" t="s">
        <v>489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7506</v>
      </c>
      <c r="AB127" s="1011"/>
      <c r="AC127" s="1011"/>
      <c r="AD127" s="1011"/>
      <c r="AE127" s="1012"/>
      <c r="AF127" s="1013">
        <v>7927</v>
      </c>
      <c r="AG127" s="1011"/>
      <c r="AH127" s="1011"/>
      <c r="AI127" s="1011"/>
      <c r="AJ127" s="1012"/>
      <c r="AK127" s="1013">
        <v>7606</v>
      </c>
      <c r="AL127" s="1011"/>
      <c r="AM127" s="1011"/>
      <c r="AN127" s="1011"/>
      <c r="AO127" s="1012"/>
      <c r="AP127" s="1014">
        <v>0</v>
      </c>
      <c r="AQ127" s="1015"/>
      <c r="AR127" s="1015"/>
      <c r="AS127" s="1015"/>
      <c r="AT127" s="1016"/>
      <c r="AU127" s="282"/>
      <c r="AV127" s="282"/>
      <c r="AW127" s="282"/>
      <c r="AX127" s="1084" t="s">
        <v>490</v>
      </c>
      <c r="AY127" s="1085"/>
      <c r="AZ127" s="1085"/>
      <c r="BA127" s="1085"/>
      <c r="BB127" s="1085"/>
      <c r="BC127" s="1085"/>
      <c r="BD127" s="1085"/>
      <c r="BE127" s="1086"/>
      <c r="BF127" s="1087" t="s">
        <v>491</v>
      </c>
      <c r="BG127" s="1085"/>
      <c r="BH127" s="1085"/>
      <c r="BI127" s="1085"/>
      <c r="BJ127" s="1085"/>
      <c r="BK127" s="1085"/>
      <c r="BL127" s="1086"/>
      <c r="BM127" s="1087" t="s">
        <v>492</v>
      </c>
      <c r="BN127" s="1085"/>
      <c r="BO127" s="1085"/>
      <c r="BP127" s="1085"/>
      <c r="BQ127" s="1085"/>
      <c r="BR127" s="1085"/>
      <c r="BS127" s="1086"/>
      <c r="BT127" s="1087" t="s">
        <v>493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494</v>
      </c>
      <c r="CQ127" s="1002"/>
      <c r="CR127" s="1002"/>
      <c r="CS127" s="1002"/>
      <c r="CT127" s="1002"/>
      <c r="CU127" s="1002"/>
      <c r="CV127" s="1002"/>
      <c r="CW127" s="1002"/>
      <c r="CX127" s="1002"/>
      <c r="CY127" s="1002"/>
      <c r="CZ127" s="1002"/>
      <c r="DA127" s="1002"/>
      <c r="DB127" s="1002"/>
      <c r="DC127" s="1002"/>
      <c r="DD127" s="1002"/>
      <c r="DE127" s="1002"/>
      <c r="DF127" s="1003"/>
      <c r="DG127" s="971" t="s">
        <v>412</v>
      </c>
      <c r="DH127" s="972"/>
      <c r="DI127" s="972"/>
      <c r="DJ127" s="972"/>
      <c r="DK127" s="972"/>
      <c r="DL127" s="972" t="s">
        <v>412</v>
      </c>
      <c r="DM127" s="972"/>
      <c r="DN127" s="972"/>
      <c r="DO127" s="972"/>
      <c r="DP127" s="972"/>
      <c r="DQ127" s="972" t="s">
        <v>439</v>
      </c>
      <c r="DR127" s="972"/>
      <c r="DS127" s="972"/>
      <c r="DT127" s="972"/>
      <c r="DU127" s="972"/>
      <c r="DV127" s="973" t="s">
        <v>439</v>
      </c>
      <c r="DW127" s="973"/>
      <c r="DX127" s="973"/>
      <c r="DY127" s="973"/>
      <c r="DZ127" s="974"/>
    </row>
    <row r="128" spans="1:130" s="246" customFormat="1" ht="26.25" customHeight="1" thickBot="1" x14ac:dyDescent="0.2">
      <c r="A128" s="1095" t="s">
        <v>495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496</v>
      </c>
      <c r="X128" s="1097"/>
      <c r="Y128" s="1097"/>
      <c r="Z128" s="1098"/>
      <c r="AA128" s="1099">
        <v>342900</v>
      </c>
      <c r="AB128" s="1100"/>
      <c r="AC128" s="1100"/>
      <c r="AD128" s="1100"/>
      <c r="AE128" s="1101"/>
      <c r="AF128" s="1102">
        <v>319235</v>
      </c>
      <c r="AG128" s="1100"/>
      <c r="AH128" s="1100"/>
      <c r="AI128" s="1100"/>
      <c r="AJ128" s="1101"/>
      <c r="AK128" s="1102">
        <v>340513</v>
      </c>
      <c r="AL128" s="1100"/>
      <c r="AM128" s="1100"/>
      <c r="AN128" s="1100"/>
      <c r="AO128" s="1101"/>
      <c r="AP128" s="1103"/>
      <c r="AQ128" s="1104"/>
      <c r="AR128" s="1104"/>
      <c r="AS128" s="1104"/>
      <c r="AT128" s="1105"/>
      <c r="AU128" s="282"/>
      <c r="AV128" s="282"/>
      <c r="AW128" s="282"/>
      <c r="AX128" s="940" t="s">
        <v>497</v>
      </c>
      <c r="AY128" s="941"/>
      <c r="AZ128" s="941"/>
      <c r="BA128" s="941"/>
      <c r="BB128" s="941"/>
      <c r="BC128" s="941"/>
      <c r="BD128" s="941"/>
      <c r="BE128" s="942"/>
      <c r="BF128" s="1106" t="s">
        <v>237</v>
      </c>
      <c r="BG128" s="1107"/>
      <c r="BH128" s="1107"/>
      <c r="BI128" s="1107"/>
      <c r="BJ128" s="1107"/>
      <c r="BK128" s="1107"/>
      <c r="BL128" s="1108"/>
      <c r="BM128" s="1106">
        <v>12.19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498</v>
      </c>
      <c r="CQ128" s="1089"/>
      <c r="CR128" s="1089"/>
      <c r="CS128" s="1089"/>
      <c r="CT128" s="1089"/>
      <c r="CU128" s="1089"/>
      <c r="CV128" s="1089"/>
      <c r="CW128" s="1089"/>
      <c r="CX128" s="1089"/>
      <c r="CY128" s="1089"/>
      <c r="CZ128" s="1089"/>
      <c r="DA128" s="1089"/>
      <c r="DB128" s="1089"/>
      <c r="DC128" s="1089"/>
      <c r="DD128" s="1089"/>
      <c r="DE128" s="1089"/>
      <c r="DF128" s="1090"/>
      <c r="DG128" s="1091" t="s">
        <v>438</v>
      </c>
      <c r="DH128" s="1092"/>
      <c r="DI128" s="1092"/>
      <c r="DJ128" s="1092"/>
      <c r="DK128" s="1092"/>
      <c r="DL128" s="1092" t="s">
        <v>483</v>
      </c>
      <c r="DM128" s="1092"/>
      <c r="DN128" s="1092"/>
      <c r="DO128" s="1092"/>
      <c r="DP128" s="1092"/>
      <c r="DQ128" s="1092" t="s">
        <v>483</v>
      </c>
      <c r="DR128" s="1092"/>
      <c r="DS128" s="1092"/>
      <c r="DT128" s="1092"/>
      <c r="DU128" s="1092"/>
      <c r="DV128" s="1093" t="s">
        <v>483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24065392</v>
      </c>
      <c r="AB129" s="1011"/>
      <c r="AC129" s="1011"/>
      <c r="AD129" s="1011"/>
      <c r="AE129" s="1012"/>
      <c r="AF129" s="1013">
        <v>23531849</v>
      </c>
      <c r="AG129" s="1011"/>
      <c r="AH129" s="1011"/>
      <c r="AI129" s="1011"/>
      <c r="AJ129" s="1012"/>
      <c r="AK129" s="1013">
        <v>23476030</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438</v>
      </c>
      <c r="BG129" s="1121"/>
      <c r="BH129" s="1121"/>
      <c r="BI129" s="1121"/>
      <c r="BJ129" s="1121"/>
      <c r="BK129" s="1121"/>
      <c r="BL129" s="1122"/>
      <c r="BM129" s="1120">
        <v>17.190000000000001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4520771</v>
      </c>
      <c r="AB130" s="1011"/>
      <c r="AC130" s="1011"/>
      <c r="AD130" s="1011"/>
      <c r="AE130" s="1012"/>
      <c r="AF130" s="1013">
        <v>4499552</v>
      </c>
      <c r="AG130" s="1011"/>
      <c r="AH130" s="1011"/>
      <c r="AI130" s="1011"/>
      <c r="AJ130" s="1012"/>
      <c r="AK130" s="1013">
        <v>4567063</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8.1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19544621</v>
      </c>
      <c r="AB131" s="1036"/>
      <c r="AC131" s="1036"/>
      <c r="AD131" s="1036"/>
      <c r="AE131" s="1037"/>
      <c r="AF131" s="1035">
        <v>19032297</v>
      </c>
      <c r="AG131" s="1036"/>
      <c r="AH131" s="1036"/>
      <c r="AI131" s="1036"/>
      <c r="AJ131" s="1037"/>
      <c r="AK131" s="1035">
        <v>18908967</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t="s">
        <v>506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508</v>
      </c>
      <c r="W132" s="1149"/>
      <c r="X132" s="1149"/>
      <c r="Y132" s="1149"/>
      <c r="Z132" s="1150"/>
      <c r="AA132" s="1151">
        <v>7.7920978869999997</v>
      </c>
      <c r="AB132" s="1152"/>
      <c r="AC132" s="1152"/>
      <c r="AD132" s="1152"/>
      <c r="AE132" s="1153"/>
      <c r="AF132" s="1154">
        <v>8.2812442449999999</v>
      </c>
      <c r="AG132" s="1152"/>
      <c r="AH132" s="1152"/>
      <c r="AI132" s="1152"/>
      <c r="AJ132" s="1153"/>
      <c r="AK132" s="1154">
        <v>8.5232260439999994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509</v>
      </c>
      <c r="W133" s="1132"/>
      <c r="X133" s="1132"/>
      <c r="Y133" s="1132"/>
      <c r="Z133" s="1133"/>
      <c r="AA133" s="1134">
        <v>8.1999999999999993</v>
      </c>
      <c r="AB133" s="1135"/>
      <c r="AC133" s="1135"/>
      <c r="AD133" s="1135"/>
      <c r="AE133" s="1136"/>
      <c r="AF133" s="1134">
        <v>7.9</v>
      </c>
      <c r="AG133" s="1135"/>
      <c r="AH133" s="1135"/>
      <c r="AI133" s="1135"/>
      <c r="AJ133" s="1136"/>
      <c r="AK133" s="1134">
        <v>8.1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CAqnFO2B4Cw3viXZYUa2YEPrSJfMIKC7BDlRVqQtExzTAT4KsHvVfECnP3S1T+eAkFFNCaEKa/A8grVgXgY4g==" saltValue="1d7mKwccDD/Wo4r9AhL2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ZA+ymhSD7sEVPxcLtzvJbBfx4rJ1pn7gbq2sqX/U7smRZb3Txbs+x2u+1j0Ub0Ycb7ryPj1psVnAIbqIxz+dA==" saltValue="AM9/9K0RwW/6rr4by74om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7pQAoz6dx0Ze/x2KvOvJHAfhbAnJOaZJYobTbm8Xm708UgdpDa5iiIAbaxYBFAtgNM9gTUX8X4a1uMymo9WZg==" saltValue="xKIOAl4oBKLnU2w5Nfmt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518</v>
      </c>
      <c r="AL9" s="1175"/>
      <c r="AM9" s="1175"/>
      <c r="AN9" s="1176"/>
      <c r="AO9" s="312">
        <v>7287892</v>
      </c>
      <c r="AP9" s="312">
        <v>98153</v>
      </c>
      <c r="AQ9" s="313">
        <v>72852</v>
      </c>
      <c r="AR9" s="314">
        <v>34.700000000000003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519</v>
      </c>
      <c r="AL10" s="1175"/>
      <c r="AM10" s="1175"/>
      <c r="AN10" s="1176"/>
      <c r="AO10" s="315">
        <v>735514</v>
      </c>
      <c r="AP10" s="315">
        <v>9906</v>
      </c>
      <c r="AQ10" s="316">
        <v>5779</v>
      </c>
      <c r="AR10" s="317">
        <v>71.400000000000006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520</v>
      </c>
      <c r="AL11" s="1175"/>
      <c r="AM11" s="1175"/>
      <c r="AN11" s="1176"/>
      <c r="AO11" s="315">
        <v>67538</v>
      </c>
      <c r="AP11" s="315">
        <v>910</v>
      </c>
      <c r="AQ11" s="316">
        <v>5205</v>
      </c>
      <c r="AR11" s="317">
        <v>-82.5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521</v>
      </c>
      <c r="AL12" s="1175"/>
      <c r="AM12" s="1175"/>
      <c r="AN12" s="1176"/>
      <c r="AO12" s="315" t="s">
        <v>522</v>
      </c>
      <c r="AP12" s="315" t="s">
        <v>522</v>
      </c>
      <c r="AQ12" s="316">
        <v>1186</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523</v>
      </c>
      <c r="AL13" s="1175"/>
      <c r="AM13" s="1175"/>
      <c r="AN13" s="1176"/>
      <c r="AO13" s="315" t="s">
        <v>522</v>
      </c>
      <c r="AP13" s="315" t="s">
        <v>522</v>
      </c>
      <c r="AQ13" s="316">
        <v>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524</v>
      </c>
      <c r="AL14" s="1175"/>
      <c r="AM14" s="1175"/>
      <c r="AN14" s="1176"/>
      <c r="AO14" s="315">
        <v>230031</v>
      </c>
      <c r="AP14" s="315">
        <v>3098</v>
      </c>
      <c r="AQ14" s="316">
        <v>3005</v>
      </c>
      <c r="AR14" s="317">
        <v>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525</v>
      </c>
      <c r="AL15" s="1175"/>
      <c r="AM15" s="1175"/>
      <c r="AN15" s="1176"/>
      <c r="AO15" s="315">
        <v>194827</v>
      </c>
      <c r="AP15" s="315">
        <v>2624</v>
      </c>
      <c r="AQ15" s="316">
        <v>1720</v>
      </c>
      <c r="AR15" s="317">
        <v>52.6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526</v>
      </c>
      <c r="AL16" s="1178"/>
      <c r="AM16" s="1178"/>
      <c r="AN16" s="1179"/>
      <c r="AO16" s="315">
        <v>-734137</v>
      </c>
      <c r="AP16" s="315">
        <v>-9887</v>
      </c>
      <c r="AQ16" s="316">
        <v>-6900</v>
      </c>
      <c r="AR16" s="317">
        <v>43.3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7781665</v>
      </c>
      <c r="AP17" s="315">
        <v>104804</v>
      </c>
      <c r="AQ17" s="316">
        <v>82850</v>
      </c>
      <c r="AR17" s="317">
        <v>26.5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531</v>
      </c>
      <c r="AL21" s="1170"/>
      <c r="AM21" s="1170"/>
      <c r="AN21" s="1171"/>
      <c r="AO21" s="327">
        <v>10.76</v>
      </c>
      <c r="AP21" s="328">
        <v>8.1999999999999993</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532</v>
      </c>
      <c r="AL22" s="1170"/>
      <c r="AM22" s="1170"/>
      <c r="AN22" s="1171"/>
      <c r="AO22" s="332">
        <v>99.3</v>
      </c>
      <c r="AP22" s="333">
        <v>97.9</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536</v>
      </c>
      <c r="AL32" s="1186"/>
      <c r="AM32" s="1186"/>
      <c r="AN32" s="1187"/>
      <c r="AO32" s="342">
        <v>5667704</v>
      </c>
      <c r="AP32" s="342">
        <v>76333</v>
      </c>
      <c r="AQ32" s="343">
        <v>53769</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537</v>
      </c>
      <c r="AL33" s="1186"/>
      <c r="AM33" s="1186"/>
      <c r="AN33" s="1187"/>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538</v>
      </c>
      <c r="AL34" s="1186"/>
      <c r="AM34" s="1186"/>
      <c r="AN34" s="1187"/>
      <c r="AO34" s="342" t="s">
        <v>522</v>
      </c>
      <c r="AP34" s="342" t="s">
        <v>522</v>
      </c>
      <c r="AQ34" s="343">
        <v>30</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539</v>
      </c>
      <c r="AL35" s="1186"/>
      <c r="AM35" s="1186"/>
      <c r="AN35" s="1187"/>
      <c r="AO35" s="342">
        <v>456310</v>
      </c>
      <c r="AP35" s="342">
        <v>6146</v>
      </c>
      <c r="AQ35" s="343">
        <v>13935</v>
      </c>
      <c r="AR35" s="344">
        <v>-55.9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540</v>
      </c>
      <c r="AL36" s="1186"/>
      <c r="AM36" s="1186"/>
      <c r="AN36" s="1187"/>
      <c r="AO36" s="342">
        <v>387610</v>
      </c>
      <c r="AP36" s="342">
        <v>5220</v>
      </c>
      <c r="AQ36" s="343">
        <v>1254</v>
      </c>
      <c r="AR36" s="344">
        <v>316.3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541</v>
      </c>
      <c r="AL37" s="1186"/>
      <c r="AM37" s="1186"/>
      <c r="AN37" s="1187"/>
      <c r="AO37" s="342">
        <v>7606</v>
      </c>
      <c r="AP37" s="342">
        <v>102</v>
      </c>
      <c r="AQ37" s="343">
        <v>601</v>
      </c>
      <c r="AR37" s="344">
        <v>-83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542</v>
      </c>
      <c r="AL38" s="1189"/>
      <c r="AM38" s="1189"/>
      <c r="AN38" s="1190"/>
      <c r="AO38" s="345" t="s">
        <v>522</v>
      </c>
      <c r="AP38" s="345" t="s">
        <v>522</v>
      </c>
      <c r="AQ38" s="346">
        <v>1</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543</v>
      </c>
      <c r="AL39" s="1189"/>
      <c r="AM39" s="1189"/>
      <c r="AN39" s="1190"/>
      <c r="AO39" s="342">
        <v>-340513</v>
      </c>
      <c r="AP39" s="342">
        <v>-4586</v>
      </c>
      <c r="AQ39" s="343">
        <v>-4013</v>
      </c>
      <c r="AR39" s="344">
        <v>14.3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544</v>
      </c>
      <c r="AL40" s="1186"/>
      <c r="AM40" s="1186"/>
      <c r="AN40" s="1187"/>
      <c r="AO40" s="342">
        <v>-4567063</v>
      </c>
      <c r="AP40" s="342">
        <v>-61509</v>
      </c>
      <c r="AQ40" s="343">
        <v>-48341</v>
      </c>
      <c r="AR40" s="344">
        <v>27.2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1611654</v>
      </c>
      <c r="AP41" s="342">
        <v>21706</v>
      </c>
      <c r="AQ41" s="343">
        <v>17235</v>
      </c>
      <c r="AR41" s="344">
        <v>25.9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513</v>
      </c>
      <c r="AN49" s="1182" t="s">
        <v>548</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9975939</v>
      </c>
      <c r="AN51" s="364">
        <v>126822</v>
      </c>
      <c r="AO51" s="365">
        <v>16.7</v>
      </c>
      <c r="AP51" s="366">
        <v>66255</v>
      </c>
      <c r="AQ51" s="367">
        <v>3.6</v>
      </c>
      <c r="AR51" s="368">
        <v>13.1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3170020</v>
      </c>
      <c r="AN52" s="372">
        <v>40300</v>
      </c>
      <c r="AO52" s="373">
        <v>45.5</v>
      </c>
      <c r="AP52" s="374">
        <v>31822</v>
      </c>
      <c r="AQ52" s="375">
        <v>8.8000000000000007</v>
      </c>
      <c r="AR52" s="376">
        <v>36.700000000000003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6889541</v>
      </c>
      <c r="AN53" s="364">
        <v>88913</v>
      </c>
      <c r="AO53" s="365">
        <v>-29.9</v>
      </c>
      <c r="AP53" s="366">
        <v>92247</v>
      </c>
      <c r="AQ53" s="367">
        <v>39.200000000000003</v>
      </c>
      <c r="AR53" s="368">
        <v>-69.099999999999994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4046742</v>
      </c>
      <c r="AN54" s="372">
        <v>52225</v>
      </c>
      <c r="AO54" s="373">
        <v>29.6</v>
      </c>
      <c r="AP54" s="374">
        <v>37204</v>
      </c>
      <c r="AQ54" s="375">
        <v>16.899999999999999</v>
      </c>
      <c r="AR54" s="376">
        <v>12.7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4899077</v>
      </c>
      <c r="AN55" s="364">
        <v>64033</v>
      </c>
      <c r="AO55" s="365">
        <v>-28</v>
      </c>
      <c r="AP55" s="366">
        <v>67319</v>
      </c>
      <c r="AQ55" s="367">
        <v>-27</v>
      </c>
      <c r="AR55" s="368">
        <v>-1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2132141</v>
      </c>
      <c r="AN56" s="372">
        <v>27868</v>
      </c>
      <c r="AO56" s="373">
        <v>-46.6</v>
      </c>
      <c r="AP56" s="374">
        <v>38101</v>
      </c>
      <c r="AQ56" s="375">
        <v>2.4</v>
      </c>
      <c r="AR56" s="376">
        <v>-49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3025606</v>
      </c>
      <c r="AN57" s="364">
        <v>40120</v>
      </c>
      <c r="AO57" s="365">
        <v>-37.299999999999997</v>
      </c>
      <c r="AP57" s="366">
        <v>70615</v>
      </c>
      <c r="AQ57" s="367">
        <v>4.9000000000000004</v>
      </c>
      <c r="AR57" s="368">
        <v>-42.2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1532360</v>
      </c>
      <c r="AN58" s="372">
        <v>20319</v>
      </c>
      <c r="AO58" s="373">
        <v>-27.1</v>
      </c>
      <c r="AP58" s="374">
        <v>37382</v>
      </c>
      <c r="AQ58" s="375">
        <v>-1.9</v>
      </c>
      <c r="AR58" s="376">
        <v>-25.2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5222704</v>
      </c>
      <c r="AN59" s="364">
        <v>70339</v>
      </c>
      <c r="AO59" s="365">
        <v>75.3</v>
      </c>
      <c r="AP59" s="366">
        <v>69185</v>
      </c>
      <c r="AQ59" s="367">
        <v>-2</v>
      </c>
      <c r="AR59" s="368">
        <v>77.3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2860803</v>
      </c>
      <c r="AN60" s="372">
        <v>38529</v>
      </c>
      <c r="AO60" s="373">
        <v>89.6</v>
      </c>
      <c r="AP60" s="374">
        <v>38519</v>
      </c>
      <c r="AQ60" s="375">
        <v>3</v>
      </c>
      <c r="AR60" s="376">
        <v>86.6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6002573</v>
      </c>
      <c r="AN61" s="379">
        <v>78045</v>
      </c>
      <c r="AO61" s="380">
        <v>-0.6</v>
      </c>
      <c r="AP61" s="381">
        <v>73124</v>
      </c>
      <c r="AQ61" s="382">
        <v>3.7</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2748413</v>
      </c>
      <c r="AN62" s="372">
        <v>35848</v>
      </c>
      <c r="AO62" s="373">
        <v>18.2</v>
      </c>
      <c r="AP62" s="374">
        <v>36606</v>
      </c>
      <c r="AQ62" s="375">
        <v>5.8</v>
      </c>
      <c r="AR62" s="376">
        <v>12.4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tKqD3tt6npusSPza6As/TEaJ+03fmoNleZhE5yguVPKZRfE3e3B2XXlJiFf1op6Yr0bWLl8zNWkJu3+hrus5w==" saltValue="11lcU8lRnvBR4vy8Wi0X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7GaIWBxRqcdXkj/TNt5wATN1q5vXSahHyzoHaLknIfUpY0E+PP/+ERdVxfVSLafS/s6EIhVyX5kJutwlzPBAQ==" saltValue="PUDtMQL9n06fyuvp/46/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c1facCZvJXZY79ZJ49wGq44c41QO/t20wkHYakcRMdTvCUjbliLf5nuQCWvq7EBBhNp8UPZGna/a5eoSWO9Rg==" saltValue="/nRvoKq6EABcJ3URUo91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18.53</v>
      </c>
      <c r="G47" s="12">
        <v>14.54</v>
      </c>
      <c r="H47" s="12">
        <v>14.81</v>
      </c>
      <c r="I47" s="12">
        <v>15.14</v>
      </c>
      <c r="J47" s="13">
        <v>15.18</v>
      </c>
    </row>
    <row r="48" spans="2:10" ht="57.75" customHeight="1" x14ac:dyDescent="0.15">
      <c r="B48" s="14"/>
      <c r="C48" s="1196" t="s">
        <v>4</v>
      </c>
      <c r="D48" s="1196"/>
      <c r="E48" s="1197"/>
      <c r="F48" s="15">
        <v>3.99</v>
      </c>
      <c r="G48" s="16">
        <v>5.1100000000000003</v>
      </c>
      <c r="H48" s="16">
        <v>6.41</v>
      </c>
      <c r="I48" s="16">
        <v>5.18</v>
      </c>
      <c r="J48" s="17">
        <v>5.14</v>
      </c>
    </row>
    <row r="49" spans="2:10" ht="57.75" customHeight="1" thickBot="1" x14ac:dyDescent="0.2">
      <c r="B49" s="18"/>
      <c r="C49" s="1198" t="s">
        <v>5</v>
      </c>
      <c r="D49" s="1198"/>
      <c r="E49" s="1199"/>
      <c r="F49" s="19">
        <v>4.26</v>
      </c>
      <c r="G49" s="20" t="s">
        <v>569</v>
      </c>
      <c r="H49" s="20">
        <v>1.21</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hoAiFIiQu2yyzKyKXoyptsxlU4+RTli0jdkkjZr549S6bod6Xw+vcnF9/W71JByZh8nFNGR3ckXrp6GFVw1yA==" saltValue="sYpQQTxbi6THdhQ4PTR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572</v>
      </c>
      <c r="D34" s="1206"/>
      <c r="E34" s="1207"/>
      <c r="F34" s="32" t="s">
        <v>573</v>
      </c>
      <c r="G34" s="33" t="s">
        <v>574</v>
      </c>
      <c r="H34" s="33" t="s">
        <v>574</v>
      </c>
      <c r="I34" s="33" t="s">
        <v>574</v>
      </c>
      <c r="J34" s="34" t="s">
        <v>574</v>
      </c>
      <c r="K34" s="22"/>
      <c r="L34" s="22"/>
      <c r="M34" s="22"/>
      <c r="N34" s="22"/>
      <c r="O34" s="22"/>
      <c r="P34" s="22"/>
    </row>
    <row r="35" spans="1:16" ht="39" customHeight="1" x14ac:dyDescent="0.15">
      <c r="A35" s="22"/>
      <c r="B35" s="35"/>
      <c r="C35" s="1200" t="s">
        <v>575</v>
      </c>
      <c r="D35" s="1201"/>
      <c r="E35" s="1202"/>
      <c r="F35" s="36" t="s">
        <v>576</v>
      </c>
      <c r="G35" s="37" t="s">
        <v>577</v>
      </c>
      <c r="H35" s="37" t="s">
        <v>578</v>
      </c>
      <c r="I35" s="37" t="s">
        <v>579</v>
      </c>
      <c r="J35" s="38" t="s">
        <v>580</v>
      </c>
      <c r="K35" s="22"/>
      <c r="L35" s="22"/>
      <c r="M35" s="22"/>
      <c r="N35" s="22"/>
      <c r="O35" s="22"/>
      <c r="P35" s="22"/>
    </row>
    <row r="36" spans="1:16" ht="39" customHeight="1" x14ac:dyDescent="0.15">
      <c r="A36" s="22"/>
      <c r="B36" s="35"/>
      <c r="C36" s="1200" t="s">
        <v>581</v>
      </c>
      <c r="D36" s="1201"/>
      <c r="E36" s="1202"/>
      <c r="F36" s="36" t="s">
        <v>582</v>
      </c>
      <c r="G36" s="37" t="s">
        <v>583</v>
      </c>
      <c r="H36" s="37" t="s">
        <v>584</v>
      </c>
      <c r="I36" s="37" t="s">
        <v>585</v>
      </c>
      <c r="J36" s="38" t="s">
        <v>586</v>
      </c>
      <c r="K36" s="22"/>
      <c r="L36" s="22"/>
      <c r="M36" s="22"/>
      <c r="N36" s="22"/>
      <c r="O36" s="22"/>
      <c r="P36" s="22"/>
    </row>
    <row r="37" spans="1:16" ht="39" customHeight="1" x14ac:dyDescent="0.15">
      <c r="A37" s="22"/>
      <c r="B37" s="35"/>
      <c r="C37" s="1200" t="s">
        <v>587</v>
      </c>
      <c r="D37" s="1201"/>
      <c r="E37" s="1202"/>
      <c r="F37" s="36">
        <v>7.15</v>
      </c>
      <c r="G37" s="37">
        <v>8.27</v>
      </c>
      <c r="H37" s="37">
        <v>9.91</v>
      </c>
      <c r="I37" s="37">
        <v>10.52</v>
      </c>
      <c r="J37" s="38">
        <v>11.82</v>
      </c>
      <c r="K37" s="22"/>
      <c r="L37" s="22"/>
      <c r="M37" s="22"/>
      <c r="N37" s="22"/>
      <c r="O37" s="22"/>
      <c r="P37" s="22"/>
    </row>
    <row r="38" spans="1:16" ht="39" customHeight="1" x14ac:dyDescent="0.15">
      <c r="A38" s="22"/>
      <c r="B38" s="35"/>
      <c r="C38" s="1200" t="s">
        <v>588</v>
      </c>
      <c r="D38" s="1201"/>
      <c r="E38" s="1202"/>
      <c r="F38" s="36">
        <v>6.27</v>
      </c>
      <c r="G38" s="37">
        <v>7.41</v>
      </c>
      <c r="H38" s="37">
        <v>8.56</v>
      </c>
      <c r="I38" s="37">
        <v>7.34</v>
      </c>
      <c r="J38" s="38">
        <v>7.23</v>
      </c>
      <c r="K38" s="22"/>
      <c r="L38" s="22"/>
      <c r="M38" s="22"/>
      <c r="N38" s="22"/>
      <c r="O38" s="22"/>
      <c r="P38" s="22"/>
    </row>
    <row r="39" spans="1:16" ht="39" customHeight="1" x14ac:dyDescent="0.15">
      <c r="A39" s="22"/>
      <c r="B39" s="35"/>
      <c r="C39" s="1200" t="s">
        <v>589</v>
      </c>
      <c r="D39" s="1201"/>
      <c r="E39" s="1202"/>
      <c r="F39" s="36">
        <v>0.26</v>
      </c>
      <c r="G39" s="37">
        <v>0.15</v>
      </c>
      <c r="H39" s="37">
        <v>0.21</v>
      </c>
      <c r="I39" s="37">
        <v>0.98</v>
      </c>
      <c r="J39" s="38">
        <v>1.04</v>
      </c>
      <c r="K39" s="22"/>
      <c r="L39" s="22"/>
      <c r="M39" s="22"/>
      <c r="N39" s="22"/>
      <c r="O39" s="22"/>
      <c r="P39" s="22"/>
    </row>
    <row r="40" spans="1:16" ht="39" customHeight="1" x14ac:dyDescent="0.15">
      <c r="A40" s="22"/>
      <c r="B40" s="35"/>
      <c r="C40" s="1200" t="s">
        <v>590</v>
      </c>
      <c r="D40" s="1201"/>
      <c r="E40" s="1202"/>
      <c r="F40" s="36">
        <v>0.63</v>
      </c>
      <c r="G40" s="37">
        <v>0.63</v>
      </c>
      <c r="H40" s="37">
        <v>0.64</v>
      </c>
      <c r="I40" s="37">
        <v>0.65</v>
      </c>
      <c r="J40" s="38">
        <v>0.65</v>
      </c>
      <c r="K40" s="22"/>
      <c r="L40" s="22"/>
      <c r="M40" s="22"/>
      <c r="N40" s="22"/>
      <c r="O40" s="22"/>
      <c r="P40" s="22"/>
    </row>
    <row r="41" spans="1:16" ht="39" customHeight="1" x14ac:dyDescent="0.15">
      <c r="A41" s="22"/>
      <c r="B41" s="35"/>
      <c r="C41" s="1200" t="s">
        <v>591</v>
      </c>
      <c r="D41" s="1201"/>
      <c r="E41" s="1202"/>
      <c r="F41" s="36">
        <v>0.36</v>
      </c>
      <c r="G41" s="37">
        <v>0.32</v>
      </c>
      <c r="H41" s="37">
        <v>0.37</v>
      </c>
      <c r="I41" s="37">
        <v>0.52</v>
      </c>
      <c r="J41" s="38">
        <v>0.23</v>
      </c>
      <c r="K41" s="22"/>
      <c r="L41" s="22"/>
      <c r="M41" s="22"/>
      <c r="N41" s="22"/>
      <c r="O41" s="22"/>
      <c r="P41" s="22"/>
    </row>
    <row r="42" spans="1:16" ht="39" customHeight="1" x14ac:dyDescent="0.15">
      <c r="A42" s="22"/>
      <c r="B42" s="39"/>
      <c r="C42" s="1200" t="s">
        <v>592</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593</v>
      </c>
      <c r="D43" s="1204"/>
      <c r="E43" s="1205"/>
      <c r="F43" s="41">
        <v>0.06</v>
      </c>
      <c r="G43" s="42">
        <v>0.05</v>
      </c>
      <c r="H43" s="42">
        <v>0.05</v>
      </c>
      <c r="I43" s="42">
        <v>0.1</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d99VaC18TqVluwVxPv/UxIxbNXsGF+sHYH0cJ/Y/7Ll1t74jJN9c2FoQcncf0lcJE3vRef/p6EMl5TEB32hw==" saltValue="YPrM/MbO0Du+SD33Rmyt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5726</v>
      </c>
      <c r="L45" s="60">
        <v>5576</v>
      </c>
      <c r="M45" s="60">
        <v>5522</v>
      </c>
      <c r="N45" s="60">
        <v>5495</v>
      </c>
      <c r="O45" s="61">
        <v>5668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10"/>
      <c r="C48" s="1211"/>
      <c r="D48" s="62"/>
      <c r="E48" s="1216" t="s">
        <v>14</v>
      </c>
      <c r="F48" s="1216"/>
      <c r="G48" s="1216"/>
      <c r="H48" s="1216"/>
      <c r="I48" s="1216"/>
      <c r="J48" s="1217"/>
      <c r="K48" s="63">
        <v>573</v>
      </c>
      <c r="L48" s="64">
        <v>567</v>
      </c>
      <c r="M48" s="64">
        <v>535</v>
      </c>
      <c r="N48" s="64">
        <v>538</v>
      </c>
      <c r="O48" s="65">
        <v>456</v>
      </c>
      <c r="P48" s="48"/>
      <c r="Q48" s="48"/>
      <c r="R48" s="48"/>
      <c r="S48" s="48"/>
      <c r="T48" s="48"/>
      <c r="U48" s="48"/>
    </row>
    <row r="49" spans="1:21" ht="30.75" customHeight="1" x14ac:dyDescent="0.15">
      <c r="A49" s="48"/>
      <c r="B49" s="1210"/>
      <c r="C49" s="1211"/>
      <c r="D49" s="62"/>
      <c r="E49" s="1216" t="s">
        <v>15</v>
      </c>
      <c r="F49" s="1216"/>
      <c r="G49" s="1216"/>
      <c r="H49" s="1216"/>
      <c r="I49" s="1216"/>
      <c r="J49" s="1217"/>
      <c r="K49" s="63">
        <v>303</v>
      </c>
      <c r="L49" s="64">
        <v>292</v>
      </c>
      <c r="M49" s="64">
        <v>322</v>
      </c>
      <c r="N49" s="64">
        <v>354</v>
      </c>
      <c r="O49" s="65">
        <v>388</v>
      </c>
      <c r="P49" s="48"/>
      <c r="Q49" s="48"/>
      <c r="R49" s="48"/>
      <c r="S49" s="48"/>
      <c r="T49" s="48"/>
      <c r="U49" s="48"/>
    </row>
    <row r="50" spans="1:21" ht="30.75" customHeight="1" x14ac:dyDescent="0.15">
      <c r="A50" s="48"/>
      <c r="B50" s="1210"/>
      <c r="C50" s="1211"/>
      <c r="D50" s="62"/>
      <c r="E50" s="1216" t="s">
        <v>16</v>
      </c>
      <c r="F50" s="1216"/>
      <c r="G50" s="1216"/>
      <c r="H50" s="1216"/>
      <c r="I50" s="1216"/>
      <c r="J50" s="1217"/>
      <c r="K50" s="63">
        <v>16</v>
      </c>
      <c r="L50" s="64">
        <v>8</v>
      </c>
      <c r="M50" s="64">
        <v>8</v>
      </c>
      <c r="N50" s="64">
        <v>8</v>
      </c>
      <c r="O50" s="65">
        <v>8</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4803</v>
      </c>
      <c r="L52" s="64">
        <v>4890</v>
      </c>
      <c r="M52" s="64">
        <v>4864</v>
      </c>
      <c r="N52" s="64">
        <v>4819</v>
      </c>
      <c r="O52" s="65">
        <v>4908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1815</v>
      </c>
      <c r="L53" s="69">
        <v>1553</v>
      </c>
      <c r="M53" s="69">
        <v>1523</v>
      </c>
      <c r="N53" s="69">
        <v>1576</v>
      </c>
      <c r="O53" s="70">
        <v>1612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522</v>
      </c>
      <c r="L57" s="83" t="s">
        <v>522</v>
      </c>
      <c r="M57" s="83" t="s">
        <v>522</v>
      </c>
      <c r="N57" s="83" t="s">
        <v>522</v>
      </c>
      <c r="O57" s="84" t="s">
        <v>522</v>
      </c>
    </row>
    <row r="58" spans="1:21" ht="31.5" customHeight="1" thickBot="1" x14ac:dyDescent="0.2">
      <c r="B58" s="1226"/>
      <c r="C58" s="1227"/>
      <c r="D58" s="1231" t="s">
        <v>26</v>
      </c>
      <c r="E58" s="1232"/>
      <c r="F58" s="1232"/>
      <c r="G58" s="1232"/>
      <c r="H58" s="1232"/>
      <c r="I58" s="1232"/>
      <c r="J58" s="1233"/>
      <c r="K58" s="85" t="s">
        <v>522</v>
      </c>
      <c r="L58" s="86" t="s">
        <v>522</v>
      </c>
      <c r="M58" s="86" t="s">
        <v>522</v>
      </c>
      <c r="N58" s="86" t="s">
        <v>522</v>
      </c>
      <c r="O58" s="87" t="s">
        <v>522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v2NLzuH5dcSEueIvZZ/vcZEJGl4QCGghxVlAh05hucKuVmQ+E5Mm7ZG6jTWArtEfH9TxVCTy9K4CYjQTRhPvA==" saltValue="EvM9iEiv+Iy9xoDFiRhz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564</v>
      </c>
      <c r="J40" s="99" t="s">
        <v>565</v>
      </c>
      <c r="K40" s="99" t="s">
        <v>566</v>
      </c>
      <c r="L40" s="99" t="s">
        <v>567</v>
      </c>
      <c r="M40" s="100" t="s">
        <v>568</v>
      </c>
    </row>
    <row r="41" spans="2:13" ht="27.75" customHeight="1" x14ac:dyDescent="0.15">
      <c r="B41" s="1234" t="s">
        <v>29</v>
      </c>
      <c r="C41" s="1235"/>
      <c r="D41" s="101"/>
      <c r="E41" s="1240" t="s">
        <v>30</v>
      </c>
      <c r="F41" s="1240"/>
      <c r="G41" s="1240"/>
      <c r="H41" s="1241"/>
      <c r="I41" s="102">
        <v>51999</v>
      </c>
      <c r="J41" s="103">
        <v>52811</v>
      </c>
      <c r="K41" s="103">
        <v>51767</v>
      </c>
      <c r="L41" s="103">
        <v>49696</v>
      </c>
      <c r="M41" s="104">
        <v>49032</v>
      </c>
    </row>
    <row r="42" spans="2:13" ht="27.75" customHeight="1" x14ac:dyDescent="0.15">
      <c r="B42" s="1236"/>
      <c r="C42" s="1237"/>
      <c r="D42" s="105"/>
      <c r="E42" s="1242" t="s">
        <v>31</v>
      </c>
      <c r="F42" s="1242"/>
      <c r="G42" s="1242"/>
      <c r="H42" s="1243"/>
      <c r="I42" s="106" t="s">
        <v>522</v>
      </c>
      <c r="J42" s="107" t="s">
        <v>522</v>
      </c>
      <c r="K42" s="107">
        <v>1</v>
      </c>
      <c r="L42" s="107">
        <v>4</v>
      </c>
      <c r="M42" s="108">
        <v>11</v>
      </c>
    </row>
    <row r="43" spans="2:13" ht="27.75" customHeight="1" x14ac:dyDescent="0.15">
      <c r="B43" s="1236"/>
      <c r="C43" s="1237"/>
      <c r="D43" s="105"/>
      <c r="E43" s="1242" t="s">
        <v>32</v>
      </c>
      <c r="F43" s="1242"/>
      <c r="G43" s="1242"/>
      <c r="H43" s="1243"/>
      <c r="I43" s="106">
        <v>5697</v>
      </c>
      <c r="J43" s="107">
        <v>5727</v>
      </c>
      <c r="K43" s="107">
        <v>5645</v>
      </c>
      <c r="L43" s="107">
        <v>5769</v>
      </c>
      <c r="M43" s="108">
        <v>4774</v>
      </c>
    </row>
    <row r="44" spans="2:13" ht="27.75" customHeight="1" x14ac:dyDescent="0.15">
      <c r="B44" s="1236"/>
      <c r="C44" s="1237"/>
      <c r="D44" s="105"/>
      <c r="E44" s="1242" t="s">
        <v>33</v>
      </c>
      <c r="F44" s="1242"/>
      <c r="G44" s="1242"/>
      <c r="H44" s="1243"/>
      <c r="I44" s="106">
        <v>3338</v>
      </c>
      <c r="J44" s="107">
        <v>3179</v>
      </c>
      <c r="K44" s="107">
        <v>2727</v>
      </c>
      <c r="L44" s="107">
        <v>2905</v>
      </c>
      <c r="M44" s="108">
        <v>2809</v>
      </c>
    </row>
    <row r="45" spans="2:13" ht="27.75" customHeight="1" x14ac:dyDescent="0.15">
      <c r="B45" s="1236"/>
      <c r="C45" s="1237"/>
      <c r="D45" s="105"/>
      <c r="E45" s="1242" t="s">
        <v>34</v>
      </c>
      <c r="F45" s="1242"/>
      <c r="G45" s="1242"/>
      <c r="H45" s="1243"/>
      <c r="I45" s="106">
        <v>7411</v>
      </c>
      <c r="J45" s="107">
        <v>6743</v>
      </c>
      <c r="K45" s="107">
        <v>6622</v>
      </c>
      <c r="L45" s="107">
        <v>6512</v>
      </c>
      <c r="M45" s="108">
        <v>6079</v>
      </c>
    </row>
    <row r="46" spans="2:13" ht="27.75" customHeight="1" x14ac:dyDescent="0.15">
      <c r="B46" s="1236"/>
      <c r="C46" s="1237"/>
      <c r="D46" s="109"/>
      <c r="E46" s="1242" t="s">
        <v>35</v>
      </c>
      <c r="F46" s="1242"/>
      <c r="G46" s="1242"/>
      <c r="H46" s="1243"/>
      <c r="I46" s="106">
        <v>229</v>
      </c>
      <c r="J46" s="107">
        <v>235</v>
      </c>
      <c r="K46" s="107">
        <v>245</v>
      </c>
      <c r="L46" s="107">
        <v>520</v>
      </c>
      <c r="M46" s="108">
        <v>473</v>
      </c>
    </row>
    <row r="47" spans="2:13" ht="27.75" customHeight="1" x14ac:dyDescent="0.15">
      <c r="B47" s="1236"/>
      <c r="C47" s="1237"/>
      <c r="D47" s="110"/>
      <c r="E47" s="1244" t="s">
        <v>36</v>
      </c>
      <c r="F47" s="1245"/>
      <c r="G47" s="1245"/>
      <c r="H47" s="1246"/>
      <c r="I47" s="106" t="s">
        <v>522</v>
      </c>
      <c r="J47" s="107" t="s">
        <v>522</v>
      </c>
      <c r="K47" s="107" t="s">
        <v>522</v>
      </c>
      <c r="L47" s="107" t="s">
        <v>522</v>
      </c>
      <c r="M47" s="108" t="s">
        <v>522</v>
      </c>
    </row>
    <row r="48" spans="2:13" ht="27.75" customHeight="1" x14ac:dyDescent="0.15">
      <c r="B48" s="1236"/>
      <c r="C48" s="1237"/>
      <c r="D48" s="105"/>
      <c r="E48" s="1242" t="s">
        <v>37</v>
      </c>
      <c r="F48" s="1242"/>
      <c r="G48" s="1242"/>
      <c r="H48" s="1243"/>
      <c r="I48" s="106" t="s">
        <v>522</v>
      </c>
      <c r="J48" s="107" t="s">
        <v>522</v>
      </c>
      <c r="K48" s="107" t="s">
        <v>522</v>
      </c>
      <c r="L48" s="107" t="s">
        <v>522</v>
      </c>
      <c r="M48" s="108" t="s">
        <v>522</v>
      </c>
    </row>
    <row r="49" spans="2:13" ht="27.75" customHeight="1" x14ac:dyDescent="0.15">
      <c r="B49" s="1238"/>
      <c r="C49" s="1239"/>
      <c r="D49" s="105"/>
      <c r="E49" s="1242" t="s">
        <v>38</v>
      </c>
      <c r="F49" s="1242"/>
      <c r="G49" s="1242"/>
      <c r="H49" s="1243"/>
      <c r="I49" s="106" t="s">
        <v>522</v>
      </c>
      <c r="J49" s="107" t="s">
        <v>522</v>
      </c>
      <c r="K49" s="107" t="s">
        <v>522</v>
      </c>
      <c r="L49" s="107" t="s">
        <v>522</v>
      </c>
      <c r="M49" s="108" t="s">
        <v>522</v>
      </c>
    </row>
    <row r="50" spans="2:13" ht="27.75" customHeight="1" x14ac:dyDescent="0.15">
      <c r="B50" s="1247" t="s">
        <v>39</v>
      </c>
      <c r="C50" s="1248"/>
      <c r="D50" s="111"/>
      <c r="E50" s="1242" t="s">
        <v>40</v>
      </c>
      <c r="F50" s="1242"/>
      <c r="G50" s="1242"/>
      <c r="H50" s="1243"/>
      <c r="I50" s="106">
        <v>18696</v>
      </c>
      <c r="J50" s="107">
        <v>19234</v>
      </c>
      <c r="K50" s="107">
        <v>20197</v>
      </c>
      <c r="L50" s="107">
        <v>20929</v>
      </c>
      <c r="M50" s="108">
        <v>20915</v>
      </c>
    </row>
    <row r="51" spans="2:13" ht="27.75" customHeight="1" x14ac:dyDescent="0.15">
      <c r="B51" s="1236"/>
      <c r="C51" s="1237"/>
      <c r="D51" s="105"/>
      <c r="E51" s="1242" t="s">
        <v>41</v>
      </c>
      <c r="F51" s="1242"/>
      <c r="G51" s="1242"/>
      <c r="H51" s="1243"/>
      <c r="I51" s="106">
        <v>1732</v>
      </c>
      <c r="J51" s="107">
        <v>1795</v>
      </c>
      <c r="K51" s="107">
        <v>1724</v>
      </c>
      <c r="L51" s="107">
        <v>1586</v>
      </c>
      <c r="M51" s="108">
        <v>2801</v>
      </c>
    </row>
    <row r="52" spans="2:13" ht="27.75" customHeight="1" x14ac:dyDescent="0.15">
      <c r="B52" s="1238"/>
      <c r="C52" s="1239"/>
      <c r="D52" s="105"/>
      <c r="E52" s="1242" t="s">
        <v>42</v>
      </c>
      <c r="F52" s="1242"/>
      <c r="G52" s="1242"/>
      <c r="H52" s="1243"/>
      <c r="I52" s="106">
        <v>43113</v>
      </c>
      <c r="J52" s="107">
        <v>43647</v>
      </c>
      <c r="K52" s="107">
        <v>43133</v>
      </c>
      <c r="L52" s="107">
        <v>41838</v>
      </c>
      <c r="M52" s="108">
        <v>41154</v>
      </c>
    </row>
    <row r="53" spans="2:13" ht="27.75" customHeight="1" thickBot="1" x14ac:dyDescent="0.2">
      <c r="B53" s="1249" t="s">
        <v>43</v>
      </c>
      <c r="C53" s="1250"/>
      <c r="D53" s="112"/>
      <c r="E53" s="1251" t="s">
        <v>44</v>
      </c>
      <c r="F53" s="1251"/>
      <c r="G53" s="1251"/>
      <c r="H53" s="1252"/>
      <c r="I53" s="113">
        <v>5133</v>
      </c>
      <c r="J53" s="114">
        <v>4018</v>
      </c>
      <c r="K53" s="114">
        <v>1952</v>
      </c>
      <c r="L53" s="114">
        <v>1054</v>
      </c>
      <c r="M53" s="115">
        <v>-1692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2MpmF1zRH3ELBsWdAR2hx1LI5T4hwlQbk7ybySODzBtUUMc2ddE/INtbTdVMaB6VxXpJbu9g4+qEIXf8pkCQ==" saltValue="wltxYVOc3M9c0Bbz3vZU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47</v>
      </c>
      <c r="D55" s="1261"/>
      <c r="E55" s="1262"/>
      <c r="F55" s="127">
        <v>3563</v>
      </c>
      <c r="G55" s="127">
        <v>3564</v>
      </c>
      <c r="H55" s="128">
        <v>3564</v>
      </c>
    </row>
    <row r="56" spans="2:8" ht="52.5" customHeight="1" x14ac:dyDescent="0.15">
      <c r="B56" s="129"/>
      <c r="C56" s="1263" t="s">
        <v>48</v>
      </c>
      <c r="D56" s="1263"/>
      <c r="E56" s="1264"/>
      <c r="F56" s="130">
        <v>9005</v>
      </c>
      <c r="G56" s="130">
        <v>9315</v>
      </c>
      <c r="H56" s="131">
        <v>9325</v>
      </c>
    </row>
    <row r="57" spans="2:8" ht="53.25" customHeight="1" x14ac:dyDescent="0.15">
      <c r="B57" s="129"/>
      <c r="C57" s="1265" t="s">
        <v>49</v>
      </c>
      <c r="D57" s="1265"/>
      <c r="E57" s="1266"/>
      <c r="F57" s="132">
        <v>9320</v>
      </c>
      <c r="G57" s="132">
        <v>10039</v>
      </c>
      <c r="H57" s="133">
        <v>9948</v>
      </c>
    </row>
    <row r="58" spans="2:8" ht="45.75" customHeight="1" x14ac:dyDescent="0.15">
      <c r="B58" s="134"/>
      <c r="C58" s="1253" t="s">
        <v>623</v>
      </c>
      <c r="D58" s="1254"/>
      <c r="E58" s="1255"/>
      <c r="F58" s="135">
        <v>3665</v>
      </c>
      <c r="G58" s="135">
        <v>3665</v>
      </c>
      <c r="H58" s="136">
        <v>3665</v>
      </c>
    </row>
    <row r="59" spans="2:8" ht="45.75" customHeight="1" x14ac:dyDescent="0.15">
      <c r="B59" s="134"/>
      <c r="C59" s="1253" t="s">
        <v>624</v>
      </c>
      <c r="D59" s="1254"/>
      <c r="E59" s="1255"/>
      <c r="F59" s="135">
        <v>1303</v>
      </c>
      <c r="G59" s="135">
        <v>2006</v>
      </c>
      <c r="H59" s="136">
        <v>2009</v>
      </c>
    </row>
    <row r="60" spans="2:8" ht="45.75" customHeight="1" x14ac:dyDescent="0.15">
      <c r="B60" s="134"/>
      <c r="C60" s="1253" t="s">
        <v>625</v>
      </c>
      <c r="D60" s="1254"/>
      <c r="E60" s="1255"/>
      <c r="F60" s="135">
        <v>1064</v>
      </c>
      <c r="G60" s="135">
        <v>1063</v>
      </c>
      <c r="H60" s="136">
        <v>1007</v>
      </c>
    </row>
    <row r="61" spans="2:8" ht="45.75" customHeight="1" x14ac:dyDescent="0.15">
      <c r="B61" s="134"/>
      <c r="C61" s="1253" t="s">
        <v>626</v>
      </c>
      <c r="D61" s="1254"/>
      <c r="E61" s="1255"/>
      <c r="F61" s="135">
        <v>828</v>
      </c>
      <c r="G61" s="135">
        <v>828</v>
      </c>
      <c r="H61" s="136">
        <v>828</v>
      </c>
    </row>
    <row r="62" spans="2:8" ht="45.75" customHeight="1" thickBot="1" x14ac:dyDescent="0.2">
      <c r="B62" s="137"/>
      <c r="C62" s="1256" t="s">
        <v>627</v>
      </c>
      <c r="D62" s="1257"/>
      <c r="E62" s="1258"/>
      <c r="F62" s="138">
        <v>783</v>
      </c>
      <c r="G62" s="138">
        <v>774</v>
      </c>
      <c r="H62" s="139">
        <v>769</v>
      </c>
    </row>
    <row r="63" spans="2:8" ht="52.5" customHeight="1" thickBot="1" x14ac:dyDescent="0.2">
      <c r="B63" s="140"/>
      <c r="C63" s="1259" t="s">
        <v>50</v>
      </c>
      <c r="D63" s="1259"/>
      <c r="E63" s="1260"/>
      <c r="F63" s="141">
        <v>21888</v>
      </c>
      <c r="G63" s="141">
        <v>22918</v>
      </c>
      <c r="H63" s="142">
        <v>22837</v>
      </c>
    </row>
    <row r="64" spans="2:8" ht="15" customHeight="1" x14ac:dyDescent="0.15"/>
    <row r="65" ht="0" hidden="1" customHeight="1" x14ac:dyDescent="0.15"/>
    <row r="66" ht="0" hidden="1" customHeight="1" x14ac:dyDescent="0.15"/>
  </sheetData>
  <sheetProtection algorithmName="SHA-512" hashValue="3VhTR8sk2wnE0LrDMflkUBjyoZXCgJKxl/7SnYKJI8jBLPDHWUvR1JkZ+/JPlPnF25tQafOLSRaog6LU1gf4QA==" saltValue="mpksFn2ga6Mfm6JkukDz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633</v>
      </c>
      <c r="AO51" s="1305"/>
      <c r="AP51" s="1305"/>
      <c r="AQ51" s="1305"/>
      <c r="AR51" s="1305"/>
      <c r="AS51" s="1305"/>
      <c r="AT51" s="1305"/>
      <c r="AU51" s="1305"/>
      <c r="AV51" s="1305"/>
      <c r="AW51" s="1305"/>
      <c r="AX51" s="1305"/>
      <c r="AY51" s="1305"/>
      <c r="AZ51" s="1305"/>
      <c r="BA51" s="1305"/>
      <c r="BB51" s="1305" t="s">
        <v>635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20.100000000000001</v>
      </c>
      <c r="BY51" s="1307"/>
      <c r="BZ51" s="1307"/>
      <c r="CA51" s="1307"/>
      <c r="CB51" s="1307"/>
      <c r="CC51" s="1307"/>
      <c r="CD51" s="1307"/>
      <c r="CE51" s="1307"/>
      <c r="CF51" s="1307">
        <v>9.9</v>
      </c>
      <c r="CG51" s="1307"/>
      <c r="CH51" s="1307"/>
      <c r="CI51" s="1307"/>
      <c r="CJ51" s="1307"/>
      <c r="CK51" s="1307"/>
      <c r="CL51" s="1307"/>
      <c r="CM51" s="1307"/>
      <c r="CN51" s="1307">
        <v>5.5</v>
      </c>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55.6</v>
      </c>
      <c r="BY53" s="1307"/>
      <c r="BZ53" s="1307"/>
      <c r="CA53" s="1307"/>
      <c r="CB53" s="1307"/>
      <c r="CC53" s="1307"/>
      <c r="CD53" s="1307"/>
      <c r="CE53" s="1307"/>
      <c r="CF53" s="1307">
        <v>56.7</v>
      </c>
      <c r="CG53" s="1307"/>
      <c r="CH53" s="1307"/>
      <c r="CI53" s="1307"/>
      <c r="CJ53" s="1307"/>
      <c r="CK53" s="1307"/>
      <c r="CL53" s="1307"/>
      <c r="CM53" s="1307"/>
      <c r="CN53" s="1307">
        <v>58.2</v>
      </c>
      <c r="CO53" s="1307"/>
      <c r="CP53" s="1307"/>
      <c r="CQ53" s="1307"/>
      <c r="CR53" s="1307"/>
      <c r="CS53" s="1307"/>
      <c r="CT53" s="1307"/>
      <c r="CU53" s="1307"/>
      <c r="CV53" s="1307">
        <v>59.5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637</v>
      </c>
      <c r="AO55" s="1301"/>
      <c r="AP55" s="1301"/>
      <c r="AQ55" s="1301"/>
      <c r="AR55" s="1301"/>
      <c r="AS55" s="1301"/>
      <c r="AT55" s="1301"/>
      <c r="AU55" s="1301"/>
      <c r="AV55" s="1301"/>
      <c r="AW55" s="1301"/>
      <c r="AX55" s="1301"/>
      <c r="AY55" s="1301"/>
      <c r="AZ55" s="1301"/>
      <c r="BA55" s="1301"/>
      <c r="BB55" s="1305" t="s">
        <v>634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638</v>
      </c>
    </row>
    <row r="64" spans="1:109" x14ac:dyDescent="0.15">
      <c r="B64" s="1276"/>
      <c r="G64" s="1283"/>
      <c r="I64" s="1317"/>
      <c r="J64" s="1317"/>
      <c r="K64" s="1317"/>
      <c r="L64" s="1317"/>
      <c r="M64" s="1317"/>
      <c r="N64" s="1318"/>
      <c r="AM64" s="1283"/>
      <c r="AN64" s="1283" t="s">
        <v>630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633</v>
      </c>
      <c r="AO73" s="1305"/>
      <c r="AP73" s="1305"/>
      <c r="AQ73" s="1305"/>
      <c r="AR73" s="1305"/>
      <c r="AS73" s="1305"/>
      <c r="AT73" s="1305"/>
      <c r="AU73" s="1305"/>
      <c r="AV73" s="1305"/>
      <c r="AW73" s="1305"/>
      <c r="AX73" s="1305"/>
      <c r="AY73" s="1305"/>
      <c r="AZ73" s="1305"/>
      <c r="BA73" s="1305"/>
      <c r="BB73" s="1305" t="s">
        <v>634</v>
      </c>
      <c r="BC73" s="1305"/>
      <c r="BD73" s="1305"/>
      <c r="BE73" s="1305"/>
      <c r="BF73" s="1305"/>
      <c r="BG73" s="1305"/>
      <c r="BH73" s="1305"/>
      <c r="BI73" s="1305"/>
      <c r="BJ73" s="1305"/>
      <c r="BK73" s="1305"/>
      <c r="BL73" s="1305"/>
      <c r="BM73" s="1305"/>
      <c r="BN73" s="1305"/>
      <c r="BO73" s="1305"/>
      <c r="BP73" s="1307">
        <v>25.8</v>
      </c>
      <c r="BQ73" s="1307"/>
      <c r="BR73" s="1307"/>
      <c r="BS73" s="1307"/>
      <c r="BT73" s="1307"/>
      <c r="BU73" s="1307"/>
      <c r="BV73" s="1307"/>
      <c r="BW73" s="1307"/>
      <c r="BX73" s="1307">
        <v>20.100000000000001</v>
      </c>
      <c r="BY73" s="1307"/>
      <c r="BZ73" s="1307"/>
      <c r="CA73" s="1307"/>
      <c r="CB73" s="1307"/>
      <c r="CC73" s="1307"/>
      <c r="CD73" s="1307"/>
      <c r="CE73" s="1307"/>
      <c r="CF73" s="1307">
        <v>9.9</v>
      </c>
      <c r="CG73" s="1307"/>
      <c r="CH73" s="1307"/>
      <c r="CI73" s="1307"/>
      <c r="CJ73" s="1307"/>
      <c r="CK73" s="1307"/>
      <c r="CL73" s="1307"/>
      <c r="CM73" s="1307"/>
      <c r="CN73" s="1307">
        <v>5.5</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640</v>
      </c>
      <c r="BC75" s="1305"/>
      <c r="BD75" s="1305"/>
      <c r="BE75" s="1305"/>
      <c r="BF75" s="1305"/>
      <c r="BG75" s="1305"/>
      <c r="BH75" s="1305"/>
      <c r="BI75" s="1305"/>
      <c r="BJ75" s="1305"/>
      <c r="BK75" s="1305"/>
      <c r="BL75" s="1305"/>
      <c r="BM75" s="1305"/>
      <c r="BN75" s="1305"/>
      <c r="BO75" s="1305"/>
      <c r="BP75" s="1307">
        <v>10.6</v>
      </c>
      <c r="BQ75" s="1307"/>
      <c r="BR75" s="1307"/>
      <c r="BS75" s="1307"/>
      <c r="BT75" s="1307"/>
      <c r="BU75" s="1307"/>
      <c r="BV75" s="1307"/>
      <c r="BW75" s="1307"/>
      <c r="BX75" s="1307">
        <v>9.1999999999999993</v>
      </c>
      <c r="BY75" s="1307"/>
      <c r="BZ75" s="1307"/>
      <c r="CA75" s="1307"/>
      <c r="CB75" s="1307"/>
      <c r="CC75" s="1307"/>
      <c r="CD75" s="1307"/>
      <c r="CE75" s="1307"/>
      <c r="CF75" s="1307">
        <v>8.1999999999999993</v>
      </c>
      <c r="CG75" s="1307"/>
      <c r="CH75" s="1307"/>
      <c r="CI75" s="1307"/>
      <c r="CJ75" s="1307"/>
      <c r="CK75" s="1307"/>
      <c r="CL75" s="1307"/>
      <c r="CM75" s="1307"/>
      <c r="CN75" s="1307">
        <v>7.9</v>
      </c>
      <c r="CO75" s="1307"/>
      <c r="CP75" s="1307"/>
      <c r="CQ75" s="1307"/>
      <c r="CR75" s="1307"/>
      <c r="CS75" s="1307"/>
      <c r="CT75" s="1307"/>
      <c r="CU75" s="1307"/>
      <c r="CV75" s="1307">
        <v>8.1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641</v>
      </c>
      <c r="AO77" s="1301"/>
      <c r="AP77" s="1301"/>
      <c r="AQ77" s="1301"/>
      <c r="AR77" s="1301"/>
      <c r="AS77" s="1301"/>
      <c r="AT77" s="1301"/>
      <c r="AU77" s="1301"/>
      <c r="AV77" s="1301"/>
      <c r="AW77" s="1301"/>
      <c r="AX77" s="1301"/>
      <c r="AY77" s="1301"/>
      <c r="AZ77" s="1301"/>
      <c r="BA77" s="1301"/>
      <c r="BB77" s="1305" t="s">
        <v>634</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640</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97wgk13l7UGQv0/Tgy9u1odUTmYB5hiN5AHev3d0hNzV5SJxkObGURuAGWCuyWqr99a8Dn7f1rCN8YcvlQA/g==" saltValue="0mKfz+Z5oMu+m/iiAmKQ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zeERT4c3pIX2mi9rhSdDV3BV6lVmhEgHHL+TMkO4t8Li+0hq0/HEc5+dBRN5FRaMb707YoDI9pCQ+22qqF+Sg==" saltValue="P2C1jTHe9NQj5od0ppTy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3MvPQZTpLLPgsB/vZ+REwXIMO4bvJE9Hmh+OXOPxXY5435y2rU6VUZN1YROXP22yaYopIwtItXR6F8K0T05yQ==" saltValue="dlSKB8+gTDzWpIi+86t9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561</v>
      </c>
      <c r="G2" s="156"/>
      <c r="H2" s="157"/>
    </row>
    <row r="3" spans="1:8" x14ac:dyDescent="0.15">
      <c r="A3" s="153" t="s">
        <v>554</v>
      </c>
      <c r="B3" s="158"/>
      <c r="C3" s="159"/>
      <c r="D3" s="160">
        <v>126822</v>
      </c>
      <c r="E3" s="161"/>
      <c r="F3" s="162">
        <v>66255</v>
      </c>
      <c r="G3" s="163"/>
      <c r="H3" s="164"/>
    </row>
    <row r="4" spans="1:8" x14ac:dyDescent="0.15">
      <c r="A4" s="165"/>
      <c r="B4" s="166"/>
      <c r="C4" s="167"/>
      <c r="D4" s="168">
        <v>40300</v>
      </c>
      <c r="E4" s="169"/>
      <c r="F4" s="170">
        <v>31822</v>
      </c>
      <c r="G4" s="171"/>
      <c r="H4" s="172"/>
    </row>
    <row r="5" spans="1:8" x14ac:dyDescent="0.15">
      <c r="A5" s="153" t="s">
        <v>556</v>
      </c>
      <c r="B5" s="158"/>
      <c r="C5" s="159"/>
      <c r="D5" s="160">
        <v>88913</v>
      </c>
      <c r="E5" s="161"/>
      <c r="F5" s="162">
        <v>92247</v>
      </c>
      <c r="G5" s="163"/>
      <c r="H5" s="164"/>
    </row>
    <row r="6" spans="1:8" x14ac:dyDescent="0.15">
      <c r="A6" s="165"/>
      <c r="B6" s="166"/>
      <c r="C6" s="167"/>
      <c r="D6" s="168">
        <v>52225</v>
      </c>
      <c r="E6" s="169"/>
      <c r="F6" s="170">
        <v>37204</v>
      </c>
      <c r="G6" s="171"/>
      <c r="H6" s="172"/>
    </row>
    <row r="7" spans="1:8" x14ac:dyDescent="0.15">
      <c r="A7" s="153" t="s">
        <v>557</v>
      </c>
      <c r="B7" s="158"/>
      <c r="C7" s="159"/>
      <c r="D7" s="160">
        <v>64033</v>
      </c>
      <c r="E7" s="161"/>
      <c r="F7" s="162">
        <v>67319</v>
      </c>
      <c r="G7" s="163"/>
      <c r="H7" s="164"/>
    </row>
    <row r="8" spans="1:8" x14ac:dyDescent="0.15">
      <c r="A8" s="165"/>
      <c r="B8" s="166"/>
      <c r="C8" s="167"/>
      <c r="D8" s="168">
        <v>27868</v>
      </c>
      <c r="E8" s="169"/>
      <c r="F8" s="170">
        <v>38101</v>
      </c>
      <c r="G8" s="171"/>
      <c r="H8" s="172"/>
    </row>
    <row r="9" spans="1:8" x14ac:dyDescent="0.15">
      <c r="A9" s="153" t="s">
        <v>558</v>
      </c>
      <c r="B9" s="158"/>
      <c r="C9" s="159"/>
      <c r="D9" s="160">
        <v>40120</v>
      </c>
      <c r="E9" s="161"/>
      <c r="F9" s="162">
        <v>70615</v>
      </c>
      <c r="G9" s="163"/>
      <c r="H9" s="164"/>
    </row>
    <row r="10" spans="1:8" x14ac:dyDescent="0.15">
      <c r="A10" s="165"/>
      <c r="B10" s="166"/>
      <c r="C10" s="167"/>
      <c r="D10" s="168">
        <v>20319</v>
      </c>
      <c r="E10" s="169"/>
      <c r="F10" s="170">
        <v>37382</v>
      </c>
      <c r="G10" s="171"/>
      <c r="H10" s="172"/>
    </row>
    <row r="11" spans="1:8" x14ac:dyDescent="0.15">
      <c r="A11" s="153" t="s">
        <v>559</v>
      </c>
      <c r="B11" s="158"/>
      <c r="C11" s="159"/>
      <c r="D11" s="160">
        <v>70339</v>
      </c>
      <c r="E11" s="161"/>
      <c r="F11" s="162">
        <v>69185</v>
      </c>
      <c r="G11" s="163"/>
      <c r="H11" s="164"/>
    </row>
    <row r="12" spans="1:8" x14ac:dyDescent="0.15">
      <c r="A12" s="165"/>
      <c r="B12" s="166"/>
      <c r="C12" s="173"/>
      <c r="D12" s="168">
        <v>38529</v>
      </c>
      <c r="E12" s="169"/>
      <c r="F12" s="170">
        <v>38519</v>
      </c>
      <c r="G12" s="171"/>
      <c r="H12" s="172"/>
    </row>
    <row r="13" spans="1:8" x14ac:dyDescent="0.15">
      <c r="A13" s="153"/>
      <c r="B13" s="158"/>
      <c r="C13" s="174"/>
      <c r="D13" s="175">
        <v>78045</v>
      </c>
      <c r="E13" s="176"/>
      <c r="F13" s="177">
        <v>73124</v>
      </c>
      <c r="G13" s="178"/>
      <c r="H13" s="164"/>
    </row>
    <row r="14" spans="1:8" x14ac:dyDescent="0.15">
      <c r="A14" s="165"/>
      <c r="B14" s="166"/>
      <c r="C14" s="167"/>
      <c r="D14" s="168">
        <v>35848</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3.99</v>
      </c>
      <c r="C19" s="179">
        <f>ROUND(VALUE(SUBSTITUTE(実質収支比率等に係る経年分析!G$48,"▲","-")),2)</f>
        <v>5.1100000000000003</v>
      </c>
      <c r="D19" s="179">
        <f>ROUND(VALUE(SUBSTITUTE(実質収支比率等に係る経年分析!H$48,"▲","-")),2)</f>
        <v>6.41</v>
      </c>
      <c r="E19" s="179">
        <f>ROUND(VALUE(SUBSTITUTE(実質収支比率等に係る経年分析!I$48,"▲","-")),2)</f>
        <v>5.18</v>
      </c>
      <c r="F19" s="179">
        <f>ROUND(VALUE(SUBSTITUTE(実質収支比率等に係る経年分析!J$48,"▲","-")),2)</f>
        <v>5.14</v>
      </c>
    </row>
    <row r="20" spans="1:11" x14ac:dyDescent="0.15">
      <c r="A20" s="179" t="s">
        <v>54</v>
      </c>
      <c r="B20" s="179">
        <f>ROUND(VALUE(SUBSTITUTE(実質収支比率等に係る経年分析!F$47,"▲","-")),2)</f>
        <v>18.53</v>
      </c>
      <c r="C20" s="179">
        <f>ROUND(VALUE(SUBSTITUTE(実質収支比率等に係る経年分析!G$47,"▲","-")),2)</f>
        <v>14.54</v>
      </c>
      <c r="D20" s="179">
        <f>ROUND(VALUE(SUBSTITUTE(実質収支比率等に係る経年分析!H$47,"▲","-")),2)</f>
        <v>14.81</v>
      </c>
      <c r="E20" s="179">
        <f>ROUND(VALUE(SUBSTITUTE(実質収支比率等に係る経年分析!I$47,"▲","-")),2)</f>
        <v>15.14</v>
      </c>
      <c r="F20" s="179">
        <f>ROUND(VALUE(SUBSTITUTE(実質収支比率等に係る経年分析!J$47,"▲","-")),2)</f>
        <v>15.18</v>
      </c>
    </row>
    <row r="21" spans="1:11" x14ac:dyDescent="0.15">
      <c r="A21" s="179" t="s">
        <v>55</v>
      </c>
      <c r="B21" s="179">
        <f>IF(ISNUMBER(VALUE(SUBSTITUTE(実質収支比率等に係る経年分析!F$49,"▲","-"))),ROUND(VALUE(SUBSTITUTE(実質収支比率等に係る経年分析!F$49,"▲","-")),2),NA())</f>
        <v>4.26</v>
      </c>
      <c r="C21" s="179">
        <f>IF(ISNUMBER(VALUE(SUBSTITUTE(実質収支比率等に係る経年分析!G$49,"▲","-"))),ROUND(VALUE(SUBSTITUTE(実質収支比率等に係る経年分析!G$49,"▲","-")),2),NA())</f>
        <v>-2.69</v>
      </c>
      <c r="D21" s="179">
        <f>IF(ISNUMBER(VALUE(SUBSTITUTE(実質収支比率等に係る経年分析!H$49,"▲","-"))),ROUND(VALUE(SUBSTITUTE(実質収支比率等に係る経年分析!H$49,"▲","-")),2),NA())</f>
        <v>1.21</v>
      </c>
      <c r="E21" s="179">
        <f>IF(ISNUMBER(VALUE(SUBSTITUTE(実質収支比率等に係る経年分析!I$49,"▲","-"))),ROUND(VALUE(SUBSTITUTE(実質収支比率等に係る経年分析!I$49,"▲","-")),2),NA())</f>
        <v>-1.38</v>
      </c>
      <c r="F21" s="179">
        <f>IF(ISNUMBER(VALUE(SUBSTITUTE(実質収支比率等に係る経年分析!J$49,"▲","-"))),ROUND(VALUE(SUBSTITUTE(実質収支比率等に係る経年分析!J$49,"▲","-")),2),NA())</f>
        <v>-0.05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0.52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0.23</v>
      </c>
    </row>
    <row r="30" spans="1:11" x14ac:dyDescent="0.15">
      <c r="A30" s="180" t="str">
        <f>IF(連結実質赤字比率に係る赤字・黒字の構成分析!C$40="",NA(),連結実質赤字比率に係る赤字・黒字の構成分析!C$40)</f>
        <v>分譲宅地造成事業特別会計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0.65</v>
      </c>
    </row>
    <row r="31" spans="1:11" x14ac:dyDescent="0.15">
      <c r="A31" s="180" t="str">
        <f>IF(連結実質赤字比率に係る赤字・黒字の構成分析!C$39="",NA(),連結実質赤字比率に係る赤字・黒字の構成分析!C$39)</f>
        <v>国民健康保険事業特別会計（事業勘定）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1.04</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8.56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7.23</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8.27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9.91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11.82</v>
      </c>
    </row>
    <row r="34" spans="1:16" x14ac:dyDescent="0.15">
      <c r="A34" s="180" t="str">
        <f>IF(連結実質赤字比率に係る赤字・黒字の構成分析!C$36="",NA(),連結実質赤字比率に係る赤字・黒字の構成分析!C$36)</f>
        <v>木材加工事業特別会計</v>
      </c>
      <c r="B34" s="180">
        <f>IF(ROUND(VALUE(SUBSTITUTE(連結実質赤字比率に係る赤字・黒字の構成分析!F$36,"▲", "-")), 2) &lt; 0, ABS(ROUND(VALUE(SUBSTITUTE(連結実質赤字比率に係る赤字・黒字の構成分析!F$36,"▲", "-")), 2)), NA())</f>
        <v>0.19</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0.22</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0.08</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0.09</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0.02</v>
      </c>
      <c r="K34" s="180" t="e">
        <f>IF(ROUND(VALUE(SUBSTITUTE(連結実質赤字比率に係る赤字・黒字の構成分析!J$36,"▲", "-")), 2) &gt;= 0, ABS(ROUND(VALUE(SUBSTITUTE(連結実質赤字比率に係る赤字・黒字の構成分析!J$36,"▲", "-")), 2)), NA())</f>
        <v>#N/A</v>
      </c>
    </row>
    <row r="35" spans="1:16" x14ac:dyDescent="0.15">
      <c r="A35" s="180" t="str">
        <f>IF(連結実質赤字比率に係る赤字・黒字の構成分析!C$35="",NA(),連結実質赤字比率に係る赤字・黒字の構成分析!C$35)</f>
        <v>駐車場事業特別会計</v>
      </c>
      <c r="B35" s="180">
        <f>IF(ROUND(VALUE(SUBSTITUTE(連結実質赤字比率に係る赤字・黒字の構成分析!F$35,"▲", "-")), 2) &lt; 0, ABS(ROUND(VALUE(SUBSTITUTE(連結実質赤字比率に係る赤字・黒字の構成分析!F$35,"▲", "-")), 2)), NA())</f>
        <v>1.53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1.47</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1.43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1.4</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1.34</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同和対策住宅資金等貸付事業特別会計</v>
      </c>
      <c r="B36" s="180">
        <f>IF(ROUND(VALUE(SUBSTITUTE(連結実質赤字比率に係る赤字・黒字の構成分析!F$34,"▲", "-")), 2) &lt; 0, ABS(ROUND(VALUE(SUBSTITUTE(連結実質赤字比率に係る赤字・黒字の構成分析!F$34,"▲", "-")), 2)), NA())</f>
        <v>2.11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2.0699999999999998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2.0699999999999998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2.0699999999999998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2.0699999999999998</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4803</v>
      </c>
      <c r="E42" s="181"/>
      <c r="F42" s="181"/>
      <c r="G42" s="181">
        <f>'実質公債費比率（分子）の構造'!L$52</f>
        <v>4890</v>
      </c>
      <c r="H42" s="181"/>
      <c r="I42" s="181"/>
      <c r="J42" s="181">
        <f>'実質公債費比率（分子）の構造'!M$52</f>
        <v>4864</v>
      </c>
      <c r="K42" s="181"/>
      <c r="L42" s="181"/>
      <c r="M42" s="181">
        <f>'実質公債費比率（分子）の構造'!N$52</f>
        <v>4819</v>
      </c>
      <c r="N42" s="181"/>
      <c r="O42" s="181"/>
      <c r="P42" s="181">
        <f>'実質公債費比率（分子）の構造'!O$52</f>
        <v>4908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v>
      </c>
      <c r="C44" s="181"/>
      <c r="D44" s="181"/>
      <c r="E44" s="181">
        <f>'実質公債費比率（分子）の構造'!L$50</f>
        <v>8</v>
      </c>
      <c r="F44" s="181"/>
      <c r="G44" s="181"/>
      <c r="H44" s="181">
        <f>'実質公債費比率（分子）の構造'!M$50</f>
        <v>8</v>
      </c>
      <c r="I44" s="181"/>
      <c r="J44" s="181"/>
      <c r="K44" s="181">
        <f>'実質公債費比率（分子）の構造'!N$50</f>
        <v>8</v>
      </c>
      <c r="L44" s="181"/>
      <c r="M44" s="181"/>
      <c r="N44" s="181">
        <f>'実質公債費比率（分子）の構造'!O$50</f>
        <v>8</v>
      </c>
      <c r="O44" s="181"/>
      <c r="P44" s="181"/>
    </row>
    <row r="45" spans="1:16" x14ac:dyDescent="0.15">
      <c r="A45" s="181" t="s">
        <v>65</v>
      </c>
      <c r="B45" s="181">
        <f>'実質公債費比率（分子）の構造'!K$49</f>
        <v>303</v>
      </c>
      <c r="C45" s="181"/>
      <c r="D45" s="181"/>
      <c r="E45" s="181">
        <f>'実質公債費比率（分子）の構造'!L$49</f>
        <v>292</v>
      </c>
      <c r="F45" s="181"/>
      <c r="G45" s="181"/>
      <c r="H45" s="181">
        <f>'実質公債費比率（分子）の構造'!M$49</f>
        <v>322</v>
      </c>
      <c r="I45" s="181"/>
      <c r="J45" s="181"/>
      <c r="K45" s="181">
        <f>'実質公債費比率（分子）の構造'!N$49</f>
        <v>354</v>
      </c>
      <c r="L45" s="181"/>
      <c r="M45" s="181"/>
      <c r="N45" s="181">
        <f>'実質公債費比率（分子）の構造'!O$49</f>
        <v>388</v>
      </c>
      <c r="O45" s="181"/>
      <c r="P45" s="181"/>
    </row>
    <row r="46" spans="1:16" x14ac:dyDescent="0.15">
      <c r="A46" s="181" t="s">
        <v>66</v>
      </c>
      <c r="B46" s="181">
        <f>'実質公債費比率（分子）の構造'!K$48</f>
        <v>573</v>
      </c>
      <c r="C46" s="181"/>
      <c r="D46" s="181"/>
      <c r="E46" s="181">
        <f>'実質公債費比率（分子）の構造'!L$48</f>
        <v>567</v>
      </c>
      <c r="F46" s="181"/>
      <c r="G46" s="181"/>
      <c r="H46" s="181">
        <f>'実質公債費比率（分子）の構造'!M$48</f>
        <v>535</v>
      </c>
      <c r="I46" s="181"/>
      <c r="J46" s="181"/>
      <c r="K46" s="181">
        <f>'実質公債費比率（分子）の構造'!N$48</f>
        <v>538</v>
      </c>
      <c r="L46" s="181"/>
      <c r="M46" s="181"/>
      <c r="N46" s="181">
        <f>'実質公債費比率（分子）の構造'!O$48</f>
        <v>456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5726</v>
      </c>
      <c r="C49" s="181"/>
      <c r="D49" s="181"/>
      <c r="E49" s="181">
        <f>'実質公債費比率（分子）の構造'!L$45</f>
        <v>5576</v>
      </c>
      <c r="F49" s="181"/>
      <c r="G49" s="181"/>
      <c r="H49" s="181">
        <f>'実質公債費比率（分子）の構造'!M$45</f>
        <v>5522</v>
      </c>
      <c r="I49" s="181"/>
      <c r="J49" s="181"/>
      <c r="K49" s="181">
        <f>'実質公債費比率（分子）の構造'!N$45</f>
        <v>5495</v>
      </c>
      <c r="L49" s="181"/>
      <c r="M49" s="181"/>
      <c r="N49" s="181">
        <f>'実質公債費比率（分子）の構造'!O$45</f>
        <v>5668</v>
      </c>
      <c r="O49" s="181"/>
      <c r="P49" s="181"/>
    </row>
    <row r="50" spans="1:16" x14ac:dyDescent="0.15">
      <c r="A50" s="181" t="s">
        <v>70</v>
      </c>
      <c r="B50" s="181" t="e">
        <f>NA()</f>
        <v>#N/A</v>
      </c>
      <c r="C50" s="181">
        <f>IF(ISNUMBER('実質公債費比率（分子）の構造'!K$53),'実質公債費比率（分子）の構造'!K$53,NA())</f>
        <v>1815</v>
      </c>
      <c r="D50" s="181" t="e">
        <f>NA()</f>
        <v>#N/A</v>
      </c>
      <c r="E50" s="181" t="e">
        <f>NA()</f>
        <v>#N/A</v>
      </c>
      <c r="F50" s="181">
        <f>IF(ISNUMBER('実質公債費比率（分子）の構造'!L$53),'実質公債費比率（分子）の構造'!L$53,NA())</f>
        <v>1553</v>
      </c>
      <c r="G50" s="181" t="e">
        <f>NA()</f>
        <v>#N/A</v>
      </c>
      <c r="H50" s="181" t="e">
        <f>NA()</f>
        <v>#N/A</v>
      </c>
      <c r="I50" s="181">
        <f>IF(ISNUMBER('実質公債費比率（分子）の構造'!M$53),'実質公債費比率（分子）の構造'!M$53,NA())</f>
        <v>1523</v>
      </c>
      <c r="J50" s="181" t="e">
        <f>NA()</f>
        <v>#N/A</v>
      </c>
      <c r="K50" s="181" t="e">
        <f>NA()</f>
        <v>#N/A</v>
      </c>
      <c r="L50" s="181">
        <f>IF(ISNUMBER('実質公債費比率（分子）の構造'!N$53),'実質公債費比率（分子）の構造'!N$53,NA())</f>
        <v>1576</v>
      </c>
      <c r="M50" s="181" t="e">
        <f>NA()</f>
        <v>#N/A</v>
      </c>
      <c r="N50" s="181" t="e">
        <f>NA()</f>
        <v>#N/A</v>
      </c>
      <c r="O50" s="181">
        <f>IF(ISNUMBER('実質公債費比率（分子）の構造'!O$53),'実質公債費比率（分子）の構造'!O$53,NA())</f>
        <v>1612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43113</v>
      </c>
      <c r="E56" s="180"/>
      <c r="F56" s="180"/>
      <c r="G56" s="180">
        <f>'将来負担比率（分子）の構造'!J$52</f>
        <v>43647</v>
      </c>
      <c r="H56" s="180"/>
      <c r="I56" s="180"/>
      <c r="J56" s="180">
        <f>'将来負担比率（分子）の構造'!K$52</f>
        <v>43133</v>
      </c>
      <c r="K56" s="180"/>
      <c r="L56" s="180"/>
      <c r="M56" s="180">
        <f>'将来負担比率（分子）の構造'!L$52</f>
        <v>41838</v>
      </c>
      <c r="N56" s="180"/>
      <c r="O56" s="180"/>
      <c r="P56" s="180">
        <f>'将来負担比率（分子）の構造'!M$52</f>
        <v>41154</v>
      </c>
    </row>
    <row r="57" spans="1:16" x14ac:dyDescent="0.15">
      <c r="A57" s="180" t="s">
        <v>41</v>
      </c>
      <c r="B57" s="180"/>
      <c r="C57" s="180"/>
      <c r="D57" s="180">
        <f>'将来負担比率（分子）の構造'!I$51</f>
        <v>1732</v>
      </c>
      <c r="E57" s="180"/>
      <c r="F57" s="180"/>
      <c r="G57" s="180">
        <f>'将来負担比率（分子）の構造'!J$51</f>
        <v>1795</v>
      </c>
      <c r="H57" s="180"/>
      <c r="I57" s="180"/>
      <c r="J57" s="180">
        <f>'将来負担比率（分子）の構造'!K$51</f>
        <v>1724</v>
      </c>
      <c r="K57" s="180"/>
      <c r="L57" s="180"/>
      <c r="M57" s="180">
        <f>'将来負担比率（分子）の構造'!L$51</f>
        <v>1586</v>
      </c>
      <c r="N57" s="180"/>
      <c r="O57" s="180"/>
      <c r="P57" s="180">
        <f>'将来負担比率（分子）の構造'!M$51</f>
        <v>2801</v>
      </c>
    </row>
    <row r="58" spans="1:16" x14ac:dyDescent="0.15">
      <c r="A58" s="180" t="s">
        <v>40</v>
      </c>
      <c r="B58" s="180"/>
      <c r="C58" s="180"/>
      <c r="D58" s="180">
        <f>'将来負担比率（分子）の構造'!I$50</f>
        <v>18696</v>
      </c>
      <c r="E58" s="180"/>
      <c r="F58" s="180"/>
      <c r="G58" s="180">
        <f>'将来負担比率（分子）の構造'!J$50</f>
        <v>19234</v>
      </c>
      <c r="H58" s="180"/>
      <c r="I58" s="180"/>
      <c r="J58" s="180">
        <f>'将来負担比率（分子）の構造'!K$50</f>
        <v>20197</v>
      </c>
      <c r="K58" s="180"/>
      <c r="L58" s="180"/>
      <c r="M58" s="180">
        <f>'将来負担比率（分子）の構造'!L$50</f>
        <v>20929</v>
      </c>
      <c r="N58" s="180"/>
      <c r="O58" s="180"/>
      <c r="P58" s="180">
        <f>'将来負担比率（分子）の構造'!M$50</f>
        <v>20915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229</v>
      </c>
      <c r="C61" s="180"/>
      <c r="D61" s="180"/>
      <c r="E61" s="180">
        <f>'将来負担比率（分子）の構造'!J$46</f>
        <v>235</v>
      </c>
      <c r="F61" s="180"/>
      <c r="G61" s="180"/>
      <c r="H61" s="180">
        <f>'将来負担比率（分子）の構造'!K$46</f>
        <v>245</v>
      </c>
      <c r="I61" s="180"/>
      <c r="J61" s="180"/>
      <c r="K61" s="180">
        <f>'将来負担比率（分子）の構造'!L$46</f>
        <v>520</v>
      </c>
      <c r="L61" s="180"/>
      <c r="M61" s="180"/>
      <c r="N61" s="180">
        <f>'将来負担比率（分子）の構造'!M$46</f>
        <v>473</v>
      </c>
      <c r="O61" s="180"/>
      <c r="P61" s="180"/>
    </row>
    <row r="62" spans="1:16" x14ac:dyDescent="0.15">
      <c r="A62" s="180" t="s">
        <v>34</v>
      </c>
      <c r="B62" s="180">
        <f>'将来負担比率（分子）の構造'!I$45</f>
        <v>7411</v>
      </c>
      <c r="C62" s="180"/>
      <c r="D62" s="180"/>
      <c r="E62" s="180">
        <f>'将来負担比率（分子）の構造'!J$45</f>
        <v>6743</v>
      </c>
      <c r="F62" s="180"/>
      <c r="G62" s="180"/>
      <c r="H62" s="180">
        <f>'将来負担比率（分子）の構造'!K$45</f>
        <v>6622</v>
      </c>
      <c r="I62" s="180"/>
      <c r="J62" s="180"/>
      <c r="K62" s="180">
        <f>'将来負担比率（分子）の構造'!L$45</f>
        <v>6512</v>
      </c>
      <c r="L62" s="180"/>
      <c r="M62" s="180"/>
      <c r="N62" s="180">
        <f>'将来負担比率（分子）の構造'!M$45</f>
        <v>6079</v>
      </c>
      <c r="O62" s="180"/>
      <c r="P62" s="180"/>
    </row>
    <row r="63" spans="1:16" x14ac:dyDescent="0.15">
      <c r="A63" s="180" t="s">
        <v>33</v>
      </c>
      <c r="B63" s="180">
        <f>'将来負担比率（分子）の構造'!I$44</f>
        <v>3338</v>
      </c>
      <c r="C63" s="180"/>
      <c r="D63" s="180"/>
      <c r="E63" s="180">
        <f>'将来負担比率（分子）の構造'!J$44</f>
        <v>3179</v>
      </c>
      <c r="F63" s="180"/>
      <c r="G63" s="180"/>
      <c r="H63" s="180">
        <f>'将来負担比率（分子）の構造'!K$44</f>
        <v>2727</v>
      </c>
      <c r="I63" s="180"/>
      <c r="J63" s="180"/>
      <c r="K63" s="180">
        <f>'将来負担比率（分子）の構造'!L$44</f>
        <v>2905</v>
      </c>
      <c r="L63" s="180"/>
      <c r="M63" s="180"/>
      <c r="N63" s="180">
        <f>'将来負担比率（分子）の構造'!M$44</f>
        <v>2809</v>
      </c>
      <c r="O63" s="180"/>
      <c r="P63" s="180"/>
    </row>
    <row r="64" spans="1:16" x14ac:dyDescent="0.15">
      <c r="A64" s="180" t="s">
        <v>32</v>
      </c>
      <c r="B64" s="180">
        <f>'将来負担比率（分子）の構造'!I$43</f>
        <v>5697</v>
      </c>
      <c r="C64" s="180"/>
      <c r="D64" s="180"/>
      <c r="E64" s="180">
        <f>'将来負担比率（分子）の構造'!J$43</f>
        <v>5727</v>
      </c>
      <c r="F64" s="180"/>
      <c r="G64" s="180"/>
      <c r="H64" s="180">
        <f>'将来負担比率（分子）の構造'!K$43</f>
        <v>5645</v>
      </c>
      <c r="I64" s="180"/>
      <c r="J64" s="180"/>
      <c r="K64" s="180">
        <f>'将来負担比率（分子）の構造'!L$43</f>
        <v>5769</v>
      </c>
      <c r="L64" s="180"/>
      <c r="M64" s="180"/>
      <c r="N64" s="180">
        <f>'将来負担比率（分子）の構造'!M$43</f>
        <v>4774</v>
      </c>
      <c r="O64" s="180"/>
      <c r="P64" s="180"/>
    </row>
    <row r="65" spans="1:16" x14ac:dyDescent="0.15">
      <c r="A65" s="180" t="s">
        <v>31</v>
      </c>
      <c r="B65" s="180" t="str">
        <f>'将来負担比率（分子）の構造'!I$42</f>
        <v>-</v>
      </c>
      <c r="C65" s="180"/>
      <c r="D65" s="180"/>
      <c r="E65" s="180" t="str">
        <f>'将来負担比率（分子）の構造'!J$42</f>
        <v>-</v>
      </c>
      <c r="F65" s="180"/>
      <c r="G65" s="180"/>
      <c r="H65" s="180">
        <f>'将来負担比率（分子）の構造'!K$42</f>
        <v>1</v>
      </c>
      <c r="I65" s="180"/>
      <c r="J65" s="180"/>
      <c r="K65" s="180">
        <f>'将来負担比率（分子）の構造'!L$42</f>
        <v>4</v>
      </c>
      <c r="L65" s="180"/>
      <c r="M65" s="180"/>
      <c r="N65" s="180">
        <f>'将来負担比率（分子）の構造'!M$42</f>
        <v>11</v>
      </c>
      <c r="O65" s="180"/>
      <c r="P65" s="180"/>
    </row>
    <row r="66" spans="1:16" x14ac:dyDescent="0.15">
      <c r="A66" s="180" t="s">
        <v>30</v>
      </c>
      <c r="B66" s="180">
        <f>'将来負担比率（分子）の構造'!I$41</f>
        <v>51999</v>
      </c>
      <c r="C66" s="180"/>
      <c r="D66" s="180"/>
      <c r="E66" s="180">
        <f>'将来負担比率（分子）の構造'!J$41</f>
        <v>52811</v>
      </c>
      <c r="F66" s="180"/>
      <c r="G66" s="180"/>
      <c r="H66" s="180">
        <f>'将来負担比率（分子）の構造'!K$41</f>
        <v>51767</v>
      </c>
      <c r="I66" s="180"/>
      <c r="J66" s="180"/>
      <c r="K66" s="180">
        <f>'将来負担比率（分子）の構造'!L$41</f>
        <v>49696</v>
      </c>
      <c r="L66" s="180"/>
      <c r="M66" s="180"/>
      <c r="N66" s="180">
        <f>'将来負担比率（分子）の構造'!M$41</f>
        <v>49032</v>
      </c>
      <c r="O66" s="180"/>
      <c r="P66" s="180"/>
    </row>
    <row r="67" spans="1:16" x14ac:dyDescent="0.15">
      <c r="A67" s="180" t="s">
        <v>74</v>
      </c>
      <c r="B67" s="180" t="e">
        <f>NA()</f>
        <v>#N/A</v>
      </c>
      <c r="C67" s="180">
        <f>IF(ISNUMBER('将来負担比率（分子）の構造'!I$53), IF('将来負担比率（分子）の構造'!I$53 &lt; 0, 0, '将来負担比率（分子）の構造'!I$53), NA())</f>
        <v>5133</v>
      </c>
      <c r="D67" s="180" t="e">
        <f>NA()</f>
        <v>#N/A</v>
      </c>
      <c r="E67" s="180" t="e">
        <f>NA()</f>
        <v>#N/A</v>
      </c>
      <c r="F67" s="180">
        <f>IF(ISNUMBER('将来負担比率（分子）の構造'!J$53), IF('将来負担比率（分子）の構造'!J$53 &lt; 0, 0, '将来負担比率（分子）の構造'!J$53), NA())</f>
        <v>4018</v>
      </c>
      <c r="G67" s="180" t="e">
        <f>NA()</f>
        <v>#N/A</v>
      </c>
      <c r="H67" s="180" t="e">
        <f>NA()</f>
        <v>#N/A</v>
      </c>
      <c r="I67" s="180">
        <f>IF(ISNUMBER('将来負担比率（分子）の構造'!K$53), IF('将来負担比率（分子）の構造'!K$53 &lt; 0, 0, '将来負担比率（分子）の構造'!K$53), NA())</f>
        <v>1952</v>
      </c>
      <c r="J67" s="180" t="e">
        <f>NA()</f>
        <v>#N/A</v>
      </c>
      <c r="K67" s="180" t="e">
        <f>NA()</f>
        <v>#N/A</v>
      </c>
      <c r="L67" s="180">
        <f>IF(ISNUMBER('将来負担比率（分子）の構造'!L$53), IF('将来負担比率（分子）の構造'!L$53 &lt; 0, 0, '将来負担比率（分子）の構造'!L$53), NA())</f>
        <v>1054</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3563</v>
      </c>
      <c r="C72" s="184">
        <f>基金残高に係る経年分析!G55</f>
        <v>3564</v>
      </c>
      <c r="D72" s="184">
        <f>基金残高に係る経年分析!H55</f>
        <v>3564</v>
      </c>
    </row>
    <row r="73" spans="1:16" x14ac:dyDescent="0.15">
      <c r="A73" s="183" t="s">
        <v>77</v>
      </c>
      <c r="B73" s="184">
        <f>基金残高に係る経年分析!F56</f>
        <v>9005</v>
      </c>
      <c r="C73" s="184">
        <f>基金残高に係る経年分析!G56</f>
        <v>9315</v>
      </c>
      <c r="D73" s="184">
        <f>基金残高に係る経年分析!H56</f>
        <v>9325</v>
      </c>
    </row>
    <row r="74" spans="1:16" x14ac:dyDescent="0.15">
      <c r="A74" s="183" t="s">
        <v>78</v>
      </c>
      <c r="B74" s="184">
        <f>基金残高に係る経年分析!F57</f>
        <v>9320</v>
      </c>
      <c r="C74" s="184">
        <f>基金残高に係る経年分析!G57</f>
        <v>10039</v>
      </c>
      <c r="D74" s="184">
        <f>基金残高に係る経年分析!H57</f>
        <v>9948</v>
      </c>
    </row>
  </sheetData>
  <sheetProtection algorithmName="SHA-512" hashValue="6UVMJLzmX77sinK7wHNA0ZCifHTkgkC8djE6qqIcqmOZNy+Y0ZKa4lM5RX4rG1DN+yLAMSm6XwrMLmQP4oPHqg==" saltValue="Mynrb/f51fkisz5U+eCR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dcterms:created xsi:type="dcterms:W3CDTF">2020-02-10T05:04:18Z</dcterms:created>
  <dcterms:modified xsi:type="dcterms:W3CDTF">2020-11-16T05:06:52Z</dcterms:modified>
  <cp:category/>
</cp:coreProperties>
</file>