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<sst xmlns="http://schemas.openxmlformats.org/spreadsheetml/2006/main" count="1140" uniqueCount="601">
  <si>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</si>
  <si>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</si>
  <si>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</si>
  <si>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</si>
  <si>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</si>
  <si>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</si>
  <si>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</si>
  <si>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</si>
  <si>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</si>
  <si>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</si>
  <si>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</si>
  <si>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</si>
  <si>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</si>
  <si>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</si>
  <si>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</si>
  <si>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</si>
  <si>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</si>
  <si>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</si>
  <si>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</si>
  <si>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</si>
  <si>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</si>
  <si>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</si>
  <si>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</si>
  <si>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</si>
  <si>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</si>
  <si>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</si>
  <si>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</si>
  <si>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</si>
  <si>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</si>
  <si>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</si>
  <si>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</si>
  <si>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</si>
  <si>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</si>
  <si>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</si>
  <si>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</si>
  <si>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</si>
  <si>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</si>
  <si>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</si>
  <si>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</si>
  <si>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</si>
  <si>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</si>
  <si>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</si>
  <si>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</si>
  <si>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</si>
  <si>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</si>
  <si>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</si>
  <si>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</si>
  <si>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</si>
  <si>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</si>
  <si>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</si>
  <si>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</si>
  <si>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</si>
  <si>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</si>
  <si>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</si>
  <si>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</si>
  <si>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</si>
  <si>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</si>
  <si>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</si>
  <si>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</si>
  <si>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</si>
  <si>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</si>
  <si>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</si>
  <si>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</si>
  <si>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</si>
  <si>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</si>
  <si>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</si>
  <si>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</si>
  <si>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</si>
  <si>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</si>
  <si>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</si>
  <si>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</si>
  <si>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</si>
  <si>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</si>
  <si>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</si>
  <si>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</si>
  <si>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</si>
  <si>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</si>
  <si>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</si>
  <si>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</si>
  <si>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</si>
  <si>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</si>
  <si>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</si>
  <si>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</si>
  <si>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</si>
  <si>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</si>
  <si>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</si>
  <si>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</si>
  <si>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</si>
  <si>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</si>
  <si>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</si>
  <si>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</si>
  <si>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</si>
  <si>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</si>
  <si>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</si>
  <si>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</si>
  <si>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</si>
  <si>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</si>
  <si>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</si>
  <si>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御坊市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</si>
  <si>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</si>
  <si>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</si>
  <si>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</si>
  <si>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</si>
  <si>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</si>
  <si>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</si>
  <si>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</si>
  <si>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</si>
  <si>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</si>
  <si>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</si>
  <si>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</si>
  <si>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</si>
  <si>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</si>
  <si>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</si>
  <si>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</si>
  <si>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</si>
  <si>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</si>
  <si>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</si>
  <si>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</si>
  <si>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</si>
  <si>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</si>
  <si>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</si>
  <si>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</si>
  <si>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</si>
  <si>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</si>
  <si>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</si>
  <si>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</si>
  <si>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</si>
  <si>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</si>
  <si>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</si>
  <si>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</si>
  <si>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</si>
  <si>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</si>
  <si>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</si>
  <si>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</si>
  <si>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</si>
  <si>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</si>
  <si>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</si>
  <si>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</si>
  <si>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</si>
  <si>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</si>
  <si>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</si>
  <si>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</si>
  <si>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</si>
  <si>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</si>
  <si>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</si>
  <si>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</si>
  <si>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</si>
  <si>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</si>
  <si>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</si>
  <si>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</si>
  <si>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</si>
  <si>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</si>
  <si>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</si>
  <si>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</si>
  <si>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</si>
  <si>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</si>
  <si>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</si>
  <si>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</si>
  <si>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</si>
  <si>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</si>
  <si>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</si>
  <si>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</si>
  <si>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</si>
  <si>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</si>
  <si>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</si>
  <si>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</si>
  <si>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</si>
  <si>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</si>
  <si>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</si>
  <si>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</si>
  <si>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</si>
  <si>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</si>
  <si>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</si>
  <si>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</si>
  <si>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</si>
  <si>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</si>
  <si>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</si>
  <si>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</si>
  <si>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</si>
  <si>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</si>
  <si>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</si>
  <si>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</si>
  <si>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</si>
  <si>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</si>
  <si>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</si>
  <si>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</si>
  <si>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</si>
  <si>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</si>
  <si>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</si>
  <si>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</si>
  <si>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</si>
  <si>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</si>
  <si>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</si>
  <si>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</si>
  <si>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</si>
  <si>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</si>
  <si>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</si>
  <si>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</si>
  <si>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</si>
  <si>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</si>
  <si>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</si>
  <si>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</si>
  <si>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</si>
  <si>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</si>
  <si>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</si>
  <si>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</si>
  <si>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</si>
  <si>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</si>
  <si>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</si>
  <si>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</si>
  <si>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</si>
  <si>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</si>
  <si>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</si>
  <si>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和歌山県御坊市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</si>
  <si>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</si>
  <si>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</si>
  <si>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</si>
  <si>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</si>
  <si>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</si>
  <si>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</si>
  <si>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</si>
  <si>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</si>
  <si>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</si>
  <si>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</si>
  <si>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</si>
  <si>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</si>
  <si>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</si>
  <si>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</si>
  <si>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</si>
  <si>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</si>
  <si>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</si>
  <si>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</si>
  <si>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</si>
  <si>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</si>
  <si>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</si>
  <si>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</si>
  <si>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</si>
  <si>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</si>
  <si>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</si>
  <si>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</si>
  <si>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</si>
  <si>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</si>
  <si>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</si>
  <si>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</si>
  <si>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</si>
  <si>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</si>
  <si>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</si>
  <si>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</si>
  <si>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</si>
  <si>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</si>
  <si>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</si>
  <si>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</si>
  <si>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</si>
  <si>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</si>
  <si>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</si>
  <si>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</si>
  <si>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</si>
  <si>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</si>
  <si>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</si>
  <si>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</si>
  <si>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</si>
  <si>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</si>
  <si>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</si>
  <si>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</si>
  <si>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</si>
  <si>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</si>
  <si>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</si>
  <si>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</si>
  <si>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</si>
  <si>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</si>
  <si>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</si>
  <si>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</si>
  <si>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</si>
  <si>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</si>
  <si>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</si>
  <si>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</si>
  <si>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</si>
  <si>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</si>
  <si>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</si>
  <si>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</si>
  <si>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</si>
  <si>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</si>
  <si>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</si>
  <si>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</si>
  <si>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</si>
  <si>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</si>
  <si>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</si>
  <si>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</si>
  <si>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</si>
  <si>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</si>
  <si>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</si>
  <si>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</si>
  <si>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</si>
  <si>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</si>
  <si>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</si>
  <si>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</si>
  <si>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</si>
  <si>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</si>
  <si>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</si>
  <si>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</si>
  <si>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</si>
  <si>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</si>
  <si>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</si>
  <si>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</si>
  <si>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</si>
  <si>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</si>
  <si>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</si>
  <si>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</si>
  <si>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</si>
  <si>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</si>
  <si>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</si>
  <si>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</si>
  <si>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</si>
  <si>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</si>
  <si>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</si>
  <si>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</si>
  <si>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</si>
  <si>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</si>
  <si>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</si>
  <si>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</si>
  <si>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</si>
  <si>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</si>
  <si>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</si>
  <si>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</si>
  <si>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</si>
  <si>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</si>
  <si>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</si>
  <si>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</si>
  <si>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</si>
  <si>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</si>
  <si>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</si>
  <si>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</si>
  <si>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</si>
  <si>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</si>
  <si>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</si>
  <si>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</si>
  <si>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</si>
  <si>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</si>
  <si>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</si>
  <si>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</si>
  <si>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</si>
  <si>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</si>
  <si>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</si>
  <si>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</si>
  <si>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</si>
  <si>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</si>
  <si>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</si>
  <si>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</si>
  <si>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</si>
  <si>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</si>
  <si>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</si>
  <si>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</si>
  <si>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</si>
  <si>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</si>
  <si>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</si>
  <si>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</si>
  <si>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</si>
  <si>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</si>
  <si>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</si>
  <si>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</si>
  <si>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</si>
  <si>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</si>
  <si>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和歌山県御坊市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</si>
  <si>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</si>
  <si>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</si>
  <si>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</si>
  <si>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</si>
  <si>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</si>
  <si>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</si>
  <si>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</si>
  <si>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</si>
  <si>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</si>
  <si>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</si>
  <si>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</si>
  <si>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</si>
  <si>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</si>
  <si>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</si>
  <si>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</si>
  <si>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</si>
  <si>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</si>
  <si>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</si>
  <si>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</si>
  <si>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</si>
  <si>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</si>
  <si>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</si>
  <si>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</si>
  <si>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</si>
  <si>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</si>
  <si>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</si>
  <si>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</si>
  <si>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</si>
  <si>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</si>
  <si>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</si>
  <si>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</si>
  <si>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</si>
  <si>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</si>
  <si>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</si>
  <si>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</si>
  <si>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</si>
  <si>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</si>
  <si>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</si>
  <si>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</si>
  <si>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</si>
  <si>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</si>
  <si>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</si>
  <si>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</si>
  <si>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</si>
  <si>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</si>
  <si>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</si>
  <si>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</si>
  <si>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</si>
  <si>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</si>
  <si>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</si>
  <si>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</si>
  <si>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</si>
  <si>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</si>
  <si>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</si>
  <si>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</si>
  <si>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</si>
  <si>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</si>
  <si>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</si>
  <si>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</si>
  <si>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</si>
  <si>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</si>
  <si>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</si>
  <si>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</si>
  <si>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</si>
  <si>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</si>
  <si>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</si>
  <si>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</si>
  <si>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</si>
  <si>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</si>
  <si>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</si>
  <si>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</si>
  <si>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</si>
  <si>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</si>
  <si>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</si>
  <si>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</si>
  <si>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</si>
  <si>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</si>
  <si>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</si>
  <si>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</si>
  <si>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</si>
  <si>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</si>
  <si>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</si>
  <si>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</si>
  <si>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</si>
  <si>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</si>
  <si>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</si>
  <si>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</si>
  <si>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</si>
  <si>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</si>
  <si>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</si>
  <si>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</si>
  <si>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</si>
  <si>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</si>
  <si>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</si>
  <si>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</si>
  <si>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</si>
  <si>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</si>
  <si>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</si>
  <si>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</si>
  <si>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</si>
  <si>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</si>
  <si>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</si>
  <si>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</si>
  <si>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</si>
  <si>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</si>
  <si>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</si>
  <si>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</si>
  <si>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</si>
  <si>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</si>
  <si>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</si>
  <si>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</si>
  <si>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</si>
  <si>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</si>
  <si>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</si>
  <si>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</si>
  <si>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</si>
  <si>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</si>
  <si>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</si>
  <si>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</si>
  <si>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</si>
  <si>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</si>
  <si>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</si>
  <si>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</si>
  <si>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</si>
  <si>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</si>
  <si>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</si>
  <si>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</si>
  <si>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</si>
  <si>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</si>
  <si>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</si>
  <si>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</si>
  <si>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</si>
  <si>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</si>
  <si>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</si>
  <si>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</si>
  <si>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</si>
  <si>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</si>
  <si>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</si>
  <si>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</si>
  <si>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</si>
  <si>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</si>
  <si>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</si>
  <si>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</si>
  <si>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</si>
  <si>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</si>
  <si>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</si>
  <si>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</si>
  <si>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</si>
  <si>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</si>
  <si>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</si>
  <si>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</si>
  <si>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</si>
  <si>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</si>
  <si>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</si>
  <si>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</si>
  <si>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</si>
  <si>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</si>
  <si>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</si>
  <si>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</si>
  <si>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</si>
  <si>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</si>
  <si>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</si>
  <si>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</si>
  <si>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</si>
  <si>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</si>
  <si>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</si>
  <si>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</si>
  <si>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</si>
  <si>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</si>
  <si>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</si>
  <si>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</si>
  <si>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</si>
  <si>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</si>
  <si>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</si>
  <si>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</si>
  <si>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</si>
  <si>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</si>
  <si>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</si>
  <si>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</si>
  <si>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</si>
  <si>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</si>
  <si>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</si>
  <si>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5.58</t>
  </si>
  <si>
    <t>▲ 0.27</t>
  </si>
  <si>
    <t>▲ 5.18</t>
  </si>
  <si>
    <t>▲ 4.20</t>
  </si>
  <si>
    <t>▲ 6.99</t>
  </si>
  <si>
    <t>水道事業会計</t>
  </si>
  <si>
    <t>国民健康保険特別会計</t>
  </si>
  <si>
    <t>公共下水道事業特別会計</t>
  </si>
  <si>
    <t>一般会計</t>
  </si>
  <si>
    <t>介護保険特別会計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</si>
  <si>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</si>
  <si>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</si>
  <si>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</si>
  <si>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</si>
  <si>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</si>
  <si>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</si>
  <si>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</si>
  <si>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</si>
  <si>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</si>
  <si>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庁舎建設基金</t>
  </si>
  <si>
    <t>塩屋･名田町地域振興基金</t>
  </si>
  <si>
    <t>公共施設等維持補修基金</t>
  </si>
  <si>
    <t>日高港振興基金</t>
  </si>
  <si>
    <t>水産業振興基金</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</si>
  <si>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</si>
  <si>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</si>
  <si>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18"/>
  </si>
  <si>
    <t>-</t>
    <phoneticPr fontId="18"/>
  </si>
  <si>
    <t>御坊市日高川町中学校組合</t>
    <rPh sb="0" eb="3">
      <t>ゴボウシ</t>
    </rPh>
    <rPh sb="3" eb="7">
      <t>ヒダカガワチョウ</t>
    </rPh>
    <rPh sb="7" eb="8">
      <t>チュウ</t>
    </rPh>
    <rPh sb="8" eb="10">
      <t>ガッコウ</t>
    </rPh>
    <rPh sb="10" eb="12">
      <t>クミアイ</t>
    </rPh>
    <phoneticPr fontId="18"/>
  </si>
  <si>
    <t>-</t>
    <phoneticPr fontId="18"/>
  </si>
  <si>
    <t>御坊日高老人福祉施設事務組合</t>
    <rPh sb="0" eb="2">
      <t>ゴボウ</t>
    </rPh>
    <rPh sb="2" eb="4">
      <t>ヒダカ</t>
    </rPh>
    <rPh sb="4" eb="6">
      <t>ロウジン</t>
    </rPh>
    <rPh sb="6" eb="8">
      <t>フクシ</t>
    </rPh>
    <rPh sb="8" eb="10">
      <t>シセツ</t>
    </rPh>
    <rPh sb="10" eb="12">
      <t>ジム</t>
    </rPh>
    <rPh sb="12" eb="14">
      <t>クミアイ</t>
    </rPh>
    <phoneticPr fontId="18"/>
  </si>
  <si>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18"/>
  </si>
  <si>
    <t>御坊広域行政事務組合</t>
    <rPh sb="0" eb="2">
      <t>ゴボウ</t>
    </rPh>
    <rPh sb="2" eb="4">
      <t>コウイキ</t>
    </rPh>
    <rPh sb="4" eb="6">
      <t>ギョウセイ</t>
    </rPh>
    <rPh sb="6" eb="8">
      <t>ジム</t>
    </rPh>
    <rPh sb="8" eb="10">
      <t>クミアイ</t>
    </rPh>
    <phoneticPr fontId="18"/>
  </si>
  <si>
    <t>和歌山地方税回収機構</t>
    <rPh sb="0" eb="3">
      <t>ワカヤマ</t>
    </rPh>
    <rPh sb="3" eb="6">
      <t>チホウゼイ</t>
    </rPh>
    <rPh sb="6" eb="8">
      <t>カイシュウ</t>
    </rPh>
    <rPh sb="8" eb="10">
      <t>キコウ</t>
    </rPh>
    <phoneticPr fontId="18"/>
  </si>
  <si>
    <t>和歌山県後期高齢者医療広域連合</t>
    <rPh sb="0" eb="4">
      <t>ワカヤマケン</t>
    </rPh>
    <rPh sb="4" eb="6">
      <t>コウキ</t>
    </rPh>
    <rPh sb="6" eb="9">
      <t>コウレイシャ</t>
    </rPh>
    <rPh sb="9" eb="11">
      <t>イリョウ</t>
    </rPh>
    <rPh sb="11" eb="13">
      <t>コウイキ</t>
    </rPh>
    <rPh sb="13" eb="15">
      <t>レンゴウ</t>
    </rPh>
    <phoneticPr fontId="18"/>
  </si>
  <si>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18"/>
  </si>
  <si>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18"/>
  </si>
  <si>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18"/>
  </si>
  <si>
    <t>御坊市ふれあいセンター</t>
    <rPh sb="0" eb="3">
      <t>ゴボウシ</t>
    </rPh>
    <phoneticPr fontId="18"/>
  </si>
  <si>
    <t>-</t>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</si>
  <si>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</si>
  <si>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</si>
  <si>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</si>
  <si>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ここ数年、学校環境の改善、防災対策に関連する事業に伴う起債の増や財政調整基金の取り崩しによる充当可能基金の減少などにより、類似団体と比べて高い水準にあり、今後も市庁舎建設事業を控え、増加する見込みである。更に、有形固定資産減価償却率についても類似団体よりも高い状況である。今後は、より一層の財政健全化を推進することで将来負担比率の増加抑制を図るとともに、公共施設についても、公共施設等総合管理計画に基づき、策定予定の個別施設計画において、各施設の適正な維持管理に努める必要がある。</t>
    <rPh sb="0" eb="2">
      <t>ショウライ</t>
    </rPh>
    <rPh sb="2" eb="4">
      <t>フタン</t>
    </rPh>
    <rPh sb="4" eb="6">
      <t>ヒリツ</t>
    </rPh>
    <rPh sb="13" eb="15">
      <t>スウネン</t>
    </rPh>
    <rPh sb="16" eb="18">
      <t>ガッコウ</t>
    </rPh>
    <rPh sb="18" eb="20">
      <t>カンキョウ</t>
    </rPh>
    <rPh sb="21" eb="23">
      <t>カイゼン</t>
    </rPh>
    <rPh sb="24" eb="26">
      <t>ボウサイ</t>
    </rPh>
    <rPh sb="26" eb="28">
      <t>タイサク</t>
    </rPh>
    <rPh sb="29" eb="31">
      <t>カンレン</t>
    </rPh>
    <rPh sb="33" eb="35">
      <t>ジギョウ</t>
    </rPh>
    <rPh sb="36" eb="37">
      <t>トモナ</t>
    </rPh>
    <rPh sb="38" eb="40">
      <t>キサイ</t>
    </rPh>
    <rPh sb="41" eb="42">
      <t>ゾウ</t>
    </rPh>
    <rPh sb="43" eb="45">
      <t>ザイセイ</t>
    </rPh>
    <rPh sb="45" eb="47">
      <t>チョウセイ</t>
    </rPh>
    <rPh sb="47" eb="49">
      <t>キキン</t>
    </rPh>
    <rPh sb="50" eb="51">
      <t>ト</t>
    </rPh>
    <rPh sb="52" eb="53">
      <t>クズ</t>
    </rPh>
    <rPh sb="57" eb="59">
      <t>ジュウトウ</t>
    </rPh>
    <rPh sb="59" eb="61">
      <t>カノウ</t>
    </rPh>
    <rPh sb="61" eb="63">
      <t>キキン</t>
    </rPh>
    <rPh sb="64" eb="66">
      <t>ゲンショウ</t>
    </rPh>
    <rPh sb="72" eb="74">
      <t>ルイジ</t>
    </rPh>
    <rPh sb="74" eb="76">
      <t>ダンタイ</t>
    </rPh>
    <rPh sb="77" eb="78">
      <t>クラ</t>
    </rPh>
    <rPh sb="80" eb="81">
      <t>タカ</t>
    </rPh>
    <rPh sb="82" eb="84">
      <t>スイジュン</t>
    </rPh>
    <rPh sb="88" eb="90">
      <t>コンゴ</t>
    </rPh>
    <rPh sb="91" eb="94">
      <t>シチョウシャ</t>
    </rPh>
    <rPh sb="94" eb="96">
      <t>ケンセツ</t>
    </rPh>
    <rPh sb="96" eb="98">
      <t>ジギョウ</t>
    </rPh>
    <rPh sb="99" eb="100">
      <t>ヒカ</t>
    </rPh>
    <rPh sb="102" eb="104">
      <t>ゾウカ</t>
    </rPh>
    <rPh sb="106" eb="108">
      <t>ミコ</t>
    </rPh>
    <rPh sb="113" eb="114">
      <t>サラ</t>
    </rPh>
    <rPh sb="116" eb="118">
      <t>ユウケイ</t>
    </rPh>
    <rPh sb="118" eb="120">
      <t>コテイ</t>
    </rPh>
    <rPh sb="120" eb="122">
      <t>シサン</t>
    </rPh>
    <rPh sb="122" eb="124">
      <t>ゲンカ</t>
    </rPh>
    <rPh sb="124" eb="126">
      <t>ショウキャク</t>
    </rPh>
    <rPh sb="126" eb="127">
      <t>リツ</t>
    </rPh>
    <rPh sb="132" eb="134">
      <t>ルイジ</t>
    </rPh>
    <rPh sb="134" eb="136">
      <t>ダンタイ</t>
    </rPh>
    <rPh sb="139" eb="140">
      <t>タカ</t>
    </rPh>
    <rPh sb="141" eb="143">
      <t>ジョウキョウ</t>
    </rPh>
    <rPh sb="147" eb="149">
      <t>コンゴ</t>
    </rPh>
    <rPh sb="153" eb="155">
      <t>イッソウ</t>
    </rPh>
    <rPh sb="156" eb="158">
      <t>ザイセイ</t>
    </rPh>
    <rPh sb="158" eb="161">
      <t>ケンゼンカ</t>
    </rPh>
    <rPh sb="162" eb="164">
      <t>スイシン</t>
    </rPh>
    <rPh sb="169" eb="171">
      <t>ショウライ</t>
    </rPh>
    <rPh sb="171" eb="173">
      <t>フタン</t>
    </rPh>
    <rPh sb="173" eb="175">
      <t>ヒリツ</t>
    </rPh>
    <rPh sb="176" eb="178">
      <t>ゾウカ</t>
    </rPh>
    <rPh sb="178" eb="180">
      <t>ヨクセイ</t>
    </rPh>
    <rPh sb="181" eb="182">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</si>
  <si>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</si>
  <si>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</si>
  <si>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</si>
  <si>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</si>
  <si>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</si>
  <si>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</si>
  <si>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</si>
  <si>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より高い水準となっている。今後も市庁舎建設事業等の大型事業により、地方債現在高が増加する見込みであるが、交付税措置がある有利な地方債の活用や、計画的な繰上償還の実施等により、将来の公債費負担の抑制を図り健全な財政運営に努める必要がある。</t>
    <rPh sb="0" eb="2">
      <t>ショウライ</t>
    </rPh>
    <rPh sb="2" eb="4">
      <t>フタン</t>
    </rPh>
    <rPh sb="4" eb="6">
      <t>ヒリツ</t>
    </rPh>
    <rPh sb="7" eb="9">
      <t>ジッシツ</t>
    </rPh>
    <rPh sb="9" eb="12">
      <t>コウサイヒ</t>
    </rPh>
    <rPh sb="12" eb="14">
      <t>ヒリツ</t>
    </rPh>
    <rPh sb="17" eb="19">
      <t>ルイジ</t>
    </rPh>
    <rPh sb="19" eb="21">
      <t>ダンタイ</t>
    </rPh>
    <rPh sb="24" eb="25">
      <t>タカ</t>
    </rPh>
    <rPh sb="26" eb="28">
      <t>スイジュン</t>
    </rPh>
    <rPh sb="35" eb="37">
      <t>コンゴ</t>
    </rPh>
    <rPh sb="38" eb="41">
      <t>シチョウシャ</t>
    </rPh>
    <rPh sb="41" eb="43">
      <t>ケンセツ</t>
    </rPh>
    <rPh sb="43" eb="45">
      <t>ジギョウ</t>
    </rPh>
    <rPh sb="45" eb="46">
      <t>トウ</t>
    </rPh>
    <rPh sb="47" eb="49">
      <t>オオガタ</t>
    </rPh>
    <rPh sb="49" eb="51">
      <t>ジギョウ</t>
    </rPh>
    <rPh sb="55" eb="57">
      <t>チホウ</t>
    </rPh>
    <rPh sb="57" eb="58">
      <t>サイ</t>
    </rPh>
    <rPh sb="58" eb="60">
      <t>ゲンザイ</t>
    </rPh>
    <rPh sb="60" eb="61">
      <t>ダカ</t>
    </rPh>
    <rPh sb="62" eb="64">
      <t>ゾウカ</t>
    </rPh>
    <rPh sb="66" eb="68">
      <t>ミコ</t>
    </rPh>
    <rPh sb="74" eb="77">
      <t>コウフゼイ</t>
    </rPh>
    <rPh sb="77" eb="79">
      <t>ソチ</t>
    </rPh>
    <rPh sb="82" eb="84">
      <t>ユウリ</t>
    </rPh>
    <rPh sb="85" eb="87">
      <t>チホウ</t>
    </rPh>
    <rPh sb="87" eb="88">
      <t>サイ</t>
    </rPh>
    <rPh sb="89" eb="91">
      <t>カツヨウ</t>
    </rPh>
    <rPh sb="93" eb="96">
      <t>ケイカクテキ</t>
    </rPh>
    <rPh sb="97" eb="99">
      <t>クリアゲ</t>
    </rPh>
    <rPh sb="99" eb="101">
      <t>ショウカン</t>
    </rPh>
    <rPh sb="102" eb="104">
      <t>ジッシ</t>
    </rPh>
    <rPh sb="104" eb="105">
      <t>トウ</t>
    </rPh>
    <rPh sb="109" eb="111">
      <t>ショウライ</t>
    </rPh>
    <rPh sb="112" eb="115">
      <t>コウサイヒ</t>
    </rPh>
    <rPh sb="115" eb="117">
      <t>フタン</t>
    </rPh>
    <rPh sb="118" eb="120">
      <t>ヨクセイ</t>
    </rPh>
    <rPh sb="121" eb="122">
      <t>ハカ</t>
    </rPh>
    <rPh sb="123" eb="125">
      <t>ケンゼン</t>
    </rPh>
    <rPh sb="126" eb="128">
      <t>ザイセイ</t>
    </rPh>
    <rPh sb="128" eb="130">
      <t>ウンエイ</t>
    </rPh>
    <rPh sb="131" eb="132">
      <t>ツト</t>
    </rPh>
    <rPh sb="134" eb="136">
      <t>ヒツヨウ</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</si>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</sst>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5CA7-450E-99C1-6938E77738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60872</c:v>
                </c:pt>
                <c:pt idx="1">
                  <c:v>87408</c:v>
                </c:pt>
                <c:pt idx="2">
                  <c:v>56512</c:v>
                </c:pt>
                <c:pt idx="3">
                  <c:v>54799</c:v>
                </c:pt>
                <c:pt idx="4">
                  <c:v>63967</c:v>
                </c:pt>
              </c:numCache>
            </c:numRef>
          </c:val>
          <c:smooth val="0"/>
          <c:extLst>
            <c:ext xmlns:c16="http://schemas.microsoft.com/office/drawing/2014/chart" uri="{C3380CC4-5D6E-409C-BE32-E72D297353CC}">
              <c16:uniqueId val="{00000001-5CA7-450E-99C1-6938E77738C8}"/>
            </c:ext>
          </c:extLst>
        </c:ser>
        <c:dLbls>
          <c:showLegendKey val="0"/>
          <c:showVal val="0"/>
          <c:showCatName val="0"/>
          <c:showSerName val="0"/>
          <c:showPercent val="0"/>
          <c:showBubbleSize val="0"/>
        </c:dLbls>
        <c:marker val="1"/>
        <c:smooth val="0"/>
        <c:axId val="224130560"/>
        <c:axId val="224132480"/>
      </c:lineChart>
      <c:catAx>
        <c:axId val="224130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32480"/>
        <c:crosses val="autoZero"/>
        <c:auto val="1"/>
        <c:lblAlgn val="ctr"/>
        <c:lblOffset val="100"/>
        <c:tickLblSkip val="1"/>
        <c:tickMarkSkip val="1"/>
        <c:noMultiLvlLbl val="0"/>
      </c:catAx>
      <c:valAx>
        <c:axId val="2241324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130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0.5</c:v>
                </c:pt>
                <c:pt idx="1">
                  <c:v>0.85</c:v>
                </c:pt>
                <c:pt idx="2">
                  <c:v>0.9</c:v>
                </c:pt>
                <c:pt idx="3">
                  <c:v>1.0900000000000001</c:v>
                </c:pt>
                <c:pt idx="4">
                  <c:v>0.43</c:v>
                </c:pt>
              </c:numCache>
            </c:numRef>
          </c:val>
          <c:extLst>
            <c:ext xmlns:c16="http://schemas.microsoft.com/office/drawing/2014/chart" uri="{C3380CC4-5D6E-409C-BE32-E72D297353CC}">
              <c16:uniqueId val="{00000000-FB2D-4DB4-84B3-2CDD4D428F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43.55</c:v>
                </c:pt>
                <c:pt idx="1">
                  <c:v>42.09</c:v>
                </c:pt>
                <c:pt idx="2">
                  <c:v>37.35</c:v>
                </c:pt>
                <c:pt idx="3">
                  <c:v>33.15</c:v>
                </c:pt>
                <c:pt idx="4">
                  <c:v>26.82</c:v>
                </c:pt>
              </c:numCache>
            </c:numRef>
          </c:val>
          <c:extLst>
            <c:ext xmlns:c16="http://schemas.microsoft.com/office/drawing/2014/chart" uri="{C3380CC4-5D6E-409C-BE32-E72D297353CC}">
              <c16:uniqueId val="{00000001-FB2D-4DB4-84B3-2CDD4D428F6C}"/>
            </c:ext>
          </c:extLst>
        </c:ser>
        <c:dLbls>
          <c:showLegendKey val="0"/>
          <c:showVal val="0"/>
          <c:showCatName val="0"/>
          <c:showSerName val="0"/>
          <c:showPercent val="0"/>
          <c:showBubbleSize val="0"/>
        </c:dLbls>
        <c:gapWidth val="250"/>
        <c:overlap val="100"/>
        <c:axId val="224636928"/>
        <c:axId val="224638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-5.58</c:v>
                </c:pt>
                <c:pt idx="1">
                  <c:v>-0.27</c:v>
                </c:pt>
                <c:pt idx="2">
                  <c:v>-5.18</c:v>
                </c:pt>
                <c:pt idx="3">
                  <c:v>-4.2</c:v>
                </c:pt>
                <c:pt idx="4">
                  <c:v>-6.99</c:v>
                </c:pt>
              </c:numCache>
            </c:numRef>
          </c:val>
          <c:smooth val="0"/>
          <c:extLst>
            <c:ext xmlns:c16="http://schemas.microsoft.com/office/drawing/2014/chart" uri="{C3380CC4-5D6E-409C-BE32-E72D297353CC}">
              <c16:uniqueId val="{00000002-FB2D-4DB4-84B3-2CDD4D428F6C}"/>
            </c:ext>
          </c:extLst>
        </c:ser>
        <c:dLbls>
          <c:showLegendKey val="0"/>
          <c:showVal val="0"/>
          <c:showCatName val="0"/>
          <c:showSerName val="0"/>
          <c:showPercent val="0"/>
          <c:showBubbleSize val="0"/>
        </c:dLbls>
        <c:marker val="1"/>
        <c:smooth val="0"/>
        <c:axId val="224636928"/>
        <c:axId val="224638848"/>
      </c:lineChart>
      <c:catAx>
        <c:axId val="22463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638848"/>
        <c:crosses val="autoZero"/>
        <c:auto val="1"/>
        <c:lblAlgn val="ctr"/>
        <c:lblOffset val="100"/>
        <c:tickLblSkip val="1"/>
        <c:tickMarkSkip val="1"/>
        <c:noMultiLvlLbl val="0"/>
      </c:catAx>
      <c:valAx>
        <c:axId val="22463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3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0.27</c:v>
                </c:pt>
                <c:pt idx="2">
                  <c:v>#N/A</c:v>
                </c:pt>
                <c:pt idx="3">
                  <c:v>0.47</c:v>
                </c:pt>
                <c:pt idx="4">
                  <c:v>#N/A</c:v>
                </c:pt>
                <c:pt idx="5">
                  <c:v>0.61</c:v>
                </c:pt>
                <c:pt idx="6">
                  <c:v>#N/A</c:v>
                </c:pt>
                <c:pt idx="7">
                  <c:v>0.66</c:v>
                </c:pt>
                <c:pt idx="8">
                  <c:v>0</c:v>
                </c:pt>
                <c:pt idx="9">
                  <c:v>0</c:v>
                </c:pt>
              </c:numCache>
            </c:numRef>
          </c:val>
          <c:extLst>
            <c:ext xmlns:c16="http://schemas.microsoft.com/office/drawing/2014/chart" uri="{C3380CC4-5D6E-409C-BE32-E72D297353CC}">
              <c16:uniqueId val="{00000000-A11E-41A2-ADDF-7854217365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1E-41A2-ADDF-7854217365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1E-41A2-ADDF-785421736551}"/>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11E-41A2-ADDF-78542173655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c:v>
                </c:pt>
                <c:pt idx="4">
                  <c:v>#N/A</c:v>
                </c:pt>
                <c:pt idx="5">
                  <c:v>0.09</c:v>
                </c:pt>
                <c:pt idx="6">
                  <c:v>#N/A</c:v>
                </c:pt>
                <c:pt idx="7">
                  <c:v>0.1</c:v>
                </c:pt>
                <c:pt idx="8">
                  <c:v>#N/A</c:v>
                </c:pt>
                <c:pt idx="9">
                  <c:v>0.11</c:v>
                </c:pt>
              </c:numCache>
            </c:numRef>
          </c:val>
          <c:extLst>
            <c:ext xmlns:c16="http://schemas.microsoft.com/office/drawing/2014/chart" uri="{C3380CC4-5D6E-409C-BE32-E72D297353CC}">
              <c16:uniqueId val="{00000004-A11E-41A2-ADDF-78542173655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0.37</c:v>
                </c:pt>
                <c:pt idx="4">
                  <c:v>#N/A</c:v>
                </c:pt>
                <c:pt idx="5">
                  <c:v>0.43</c:v>
                </c:pt>
                <c:pt idx="6">
                  <c:v>#N/A</c:v>
                </c:pt>
                <c:pt idx="7">
                  <c:v>0.19</c:v>
                </c:pt>
                <c:pt idx="8">
                  <c:v>#N/A</c:v>
                </c:pt>
                <c:pt idx="9">
                  <c:v>0.17</c:v>
                </c:pt>
              </c:numCache>
            </c:numRef>
          </c:val>
          <c:extLst>
            <c:ext xmlns:c16="http://schemas.microsoft.com/office/drawing/2014/chart" uri="{C3380CC4-5D6E-409C-BE32-E72D297353CC}">
              <c16:uniqueId val="{00000005-A11E-41A2-ADDF-78542173655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0.37</c:v>
                </c:pt>
                <c:pt idx="4">
                  <c:v>#N/A</c:v>
                </c:pt>
                <c:pt idx="5">
                  <c:v>0.28000000000000003</c:v>
                </c:pt>
                <c:pt idx="6">
                  <c:v>#N/A</c:v>
                </c:pt>
                <c:pt idx="7">
                  <c:v>0.42</c:v>
                </c:pt>
                <c:pt idx="8">
                  <c:v>#N/A</c:v>
                </c:pt>
                <c:pt idx="9">
                  <c:v>0.43</c:v>
                </c:pt>
              </c:numCache>
            </c:numRef>
          </c:val>
          <c:extLst>
            <c:ext xmlns:c16="http://schemas.microsoft.com/office/drawing/2014/chart" uri="{C3380CC4-5D6E-409C-BE32-E72D297353CC}">
              <c16:uniqueId val="{00000006-A11E-41A2-ADDF-785421736551}"/>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0.68</c:v>
                </c:pt>
                <c:pt idx="2">
                  <c:v>#N/A</c:v>
                </c:pt>
                <c:pt idx="3">
                  <c:v>0.71</c:v>
                </c:pt>
                <c:pt idx="4">
                  <c:v>#N/A</c:v>
                </c:pt>
                <c:pt idx="5">
                  <c:v>0.69</c:v>
                </c:pt>
                <c:pt idx="6">
                  <c:v>#N/A</c:v>
                </c:pt>
                <c:pt idx="7">
                  <c:v>0.72</c:v>
                </c:pt>
                <c:pt idx="8">
                  <c:v>#N/A</c:v>
                </c:pt>
                <c:pt idx="9">
                  <c:v>0.65</c:v>
                </c:pt>
              </c:numCache>
            </c:numRef>
          </c:val>
          <c:extLst>
            <c:ext xmlns:c16="http://schemas.microsoft.com/office/drawing/2014/chart" uri="{C3380CC4-5D6E-409C-BE32-E72D297353CC}">
              <c16:uniqueId val="{00000007-A11E-41A2-ADDF-78542173655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c:v>
                </c:pt>
                <c:pt idx="2">
                  <c:v>#N/A</c:v>
                </c:pt>
                <c:pt idx="3">
                  <c:v>2.15</c:v>
                </c:pt>
                <c:pt idx="4">
                  <c:v>#N/A</c:v>
                </c:pt>
                <c:pt idx="5">
                  <c:v>2.82</c:v>
                </c:pt>
                <c:pt idx="6">
                  <c:v>#N/A</c:v>
                </c:pt>
                <c:pt idx="7">
                  <c:v>5.14</c:v>
                </c:pt>
                <c:pt idx="8">
                  <c:v>#N/A</c:v>
                </c:pt>
                <c:pt idx="9">
                  <c:v>5.66</c:v>
                </c:pt>
              </c:numCache>
            </c:numRef>
          </c:val>
          <c:extLst>
            <c:ext xmlns:c16="http://schemas.microsoft.com/office/drawing/2014/chart" uri="{C3380CC4-5D6E-409C-BE32-E72D297353CC}">
              <c16:uniqueId val="{00000008-A11E-41A2-ADDF-7854217365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7.89</c:v>
                </c:pt>
                <c:pt idx="2">
                  <c:v>#N/A</c:v>
                </c:pt>
                <c:pt idx="3">
                  <c:v>9.08</c:v>
                </c:pt>
                <c:pt idx="4">
                  <c:v>#N/A</c:v>
                </c:pt>
                <c:pt idx="5">
                  <c:v>8.9600000000000009</c:v>
                </c:pt>
                <c:pt idx="6">
                  <c:v>#N/A</c:v>
                </c:pt>
                <c:pt idx="7">
                  <c:v>10.23</c:v>
                </c:pt>
                <c:pt idx="8">
                  <c:v>#N/A</c:v>
                </c:pt>
                <c:pt idx="9">
                  <c:v>7.5</c:v>
                </c:pt>
              </c:numCache>
            </c:numRef>
          </c:val>
          <c:extLst>
            <c:ext xmlns:c16="http://schemas.microsoft.com/office/drawing/2014/chart" uri="{C3380CC4-5D6E-409C-BE32-E72D297353CC}">
              <c16:uniqueId val="{00000009-A11E-41A2-ADDF-785421736551}"/>
            </c:ext>
          </c:extLst>
        </c:ser>
        <c:dLbls>
          <c:showLegendKey val="0"/>
          <c:showVal val="0"/>
          <c:showCatName val="0"/>
          <c:showSerName val="0"/>
          <c:showPercent val="0"/>
          <c:showBubbleSize val="0"/>
        </c:dLbls>
        <c:gapWidth val="150"/>
        <c:overlap val="100"/>
        <c:axId val="228161024"/>
        <c:axId val="228162560"/>
      </c:barChart>
      <c:catAx>
        <c:axId val="2281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162560"/>
        <c:crosses val="autoZero"/>
        <c:auto val="1"/>
        <c:lblAlgn val="ctr"/>
        <c:lblOffset val="100"/>
        <c:tickLblSkip val="1"/>
        <c:tickMarkSkip val="1"/>
        <c:noMultiLvlLbl val="0"/>
      </c:catAx>
      <c:valAx>
        <c:axId val="22816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6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1063</c:v>
                </c:pt>
                <c:pt idx="5">
                  <c:v>1042</c:v>
                </c:pt>
                <c:pt idx="8">
                  <c:v>1037</c:v>
                </c:pt>
                <c:pt idx="11">
                  <c:v>1043</c:v>
                </c:pt>
                <c:pt idx="14">
                  <c:v>991</c:v>
                </c:pt>
              </c:numCache>
            </c:numRef>
          </c:val>
          <c:extLst>
            <c:ext xmlns:c16="http://schemas.microsoft.com/office/drawing/2014/chart" uri="{C3380CC4-5D6E-409C-BE32-E72D297353CC}">
              <c16:uniqueId val="{00000000-1C58-49C4-8EA9-33203E89E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58-49C4-8EA9-33203E89E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C58-49C4-8EA9-33203E89E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165</c:v>
                </c:pt>
                <c:pt idx="6">
                  <c:v>145</c:v>
                </c:pt>
                <c:pt idx="9">
                  <c:v>155</c:v>
                </c:pt>
                <c:pt idx="12">
                  <c:v>147</c:v>
                </c:pt>
              </c:numCache>
            </c:numRef>
          </c:val>
          <c:extLst>
            <c:ext xmlns:c16="http://schemas.microsoft.com/office/drawing/2014/chart" uri="{C3380CC4-5D6E-409C-BE32-E72D297353CC}">
              <c16:uniqueId val="{00000003-1C58-49C4-8EA9-33203E89E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126</c:v>
                </c:pt>
                <c:pt idx="3">
                  <c:v>131</c:v>
                </c:pt>
                <c:pt idx="6">
                  <c:v>140</c:v>
                </c:pt>
                <c:pt idx="9">
                  <c:v>164</c:v>
                </c:pt>
                <c:pt idx="12">
                  <c:v>168</c:v>
                </c:pt>
              </c:numCache>
            </c:numRef>
          </c:val>
          <c:extLst>
            <c:ext xmlns:c16="http://schemas.microsoft.com/office/drawing/2014/chart" uri="{C3380CC4-5D6E-409C-BE32-E72D297353CC}">
              <c16:uniqueId val="{00000004-1C58-49C4-8EA9-33203E89E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58-49C4-8EA9-33203E89E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58-49C4-8EA9-33203E89E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1402</c:v>
                </c:pt>
                <c:pt idx="3">
                  <c:v>1394</c:v>
                </c:pt>
                <c:pt idx="6">
                  <c:v>1402</c:v>
                </c:pt>
                <c:pt idx="9">
                  <c:v>1454</c:v>
                </c:pt>
                <c:pt idx="12">
                  <c:v>1422</c:v>
                </c:pt>
              </c:numCache>
            </c:numRef>
          </c:val>
          <c:extLst>
            <c:ext xmlns:c16="http://schemas.microsoft.com/office/drawing/2014/chart" uri="{C3380CC4-5D6E-409C-BE32-E72D297353CC}">
              <c16:uniqueId val="{00000007-1C58-49C4-8EA9-33203E89E49E}"/>
            </c:ext>
          </c:extLst>
        </c:ser>
        <c:dLbls>
          <c:showLegendKey val="0"/>
          <c:showVal val="0"/>
          <c:showCatName val="0"/>
          <c:showSerName val="0"/>
          <c:showPercent val="0"/>
          <c:showBubbleSize val="0"/>
        </c:dLbls>
        <c:gapWidth val="100"/>
        <c:overlap val="100"/>
        <c:axId val="222572928"/>
        <c:axId val="22257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657</c:v>
                </c:pt>
                <c:pt idx="2">
                  <c:v>#N/A</c:v>
                </c:pt>
                <c:pt idx="3">
                  <c:v>#N/A</c:v>
                </c:pt>
                <c:pt idx="4">
                  <c:v>648</c:v>
                </c:pt>
                <c:pt idx="5">
                  <c:v>#N/A</c:v>
                </c:pt>
                <c:pt idx="6">
                  <c:v>#N/A</c:v>
                </c:pt>
                <c:pt idx="7">
                  <c:v>650</c:v>
                </c:pt>
                <c:pt idx="8">
                  <c:v>#N/A</c:v>
                </c:pt>
                <c:pt idx="9">
                  <c:v>#N/A</c:v>
                </c:pt>
                <c:pt idx="10">
                  <c:v>730</c:v>
                </c:pt>
                <c:pt idx="11">
                  <c:v>#N/A</c:v>
                </c:pt>
                <c:pt idx="12">
                  <c:v>#N/A</c:v>
                </c:pt>
                <c:pt idx="13">
                  <c:v>746</c:v>
                </c:pt>
                <c:pt idx="14">
                  <c:v>#N/A</c:v>
                </c:pt>
              </c:numCache>
            </c:numRef>
          </c:val>
          <c:smooth val="0"/>
          <c:extLst>
            <c:ext xmlns:c16="http://schemas.microsoft.com/office/drawing/2014/chart" uri="{C3380CC4-5D6E-409C-BE32-E72D297353CC}">
              <c16:uniqueId val="{00000008-1C58-49C4-8EA9-33203E89E49E}"/>
            </c:ext>
          </c:extLst>
        </c:ser>
        <c:dLbls>
          <c:showLegendKey val="0"/>
          <c:showVal val="0"/>
          <c:showCatName val="0"/>
          <c:showSerName val="0"/>
          <c:showPercent val="0"/>
          <c:showBubbleSize val="0"/>
        </c:dLbls>
        <c:marker val="1"/>
        <c:smooth val="0"/>
        <c:axId val="222572928"/>
        <c:axId val="222574848"/>
      </c:lineChart>
      <c:catAx>
        <c:axId val="22257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574848"/>
        <c:crosses val="autoZero"/>
        <c:auto val="1"/>
        <c:lblAlgn val="ctr"/>
        <c:lblOffset val="100"/>
        <c:tickLblSkip val="1"/>
        <c:tickMarkSkip val="1"/>
        <c:noMultiLvlLbl val="0"/>
      </c:catAx>
      <c:valAx>
        <c:axId val="22257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57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9259</c:v>
                </c:pt>
                <c:pt idx="5">
                  <c:v>9515</c:v>
                </c:pt>
                <c:pt idx="8">
                  <c:v>9494</c:v>
                </c:pt>
                <c:pt idx="11">
                  <c:v>9343</c:v>
                </c:pt>
                <c:pt idx="14">
                  <c:v>9326</c:v>
                </c:pt>
              </c:numCache>
            </c:numRef>
          </c:val>
          <c:extLst>
            <c:ext xmlns:c16="http://schemas.microsoft.com/office/drawing/2014/chart" uri="{C3380CC4-5D6E-409C-BE32-E72D297353CC}">
              <c16:uniqueId val="{00000000-581D-4359-977F-03A39FF1C4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2173</c:v>
                </c:pt>
                <c:pt idx="5">
                  <c:v>2101</c:v>
                </c:pt>
                <c:pt idx="8">
                  <c:v>2117</c:v>
                </c:pt>
                <c:pt idx="11">
                  <c:v>1995</c:v>
                </c:pt>
                <c:pt idx="14">
                  <c:v>1913</c:v>
                </c:pt>
              </c:numCache>
            </c:numRef>
          </c:val>
          <c:extLst>
            <c:ext xmlns:c16="http://schemas.microsoft.com/office/drawing/2014/chart" uri="{C3380CC4-5D6E-409C-BE32-E72D297353CC}">
              <c16:uniqueId val="{00000001-581D-4359-977F-03A39FF1C4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4280</c:v>
                </c:pt>
                <c:pt idx="5">
                  <c:v>4276</c:v>
                </c:pt>
                <c:pt idx="8">
                  <c:v>3958</c:v>
                </c:pt>
                <c:pt idx="11">
                  <c:v>3776</c:v>
                </c:pt>
                <c:pt idx="14">
                  <c:v>3401</c:v>
                </c:pt>
              </c:numCache>
            </c:numRef>
          </c:val>
          <c:extLst>
            <c:ext xmlns:c16="http://schemas.microsoft.com/office/drawing/2014/chart" uri="{C3380CC4-5D6E-409C-BE32-E72D297353CC}">
              <c16:uniqueId val="{00000002-581D-4359-977F-03A39FF1C4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122</c:v>
                </c:pt>
                <c:pt idx="12">
                  <c:v>149</c:v>
                </c:pt>
              </c:numCache>
            </c:numRef>
          </c:val>
          <c:extLst>
            <c:ext xmlns:c16="http://schemas.microsoft.com/office/drawing/2014/chart" uri="{C3380CC4-5D6E-409C-BE32-E72D297353CC}">
              <c16:uniqueId val="{00000003-581D-4359-977F-03A39FF1C4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1D-4359-977F-03A39FF1C4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1D-4359-977F-03A39FF1C4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2418</c:v>
                </c:pt>
                <c:pt idx="3">
                  <c:v>2341</c:v>
                </c:pt>
                <c:pt idx="6">
                  <c:v>2239</c:v>
                </c:pt>
                <c:pt idx="9">
                  <c:v>2222</c:v>
                </c:pt>
                <c:pt idx="12">
                  <c:v>2104</c:v>
                </c:pt>
              </c:numCache>
            </c:numRef>
          </c:val>
          <c:extLst>
            <c:ext xmlns:c16="http://schemas.microsoft.com/office/drawing/2014/chart" uri="{C3380CC4-5D6E-409C-BE32-E72D297353CC}">
              <c16:uniqueId val="{00000006-581D-4359-977F-03A39FF1C4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2016</c:v>
                </c:pt>
                <c:pt idx="3">
                  <c:v>1883</c:v>
                </c:pt>
                <c:pt idx="6">
                  <c:v>2082</c:v>
                </c:pt>
                <c:pt idx="9">
                  <c:v>1973</c:v>
                </c:pt>
                <c:pt idx="12">
                  <c:v>1842</c:v>
                </c:pt>
              </c:numCache>
            </c:numRef>
          </c:val>
          <c:extLst>
            <c:ext xmlns:c16="http://schemas.microsoft.com/office/drawing/2014/chart" uri="{C3380CC4-5D6E-409C-BE32-E72D297353CC}">
              <c16:uniqueId val="{00000007-581D-4359-977F-03A39FF1C4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2511</c:v>
                </c:pt>
                <c:pt idx="3">
                  <c:v>2491</c:v>
                </c:pt>
                <c:pt idx="6">
                  <c:v>2517</c:v>
                </c:pt>
                <c:pt idx="9">
                  <c:v>2588</c:v>
                </c:pt>
                <c:pt idx="12">
                  <c:v>2689</c:v>
                </c:pt>
              </c:numCache>
            </c:numRef>
          </c:val>
          <c:extLst>
            <c:ext xmlns:c16="http://schemas.microsoft.com/office/drawing/2014/chart" uri="{C3380CC4-5D6E-409C-BE32-E72D297353CC}">
              <c16:uniqueId val="{00000008-581D-4359-977F-03A39FF1C4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81D-4359-977F-03A39FF1C4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14311</c:v>
                </c:pt>
                <c:pt idx="3">
                  <c:v>14862</c:v>
                </c:pt>
                <c:pt idx="6">
                  <c:v>14563</c:v>
                </c:pt>
                <c:pt idx="9">
                  <c:v>14289</c:v>
                </c:pt>
                <c:pt idx="12">
                  <c:v>14076</c:v>
                </c:pt>
              </c:numCache>
            </c:numRef>
          </c:val>
          <c:extLst>
            <c:ext xmlns:c16="http://schemas.microsoft.com/office/drawing/2014/chart" uri="{C3380CC4-5D6E-409C-BE32-E72D297353CC}">
              <c16:uniqueId val="{0000000A-581D-4359-977F-03A39FF1C4CC}"/>
            </c:ext>
          </c:extLst>
        </c:ser>
        <c:dLbls>
          <c:showLegendKey val="0"/>
          <c:showVal val="0"/>
          <c:showCatName val="0"/>
          <c:showSerName val="0"/>
          <c:showPercent val="0"/>
          <c:showBubbleSize val="0"/>
        </c:dLbls>
        <c:gapWidth val="100"/>
        <c:overlap val="100"/>
        <c:axId val="231285504"/>
        <c:axId val="23128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5543</c:v>
                </c:pt>
                <c:pt idx="2">
                  <c:v>#N/A</c:v>
                </c:pt>
                <c:pt idx="3">
                  <c:v>#N/A</c:v>
                </c:pt>
                <c:pt idx="4">
                  <c:v>5685</c:v>
                </c:pt>
                <c:pt idx="5">
                  <c:v>#N/A</c:v>
                </c:pt>
                <c:pt idx="6">
                  <c:v>#N/A</c:v>
                </c:pt>
                <c:pt idx="7">
                  <c:v>5833</c:v>
                </c:pt>
                <c:pt idx="8">
                  <c:v>#N/A</c:v>
                </c:pt>
                <c:pt idx="9">
                  <c:v>#N/A</c:v>
                </c:pt>
                <c:pt idx="10">
                  <c:v>6082</c:v>
                </c:pt>
                <c:pt idx="11">
                  <c:v>#N/A</c:v>
                </c:pt>
                <c:pt idx="12">
                  <c:v>#N/A</c:v>
                </c:pt>
                <c:pt idx="13">
                  <c:v>6219</c:v>
                </c:pt>
                <c:pt idx="14">
                  <c:v>#N/A</c:v>
                </c:pt>
              </c:numCache>
            </c:numRef>
          </c:val>
          <c:smooth val="0"/>
          <c:extLst>
            <c:ext xmlns:c16="http://schemas.microsoft.com/office/drawing/2014/chart" uri="{C3380CC4-5D6E-409C-BE32-E72D297353CC}">
              <c16:uniqueId val="{0000000B-581D-4359-977F-03A39FF1C4CC}"/>
            </c:ext>
          </c:extLst>
        </c:ser>
        <c:dLbls>
          <c:showLegendKey val="0"/>
          <c:showVal val="0"/>
          <c:showCatName val="0"/>
          <c:showSerName val="0"/>
          <c:showPercent val="0"/>
          <c:showBubbleSize val="0"/>
        </c:dLbls>
        <c:marker val="1"/>
        <c:smooth val="0"/>
        <c:axId val="231285504"/>
        <c:axId val="231287424"/>
      </c:lineChart>
      <c:catAx>
        <c:axId val="23128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287424"/>
        <c:crosses val="autoZero"/>
        <c:auto val="1"/>
        <c:lblAlgn val="ctr"/>
        <c:lblOffset val="100"/>
        <c:tickLblSkip val="1"/>
        <c:tickMarkSkip val="1"/>
        <c:noMultiLvlLbl val="0"/>
      </c:catAx>
      <c:valAx>
        <c:axId val="23128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8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2537</c:v>
                </c:pt>
                <c:pt idx="1">
                  <c:v>2241</c:v>
                </c:pt>
                <c:pt idx="2">
                  <c:v>1813</c:v>
                </c:pt>
              </c:numCache>
            </c:numRef>
          </c:val>
          <c:extLst>
            <c:ext xmlns:c16="http://schemas.microsoft.com/office/drawing/2014/chart" uri="{C3380CC4-5D6E-409C-BE32-E72D297353CC}">
              <c16:uniqueId val="{00000000-9DA8-493F-9AAF-BF601896C3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82</c:v>
                </c:pt>
                <c:pt idx="1">
                  <c:v>86</c:v>
                </c:pt>
                <c:pt idx="2">
                  <c:v>90</c:v>
                </c:pt>
              </c:numCache>
            </c:numRef>
          </c:val>
          <c:extLst>
            <c:ext xmlns:c16="http://schemas.microsoft.com/office/drawing/2014/chart" uri="{C3380CC4-5D6E-409C-BE32-E72D297353CC}">
              <c16:uniqueId val="{00000001-9DA8-493F-9AAF-BF601896C3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1239</c:v>
                </c:pt>
                <c:pt idx="1">
                  <c:v>1368</c:v>
                </c:pt>
                <c:pt idx="2">
                  <c:v>1418</c:v>
                </c:pt>
              </c:numCache>
            </c:numRef>
          </c:val>
          <c:extLst>
            <c:ext xmlns:c16="http://schemas.microsoft.com/office/drawing/2014/chart" uri="{C3380CC4-5D6E-409C-BE32-E72D297353CC}">
              <c16:uniqueId val="{00000002-9DA8-493F-9AAF-BF601896C37D}"/>
            </c:ext>
          </c:extLst>
        </c:ser>
        <c:dLbls>
          <c:showLegendKey val="0"/>
          <c:showVal val="0"/>
          <c:showCatName val="0"/>
          <c:showSerName val="0"/>
          <c:showPercent val="0"/>
          <c:showBubbleSize val="0"/>
        </c:dLbls>
        <c:gapWidth val="120"/>
        <c:overlap val="100"/>
        <c:axId val="232084992"/>
        <c:axId val="232086528"/>
      </c:barChart>
      <c:catAx>
        <c:axId val="23208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2086528"/>
        <c:crosses val="autoZero"/>
        <c:auto val="1"/>
        <c:lblAlgn val="ctr"/>
        <c:lblOffset val="100"/>
        <c:tickLblSkip val="1"/>
        <c:tickMarkSkip val="1"/>
        <c:noMultiLvlLbl val="0"/>
      </c:catAx>
      <c:valAx>
        <c:axId val="23208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208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{CA65510B-9C2E-446F-A1A7-961D1B22FE3A}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02A-4A50-B7B6-4928AE8119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{CB85C520-717E-4DC1-A667-710ED5D9FAE2}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2A-4A50-B7B6-4928AE8119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{E3DE3DCA-F19E-4AA6-915F-821C548D2668}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2A-4A50-B7B6-4928AE8119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{349AEF67-B2F1-4129-B635-BF406474D06E}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2A-4A50-B7B6-4928AE8119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{91F2B3A3-2B62-4D97-95C3-B2F82E82DCE8}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2A-4A50-B7B6-4928AE8119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{0FEFDC94-0F09-45FC-B547-7675F97E81B2}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02A-4A50-B7B6-4928AE8119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{FCEFE661-F364-4EC4-BA9D-C4191251C299}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02A-4A50-B7B6-4928AE8119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{90E15C21-3B7E-48B1-BD36-DC7D989E47FC}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02A-4A50-B7B6-4928AE8119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{2760A90A-2514-44DF-870D-13B219916216}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02A-4A50-B7B6-4928AE8119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60.4</c:v>
                </c:pt>
                <c:pt idx="24">
                  <c:v>61.2</c:v>
                </c:pt>
                <c:pt idx="32">
                  <c:v>61.9</c:v>
                </c:pt>
              </c:numCache>
            </c:numRef>
          </c:xVal>
          <c:yVal>
            <c:numRef>
              <c:f>公会計指標分析・財政指標組合せ分析表!$BP$51:$DC$51</c:f>
              <c:numCache>
                <c:formatCode>#,##0.0;"▲ "#,##0.0</c:formatCode>
                <c:ptCount val="40"/>
                <c:pt idx="8">
                  <c:v>94.7</c:v>
                </c:pt>
                <c:pt idx="16">
                  <c:v>98.5</c:v>
                </c:pt>
                <c:pt idx="24">
                  <c:v>103.3</c:v>
                </c:pt>
                <c:pt idx="32">
                  <c:v>104.9</c:v>
                </c:pt>
              </c:numCache>
            </c:numRef>
          </c:yVal>
          <c:smooth val="0"/>
          <c:extLst>
            <c:ext xmlns:c16="http://schemas.microsoft.com/office/drawing/2014/chart" uri="{C3380CC4-5D6E-409C-BE32-E72D297353CC}">
              <c16:uniqueId val="{00000009-802A-4A50-B7B6-4928AE8119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{3453518F-E3CB-4548-9C7A-F83A66DA3346}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02A-4A50-B7B6-4928AE8119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{2C4B49E3-9768-43C8-918A-39EE7109BE2B}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2A-4A50-B7B6-4928AE8119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{AEF33446-BF8F-471B-8756-30127FC842D2}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2A-4A50-B7B6-4928AE8119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{D7734450-0C72-4E2A-9C56-F97102502901}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2A-4A50-B7B6-4928AE8119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{5A27F28D-109C-4F58-8118-FE0F3180A980}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2A-4A50-B7B6-4928AE8119A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{4389EDCC-82C8-4BEC-9954-9D8FAF0E723C}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02A-4A50-B7B6-4928AE8119A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{8269B5E7-54FD-424F-A1B3-0667CE2F6B84}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02A-4A50-B7B6-4928AE8119A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{D491EB3A-2110-40E3-B4B7-09DCE7F50684}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02A-4A50-B7B6-4928AE8119A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{50CE217A-E3D3-4C7B-BD6C-73A26EA6D24E}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02A-4A50-B7B6-4928AE8119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802A-4A50-B7B6-4928AE8119A1}"/>
            </c:ext>
          </c:extLst>
        </c:ser>
        <c:dLbls>
          <c:showLegendKey val="0"/>
          <c:showVal val="1"/>
          <c:showCatName val="0"/>
          <c:showSerName val="0"/>
          <c:showPercent val="0"/>
          <c:showBubbleSize val="0"/>
        </c:dLbls>
        <c:axId val="560142344"/>
        <c:axId val="560141560"/>
      </c:scatterChart>
      <c:valAx>
        <c:axId val="560142344"/>
        <c:scaling>
          <c:orientation val="minMax"/>
          <c:max val="62.7"/>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141560"/>
        <c:crosses val="autoZero"/>
        <c:crossBetween val="midCat"/>
      </c:valAx>
      <c:valAx>
        <c:axId val="560141560"/>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142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{734CF689-C887-41E9-B36A-40A5AC57BE78}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556-4115-B016-6FB0D6423C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{682A3221-653D-449B-AB50-78D11901BD67}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6-4115-B016-6FB0D6423C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{0462DACA-1128-477E-9E84-3D79C7650D5D}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6-4115-B016-6FB0D6423C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{44A5BB0B-29D4-4D7A-A688-BABCCBFE6AA3}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6-4115-B016-6FB0D6423C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{F0F501CD-D037-48AC-A09C-99EAD634EE66}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6-4115-B016-6FB0D6423CE3}"/>
                </c:ext>
              </c:extLst>
            </c:dLbl>
            <c:dLbl>
              <c:idx val="8"/>
              <c:layout>
                <c:manualLayout>
                  <c:x val="-1.82356280842499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{ACCC17A6-04CF-4636-9291-679D315A524B}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556-4115-B016-6FB0D6423C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{F6E7C75D-E640-4751-A936-4FEFC33ED065}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556-4115-B016-6FB0D6423C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{A3856761-B2AE-4505-A8CC-8F02FEC53A06}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556-4115-B016-6FB0D6423C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{374A6409-40C3-4E2C-BAFC-CFBE28E5CD0E}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556-4115-B016-6FB0D6423C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10.6</c:v>
                </c:pt>
                <c:pt idx="16">
                  <c:v>11</c:v>
                </c:pt>
                <c:pt idx="24">
                  <c:v>11.4</c:v>
                </c:pt>
                <c:pt idx="32">
                  <c:v>11.9</c:v>
                </c:pt>
              </c:numCache>
            </c:numRef>
          </c:xVal>
          <c:yVal>
            <c:numRef>
              <c:f>公会計指標分析・財政指標組合せ分析表!$BP$73:$DC$73</c:f>
              <c:numCache>
                <c:formatCode>#,##0.0;"▲ "#,##0.0</c:formatCode>
                <c:ptCount val="40"/>
                <c:pt idx="0">
                  <c:v>94.6</c:v>
                </c:pt>
                <c:pt idx="8">
                  <c:v>94.7</c:v>
                </c:pt>
                <c:pt idx="16">
                  <c:v>98.5</c:v>
                </c:pt>
                <c:pt idx="24">
                  <c:v>103.3</c:v>
                </c:pt>
                <c:pt idx="32">
                  <c:v>104.9</c:v>
                </c:pt>
              </c:numCache>
            </c:numRef>
          </c:yVal>
          <c:smooth val="0"/>
          <c:extLst>
            <c:ext xmlns:c16="http://schemas.microsoft.com/office/drawing/2014/chart" uri="{C3380CC4-5D6E-409C-BE32-E72D297353CC}">
              <c16:uniqueId val="{00000009-3556-4115-B016-6FB0D6423C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{B7E90414-EBF0-4D05-8383-0A0A7D76CEBC}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556-4115-B016-6FB0D6423C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{274C40C3-2816-4369-884D-8B3ACF829CA2}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6-4115-B016-6FB0D6423C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{CDFEA6A8-5EAC-4B32-B736-E82D54345B5B}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6-4115-B016-6FB0D6423C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{8C4CE0D5-9757-4316-8A31-87B4FA90B280}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6-4115-B016-6FB0D6423C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{044C8FFE-9868-4383-9CD5-B56C3FB1FF9F}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6-4115-B016-6FB0D6423CE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{B2BAE1AD-CED5-48DD-A539-E4C8A34DB40A}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556-4115-B016-6FB0D6423C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{4144163B-DA94-493B-A1A9-9D9A097695D3}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556-4115-B016-6FB0D6423C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{8FCF854E-6110-48E7-BBC3-98D6440E87DE}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556-4115-B016-6FB0D6423C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{D5502B5A-B230-439D-B7FC-C27643AD2F80}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556-4115-B016-6FB0D6423C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3556-4115-B016-6FB0D6423CE3}"/>
            </c:ext>
          </c:extLst>
        </c:ser>
        <c:dLbls>
          <c:showLegendKey val="0"/>
          <c:showVal val="1"/>
          <c:showCatName val="0"/>
          <c:showSerName val="0"/>
          <c:showPercent val="0"/>
          <c:showBubbleSize val="0"/>
        </c:dLbls>
        <c:axId val="560145872"/>
        <c:axId val="560144304"/>
      </c:scatterChart>
      <c:valAx>
        <c:axId val="560145872"/>
        <c:scaling>
          <c:orientation val="minMax"/>
          <c:max val="12.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0144304"/>
        <c:crosses val="autoZero"/>
        <c:crossBetween val="midCat"/>
      </c:valAx>
      <c:valAx>
        <c:axId val="560144304"/>
        <c:scaling>
          <c:orientation val="minMax"/>
          <c:max val="115"/>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0145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過去に実施した大型事業の償還が進んできている中で、公的補償金免除繰上償還に伴う借換債の活用などで公債費の抑制に努め、財政健全化に取り組んできたところである。しかし、元利償還金について、既に発行済の公立中学校改築事業や小・中学校空調設備整備事業、津波避難タワー建設事業に係る償還開始や公共下水道事業債の償還増に加えて、施設の老朽化や南海・東南海地震といった大規模災害への対応、新庁舎建設事業や一部事務組合のし尿処理施設改修事業などの大型事業も控えており、今後数年間は公債費が増加する見込みである。今後は、事業の優先順位を見定めて、交付税措置のある有利な起債を活用しつつ、引き続き健全化に取り組み、安定し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満期一括償還地方債を活用していない</a:t>
          </a:r>
          <a:endParaRPr kumimoji="1" lang="en-US" altLang="ja-JP" sz="10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で退職手当債の元金償還増等により、地方債残高は減少し、一部事務組合負担等見込額についても、ひだか病院負担金が施設・設備等の更新終了に伴う減により、将来負担額は減少している。しかし、充当可能財源のうち基金については、財政調整基金の取り崩しを行ったことから減となり、将来負担比率は上がっている。今後も、公共下水道事業などの継続事業や学校環境の改善、防災対策に関連する事業や市庁舎建設事業、一部事務組合のし尿処理施設改修事業などの大型事業も控えていることから、負担増の要因もあるが、世代間負担の公平性の観点から後世への過大な負担を残すことのないよう、事業の優先順位を見定めて、公共施設等の在り方の検討を進め、負担の平準化を図るなど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和歌山県御坊市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市庁舎建設のための「庁舎建設基金」を毎年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億円積み立て、平成３０年度で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億円を積み立てた一方、財政調整基金については、平成２７年度以降は財源不足から取り崩し額が増加し、基金残高は減少してきている。平成３０年度では、財政調整基金を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千万円取り崩したことなどにより、基金全体としては前年度より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極力、財政調整基金の繰り入れに頼らない財政運営を目標に掲げ、今後もより一層の歳出削減等、財政の健全化に取り組んでいく。「庁舎建設基金」については、今後も毎年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億円を積み立て、市庁舎建設に備える。また、「公共施設等維持補修基金」については、老朽化施設の修繕などの費用に充てることを予定している。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・庁舎建設基金：現庁舎の耐震強度不足や老朽化などへの対応策として、新庁舎を建設し、その建設に要する経費の財源に充てるため。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・公共施設等維持補修基金：公共施設の老朽化などへの対応策として、建物の修繕その他の維持補修に要する経費の財源に充てるため。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・公共施設等維持補修基金：老朽化施設の維持修繕などのため、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・庁舎建設基金：令和３年度から予定している市庁舎建設事業のため今後も持続可能な範囲で積立予定。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・公共施設等維持補修基金：今後も個別施設計画に基づき、老朽化施設の維持修繕などに対応するため、減少が見込まれる。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以降は財源不足から取り崩し額が増加し、基金残高は減少してきており、平成３０年度では、普通交付税などの一般財源の減少に加え、一部事務組合への負担金の増による補助費等などの歳出の増加が要因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千万円取り崩したことにより、前年度より減となった。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低迷により市税の大きな伸びは期待できず、また地方交付税も人口減少に伴い減少してきており、歳出では、少子・高齢化・雇用環境の悪化に伴う扶助費の増、大規模災害に備えた防災対策事業や公共施設の老朽化対策、新庁舎建設などによる普通建設事業費の増、公共下水道事業や起債償還の増加による繰出金の増など、非常に厳しい財政状況が続くことが予想され、今後も財政調整基金の取り崩しも余儀なくされ、減少すると見込まれる。極力、財政調整基金の繰り入れに頼らない財政運営を目標に掲げ、今後もより一層の歳出削減など、財政の健全化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公共下水道事業債などの償還のため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令和５年度以降に償還のピークを迎えるため、それに備えて毎年度計画的に積み立てを行う予定である。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加し、また全国平均及び類似団体を上回っており、施設の老朽化が進んでいる状況である。今後は、公共施設等総合管理計画に基づき、策定予定の個別施設計画において、各施設の適正な維持管理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32491</xdr:rowOff>
    </xdr:from>
    <xdr:to>
      <xdr:col>23</xdr:col>
      <xdr:colOff>136525</xdr:colOff>
      <xdr:row>30</xdr:row>
      <xdr:rowOff>134091</xdr:rowOff>
    </xdr:to>
    <xdr:sp macro="" textlink="">
      <xdr:nvSpPr>
        <xdr:cNvPr id="79" name="楕円 78"/>
        <xdr:cNvSpPr/>
      </xdr:nvSpPr>
      <xdr:spPr>
        <a:xfrm>
          <a:off x="47117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55368</xdr:rowOff>
    </xdr:from>
    <xdr:ext cx="405111" cy="259045"/>
    <xdr:sp macro="" textlink="">
      <xdr:nvSpPr>
        <xdr:cNvPr id="80" name="有形固定資産減価償却率該当値テキスト"/>
        <xdr:cNvSpPr txBox="1"/>
      </xdr:nvSpPr>
      <xdr:spPr>
        <a:xfrm>
          <a:off x="4813300" y="579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1" name="楕円 80"/>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83291</xdr:rowOff>
    </xdr:from>
    <xdr:to>
      <xdr:col>23</xdr:col>
      <xdr:colOff>85725</xdr:colOff>
      <xdr:row>30</xdr:row>
      <xdr:rowOff>95885</xdr:rowOff>
    </xdr:to>
    <xdr:cxnSp macro="">
      <xdr:nvCxnSpPr>
        <xdr:cNvPr id="82" name="直線コネクタ 81"/>
        <xdr:cNvCxnSpPr/>
      </xdr:nvCxnSpPr>
      <xdr:spPr>
        <a:xfrm flipV="1">
          <a:off x="4051300" y="5998316"/>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楕円 82"/>
        <xdr:cNvSpPr/>
      </xdr:nvSpPr>
      <xdr:spPr>
        <a:xfrm>
          <a:off x="3238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110278</xdr:rowOff>
    </xdr:to>
    <xdr:cxnSp macro="">
      <xdr:nvCxnSpPr>
        <xdr:cNvPr id="84" name="直線コネクタ 83"/>
        <xdr:cNvCxnSpPr/>
      </xdr:nvCxnSpPr>
      <xdr:spPr>
        <a:xfrm flipV="1">
          <a:off x="3289300" y="601091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85" name="楕円 84"/>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128270</xdr:rowOff>
    </xdr:to>
    <xdr:cxnSp macro="">
      <xdr:nvCxnSpPr>
        <xdr:cNvPr id="86" name="直線コネクタ 85"/>
        <xdr:cNvCxnSpPr/>
      </xdr:nvCxnSpPr>
      <xdr:spPr>
        <a:xfrm flipV="1">
          <a:off x="2527300" y="602530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90" name="n_1mainValue有形固定資産減価償却率"/>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1" name="n_2main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2" name="n_3main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latin typeface="ＭＳ Ｐゴシック" panose="020B0600070205080204" pitchFamily="50" charset="-128"/>
              <a:ea typeface="ＭＳ Ｐゴシック" panose="020B0600070205080204" pitchFamily="50" charset="-128"/>
            </a:rPr>
            <a:t>全国平均及び和歌山県平均を上回っており、類似団体と比較しても高い水準にある。今後は、地方債償還の財源に充てることができる減債基金の計画的な積み立てを行うとともに、財政調整基金の減少が見込まれるため、財政調整基金の繰り入れに頼らない財政運営を目標に掲げ、より一層の歳出削減等、財政の健全化に取り組む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2171</xdr:rowOff>
    </xdr:from>
    <xdr:to>
      <xdr:col>76</xdr:col>
      <xdr:colOff>73025</xdr:colOff>
      <xdr:row>26</xdr:row>
      <xdr:rowOff>103771</xdr:rowOff>
    </xdr:to>
    <xdr:sp macro="" textlink="">
      <xdr:nvSpPr>
        <xdr:cNvPr id="136" name="楕円 135"/>
        <xdr:cNvSpPr/>
      </xdr:nvSpPr>
      <xdr:spPr>
        <a:xfrm>
          <a:off x="14744700" y="5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126648</xdr:rowOff>
    </xdr:from>
    <xdr:ext cx="560923" cy="259045"/>
    <xdr:sp macro="" textlink="">
      <xdr:nvSpPr>
        <xdr:cNvPr id="137" name="債務償還比率該当値テキスト"/>
        <xdr:cNvSpPr txBox="1"/>
      </xdr:nvSpPr>
      <xdr:spPr>
        <a:xfrm>
          <a:off x="14846300" y="5184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86614</xdr:rowOff>
    </xdr:from>
    <xdr:to>
      <xdr:col>72</xdr:col>
      <xdr:colOff>123825</xdr:colOff>
      <xdr:row>28</xdr:row>
      <xdr:rowOff>16764</xdr:rowOff>
    </xdr:to>
    <xdr:sp macro="" textlink="">
      <xdr:nvSpPr>
        <xdr:cNvPr id="138" name="楕円 137"/>
        <xdr:cNvSpPr/>
      </xdr:nvSpPr>
      <xdr:spPr>
        <a:xfrm>
          <a:off x="14033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52971</xdr:rowOff>
    </xdr:from>
    <xdr:to>
      <xdr:col>76</xdr:col>
      <xdr:colOff>22225</xdr:colOff>
      <xdr:row>27</xdr:row>
      <xdr:rowOff>137414</xdr:rowOff>
    </xdr:to>
    <xdr:cxnSp macro="">
      <xdr:nvCxnSpPr>
        <xdr:cNvPr id="139" name="直線コネクタ 138"/>
        <xdr:cNvCxnSpPr/>
      </xdr:nvCxnSpPr>
      <xdr:spPr>
        <a:xfrm flipV="1">
          <a:off x="14084300" y="5282196"/>
          <a:ext cx="711200" cy="2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33291</xdr:rowOff>
    </xdr:from>
    <xdr:ext cx="560923" cy="259045"/>
    <xdr:sp macro="" textlink="">
      <xdr:nvSpPr>
        <xdr:cNvPr id="141" name="n_1mainValue債務償還比率"/>
        <xdr:cNvSpPr txBox="1"/>
      </xdr:nvSpPr>
      <xdr:spPr>
        <a:xfrm>
          <a:off x="13791138" y="52625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2" name="楕円 71"/>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3" name="【道路】&#10;有形固定資産減価償却率該当値テキスト"/>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4" name="楕円 73"/>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110490</xdr:rowOff>
    </xdr:to>
    <xdr:cxnSp macro="">
      <xdr:nvCxnSpPr>
        <xdr:cNvPr id="75" name="直線コネクタ 74"/>
        <xdr:cNvCxnSpPr/>
      </xdr:nvCxnSpPr>
      <xdr:spPr>
        <a:xfrm flipV="1">
          <a:off x="3797300" y="626146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84183</xdr:rowOff>
    </xdr:from>
    <xdr:to>
      <xdr:col>15</xdr:col>
      <xdr:colOff>101600</xdr:colOff>
      <xdr:row>37</xdr:row>
      <xdr:rowOff>14333</xdr:rowOff>
    </xdr:to>
    <xdr:sp macro="" textlink="">
      <xdr:nvSpPr>
        <xdr:cNvPr id="76" name="楕円 75"/>
        <xdr:cNvSpPr/>
      </xdr:nvSpPr>
      <xdr:spPr>
        <a:xfrm>
          <a:off x="2857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134983</xdr:rowOff>
    </xdr:to>
    <xdr:cxnSp macro="">
      <xdr:nvCxnSpPr>
        <xdr:cNvPr id="77" name="直線コネクタ 76"/>
        <xdr:cNvCxnSpPr/>
      </xdr:nvCxnSpPr>
      <xdr:spPr>
        <a:xfrm flipV="1">
          <a:off x="2908300" y="62826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78" name="楕円 77"/>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134983</xdr:rowOff>
    </xdr:from>
    <xdr:to>
      <xdr:col>15</xdr:col>
      <xdr:colOff>50800</xdr:colOff>
      <xdr:row>36</xdr:row>
      <xdr:rowOff>166007</xdr:rowOff>
    </xdr:to>
    <xdr:cxnSp macro="">
      <xdr:nvCxnSpPr>
        <xdr:cNvPr id="79" name="直線コネクタ 78"/>
        <xdr:cNvCxnSpPr/>
      </xdr:nvCxnSpPr>
      <xdr:spPr>
        <a:xfrm flipV="1">
          <a:off x="2019300" y="63071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3" name="n_1mainValue【道路】&#10;有形固定資産減価償却率"/>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4" name="n_2mainValue【道路】&#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5" name="n_3mainValue【道路】&#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127718</xdr:rowOff>
    </xdr:from>
    <xdr:to>
      <xdr:col>55</xdr:col>
      <xdr:colOff>50800</xdr:colOff>
      <xdr:row>41</xdr:row>
      <xdr:rowOff>57868</xdr:rowOff>
    </xdr:to>
    <xdr:sp macro="" textlink="">
      <xdr:nvSpPr>
        <xdr:cNvPr id="124" name="楕円 123"/>
        <xdr:cNvSpPr/>
      </xdr:nvSpPr>
      <xdr:spPr>
        <a:xfrm>
          <a:off x="10426700" y="69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106145</xdr:rowOff>
    </xdr:from>
    <xdr:ext cx="534377" cy="259045"/>
    <xdr:sp macro="" textlink="">
      <xdr:nvSpPr>
        <xdr:cNvPr id="125" name="【道路】&#10;一人当たり延長該当値テキスト"/>
        <xdr:cNvSpPr txBox="1"/>
      </xdr:nvSpPr>
      <xdr:spPr>
        <a:xfrm>
          <a:off x="10515600" y="69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133528</xdr:rowOff>
    </xdr:from>
    <xdr:to>
      <xdr:col>50</xdr:col>
      <xdr:colOff>165100</xdr:colOff>
      <xdr:row>41</xdr:row>
      <xdr:rowOff>63678</xdr:rowOff>
    </xdr:to>
    <xdr:sp macro="" textlink="">
      <xdr:nvSpPr>
        <xdr:cNvPr id="126" name="楕円 125"/>
        <xdr:cNvSpPr/>
      </xdr:nvSpPr>
      <xdr:spPr>
        <a:xfrm>
          <a:off x="9588500" y="69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7068</xdr:rowOff>
    </xdr:from>
    <xdr:to>
      <xdr:col>55</xdr:col>
      <xdr:colOff>0</xdr:colOff>
      <xdr:row>41</xdr:row>
      <xdr:rowOff>12878</xdr:rowOff>
    </xdr:to>
    <xdr:cxnSp macro="">
      <xdr:nvCxnSpPr>
        <xdr:cNvPr id="127" name="直線コネクタ 126"/>
        <xdr:cNvCxnSpPr/>
      </xdr:nvCxnSpPr>
      <xdr:spPr>
        <a:xfrm flipV="1">
          <a:off x="9639300" y="7036518"/>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135757</xdr:rowOff>
    </xdr:from>
    <xdr:to>
      <xdr:col>46</xdr:col>
      <xdr:colOff>38100</xdr:colOff>
      <xdr:row>41</xdr:row>
      <xdr:rowOff>65907</xdr:rowOff>
    </xdr:to>
    <xdr:sp macro="" textlink="">
      <xdr:nvSpPr>
        <xdr:cNvPr id="128" name="楕円 127"/>
        <xdr:cNvSpPr/>
      </xdr:nvSpPr>
      <xdr:spPr>
        <a:xfrm>
          <a:off x="8699500" y="69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12878</xdr:rowOff>
    </xdr:from>
    <xdr:to>
      <xdr:col>50</xdr:col>
      <xdr:colOff>114300</xdr:colOff>
      <xdr:row>41</xdr:row>
      <xdr:rowOff>15107</xdr:rowOff>
    </xdr:to>
    <xdr:cxnSp macro="">
      <xdr:nvCxnSpPr>
        <xdr:cNvPr id="129" name="直線コネクタ 128"/>
        <xdr:cNvCxnSpPr/>
      </xdr:nvCxnSpPr>
      <xdr:spPr>
        <a:xfrm flipV="1">
          <a:off x="8750300" y="704232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138290</xdr:rowOff>
    </xdr:from>
    <xdr:to>
      <xdr:col>41</xdr:col>
      <xdr:colOff>101600</xdr:colOff>
      <xdr:row>41</xdr:row>
      <xdr:rowOff>68440</xdr:rowOff>
    </xdr:to>
    <xdr:sp macro="" textlink="">
      <xdr:nvSpPr>
        <xdr:cNvPr id="130" name="楕円 129"/>
        <xdr:cNvSpPr/>
      </xdr:nvSpPr>
      <xdr:spPr>
        <a:xfrm>
          <a:off x="7810500" y="69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15107</xdr:rowOff>
    </xdr:from>
    <xdr:to>
      <xdr:col>45</xdr:col>
      <xdr:colOff>177800</xdr:colOff>
      <xdr:row>41</xdr:row>
      <xdr:rowOff>17640</xdr:rowOff>
    </xdr:to>
    <xdr:cxnSp macro="">
      <xdr:nvCxnSpPr>
        <xdr:cNvPr id="131" name="直線コネクタ 130"/>
        <xdr:cNvCxnSpPr/>
      </xdr:nvCxnSpPr>
      <xdr:spPr>
        <a:xfrm flipV="1">
          <a:off x="7861300" y="704455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54805</xdr:rowOff>
    </xdr:from>
    <xdr:ext cx="534377" cy="259045"/>
    <xdr:sp macro="" textlink="">
      <xdr:nvSpPr>
        <xdr:cNvPr id="135" name="n_1mainValue【道路】&#10;一人当たり延長"/>
        <xdr:cNvSpPr txBox="1"/>
      </xdr:nvSpPr>
      <xdr:spPr>
        <a:xfrm>
          <a:off x="9359411" y="70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57034</xdr:rowOff>
    </xdr:from>
    <xdr:ext cx="534377" cy="259045"/>
    <xdr:sp macro="" textlink="">
      <xdr:nvSpPr>
        <xdr:cNvPr id="136" name="n_2mainValue【道路】&#10;一人当たり延長"/>
        <xdr:cNvSpPr txBox="1"/>
      </xdr:nvSpPr>
      <xdr:spPr>
        <a:xfrm>
          <a:off x="8483111" y="70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59567</xdr:rowOff>
    </xdr:from>
    <xdr:ext cx="534377" cy="259045"/>
    <xdr:sp macro="" textlink="">
      <xdr:nvSpPr>
        <xdr:cNvPr id="137" name="n_3mainValue【道路】&#10;一人当たり延長"/>
        <xdr:cNvSpPr txBox="1"/>
      </xdr:nvSpPr>
      <xdr:spPr>
        <a:xfrm>
          <a:off x="7594111" y="70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78" name="楕円 177"/>
        <xdr:cNvSpPr/>
      </xdr:nvSpPr>
      <xdr:spPr>
        <a:xfrm>
          <a:off x="4584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145160</xdr:rowOff>
    </xdr:from>
    <xdr:ext cx="405111" cy="259045"/>
    <xdr:sp macro="" textlink="">
      <xdr:nvSpPr>
        <xdr:cNvPr id="179" name="【橋りょう・トンネル】&#10;有形固定資産減価償却率該当値テキスト"/>
        <xdr:cNvSpPr txBox="1"/>
      </xdr:nvSpPr>
      <xdr:spPr>
        <a:xfrm>
          <a:off x="4673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80" name="楕円 179"/>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1633</xdr:rowOff>
    </xdr:from>
    <xdr:to>
      <xdr:col>24</xdr:col>
      <xdr:colOff>63500</xdr:colOff>
      <xdr:row>59</xdr:row>
      <xdr:rowOff>14696</xdr:rowOff>
    </xdr:to>
    <xdr:cxnSp macro="">
      <xdr:nvCxnSpPr>
        <xdr:cNvPr id="181" name="直線コネクタ 180"/>
        <xdr:cNvCxnSpPr/>
      </xdr:nvCxnSpPr>
      <xdr:spPr>
        <a:xfrm flipV="1">
          <a:off x="3797300" y="101171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82" name="楕円 181"/>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14696</xdr:rowOff>
    </xdr:from>
    <xdr:to>
      <xdr:col>19</xdr:col>
      <xdr:colOff>177800</xdr:colOff>
      <xdr:row>59</xdr:row>
      <xdr:rowOff>27759</xdr:rowOff>
    </xdr:to>
    <xdr:cxnSp macro="">
      <xdr:nvCxnSpPr>
        <xdr:cNvPr id="183" name="直線コネクタ 182"/>
        <xdr:cNvCxnSpPr/>
      </xdr:nvCxnSpPr>
      <xdr:spPr>
        <a:xfrm flipV="1">
          <a:off x="2908300" y="101302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184" name="楕円 183"/>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39188</xdr:rowOff>
    </xdr:to>
    <xdr:cxnSp macro="">
      <xdr:nvCxnSpPr>
        <xdr:cNvPr id="185" name="直線コネクタ 184"/>
        <xdr:cNvCxnSpPr/>
      </xdr:nvCxnSpPr>
      <xdr:spPr>
        <a:xfrm flipV="1">
          <a:off x="2019300" y="1014330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189" name="n_1mainValue【橋りょう・トンネ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190"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191" name="n_3mainValue【橋りょう・トンネル】&#10;有形固定資産減価償却率"/>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36804</xdr:rowOff>
    </xdr:from>
    <xdr:to>
      <xdr:col>55</xdr:col>
      <xdr:colOff>50800</xdr:colOff>
      <xdr:row>61</xdr:row>
      <xdr:rowOff>138404</xdr:rowOff>
    </xdr:to>
    <xdr:sp macro="" textlink="">
      <xdr:nvSpPr>
        <xdr:cNvPr id="228" name="楕円 227"/>
        <xdr:cNvSpPr/>
      </xdr:nvSpPr>
      <xdr:spPr>
        <a:xfrm>
          <a:off x="10426700" y="104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59681</xdr:rowOff>
    </xdr:from>
    <xdr:ext cx="599010" cy="259045"/>
    <xdr:sp macro="" textlink="">
      <xdr:nvSpPr>
        <xdr:cNvPr id="229" name="【橋りょう・トンネル】&#10;一人当たり有形固定資産（償却資産）額該当値テキスト"/>
        <xdr:cNvSpPr txBox="1"/>
      </xdr:nvSpPr>
      <xdr:spPr>
        <a:xfrm>
          <a:off x="10515600" y="1034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50473</xdr:rowOff>
    </xdr:from>
    <xdr:to>
      <xdr:col>50</xdr:col>
      <xdr:colOff>165100</xdr:colOff>
      <xdr:row>61</xdr:row>
      <xdr:rowOff>152073</xdr:rowOff>
    </xdr:to>
    <xdr:sp macro="" textlink="">
      <xdr:nvSpPr>
        <xdr:cNvPr id="230" name="楕円 229"/>
        <xdr:cNvSpPr/>
      </xdr:nvSpPr>
      <xdr:spPr>
        <a:xfrm>
          <a:off x="9588500" y="1050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87604</xdr:rowOff>
    </xdr:from>
    <xdr:to>
      <xdr:col>55</xdr:col>
      <xdr:colOff>0</xdr:colOff>
      <xdr:row>61</xdr:row>
      <xdr:rowOff>101273</xdr:rowOff>
    </xdr:to>
    <xdr:cxnSp macro="">
      <xdr:nvCxnSpPr>
        <xdr:cNvPr id="231" name="直線コネクタ 230"/>
        <xdr:cNvCxnSpPr/>
      </xdr:nvCxnSpPr>
      <xdr:spPr>
        <a:xfrm flipV="1">
          <a:off x="9639300" y="10546054"/>
          <a:ext cx="8382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61151</xdr:rowOff>
    </xdr:from>
    <xdr:to>
      <xdr:col>46</xdr:col>
      <xdr:colOff>38100</xdr:colOff>
      <xdr:row>61</xdr:row>
      <xdr:rowOff>162751</xdr:rowOff>
    </xdr:to>
    <xdr:sp macro="" textlink="">
      <xdr:nvSpPr>
        <xdr:cNvPr id="232" name="楕円 231"/>
        <xdr:cNvSpPr/>
      </xdr:nvSpPr>
      <xdr:spPr>
        <a:xfrm>
          <a:off x="8699500" y="105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101273</xdr:rowOff>
    </xdr:from>
    <xdr:to>
      <xdr:col>50</xdr:col>
      <xdr:colOff>114300</xdr:colOff>
      <xdr:row>61</xdr:row>
      <xdr:rowOff>111951</xdr:rowOff>
    </xdr:to>
    <xdr:cxnSp macro="">
      <xdr:nvCxnSpPr>
        <xdr:cNvPr id="233" name="直線コネクタ 232"/>
        <xdr:cNvCxnSpPr/>
      </xdr:nvCxnSpPr>
      <xdr:spPr>
        <a:xfrm flipV="1">
          <a:off x="8750300" y="10559723"/>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73532</xdr:rowOff>
    </xdr:from>
    <xdr:to>
      <xdr:col>41</xdr:col>
      <xdr:colOff>101600</xdr:colOff>
      <xdr:row>62</xdr:row>
      <xdr:rowOff>3682</xdr:rowOff>
    </xdr:to>
    <xdr:sp macro="" textlink="">
      <xdr:nvSpPr>
        <xdr:cNvPr id="234" name="楕円 233"/>
        <xdr:cNvSpPr/>
      </xdr:nvSpPr>
      <xdr:spPr>
        <a:xfrm>
          <a:off x="7810500" y="105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111951</xdr:rowOff>
    </xdr:from>
    <xdr:to>
      <xdr:col>45</xdr:col>
      <xdr:colOff>177800</xdr:colOff>
      <xdr:row>61</xdr:row>
      <xdr:rowOff>124332</xdr:rowOff>
    </xdr:to>
    <xdr:cxnSp macro="">
      <xdr:nvCxnSpPr>
        <xdr:cNvPr id="235" name="直線コネクタ 234"/>
        <xdr:cNvCxnSpPr/>
      </xdr:nvCxnSpPr>
      <xdr:spPr>
        <a:xfrm flipV="1">
          <a:off x="7861300" y="10570401"/>
          <a:ext cx="889000" cy="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168600</xdr:rowOff>
    </xdr:from>
    <xdr:ext cx="599010" cy="259045"/>
    <xdr:sp macro="" textlink="">
      <xdr:nvSpPr>
        <xdr:cNvPr id="239" name="n_1mainValue【橋りょう・トンネル】&#10;一人当たり有形固定資産（償却資産）額"/>
        <xdr:cNvSpPr txBox="1"/>
      </xdr:nvSpPr>
      <xdr:spPr>
        <a:xfrm>
          <a:off x="9327095" y="1028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7828</xdr:rowOff>
    </xdr:from>
    <xdr:ext cx="599010" cy="259045"/>
    <xdr:sp macro="" textlink="">
      <xdr:nvSpPr>
        <xdr:cNvPr id="240" name="n_2mainValue【橋りょう・トンネル】&#10;一人当たり有形固定資産（償却資産）額"/>
        <xdr:cNvSpPr txBox="1"/>
      </xdr:nvSpPr>
      <xdr:spPr>
        <a:xfrm>
          <a:off x="8450795" y="102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20209</xdr:rowOff>
    </xdr:from>
    <xdr:ext cx="599010" cy="259045"/>
    <xdr:sp macro="" textlink="">
      <xdr:nvSpPr>
        <xdr:cNvPr id="241" name="n_3mainValue【橋りょう・トンネル】&#10;一人当たり有形固定資産（償却資産）額"/>
        <xdr:cNvSpPr txBox="1"/>
      </xdr:nvSpPr>
      <xdr:spPr>
        <a:xfrm>
          <a:off x="7561795" y="103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81" name="楕円 280"/>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82" name="【公営住宅】&#10;有形固定資産減価償却率該当値テキスト"/>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83" name="楕円 282"/>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19050</xdr:rowOff>
    </xdr:to>
    <xdr:cxnSp macro="">
      <xdr:nvCxnSpPr>
        <xdr:cNvPr id="284" name="直線コネクタ 283"/>
        <xdr:cNvCxnSpPr/>
      </xdr:nvCxnSpPr>
      <xdr:spPr>
        <a:xfrm flipV="1">
          <a:off x="3797300" y="13879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85" name="楕円 284"/>
        <xdr:cNvSpPr/>
      </xdr:nvSpPr>
      <xdr:spPr>
        <a:xfrm>
          <a:off x="2857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47625</xdr:rowOff>
    </xdr:to>
    <xdr:cxnSp macro="">
      <xdr:nvCxnSpPr>
        <xdr:cNvPr id="286" name="直線コネクタ 285"/>
        <xdr:cNvCxnSpPr/>
      </xdr:nvCxnSpPr>
      <xdr:spPr>
        <a:xfrm flipV="1">
          <a:off x="2908300" y="13906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287" name="楕円 286"/>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81914</xdr:rowOff>
    </xdr:to>
    <xdr:cxnSp macro="">
      <xdr:nvCxnSpPr>
        <xdr:cNvPr id="288" name="直線コネクタ 287"/>
        <xdr:cNvCxnSpPr/>
      </xdr:nvCxnSpPr>
      <xdr:spPr>
        <a:xfrm flipV="1">
          <a:off x="2019300" y="139350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92" name="n_1mainValue【公営住宅】&#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93" name="n_2mainValue【公営住宅】&#10;有形固定資産減価償却率"/>
        <xdr:cNvSpPr txBox="1"/>
      </xdr:nvSpPr>
      <xdr:spPr>
        <a:xfrm>
          <a:off x="2705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294" name="n_3mainValue【公営住宅】&#10;有形固定資産減価償却率"/>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121847</xdr:rowOff>
    </xdr:from>
    <xdr:to>
      <xdr:col>55</xdr:col>
      <xdr:colOff>50800</xdr:colOff>
      <xdr:row>85</xdr:row>
      <xdr:rowOff>51997</xdr:rowOff>
    </xdr:to>
    <xdr:sp macro="" textlink="">
      <xdr:nvSpPr>
        <xdr:cNvPr id="335" name="楕円 334"/>
        <xdr:cNvSpPr/>
      </xdr:nvSpPr>
      <xdr:spPr>
        <a:xfrm>
          <a:off x="10426700" y="14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144724</xdr:rowOff>
    </xdr:from>
    <xdr:ext cx="469744" cy="259045"/>
    <xdr:sp macro="" textlink="">
      <xdr:nvSpPr>
        <xdr:cNvPr id="336" name="【公営住宅】&#10;一人当たり面積該当値テキスト"/>
        <xdr:cNvSpPr txBox="1"/>
      </xdr:nvSpPr>
      <xdr:spPr>
        <a:xfrm>
          <a:off x="10515600" y="14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127563</xdr:rowOff>
    </xdr:from>
    <xdr:to>
      <xdr:col>50</xdr:col>
      <xdr:colOff>165100</xdr:colOff>
      <xdr:row>85</xdr:row>
      <xdr:rowOff>57713</xdr:rowOff>
    </xdr:to>
    <xdr:sp macro="" textlink="">
      <xdr:nvSpPr>
        <xdr:cNvPr id="337" name="楕円 336"/>
        <xdr:cNvSpPr/>
      </xdr:nvSpPr>
      <xdr:spPr>
        <a:xfrm>
          <a:off x="9588500" y="145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1197</xdr:rowOff>
    </xdr:from>
    <xdr:to>
      <xdr:col>55</xdr:col>
      <xdr:colOff>0</xdr:colOff>
      <xdr:row>85</xdr:row>
      <xdr:rowOff>6913</xdr:rowOff>
    </xdr:to>
    <xdr:cxnSp macro="">
      <xdr:nvCxnSpPr>
        <xdr:cNvPr id="338" name="直線コネクタ 337"/>
        <xdr:cNvCxnSpPr/>
      </xdr:nvCxnSpPr>
      <xdr:spPr>
        <a:xfrm flipV="1">
          <a:off x="9639300" y="1457444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39" name="楕円 338"/>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6913</xdr:rowOff>
    </xdr:from>
    <xdr:to>
      <xdr:col>50</xdr:col>
      <xdr:colOff>114300</xdr:colOff>
      <xdr:row>85</xdr:row>
      <xdr:rowOff>10668</xdr:rowOff>
    </xdr:to>
    <xdr:cxnSp macro="">
      <xdr:nvCxnSpPr>
        <xdr:cNvPr id="340" name="直線コネクタ 339"/>
        <xdr:cNvCxnSpPr/>
      </xdr:nvCxnSpPr>
      <xdr:spPr>
        <a:xfrm flipV="1">
          <a:off x="8750300" y="14580163"/>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135564</xdr:rowOff>
    </xdr:from>
    <xdr:to>
      <xdr:col>41</xdr:col>
      <xdr:colOff>101600</xdr:colOff>
      <xdr:row>85</xdr:row>
      <xdr:rowOff>65714</xdr:rowOff>
    </xdr:to>
    <xdr:sp macro="" textlink="">
      <xdr:nvSpPr>
        <xdr:cNvPr id="341" name="楕円 340"/>
        <xdr:cNvSpPr/>
      </xdr:nvSpPr>
      <xdr:spPr>
        <a:xfrm>
          <a:off x="7810500" y="1453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14914</xdr:rowOff>
    </xdr:to>
    <xdr:cxnSp macro="">
      <xdr:nvCxnSpPr>
        <xdr:cNvPr id="342" name="直線コネクタ 341"/>
        <xdr:cNvCxnSpPr/>
      </xdr:nvCxnSpPr>
      <xdr:spPr>
        <a:xfrm flipV="1">
          <a:off x="7861300" y="1458391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74240</xdr:rowOff>
    </xdr:from>
    <xdr:ext cx="469744" cy="259045"/>
    <xdr:sp macro="" textlink="">
      <xdr:nvSpPr>
        <xdr:cNvPr id="346" name="n_1mainValue【公営住宅】&#10;一人当たり面積"/>
        <xdr:cNvSpPr txBox="1"/>
      </xdr:nvSpPr>
      <xdr:spPr>
        <a:xfrm>
          <a:off x="9391727" y="1430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347" name="n_2mainValue【公営住宅】&#10;一人当たり面積"/>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82241</xdr:rowOff>
    </xdr:from>
    <xdr:ext cx="469744" cy="259045"/>
    <xdr:sp macro="" textlink="">
      <xdr:nvSpPr>
        <xdr:cNvPr id="348" name="n_3mainValue【公営住宅】&#10;一人当たり面積"/>
        <xdr:cNvSpPr txBox="1"/>
      </xdr:nvSpPr>
      <xdr:spPr>
        <a:xfrm>
          <a:off x="7626427" y="1431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89" name="楕円 388"/>
        <xdr:cNvSpPr/>
      </xdr:nvSpPr>
      <xdr:spPr>
        <a:xfrm>
          <a:off x="4584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83838</xdr:rowOff>
    </xdr:from>
    <xdr:ext cx="405111" cy="259045"/>
    <xdr:sp macro="" textlink="">
      <xdr:nvSpPr>
        <xdr:cNvPr id="390" name="【港湾・漁港】&#10;有形固定資産減価償却率該当値テキスト"/>
        <xdr:cNvSpPr txBox="1"/>
      </xdr:nvSpPr>
      <xdr:spPr>
        <a:xfrm>
          <a:off x="4673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138068</xdr:rowOff>
    </xdr:from>
    <xdr:to>
      <xdr:col>20</xdr:col>
      <xdr:colOff>38100</xdr:colOff>
      <xdr:row>105</xdr:row>
      <xdr:rowOff>68218</xdr:rowOff>
    </xdr:to>
    <xdr:sp macro="" textlink="">
      <xdr:nvSpPr>
        <xdr:cNvPr id="391" name="楕円 390"/>
        <xdr:cNvSpPr/>
      </xdr:nvSpPr>
      <xdr:spPr>
        <a:xfrm>
          <a:off x="3746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156211</xdr:rowOff>
    </xdr:from>
    <xdr:to>
      <xdr:col>24</xdr:col>
      <xdr:colOff>63500</xdr:colOff>
      <xdr:row>105</xdr:row>
      <xdr:rowOff>17418</xdr:rowOff>
    </xdr:to>
    <xdr:cxnSp macro="">
      <xdr:nvCxnSpPr>
        <xdr:cNvPr id="392" name="直線コネクタ 391"/>
        <xdr:cNvCxnSpPr/>
      </xdr:nvCxnSpPr>
      <xdr:spPr>
        <a:xfrm flipV="1">
          <a:off x="3797300" y="179870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170724</xdr:rowOff>
    </xdr:from>
    <xdr:to>
      <xdr:col>15</xdr:col>
      <xdr:colOff>101600</xdr:colOff>
      <xdr:row>105</xdr:row>
      <xdr:rowOff>100874</xdr:rowOff>
    </xdr:to>
    <xdr:sp macro="" textlink="">
      <xdr:nvSpPr>
        <xdr:cNvPr id="393" name="楕円 392"/>
        <xdr:cNvSpPr/>
      </xdr:nvSpPr>
      <xdr:spPr>
        <a:xfrm>
          <a:off x="2857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17418</xdr:rowOff>
    </xdr:from>
    <xdr:to>
      <xdr:col>19</xdr:col>
      <xdr:colOff>177800</xdr:colOff>
      <xdr:row>105</xdr:row>
      <xdr:rowOff>50074</xdr:rowOff>
    </xdr:to>
    <xdr:cxnSp macro="">
      <xdr:nvCxnSpPr>
        <xdr:cNvPr id="394" name="直線コネクタ 393"/>
        <xdr:cNvCxnSpPr/>
      </xdr:nvCxnSpPr>
      <xdr:spPr>
        <a:xfrm flipV="1">
          <a:off x="2908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395" name="楕円 394"/>
        <xdr:cNvSpPr/>
      </xdr:nvSpPr>
      <xdr:spPr>
        <a:xfrm>
          <a:off x="1968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79466</xdr:rowOff>
    </xdr:to>
    <xdr:cxnSp macro="">
      <xdr:nvCxnSpPr>
        <xdr:cNvPr id="396" name="直線コネクタ 395"/>
        <xdr:cNvCxnSpPr/>
      </xdr:nvCxnSpPr>
      <xdr:spPr>
        <a:xfrm flipV="1">
          <a:off x="2019300" y="180523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59345</xdr:rowOff>
    </xdr:from>
    <xdr:ext cx="405111" cy="259045"/>
    <xdr:sp macro="" textlink="">
      <xdr:nvSpPr>
        <xdr:cNvPr id="400" name="n_1mainValue【港湾・漁港】&#10;有形固定資産減価償却率"/>
        <xdr:cNvSpPr txBox="1"/>
      </xdr:nvSpPr>
      <xdr:spPr>
        <a:xfrm>
          <a:off x="3582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92001</xdr:rowOff>
    </xdr:from>
    <xdr:ext cx="405111" cy="259045"/>
    <xdr:sp macro="" textlink="">
      <xdr:nvSpPr>
        <xdr:cNvPr id="401" name="n_2mainValue【港湾・漁港】&#10;有形固定資産減価償却率"/>
        <xdr:cNvSpPr txBox="1"/>
      </xdr:nvSpPr>
      <xdr:spPr>
        <a:xfrm>
          <a:off x="2705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02" name="n_3mainValue【港湾・漁港】&#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35021</xdr:rowOff>
    </xdr:from>
    <xdr:to>
      <xdr:col>55</xdr:col>
      <xdr:colOff>50800</xdr:colOff>
      <xdr:row>107</xdr:row>
      <xdr:rowOff>136621</xdr:rowOff>
    </xdr:to>
    <xdr:sp macro="" textlink="">
      <xdr:nvSpPr>
        <xdr:cNvPr id="439" name="楕円 438"/>
        <xdr:cNvSpPr/>
      </xdr:nvSpPr>
      <xdr:spPr>
        <a:xfrm>
          <a:off x="10426700" y="183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13448</xdr:rowOff>
    </xdr:from>
    <xdr:ext cx="599010" cy="259045"/>
    <xdr:sp macro="" textlink="">
      <xdr:nvSpPr>
        <xdr:cNvPr id="440" name="【港湾・漁港】&#10;一人当たり有形固定資産（償却資産）額該当値テキスト"/>
        <xdr:cNvSpPr txBox="1"/>
      </xdr:nvSpPr>
      <xdr:spPr>
        <a:xfrm>
          <a:off x="10515600" y="1835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37790</xdr:rowOff>
    </xdr:from>
    <xdr:to>
      <xdr:col>50</xdr:col>
      <xdr:colOff>165100</xdr:colOff>
      <xdr:row>107</xdr:row>
      <xdr:rowOff>139390</xdr:rowOff>
    </xdr:to>
    <xdr:sp macro="" textlink="">
      <xdr:nvSpPr>
        <xdr:cNvPr id="441" name="楕円 440"/>
        <xdr:cNvSpPr/>
      </xdr:nvSpPr>
      <xdr:spPr>
        <a:xfrm>
          <a:off x="9588500" y="1838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85821</xdr:rowOff>
    </xdr:from>
    <xdr:to>
      <xdr:col>55</xdr:col>
      <xdr:colOff>0</xdr:colOff>
      <xdr:row>107</xdr:row>
      <xdr:rowOff>88590</xdr:rowOff>
    </xdr:to>
    <xdr:cxnSp macro="">
      <xdr:nvCxnSpPr>
        <xdr:cNvPr id="442" name="直線コネクタ 441"/>
        <xdr:cNvCxnSpPr/>
      </xdr:nvCxnSpPr>
      <xdr:spPr>
        <a:xfrm flipV="1">
          <a:off x="9639300" y="18430971"/>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39607</xdr:rowOff>
    </xdr:from>
    <xdr:to>
      <xdr:col>46</xdr:col>
      <xdr:colOff>38100</xdr:colOff>
      <xdr:row>107</xdr:row>
      <xdr:rowOff>141207</xdr:rowOff>
    </xdr:to>
    <xdr:sp macro="" textlink="">
      <xdr:nvSpPr>
        <xdr:cNvPr id="443" name="楕円 442"/>
        <xdr:cNvSpPr/>
      </xdr:nvSpPr>
      <xdr:spPr>
        <a:xfrm>
          <a:off x="8699500" y="183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88590</xdr:rowOff>
    </xdr:from>
    <xdr:to>
      <xdr:col>50</xdr:col>
      <xdr:colOff>114300</xdr:colOff>
      <xdr:row>107</xdr:row>
      <xdr:rowOff>90407</xdr:rowOff>
    </xdr:to>
    <xdr:cxnSp macro="">
      <xdr:nvCxnSpPr>
        <xdr:cNvPr id="444" name="直線コネクタ 443"/>
        <xdr:cNvCxnSpPr/>
      </xdr:nvCxnSpPr>
      <xdr:spPr>
        <a:xfrm flipV="1">
          <a:off x="8750300" y="18433740"/>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42104</xdr:rowOff>
    </xdr:from>
    <xdr:to>
      <xdr:col>41</xdr:col>
      <xdr:colOff>101600</xdr:colOff>
      <xdr:row>107</xdr:row>
      <xdr:rowOff>143704</xdr:rowOff>
    </xdr:to>
    <xdr:sp macro="" textlink="">
      <xdr:nvSpPr>
        <xdr:cNvPr id="445" name="楕円 444"/>
        <xdr:cNvSpPr/>
      </xdr:nvSpPr>
      <xdr:spPr>
        <a:xfrm>
          <a:off x="7810500" y="183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90407</xdr:rowOff>
    </xdr:from>
    <xdr:to>
      <xdr:col>45</xdr:col>
      <xdr:colOff>177800</xdr:colOff>
      <xdr:row>107</xdr:row>
      <xdr:rowOff>92904</xdr:rowOff>
    </xdr:to>
    <xdr:cxnSp macro="">
      <xdr:nvCxnSpPr>
        <xdr:cNvPr id="446" name="直線コネクタ 445"/>
        <xdr:cNvCxnSpPr/>
      </xdr:nvCxnSpPr>
      <xdr:spPr>
        <a:xfrm flipV="1">
          <a:off x="7861300" y="18435557"/>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155917</xdr:rowOff>
    </xdr:from>
    <xdr:ext cx="599010" cy="259045"/>
    <xdr:sp macro="" textlink="">
      <xdr:nvSpPr>
        <xdr:cNvPr id="450" name="n_1mainValue【港湾・漁港】&#10;一人当たり有形固定資産（償却資産）額"/>
        <xdr:cNvSpPr txBox="1"/>
      </xdr:nvSpPr>
      <xdr:spPr>
        <a:xfrm>
          <a:off x="9327095" y="181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157734</xdr:rowOff>
    </xdr:from>
    <xdr:ext cx="599010" cy="259045"/>
    <xdr:sp macro="" textlink="">
      <xdr:nvSpPr>
        <xdr:cNvPr id="451" name="n_2mainValue【港湾・漁港】&#10;一人当たり有形固定資産（償却資産）額"/>
        <xdr:cNvSpPr txBox="1"/>
      </xdr:nvSpPr>
      <xdr:spPr>
        <a:xfrm>
          <a:off x="8450795" y="1815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160231</xdr:rowOff>
    </xdr:from>
    <xdr:ext cx="599010" cy="259045"/>
    <xdr:sp macro="" textlink="">
      <xdr:nvSpPr>
        <xdr:cNvPr id="452" name="n_3mainValue【港湾・漁港】&#10;一人当たり有形固定資産（償却資産）額"/>
        <xdr:cNvSpPr txBox="1"/>
      </xdr:nvSpPr>
      <xdr:spPr>
        <a:xfrm>
          <a:off x="7561795" y="181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30299</xdr:rowOff>
    </xdr:from>
    <xdr:to>
      <xdr:col>85</xdr:col>
      <xdr:colOff>177800</xdr:colOff>
      <xdr:row>35</xdr:row>
      <xdr:rowOff>131899</xdr:rowOff>
    </xdr:to>
    <xdr:sp macro="" textlink="">
      <xdr:nvSpPr>
        <xdr:cNvPr id="493" name="楕円 492"/>
        <xdr:cNvSpPr/>
      </xdr:nvSpPr>
      <xdr:spPr>
        <a:xfrm>
          <a:off x="16268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53176</xdr:rowOff>
    </xdr:from>
    <xdr:ext cx="405111" cy="259045"/>
    <xdr:sp macro="" textlink="">
      <xdr:nvSpPr>
        <xdr:cNvPr id="494" name="【認定こども園・幼稚園・保育所】&#10;有形固定資産減価償却率該当値テキスト"/>
        <xdr:cNvSpPr txBox="1"/>
      </xdr:nvSpPr>
      <xdr:spPr>
        <a:xfrm>
          <a:off x="163576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495" name="楕円 494"/>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81099</xdr:rowOff>
    </xdr:to>
    <xdr:cxnSp macro="">
      <xdr:nvCxnSpPr>
        <xdr:cNvPr id="496" name="直線コネクタ 495"/>
        <xdr:cNvCxnSpPr/>
      </xdr:nvCxnSpPr>
      <xdr:spPr>
        <a:xfrm>
          <a:off x="15481300" y="60687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7" name="楕円 496"/>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68036</xdr:rowOff>
    </xdr:to>
    <xdr:cxnSp macro="">
      <xdr:nvCxnSpPr>
        <xdr:cNvPr id="498" name="直線コネクタ 497"/>
        <xdr:cNvCxnSpPr/>
      </xdr:nvCxnSpPr>
      <xdr:spPr>
        <a:xfrm>
          <a:off x="14592300" y="60312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15603</xdr:rowOff>
    </xdr:from>
    <xdr:to>
      <xdr:col>72</xdr:col>
      <xdr:colOff>38100</xdr:colOff>
      <xdr:row>35</xdr:row>
      <xdr:rowOff>117203</xdr:rowOff>
    </xdr:to>
    <xdr:sp macro="" textlink="">
      <xdr:nvSpPr>
        <xdr:cNvPr id="499" name="楕円 498"/>
        <xdr:cNvSpPr/>
      </xdr:nvSpPr>
      <xdr:spPr>
        <a:xfrm>
          <a:off x="13652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66403</xdr:rowOff>
    </xdr:to>
    <xdr:cxnSp macro="">
      <xdr:nvCxnSpPr>
        <xdr:cNvPr id="500" name="直線コネクタ 499"/>
        <xdr:cNvCxnSpPr/>
      </xdr:nvCxnSpPr>
      <xdr:spPr>
        <a:xfrm flipV="1">
          <a:off x="13703300" y="603123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504" name="n_1mainValue【認定こども園・幼稚園・保育所】&#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505"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133730</xdr:rowOff>
    </xdr:from>
    <xdr:ext cx="405111" cy="259045"/>
    <xdr:sp macro="" textlink="">
      <xdr:nvSpPr>
        <xdr:cNvPr id="506" name="n_3mainValue【認定こども園・幼稚園・保育所】&#10;有形固定資産減価償却率"/>
        <xdr:cNvSpPr txBox="1"/>
      </xdr:nvSpPr>
      <xdr:spPr>
        <a:xfrm>
          <a:off x="13500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123698</xdr:rowOff>
    </xdr:from>
    <xdr:to>
      <xdr:col>116</xdr:col>
      <xdr:colOff>114300</xdr:colOff>
      <xdr:row>39</xdr:row>
      <xdr:rowOff>53848</xdr:rowOff>
    </xdr:to>
    <xdr:sp macro="" textlink="">
      <xdr:nvSpPr>
        <xdr:cNvPr id="543" name="楕円 542"/>
        <xdr:cNvSpPr/>
      </xdr:nvSpPr>
      <xdr:spPr>
        <a:xfrm>
          <a:off x="22110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146575</xdr:rowOff>
    </xdr:from>
    <xdr:ext cx="469744" cy="259045"/>
    <xdr:sp macro="" textlink="">
      <xdr:nvSpPr>
        <xdr:cNvPr id="544" name="【認定こども園・幼稚園・保育所】&#10;一人当たり面積該当値テキスト"/>
        <xdr:cNvSpPr txBox="1"/>
      </xdr:nvSpPr>
      <xdr:spPr>
        <a:xfrm>
          <a:off x="221996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132842</xdr:rowOff>
    </xdr:from>
    <xdr:to>
      <xdr:col>112</xdr:col>
      <xdr:colOff>38100</xdr:colOff>
      <xdr:row>39</xdr:row>
      <xdr:rowOff>62992</xdr:rowOff>
    </xdr:to>
    <xdr:sp macro="" textlink="">
      <xdr:nvSpPr>
        <xdr:cNvPr id="545" name="楕円 544"/>
        <xdr:cNvSpPr/>
      </xdr:nvSpPr>
      <xdr:spPr>
        <a:xfrm>
          <a:off x="2127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3048</xdr:rowOff>
    </xdr:from>
    <xdr:to>
      <xdr:col>116</xdr:col>
      <xdr:colOff>63500</xdr:colOff>
      <xdr:row>39</xdr:row>
      <xdr:rowOff>12192</xdr:rowOff>
    </xdr:to>
    <xdr:cxnSp macro="">
      <xdr:nvCxnSpPr>
        <xdr:cNvPr id="546" name="直線コネクタ 545"/>
        <xdr:cNvCxnSpPr/>
      </xdr:nvCxnSpPr>
      <xdr:spPr>
        <a:xfrm flipV="1">
          <a:off x="21323300" y="66895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153416</xdr:rowOff>
    </xdr:from>
    <xdr:to>
      <xdr:col>107</xdr:col>
      <xdr:colOff>101600</xdr:colOff>
      <xdr:row>39</xdr:row>
      <xdr:rowOff>83566</xdr:rowOff>
    </xdr:to>
    <xdr:sp macro="" textlink="">
      <xdr:nvSpPr>
        <xdr:cNvPr id="547" name="楕円 546"/>
        <xdr:cNvSpPr/>
      </xdr:nvSpPr>
      <xdr:spPr>
        <a:xfrm>
          <a:off x="20383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xdr:rowOff>
    </xdr:from>
    <xdr:to>
      <xdr:col>111</xdr:col>
      <xdr:colOff>177800</xdr:colOff>
      <xdr:row>39</xdr:row>
      <xdr:rowOff>32766</xdr:rowOff>
    </xdr:to>
    <xdr:cxnSp macro="">
      <xdr:nvCxnSpPr>
        <xdr:cNvPr id="548" name="直線コネクタ 547"/>
        <xdr:cNvCxnSpPr/>
      </xdr:nvCxnSpPr>
      <xdr:spPr>
        <a:xfrm flipV="1">
          <a:off x="20434300" y="66987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157988</xdr:rowOff>
    </xdr:from>
    <xdr:to>
      <xdr:col>102</xdr:col>
      <xdr:colOff>165100</xdr:colOff>
      <xdr:row>39</xdr:row>
      <xdr:rowOff>88138</xdr:rowOff>
    </xdr:to>
    <xdr:sp macro="" textlink="">
      <xdr:nvSpPr>
        <xdr:cNvPr id="549" name="楕円 548"/>
        <xdr:cNvSpPr/>
      </xdr:nvSpPr>
      <xdr:spPr>
        <a:xfrm>
          <a:off x="19494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32766</xdr:rowOff>
    </xdr:from>
    <xdr:to>
      <xdr:col>107</xdr:col>
      <xdr:colOff>50800</xdr:colOff>
      <xdr:row>39</xdr:row>
      <xdr:rowOff>37338</xdr:rowOff>
    </xdr:to>
    <xdr:cxnSp macro="">
      <xdr:nvCxnSpPr>
        <xdr:cNvPr id="550" name="直線コネクタ 549"/>
        <xdr:cNvCxnSpPr/>
      </xdr:nvCxnSpPr>
      <xdr:spPr>
        <a:xfrm flipV="1">
          <a:off x="19545300" y="6719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79519</xdr:rowOff>
    </xdr:from>
    <xdr:ext cx="469744" cy="259045"/>
    <xdr:sp macro="" textlink="">
      <xdr:nvSpPr>
        <xdr:cNvPr id="554" name="n_1mainValue【認定こども園・幼稚園・保育所】&#10;一人当たり面積"/>
        <xdr:cNvSpPr txBox="1"/>
      </xdr:nvSpPr>
      <xdr:spPr>
        <a:xfrm>
          <a:off x="210757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100093</xdr:rowOff>
    </xdr:from>
    <xdr:ext cx="469744" cy="259045"/>
    <xdr:sp macro="" textlink="">
      <xdr:nvSpPr>
        <xdr:cNvPr id="555" name="n_2mainValue【認定こども園・幼稚園・保育所】&#10;一人当たり面積"/>
        <xdr:cNvSpPr txBox="1"/>
      </xdr:nvSpPr>
      <xdr:spPr>
        <a:xfrm>
          <a:off x="20199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104665</xdr:rowOff>
    </xdr:from>
    <xdr:ext cx="469744" cy="259045"/>
    <xdr:sp macro="" textlink="">
      <xdr:nvSpPr>
        <xdr:cNvPr id="556" name="n_3mainValue【認定こども園・幼稚園・保育所】&#10;一人当たり面積"/>
        <xdr:cNvSpPr txBox="1"/>
      </xdr:nvSpPr>
      <xdr:spPr>
        <a:xfrm>
          <a:off x="19310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96" name="楕円 595"/>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97" name="【学校施設】&#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98" name="楕円 597"/>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59</xdr:row>
      <xdr:rowOff>150495</xdr:rowOff>
    </xdr:to>
    <xdr:cxnSp macro="">
      <xdr:nvCxnSpPr>
        <xdr:cNvPr id="599" name="直線コネクタ 598"/>
        <xdr:cNvCxnSpPr/>
      </xdr:nvCxnSpPr>
      <xdr:spPr>
        <a:xfrm flipV="1">
          <a:off x="15481300" y="10264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0" name="楕円 599"/>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60</xdr:row>
      <xdr:rowOff>1905</xdr:rowOff>
    </xdr:to>
    <xdr:cxnSp macro="">
      <xdr:nvCxnSpPr>
        <xdr:cNvPr id="601" name="直線コネクタ 600"/>
        <xdr:cNvCxnSpPr/>
      </xdr:nvCxnSpPr>
      <xdr:spPr>
        <a:xfrm flipV="1">
          <a:off x="14592300" y="10266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602" name="楕円 601"/>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1905</xdr:rowOff>
    </xdr:to>
    <xdr:cxnSp macro="">
      <xdr:nvCxnSpPr>
        <xdr:cNvPr id="603" name="直線コネクタ 602"/>
        <xdr:cNvCxnSpPr/>
      </xdr:nvCxnSpPr>
      <xdr:spPr>
        <a:xfrm>
          <a:off x="13703300" y="102736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607"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08" name="n_2main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53992</xdr:rowOff>
    </xdr:from>
    <xdr:ext cx="405111" cy="259045"/>
    <xdr:sp macro="" textlink="">
      <xdr:nvSpPr>
        <xdr:cNvPr id="609" name="n_3mainValue【学校施設】&#10;有形固定資産減価償却率"/>
        <xdr:cNvSpPr txBox="1"/>
      </xdr:nvSpPr>
      <xdr:spPr>
        <a:xfrm>
          <a:off x="13500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23495</xdr:rowOff>
    </xdr:from>
    <xdr:to>
      <xdr:col>116</xdr:col>
      <xdr:colOff>114300</xdr:colOff>
      <xdr:row>63</xdr:row>
      <xdr:rowOff>125095</xdr:rowOff>
    </xdr:to>
    <xdr:sp macro="" textlink="">
      <xdr:nvSpPr>
        <xdr:cNvPr id="646" name="楕円 645"/>
        <xdr:cNvSpPr/>
      </xdr:nvSpPr>
      <xdr:spPr>
        <a:xfrm>
          <a:off x="22110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24547</xdr:rowOff>
    </xdr:from>
    <xdr:to>
      <xdr:col>112</xdr:col>
      <xdr:colOff>38100</xdr:colOff>
      <xdr:row>63</xdr:row>
      <xdr:rowOff>126147</xdr:rowOff>
    </xdr:to>
    <xdr:sp macro="" textlink="">
      <xdr:nvSpPr>
        <xdr:cNvPr id="648" name="楕円 647"/>
        <xdr:cNvSpPr/>
      </xdr:nvSpPr>
      <xdr:spPr>
        <a:xfrm>
          <a:off x="21272500" y="108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74295</xdr:rowOff>
    </xdr:from>
    <xdr:to>
      <xdr:col>116</xdr:col>
      <xdr:colOff>63500</xdr:colOff>
      <xdr:row>63</xdr:row>
      <xdr:rowOff>75347</xdr:rowOff>
    </xdr:to>
    <xdr:cxnSp macro="">
      <xdr:nvCxnSpPr>
        <xdr:cNvPr id="649" name="直線コネクタ 648"/>
        <xdr:cNvCxnSpPr/>
      </xdr:nvCxnSpPr>
      <xdr:spPr>
        <a:xfrm flipV="1">
          <a:off x="21323300" y="10875645"/>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25553</xdr:rowOff>
    </xdr:from>
    <xdr:to>
      <xdr:col>107</xdr:col>
      <xdr:colOff>101600</xdr:colOff>
      <xdr:row>63</xdr:row>
      <xdr:rowOff>127153</xdr:rowOff>
    </xdr:to>
    <xdr:sp macro="" textlink="">
      <xdr:nvSpPr>
        <xdr:cNvPr id="650" name="楕円 649"/>
        <xdr:cNvSpPr/>
      </xdr:nvSpPr>
      <xdr:spPr>
        <a:xfrm>
          <a:off x="20383500" y="108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75347</xdr:rowOff>
    </xdr:from>
    <xdr:to>
      <xdr:col>111</xdr:col>
      <xdr:colOff>177800</xdr:colOff>
      <xdr:row>63</xdr:row>
      <xdr:rowOff>76353</xdr:rowOff>
    </xdr:to>
    <xdr:cxnSp macro="">
      <xdr:nvCxnSpPr>
        <xdr:cNvPr id="651" name="直線コネクタ 650"/>
        <xdr:cNvCxnSpPr/>
      </xdr:nvCxnSpPr>
      <xdr:spPr>
        <a:xfrm flipV="1">
          <a:off x="20434300" y="1087669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26787</xdr:rowOff>
    </xdr:from>
    <xdr:to>
      <xdr:col>102</xdr:col>
      <xdr:colOff>165100</xdr:colOff>
      <xdr:row>63</xdr:row>
      <xdr:rowOff>128387</xdr:rowOff>
    </xdr:to>
    <xdr:sp macro="" textlink="">
      <xdr:nvSpPr>
        <xdr:cNvPr id="652" name="楕円 651"/>
        <xdr:cNvSpPr/>
      </xdr:nvSpPr>
      <xdr:spPr>
        <a:xfrm>
          <a:off x="19494500" y="108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76353</xdr:rowOff>
    </xdr:from>
    <xdr:to>
      <xdr:col>107</xdr:col>
      <xdr:colOff>50800</xdr:colOff>
      <xdr:row>63</xdr:row>
      <xdr:rowOff>77587</xdr:rowOff>
    </xdr:to>
    <xdr:cxnSp macro="">
      <xdr:nvCxnSpPr>
        <xdr:cNvPr id="653" name="直線コネクタ 652"/>
        <xdr:cNvCxnSpPr/>
      </xdr:nvCxnSpPr>
      <xdr:spPr>
        <a:xfrm flipV="1">
          <a:off x="19545300" y="1087770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656"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117274</xdr:rowOff>
    </xdr:from>
    <xdr:ext cx="469744" cy="259045"/>
    <xdr:sp macro="" textlink="">
      <xdr:nvSpPr>
        <xdr:cNvPr id="657" name="n_1mainValue【学校施設】&#10;一人当たり面積"/>
        <xdr:cNvSpPr txBox="1"/>
      </xdr:nvSpPr>
      <xdr:spPr>
        <a:xfrm>
          <a:off x="21075727" y="1091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118280</xdr:rowOff>
    </xdr:from>
    <xdr:ext cx="469744" cy="259045"/>
    <xdr:sp macro="" textlink="">
      <xdr:nvSpPr>
        <xdr:cNvPr id="658" name="n_2mainValue【学校施設】&#10;一人当たり面積"/>
        <xdr:cNvSpPr txBox="1"/>
      </xdr:nvSpPr>
      <xdr:spPr>
        <a:xfrm>
          <a:off x="20199427" y="109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119514</xdr:rowOff>
    </xdr:from>
    <xdr:ext cx="469744" cy="259045"/>
    <xdr:sp macro="" textlink="">
      <xdr:nvSpPr>
        <xdr:cNvPr id="659" name="n_3mainValue【学校施設】&#10;一人当たり面積"/>
        <xdr:cNvSpPr txBox="1"/>
      </xdr:nvSpPr>
      <xdr:spPr>
        <a:xfrm>
          <a:off x="19310427" y="1092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85" name="直線コネクタ 684"/>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86"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87" name="直線コネクタ 686"/>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90"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91" name="フローチャート: 判断 690"/>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92" name="フローチャート: 判断 691"/>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93" name="フローチャート: 判断 692"/>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94" name="フローチャート: 判断 693"/>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700" name="楕円 699"/>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701" name="【児童館】&#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116295</xdr:rowOff>
    </xdr:from>
    <xdr:to>
      <xdr:col>81</xdr:col>
      <xdr:colOff>101600</xdr:colOff>
      <xdr:row>81</xdr:row>
      <xdr:rowOff>46445</xdr:rowOff>
    </xdr:to>
    <xdr:sp macro="" textlink="">
      <xdr:nvSpPr>
        <xdr:cNvPr id="702" name="楕円 701"/>
        <xdr:cNvSpPr/>
      </xdr:nvSpPr>
      <xdr:spPr>
        <a:xfrm>
          <a:off x="15430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80</xdr:row>
      <xdr:rowOff>167095</xdr:rowOff>
    </xdr:to>
    <xdr:cxnSp macro="">
      <xdr:nvCxnSpPr>
        <xdr:cNvPr id="703" name="直線コネクタ 702"/>
        <xdr:cNvCxnSpPr/>
      </xdr:nvCxnSpPr>
      <xdr:spPr>
        <a:xfrm flipV="1">
          <a:off x="15481300" y="138455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704" name="楕円 703"/>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167095</xdr:rowOff>
    </xdr:from>
    <xdr:to>
      <xdr:col>81</xdr:col>
      <xdr:colOff>50800</xdr:colOff>
      <xdr:row>81</xdr:row>
      <xdr:rowOff>33201</xdr:rowOff>
    </xdr:to>
    <xdr:cxnSp macro="">
      <xdr:nvCxnSpPr>
        <xdr:cNvPr id="705" name="直線コネクタ 704"/>
        <xdr:cNvCxnSpPr/>
      </xdr:nvCxnSpPr>
      <xdr:spPr>
        <a:xfrm flipV="1">
          <a:off x="14592300" y="138830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06" name="楕円 705"/>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33201</xdr:rowOff>
    </xdr:from>
    <xdr:to>
      <xdr:col>76</xdr:col>
      <xdr:colOff>114300</xdr:colOff>
      <xdr:row>81</xdr:row>
      <xdr:rowOff>72389</xdr:rowOff>
    </xdr:to>
    <xdr:cxnSp macro="">
      <xdr:nvCxnSpPr>
        <xdr:cNvPr id="707" name="直線コネクタ 706"/>
        <xdr:cNvCxnSpPr/>
      </xdr:nvCxnSpPr>
      <xdr:spPr>
        <a:xfrm flipV="1">
          <a:off x="13703300" y="139206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708"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709"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710"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62972</xdr:rowOff>
    </xdr:from>
    <xdr:ext cx="405111" cy="259045"/>
    <xdr:sp macro="" textlink="">
      <xdr:nvSpPr>
        <xdr:cNvPr id="711" name="n_1mainValue【児童館】&#10;有形固定資産減価償却率"/>
        <xdr:cNvSpPr txBox="1"/>
      </xdr:nvSpPr>
      <xdr:spPr>
        <a:xfrm>
          <a:off x="15266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712" name="n_2main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13" name="n_3mainValue【児童館】&#10;有形固定資産減価償却率"/>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39" name="直線コネクタ 738"/>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40"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41" name="直線コネクタ 740"/>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42"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43" name="直線コネクタ 74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4"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5" name="フローチャート: 判断 74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46" name="フローチャート: 判断 745"/>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47" name="フローチャート: 判断 74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48" name="フローチャート: 判断 747"/>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9" name="テキスト ボックス 7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54" name="楕円 753"/>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55"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56" name="楕円 755"/>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57" name="直線コネクタ 756"/>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758" name="楕円 757"/>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759" name="直線コネクタ 758"/>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760" name="楕円 759"/>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761" name="直線コネクタ 760"/>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762"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63"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64"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65"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766"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767" name="n_3mainValue【児童館】&#10;一人当たり面積"/>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8" name="正方形/長方形 7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9" name="正方形/長方形 7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0" name="正方形/長方形 7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1" name="正方形/長方形 7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2" name="正方形/長方形 7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3" name="正方形/長方形 7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4" name="正方形/長方形 7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正方形/長方形 7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6" name="テキスト ボックス 7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7" name="直線コネクタ 7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8" name="直線コネクタ 7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9" name="テキスト ボックス 7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0" name="直線コネクタ 7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1" name="テキスト ボックス 7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2" name="直線コネクタ 7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3" name="テキスト ボックス 7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4" name="直線コネクタ 7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5" name="テキスト ボックス 7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6" name="直線コネクタ 7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7" name="テキスト ボックス 7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8" name="直線コネクタ 7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9" name="テキスト ボックス 7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93" name="直線コネクタ 79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5" name="直線コネクタ 79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7" name="直線コネクタ 79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9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99" name="フローチャート: 判断 79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800" name="フローチャート: 判断 79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801" name="フローチャート: 判断 80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802" name="フローチャート: 判断 80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98879</xdr:rowOff>
    </xdr:from>
    <xdr:to>
      <xdr:col>85</xdr:col>
      <xdr:colOff>177800</xdr:colOff>
      <xdr:row>103</xdr:row>
      <xdr:rowOff>29029</xdr:rowOff>
    </xdr:to>
    <xdr:sp macro="" textlink="">
      <xdr:nvSpPr>
        <xdr:cNvPr id="808" name="楕円 807"/>
        <xdr:cNvSpPr/>
      </xdr:nvSpPr>
      <xdr:spPr>
        <a:xfrm>
          <a:off x="16268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121756</xdr:rowOff>
    </xdr:from>
    <xdr:ext cx="405111" cy="259045"/>
    <xdr:sp macro="" textlink="">
      <xdr:nvSpPr>
        <xdr:cNvPr id="809" name="【公民館】&#10;有形固定資産減価償却率該当値テキスト"/>
        <xdr:cNvSpPr txBox="1"/>
      </xdr:nvSpPr>
      <xdr:spPr>
        <a:xfrm>
          <a:off x="16357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810" name="楕円 809"/>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149679</xdr:rowOff>
    </xdr:from>
    <xdr:to>
      <xdr:col>85</xdr:col>
      <xdr:colOff>127000</xdr:colOff>
      <xdr:row>103</xdr:row>
      <xdr:rowOff>12519</xdr:rowOff>
    </xdr:to>
    <xdr:cxnSp macro="">
      <xdr:nvCxnSpPr>
        <xdr:cNvPr id="811" name="直線コネクタ 810"/>
        <xdr:cNvCxnSpPr/>
      </xdr:nvCxnSpPr>
      <xdr:spPr>
        <a:xfrm flipV="1">
          <a:off x="15481300" y="1763757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167458</xdr:rowOff>
    </xdr:from>
    <xdr:to>
      <xdr:col>76</xdr:col>
      <xdr:colOff>165100</xdr:colOff>
      <xdr:row>103</xdr:row>
      <xdr:rowOff>97608</xdr:rowOff>
    </xdr:to>
    <xdr:sp macro="" textlink="">
      <xdr:nvSpPr>
        <xdr:cNvPr id="812" name="楕円 811"/>
        <xdr:cNvSpPr/>
      </xdr:nvSpPr>
      <xdr:spPr>
        <a:xfrm>
          <a:off x="14541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46808</xdr:rowOff>
    </xdr:to>
    <xdr:cxnSp macro="">
      <xdr:nvCxnSpPr>
        <xdr:cNvPr id="813" name="直線コネクタ 812"/>
        <xdr:cNvCxnSpPr/>
      </xdr:nvCxnSpPr>
      <xdr:spPr>
        <a:xfrm flipV="1">
          <a:off x="14592300" y="176718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30299</xdr:rowOff>
    </xdr:from>
    <xdr:to>
      <xdr:col>72</xdr:col>
      <xdr:colOff>38100</xdr:colOff>
      <xdr:row>103</xdr:row>
      <xdr:rowOff>131899</xdr:rowOff>
    </xdr:to>
    <xdr:sp macro="" textlink="">
      <xdr:nvSpPr>
        <xdr:cNvPr id="814" name="楕円 813"/>
        <xdr:cNvSpPr/>
      </xdr:nvSpPr>
      <xdr:spPr>
        <a:xfrm>
          <a:off x="13652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46808</xdr:rowOff>
    </xdr:from>
    <xdr:to>
      <xdr:col>76</xdr:col>
      <xdr:colOff>114300</xdr:colOff>
      <xdr:row>103</xdr:row>
      <xdr:rowOff>81099</xdr:rowOff>
    </xdr:to>
    <xdr:cxnSp macro="">
      <xdr:nvCxnSpPr>
        <xdr:cNvPr id="815" name="直線コネクタ 814"/>
        <xdr:cNvCxnSpPr/>
      </xdr:nvCxnSpPr>
      <xdr:spPr>
        <a:xfrm flipV="1">
          <a:off x="13703300" y="177061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816"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817"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818"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54446</xdr:rowOff>
    </xdr:from>
    <xdr:ext cx="405111" cy="259045"/>
    <xdr:sp macro="" textlink="">
      <xdr:nvSpPr>
        <xdr:cNvPr id="819" name="n_1mainValue【公民館】&#10;有形固定資産減価償却率"/>
        <xdr:cNvSpPr txBox="1"/>
      </xdr:nvSpPr>
      <xdr:spPr>
        <a:xfrm>
          <a:off x="152660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88735</xdr:rowOff>
    </xdr:from>
    <xdr:ext cx="405111" cy="259045"/>
    <xdr:sp macro="" textlink="">
      <xdr:nvSpPr>
        <xdr:cNvPr id="820" name="n_2mainValue【公民館】&#10;有形固定資産減価償却率"/>
        <xdr:cNvSpPr txBox="1"/>
      </xdr:nvSpPr>
      <xdr:spPr>
        <a:xfrm>
          <a:off x="143897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123026</xdr:rowOff>
    </xdr:from>
    <xdr:ext cx="405111" cy="259045"/>
    <xdr:sp macro="" textlink="">
      <xdr:nvSpPr>
        <xdr:cNvPr id="821" name="n_3mainValue【公民館】&#10;有形固定資産減価償却率"/>
        <xdr:cNvSpPr txBox="1"/>
      </xdr:nvSpPr>
      <xdr:spPr>
        <a:xfrm>
          <a:off x="13500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47" name="直線コネクタ 846"/>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8"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49" name="直線コネクタ 848"/>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50"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51" name="直線コネクタ 850"/>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5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3" name="フローチャート: 判断 85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854" name="フローチャート: 判断 853"/>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55" name="フローチャート: 判断 854"/>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56" name="フローチャート: 判断 855"/>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62" name="楕円 861"/>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63"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64" name="楕円 863"/>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865" name="直線コネクタ 864"/>
        <xdr:cNvCxnSpPr/>
      </xdr:nvCxnSpPr>
      <xdr:spPr>
        <a:xfrm flipV="1">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866" name="楕円 865"/>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136616</xdr:rowOff>
    </xdr:from>
    <xdr:to>
      <xdr:col>111</xdr:col>
      <xdr:colOff>177800</xdr:colOff>
      <xdr:row>107</xdr:row>
      <xdr:rowOff>139881</xdr:rowOff>
    </xdr:to>
    <xdr:cxnSp macro="">
      <xdr:nvCxnSpPr>
        <xdr:cNvPr id="867" name="直線コネクタ 866"/>
        <xdr:cNvCxnSpPr/>
      </xdr:nvCxnSpPr>
      <xdr:spPr>
        <a:xfrm flipV="1">
          <a:off x="20434300" y="1848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868" name="楕円 867"/>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143148</xdr:rowOff>
    </xdr:to>
    <xdr:cxnSp macro="">
      <xdr:nvCxnSpPr>
        <xdr:cNvPr id="869" name="直線コネクタ 868"/>
        <xdr:cNvCxnSpPr/>
      </xdr:nvCxnSpPr>
      <xdr:spPr>
        <a:xfrm flipV="1">
          <a:off x="19545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87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7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87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73" name="n_1mainValue【公民館】&#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874" name="n_2mainValue【公民館】&#10;一人当たり面積"/>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875" name="n_3mainValue【公民館】&#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類似団体と比較して、特に有形固定資産減価償却率が高くなっている施設は、公営住宅及び保育所である。公営住宅は、昭和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年代に多くが建設されており、耐用年数である</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年を経過しつつあるためである。今後、公営住宅長寿命化計画に基づき有形固定資産減価償却率削減に努める必要がある。また、保育所についても、昭和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年代に建設されており、耐用年数を大幅に超過し、特に高い水準となっている。今後は、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策定予定の</a:t>
          </a:r>
          <a:r>
            <a:rPr kumimoji="1" lang="ja-JP" altLang="en-US" sz="1300">
              <a:latin typeface="ＭＳ Ｐゴシック" panose="020B0600070205080204" pitchFamily="50" charset="-128"/>
              <a:ea typeface="ＭＳ Ｐゴシック" panose="020B0600070205080204" pitchFamily="50" charset="-128"/>
            </a:rPr>
            <a:t>個別施設計画において、適正な維持管理に努める必要がある。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31750</xdr:rowOff>
    </xdr:from>
    <xdr:to>
      <xdr:col>24</xdr:col>
      <xdr:colOff>114300</xdr:colOff>
      <xdr:row>37</xdr:row>
      <xdr:rowOff>133350</xdr:rowOff>
    </xdr:to>
    <xdr:sp macro="" textlink="">
      <xdr:nvSpPr>
        <xdr:cNvPr id="70" name="楕円 69"/>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54627</xdr:rowOff>
    </xdr:from>
    <xdr:ext cx="405111" cy="259045"/>
    <xdr:sp macro="" textlink="">
      <xdr:nvSpPr>
        <xdr:cNvPr id="71" name="【図書館】&#10;有形固定資産減価償却率該当値テキスト"/>
        <xdr:cNvSpPr txBox="1"/>
      </xdr:nvSpPr>
      <xdr:spPr>
        <a:xfrm>
          <a:off x="4673600"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57150</xdr:rowOff>
    </xdr:from>
    <xdr:to>
      <xdr:col>20</xdr:col>
      <xdr:colOff>38100</xdr:colOff>
      <xdr:row>37</xdr:row>
      <xdr:rowOff>158750</xdr:rowOff>
    </xdr:to>
    <xdr:sp macro="" textlink="">
      <xdr:nvSpPr>
        <xdr:cNvPr id="72" name="楕円 71"/>
        <xdr:cNvSpPr/>
      </xdr:nvSpPr>
      <xdr:spPr>
        <a:xfrm>
          <a:off x="3746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82550</xdr:rowOff>
    </xdr:from>
    <xdr:to>
      <xdr:col>24</xdr:col>
      <xdr:colOff>63500</xdr:colOff>
      <xdr:row>37</xdr:row>
      <xdr:rowOff>107950</xdr:rowOff>
    </xdr:to>
    <xdr:cxnSp macro="">
      <xdr:nvCxnSpPr>
        <xdr:cNvPr id="73" name="直線コネクタ 72"/>
        <xdr:cNvCxnSpPr/>
      </xdr:nvCxnSpPr>
      <xdr:spPr>
        <a:xfrm flipV="1">
          <a:off x="37973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4" name="楕円 73"/>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107950</xdr:rowOff>
    </xdr:from>
    <xdr:to>
      <xdr:col>19</xdr:col>
      <xdr:colOff>177800</xdr:colOff>
      <xdr:row>37</xdr:row>
      <xdr:rowOff>133350</xdr:rowOff>
    </xdr:to>
    <xdr:cxnSp macro="">
      <xdr:nvCxnSpPr>
        <xdr:cNvPr id="75" name="直線コネクタ 74"/>
        <xdr:cNvCxnSpPr/>
      </xdr:nvCxnSpPr>
      <xdr:spPr>
        <a:xfrm flipV="1">
          <a:off x="2908300" y="645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107950</xdr:rowOff>
    </xdr:from>
    <xdr:to>
      <xdr:col>10</xdr:col>
      <xdr:colOff>165100</xdr:colOff>
      <xdr:row>38</xdr:row>
      <xdr:rowOff>38100</xdr:rowOff>
    </xdr:to>
    <xdr:sp macro="" textlink="">
      <xdr:nvSpPr>
        <xdr:cNvPr id="76" name="楕円 75"/>
        <xdr:cNvSpPr/>
      </xdr:nvSpPr>
      <xdr:spPr>
        <a:xfrm>
          <a:off x="1968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158750</xdr:rowOff>
    </xdr:to>
    <xdr:cxnSp macro="">
      <xdr:nvCxnSpPr>
        <xdr:cNvPr id="77" name="直線コネクタ 76"/>
        <xdr:cNvCxnSpPr/>
      </xdr:nvCxnSpPr>
      <xdr:spPr>
        <a:xfrm flipV="1">
          <a:off x="2019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3827</xdr:rowOff>
    </xdr:from>
    <xdr:ext cx="405111" cy="259045"/>
    <xdr:sp macro="" textlink="">
      <xdr:nvSpPr>
        <xdr:cNvPr id="81" name="n_1mainValue【図書館】&#10;有形固定資産減価償却率"/>
        <xdr:cNvSpPr txBox="1"/>
      </xdr:nvSpPr>
      <xdr:spPr>
        <a:xfrm>
          <a:off x="35820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mainValue【図書館】&#10;有形固定資産減価償却率"/>
        <xdr:cNvSpPr txBox="1"/>
      </xdr:nvSpPr>
      <xdr:spPr>
        <a:xfrm>
          <a:off x="2705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54627</xdr:rowOff>
    </xdr:from>
    <xdr:ext cx="405111" cy="259045"/>
    <xdr:sp macro="" textlink="">
      <xdr:nvSpPr>
        <xdr:cNvPr id="83" name="n_3mainValue【図書館】&#10;有形固定資産減価償却率"/>
        <xdr:cNvSpPr txBox="1"/>
      </xdr:nvSpPr>
      <xdr:spPr>
        <a:xfrm>
          <a:off x="1816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18" name="楕円 117"/>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83202</xdr:rowOff>
    </xdr:from>
    <xdr:ext cx="469744" cy="259045"/>
    <xdr:sp macro="" textlink="">
      <xdr:nvSpPr>
        <xdr:cNvPr id="119" name="【図書館】&#10;一人当たり面積該当値テキスト"/>
        <xdr:cNvSpPr txBox="1"/>
      </xdr:nvSpPr>
      <xdr:spPr>
        <a:xfrm>
          <a:off x="10515600" y="676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20" name="楕円 119"/>
        <xdr:cNvSpPr/>
      </xdr:nvSpPr>
      <xdr:spPr>
        <a:xfrm>
          <a:off x="9588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47625</xdr:rowOff>
    </xdr:to>
    <xdr:cxnSp macro="">
      <xdr:nvCxnSpPr>
        <xdr:cNvPr id="121" name="直線コネクタ 120"/>
        <xdr:cNvCxnSpPr/>
      </xdr:nvCxnSpPr>
      <xdr:spPr>
        <a:xfrm>
          <a:off x="9639300" y="6905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22" name="楕円 121"/>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47625</xdr:rowOff>
    </xdr:from>
    <xdr:to>
      <xdr:col>50</xdr:col>
      <xdr:colOff>114300</xdr:colOff>
      <xdr:row>40</xdr:row>
      <xdr:rowOff>53340</xdr:rowOff>
    </xdr:to>
    <xdr:cxnSp macro="">
      <xdr:nvCxnSpPr>
        <xdr:cNvPr id="123" name="直線コネクタ 122"/>
        <xdr:cNvCxnSpPr/>
      </xdr:nvCxnSpPr>
      <xdr:spPr>
        <a:xfrm flipV="1">
          <a:off x="8750300" y="6905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24" name="楕円 123"/>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53340</xdr:rowOff>
    </xdr:to>
    <xdr:cxnSp macro="">
      <xdr:nvCxnSpPr>
        <xdr:cNvPr id="125" name="直線コネクタ 124"/>
        <xdr:cNvCxnSpPr/>
      </xdr:nvCxnSpPr>
      <xdr:spPr>
        <a:xfrm>
          <a:off x="7861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89552</xdr:rowOff>
    </xdr:from>
    <xdr:ext cx="469744" cy="259045"/>
    <xdr:sp macro="" textlink="">
      <xdr:nvSpPr>
        <xdr:cNvPr id="129" name="n_1mainValue【図書館】&#10;一人当たり面積"/>
        <xdr:cNvSpPr txBox="1"/>
      </xdr:nvSpPr>
      <xdr:spPr>
        <a:xfrm>
          <a:off x="9391727" y="69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30"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31" name="n_3mainValue【図書館】&#10;一人当たり面積"/>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69215</xdr:rowOff>
    </xdr:from>
    <xdr:to>
      <xdr:col>24</xdr:col>
      <xdr:colOff>114300</xdr:colOff>
      <xdr:row>55</xdr:row>
      <xdr:rowOff>170815</xdr:rowOff>
    </xdr:to>
    <xdr:sp macro="" textlink="">
      <xdr:nvSpPr>
        <xdr:cNvPr id="171" name="楕円 170"/>
        <xdr:cNvSpPr/>
      </xdr:nvSpPr>
      <xdr:spPr>
        <a:xfrm>
          <a:off x="4584700" y="9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22242</xdr:rowOff>
    </xdr:from>
    <xdr:ext cx="405111" cy="259045"/>
    <xdr:sp macro="" textlink="">
      <xdr:nvSpPr>
        <xdr:cNvPr id="172" name="【体育館・プール】&#10;有形固定資産減価償却率該当値テキスト"/>
        <xdr:cNvSpPr txBox="1"/>
      </xdr:nvSpPr>
      <xdr:spPr>
        <a:xfrm>
          <a:off x="4673600" y="945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71120</xdr:rowOff>
    </xdr:from>
    <xdr:to>
      <xdr:col>20</xdr:col>
      <xdr:colOff>38100</xdr:colOff>
      <xdr:row>56</xdr:row>
      <xdr:rowOff>1270</xdr:rowOff>
    </xdr:to>
    <xdr:sp macro="" textlink="">
      <xdr:nvSpPr>
        <xdr:cNvPr id="173" name="楕円 172"/>
        <xdr:cNvSpPr/>
      </xdr:nvSpPr>
      <xdr:spPr>
        <a:xfrm>
          <a:off x="3746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120015</xdr:rowOff>
    </xdr:from>
    <xdr:to>
      <xdr:col>24</xdr:col>
      <xdr:colOff>63500</xdr:colOff>
      <xdr:row>55</xdr:row>
      <xdr:rowOff>121920</xdr:rowOff>
    </xdr:to>
    <xdr:cxnSp macro="">
      <xdr:nvCxnSpPr>
        <xdr:cNvPr id="174" name="直線コネクタ 173"/>
        <xdr:cNvCxnSpPr/>
      </xdr:nvCxnSpPr>
      <xdr:spPr>
        <a:xfrm flipV="1">
          <a:off x="3797300" y="95497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71120</xdr:rowOff>
    </xdr:from>
    <xdr:to>
      <xdr:col>15</xdr:col>
      <xdr:colOff>101600</xdr:colOff>
      <xdr:row>56</xdr:row>
      <xdr:rowOff>1270</xdr:rowOff>
    </xdr:to>
    <xdr:sp macro="" textlink="">
      <xdr:nvSpPr>
        <xdr:cNvPr id="175" name="楕円 174"/>
        <xdr:cNvSpPr/>
      </xdr:nvSpPr>
      <xdr:spPr>
        <a:xfrm>
          <a:off x="2857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121920</xdr:rowOff>
    </xdr:from>
    <xdr:to>
      <xdr:col>19</xdr:col>
      <xdr:colOff>177800</xdr:colOff>
      <xdr:row>55</xdr:row>
      <xdr:rowOff>121920</xdr:rowOff>
    </xdr:to>
    <xdr:cxnSp macro="">
      <xdr:nvCxnSpPr>
        <xdr:cNvPr id="176" name="直線コネクタ 175"/>
        <xdr:cNvCxnSpPr/>
      </xdr:nvCxnSpPr>
      <xdr:spPr>
        <a:xfrm>
          <a:off x="2908300" y="9551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90170</xdr:rowOff>
    </xdr:from>
    <xdr:to>
      <xdr:col>10</xdr:col>
      <xdr:colOff>165100</xdr:colOff>
      <xdr:row>56</xdr:row>
      <xdr:rowOff>20320</xdr:rowOff>
    </xdr:to>
    <xdr:sp macro="" textlink="">
      <xdr:nvSpPr>
        <xdr:cNvPr id="177" name="楕円 176"/>
        <xdr:cNvSpPr/>
      </xdr:nvSpPr>
      <xdr:spPr>
        <a:xfrm>
          <a:off x="196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121920</xdr:rowOff>
    </xdr:from>
    <xdr:to>
      <xdr:col>15</xdr:col>
      <xdr:colOff>50800</xdr:colOff>
      <xdr:row>55</xdr:row>
      <xdr:rowOff>140970</xdr:rowOff>
    </xdr:to>
    <xdr:cxnSp macro="">
      <xdr:nvCxnSpPr>
        <xdr:cNvPr id="178" name="直線コネクタ 177"/>
        <xdr:cNvCxnSpPr/>
      </xdr:nvCxnSpPr>
      <xdr:spPr>
        <a:xfrm flipV="1">
          <a:off x="2019300" y="9551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17797</xdr:rowOff>
    </xdr:from>
    <xdr:ext cx="405111" cy="259045"/>
    <xdr:sp macro="" textlink="">
      <xdr:nvSpPr>
        <xdr:cNvPr id="182" name="n_1mainValue【体育館・プール】&#10;有形固定資産減価償却率"/>
        <xdr:cNvSpPr txBox="1"/>
      </xdr:nvSpPr>
      <xdr:spPr>
        <a:xfrm>
          <a:off x="35820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17797</xdr:rowOff>
    </xdr:from>
    <xdr:ext cx="405111" cy="259045"/>
    <xdr:sp macro="" textlink="">
      <xdr:nvSpPr>
        <xdr:cNvPr id="183" name="n_2mainValue【体育館・プール】&#10;有形固定資産減価償却率"/>
        <xdr:cNvSpPr txBox="1"/>
      </xdr:nvSpPr>
      <xdr:spPr>
        <a:xfrm>
          <a:off x="27057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36847</xdr:rowOff>
    </xdr:from>
    <xdr:ext cx="405111" cy="259045"/>
    <xdr:sp macro="" textlink="">
      <xdr:nvSpPr>
        <xdr:cNvPr id="184" name="n_3mainValue【体育館・プール】&#10;有形固定資産減価償却率"/>
        <xdr:cNvSpPr txBox="1"/>
      </xdr:nvSpPr>
      <xdr:spPr>
        <a:xfrm>
          <a:off x="1816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31496</xdr:rowOff>
    </xdr:from>
    <xdr:to>
      <xdr:col>55</xdr:col>
      <xdr:colOff>50800</xdr:colOff>
      <xdr:row>63</xdr:row>
      <xdr:rowOff>133096</xdr:rowOff>
    </xdr:to>
    <xdr:sp macro="" textlink="">
      <xdr:nvSpPr>
        <xdr:cNvPr id="221" name="楕円 220"/>
        <xdr:cNvSpPr/>
      </xdr:nvSpPr>
      <xdr:spPr>
        <a:xfrm>
          <a:off x="104267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117873</xdr:rowOff>
    </xdr:from>
    <xdr:ext cx="469744" cy="259045"/>
    <xdr:sp macro="" textlink="">
      <xdr:nvSpPr>
        <xdr:cNvPr id="222" name="【体育館・プール】&#10;一人当たり面積該当値テキスト"/>
        <xdr:cNvSpPr txBox="1"/>
      </xdr:nvSpPr>
      <xdr:spPr>
        <a:xfrm>
          <a:off x="10515600" y="1074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33325</xdr:rowOff>
    </xdr:from>
    <xdr:to>
      <xdr:col>50</xdr:col>
      <xdr:colOff>165100</xdr:colOff>
      <xdr:row>63</xdr:row>
      <xdr:rowOff>134925</xdr:rowOff>
    </xdr:to>
    <xdr:sp macro="" textlink="">
      <xdr:nvSpPr>
        <xdr:cNvPr id="223" name="楕円 222"/>
        <xdr:cNvSpPr/>
      </xdr:nvSpPr>
      <xdr:spPr>
        <a:xfrm>
          <a:off x="95885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82296</xdr:rowOff>
    </xdr:from>
    <xdr:to>
      <xdr:col>55</xdr:col>
      <xdr:colOff>0</xdr:colOff>
      <xdr:row>63</xdr:row>
      <xdr:rowOff>84125</xdr:rowOff>
    </xdr:to>
    <xdr:cxnSp macro="">
      <xdr:nvCxnSpPr>
        <xdr:cNvPr id="224" name="直線コネクタ 223"/>
        <xdr:cNvCxnSpPr/>
      </xdr:nvCxnSpPr>
      <xdr:spPr>
        <a:xfrm flipV="1">
          <a:off x="9639300" y="108836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34239</xdr:rowOff>
    </xdr:from>
    <xdr:to>
      <xdr:col>46</xdr:col>
      <xdr:colOff>38100</xdr:colOff>
      <xdr:row>63</xdr:row>
      <xdr:rowOff>135839</xdr:rowOff>
    </xdr:to>
    <xdr:sp macro="" textlink="">
      <xdr:nvSpPr>
        <xdr:cNvPr id="225" name="楕円 224"/>
        <xdr:cNvSpPr/>
      </xdr:nvSpPr>
      <xdr:spPr>
        <a:xfrm>
          <a:off x="8699500" y="10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84125</xdr:rowOff>
    </xdr:from>
    <xdr:to>
      <xdr:col>50</xdr:col>
      <xdr:colOff>114300</xdr:colOff>
      <xdr:row>63</xdr:row>
      <xdr:rowOff>85039</xdr:rowOff>
    </xdr:to>
    <xdr:cxnSp macro="">
      <xdr:nvCxnSpPr>
        <xdr:cNvPr id="226" name="直線コネクタ 225"/>
        <xdr:cNvCxnSpPr/>
      </xdr:nvCxnSpPr>
      <xdr:spPr>
        <a:xfrm flipV="1">
          <a:off x="8750300" y="1088547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35154</xdr:rowOff>
    </xdr:from>
    <xdr:to>
      <xdr:col>41</xdr:col>
      <xdr:colOff>101600</xdr:colOff>
      <xdr:row>63</xdr:row>
      <xdr:rowOff>136754</xdr:rowOff>
    </xdr:to>
    <xdr:sp macro="" textlink="">
      <xdr:nvSpPr>
        <xdr:cNvPr id="227" name="楕円 226"/>
        <xdr:cNvSpPr/>
      </xdr:nvSpPr>
      <xdr:spPr>
        <a:xfrm>
          <a:off x="7810500" y="10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85039</xdr:rowOff>
    </xdr:from>
    <xdr:to>
      <xdr:col>45</xdr:col>
      <xdr:colOff>177800</xdr:colOff>
      <xdr:row>63</xdr:row>
      <xdr:rowOff>85954</xdr:rowOff>
    </xdr:to>
    <xdr:cxnSp macro="">
      <xdr:nvCxnSpPr>
        <xdr:cNvPr id="228" name="直線コネクタ 227"/>
        <xdr:cNvCxnSpPr/>
      </xdr:nvCxnSpPr>
      <xdr:spPr>
        <a:xfrm flipV="1">
          <a:off x="7861300" y="1088638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31"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126052</xdr:rowOff>
    </xdr:from>
    <xdr:ext cx="469744" cy="259045"/>
    <xdr:sp macro="" textlink="">
      <xdr:nvSpPr>
        <xdr:cNvPr id="232" name="n_1mainValue【体育館・プール】&#10;一人当たり面積"/>
        <xdr:cNvSpPr txBox="1"/>
      </xdr:nvSpPr>
      <xdr:spPr>
        <a:xfrm>
          <a:off x="9391727" y="1092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126966</xdr:rowOff>
    </xdr:from>
    <xdr:ext cx="469744" cy="259045"/>
    <xdr:sp macro="" textlink="">
      <xdr:nvSpPr>
        <xdr:cNvPr id="233" name="n_2mainValue【体育館・プール】&#10;一人当たり面積"/>
        <xdr:cNvSpPr txBox="1"/>
      </xdr:nvSpPr>
      <xdr:spPr>
        <a:xfrm>
          <a:off x="8515427" y="1092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127881</xdr:rowOff>
    </xdr:from>
    <xdr:ext cx="469744" cy="259045"/>
    <xdr:sp macro="" textlink="">
      <xdr:nvSpPr>
        <xdr:cNvPr id="234" name="n_3mainValue【体育館・プール】&#10;一人当たり面積"/>
        <xdr:cNvSpPr txBox="1"/>
      </xdr:nvSpPr>
      <xdr:spPr>
        <a:xfrm>
          <a:off x="7626427" y="1092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74" name="楕円 273"/>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275" name="【福祉施設】&#10;有形固定資産減価償却率該当値テキスト"/>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276" name="楕円 275"/>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41911</xdr:rowOff>
    </xdr:from>
    <xdr:to>
      <xdr:col>24</xdr:col>
      <xdr:colOff>63500</xdr:colOff>
      <xdr:row>82</xdr:row>
      <xdr:rowOff>72389</xdr:rowOff>
    </xdr:to>
    <xdr:cxnSp macro="">
      <xdr:nvCxnSpPr>
        <xdr:cNvPr id="277" name="直線コネクタ 276"/>
        <xdr:cNvCxnSpPr/>
      </xdr:nvCxnSpPr>
      <xdr:spPr>
        <a:xfrm flipV="1">
          <a:off x="3797300" y="141008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78" name="楕円 277"/>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82</xdr:row>
      <xdr:rowOff>72389</xdr:rowOff>
    </xdr:to>
    <xdr:cxnSp macro="">
      <xdr:nvCxnSpPr>
        <xdr:cNvPr id="279" name="直線コネクタ 278"/>
        <xdr:cNvCxnSpPr/>
      </xdr:nvCxnSpPr>
      <xdr:spPr>
        <a:xfrm>
          <a:off x="2908300" y="1390650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280" name="楕円 279"/>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57150</xdr:rowOff>
    </xdr:to>
    <xdr:cxnSp macro="">
      <xdr:nvCxnSpPr>
        <xdr:cNvPr id="281" name="直線コネクタ 280"/>
        <xdr:cNvCxnSpPr/>
      </xdr:nvCxnSpPr>
      <xdr:spPr>
        <a:xfrm flipV="1">
          <a:off x="2019300" y="1390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285" name="n_1mainValue【福祉施設】&#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86"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287" name="n_3mainValue【福祉施設】&#10;有形固定資産減価償却率"/>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69850</xdr:rowOff>
    </xdr:from>
    <xdr:to>
      <xdr:col>55</xdr:col>
      <xdr:colOff>50800</xdr:colOff>
      <xdr:row>86</xdr:row>
      <xdr:rowOff>0</xdr:rowOff>
    </xdr:to>
    <xdr:sp macro="" textlink="">
      <xdr:nvSpPr>
        <xdr:cNvPr id="326" name="楕円 325"/>
        <xdr:cNvSpPr/>
      </xdr:nvSpPr>
      <xdr:spPr>
        <a:xfrm>
          <a:off x="10426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48277</xdr:rowOff>
    </xdr:from>
    <xdr:ext cx="469744" cy="259045"/>
    <xdr:sp macro="" textlink="">
      <xdr:nvSpPr>
        <xdr:cNvPr id="327" name="【福祉施設】&#10;一人当たり面積該当値テキスト"/>
        <xdr:cNvSpPr txBox="1"/>
      </xdr:nvSpPr>
      <xdr:spPr>
        <a:xfrm>
          <a:off x="10515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28" name="楕円 327"/>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120650</xdr:rowOff>
    </xdr:from>
    <xdr:to>
      <xdr:col>55</xdr:col>
      <xdr:colOff>0</xdr:colOff>
      <xdr:row>85</xdr:row>
      <xdr:rowOff>129539</xdr:rowOff>
    </xdr:to>
    <xdr:cxnSp macro="">
      <xdr:nvCxnSpPr>
        <xdr:cNvPr id="329" name="直線コネクタ 328"/>
        <xdr:cNvCxnSpPr/>
      </xdr:nvCxnSpPr>
      <xdr:spPr>
        <a:xfrm flipV="1">
          <a:off x="9639300" y="1469390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92711</xdr:rowOff>
    </xdr:from>
    <xdr:to>
      <xdr:col>46</xdr:col>
      <xdr:colOff>38100</xdr:colOff>
      <xdr:row>85</xdr:row>
      <xdr:rowOff>22861</xdr:rowOff>
    </xdr:to>
    <xdr:sp macro="" textlink="">
      <xdr:nvSpPr>
        <xdr:cNvPr id="330" name="楕円 329"/>
        <xdr:cNvSpPr/>
      </xdr:nvSpPr>
      <xdr:spPr>
        <a:xfrm>
          <a:off x="8699500" y="144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143511</xdr:rowOff>
    </xdr:from>
    <xdr:to>
      <xdr:col>50</xdr:col>
      <xdr:colOff>114300</xdr:colOff>
      <xdr:row>85</xdr:row>
      <xdr:rowOff>129539</xdr:rowOff>
    </xdr:to>
    <xdr:cxnSp macro="">
      <xdr:nvCxnSpPr>
        <xdr:cNvPr id="331" name="直線コネクタ 330"/>
        <xdr:cNvCxnSpPr/>
      </xdr:nvCxnSpPr>
      <xdr:spPr>
        <a:xfrm>
          <a:off x="8750300" y="14545311"/>
          <a:ext cx="889000" cy="1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102870</xdr:rowOff>
    </xdr:from>
    <xdr:to>
      <xdr:col>41</xdr:col>
      <xdr:colOff>101600</xdr:colOff>
      <xdr:row>85</xdr:row>
      <xdr:rowOff>33020</xdr:rowOff>
    </xdr:to>
    <xdr:sp macro="" textlink="">
      <xdr:nvSpPr>
        <xdr:cNvPr id="332" name="楕円 331"/>
        <xdr:cNvSpPr/>
      </xdr:nvSpPr>
      <xdr:spPr>
        <a:xfrm>
          <a:off x="7810500" y="145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143511</xdr:rowOff>
    </xdr:from>
    <xdr:to>
      <xdr:col>45</xdr:col>
      <xdr:colOff>177800</xdr:colOff>
      <xdr:row>84</xdr:row>
      <xdr:rowOff>153670</xdr:rowOff>
    </xdr:to>
    <xdr:cxnSp macro="">
      <xdr:nvCxnSpPr>
        <xdr:cNvPr id="333" name="直線コネクタ 332"/>
        <xdr:cNvCxnSpPr/>
      </xdr:nvCxnSpPr>
      <xdr:spPr>
        <a:xfrm flipV="1">
          <a:off x="7861300" y="145453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37" name="n_1mainValue【福祉施設】&#10;一人当たり面積"/>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39388</xdr:rowOff>
    </xdr:from>
    <xdr:ext cx="469744" cy="259045"/>
    <xdr:sp macro="" textlink="">
      <xdr:nvSpPr>
        <xdr:cNvPr id="338" name="n_2mainValue【福祉施設】&#10;一人当たり面積"/>
        <xdr:cNvSpPr txBox="1"/>
      </xdr:nvSpPr>
      <xdr:spPr>
        <a:xfrm>
          <a:off x="8515427" y="142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49547</xdr:rowOff>
    </xdr:from>
    <xdr:ext cx="469744" cy="259045"/>
    <xdr:sp macro="" textlink="">
      <xdr:nvSpPr>
        <xdr:cNvPr id="339" name="n_3mainValue【福祉施設】&#10;一人当たり面積"/>
        <xdr:cNvSpPr txBox="1"/>
      </xdr:nvSpPr>
      <xdr:spPr>
        <a:xfrm>
          <a:off x="7626427"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31750</xdr:rowOff>
    </xdr:from>
    <xdr:to>
      <xdr:col>24</xdr:col>
      <xdr:colOff>114300</xdr:colOff>
      <xdr:row>104</xdr:row>
      <xdr:rowOff>133350</xdr:rowOff>
    </xdr:to>
    <xdr:sp macro="" textlink="">
      <xdr:nvSpPr>
        <xdr:cNvPr id="378" name="楕円 377"/>
        <xdr:cNvSpPr/>
      </xdr:nvSpPr>
      <xdr:spPr>
        <a:xfrm>
          <a:off x="45847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54627</xdr:rowOff>
    </xdr:from>
    <xdr:ext cx="405111" cy="259045"/>
    <xdr:sp macro="" textlink="">
      <xdr:nvSpPr>
        <xdr:cNvPr id="379" name="【市民会館】&#10;有形固定資産減価償却率該当値テキスト"/>
        <xdr:cNvSpPr txBox="1"/>
      </xdr:nvSpPr>
      <xdr:spPr>
        <a:xfrm>
          <a:off x="4673600"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80" name="楕円 379"/>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82550</xdr:rowOff>
    </xdr:to>
    <xdr:cxnSp macro="">
      <xdr:nvCxnSpPr>
        <xdr:cNvPr id="381" name="直線コネクタ 380"/>
        <xdr:cNvCxnSpPr/>
      </xdr:nvCxnSpPr>
      <xdr:spPr>
        <a:xfrm>
          <a:off x="3797300" y="178955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146050</xdr:rowOff>
    </xdr:from>
    <xdr:to>
      <xdr:col>15</xdr:col>
      <xdr:colOff>101600</xdr:colOff>
      <xdr:row>104</xdr:row>
      <xdr:rowOff>76200</xdr:rowOff>
    </xdr:to>
    <xdr:sp macro="" textlink="">
      <xdr:nvSpPr>
        <xdr:cNvPr id="382" name="楕円 381"/>
        <xdr:cNvSpPr/>
      </xdr:nvSpPr>
      <xdr:spPr>
        <a:xfrm>
          <a:off x="2857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25400</xdr:rowOff>
    </xdr:from>
    <xdr:to>
      <xdr:col>19</xdr:col>
      <xdr:colOff>177800</xdr:colOff>
      <xdr:row>104</xdr:row>
      <xdr:rowOff>64770</xdr:rowOff>
    </xdr:to>
    <xdr:cxnSp macro="">
      <xdr:nvCxnSpPr>
        <xdr:cNvPr id="383" name="直線コネクタ 382"/>
        <xdr:cNvCxnSpPr/>
      </xdr:nvCxnSpPr>
      <xdr:spPr>
        <a:xfrm>
          <a:off x="2908300" y="178562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0</xdr:rowOff>
    </xdr:from>
    <xdr:to>
      <xdr:col>10</xdr:col>
      <xdr:colOff>165100</xdr:colOff>
      <xdr:row>104</xdr:row>
      <xdr:rowOff>101600</xdr:rowOff>
    </xdr:to>
    <xdr:sp macro="" textlink="">
      <xdr:nvSpPr>
        <xdr:cNvPr id="384" name="楕円 383"/>
        <xdr:cNvSpPr/>
      </xdr:nvSpPr>
      <xdr:spPr>
        <a:xfrm>
          <a:off x="1968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25400</xdr:rowOff>
    </xdr:from>
    <xdr:to>
      <xdr:col>15</xdr:col>
      <xdr:colOff>50800</xdr:colOff>
      <xdr:row>104</xdr:row>
      <xdr:rowOff>50800</xdr:rowOff>
    </xdr:to>
    <xdr:cxnSp macro="">
      <xdr:nvCxnSpPr>
        <xdr:cNvPr id="385" name="直線コネクタ 384"/>
        <xdr:cNvCxnSpPr/>
      </xdr:nvCxnSpPr>
      <xdr:spPr>
        <a:xfrm flipV="1">
          <a:off x="2019300" y="1785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89" name="n_1mainValue【市民会館】&#10;有形固定資産減価償却率"/>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92727</xdr:rowOff>
    </xdr:from>
    <xdr:ext cx="405111" cy="259045"/>
    <xdr:sp macro="" textlink="">
      <xdr:nvSpPr>
        <xdr:cNvPr id="390" name="n_2mainValue【市民会館】&#10;有形固定資産減価償却率"/>
        <xdr:cNvSpPr txBox="1"/>
      </xdr:nvSpPr>
      <xdr:spPr>
        <a:xfrm>
          <a:off x="2705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118127</xdr:rowOff>
    </xdr:from>
    <xdr:ext cx="405111" cy="259045"/>
    <xdr:sp macro="" textlink="">
      <xdr:nvSpPr>
        <xdr:cNvPr id="391" name="n_3mainValue【市民会館】&#10;有形固定資産減価償却率"/>
        <xdr:cNvSpPr txBox="1"/>
      </xdr:nvSpPr>
      <xdr:spPr>
        <a:xfrm>
          <a:off x="1816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55880</xdr:rowOff>
    </xdr:from>
    <xdr:to>
      <xdr:col>55</xdr:col>
      <xdr:colOff>50800</xdr:colOff>
      <xdr:row>106</xdr:row>
      <xdr:rowOff>157480</xdr:rowOff>
    </xdr:to>
    <xdr:sp macro="" textlink="">
      <xdr:nvSpPr>
        <xdr:cNvPr id="430" name="楕円 429"/>
        <xdr:cNvSpPr/>
      </xdr:nvSpPr>
      <xdr:spPr>
        <a:xfrm>
          <a:off x="10426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78757</xdr:rowOff>
    </xdr:from>
    <xdr:ext cx="469744" cy="259045"/>
    <xdr:sp macro="" textlink="">
      <xdr:nvSpPr>
        <xdr:cNvPr id="431" name="【市民会館】&#10;一人当たり面積該当値テキスト"/>
        <xdr:cNvSpPr txBox="1"/>
      </xdr:nvSpPr>
      <xdr:spPr>
        <a:xfrm>
          <a:off x="10515600" y="1808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61595</xdr:rowOff>
    </xdr:from>
    <xdr:to>
      <xdr:col>50</xdr:col>
      <xdr:colOff>165100</xdr:colOff>
      <xdr:row>106</xdr:row>
      <xdr:rowOff>163195</xdr:rowOff>
    </xdr:to>
    <xdr:sp macro="" textlink="">
      <xdr:nvSpPr>
        <xdr:cNvPr id="432" name="楕円 431"/>
        <xdr:cNvSpPr/>
      </xdr:nvSpPr>
      <xdr:spPr>
        <a:xfrm>
          <a:off x="9588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106680</xdr:rowOff>
    </xdr:from>
    <xdr:to>
      <xdr:col>55</xdr:col>
      <xdr:colOff>0</xdr:colOff>
      <xdr:row>106</xdr:row>
      <xdr:rowOff>112395</xdr:rowOff>
    </xdr:to>
    <xdr:cxnSp macro="">
      <xdr:nvCxnSpPr>
        <xdr:cNvPr id="433" name="直線コネクタ 432"/>
        <xdr:cNvCxnSpPr/>
      </xdr:nvCxnSpPr>
      <xdr:spPr>
        <a:xfrm flipV="1">
          <a:off x="9639300" y="182803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34" name="楕円 433"/>
        <xdr:cNvSpPr/>
      </xdr:nvSpPr>
      <xdr:spPr>
        <a:xfrm>
          <a:off x="8699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112395</xdr:rowOff>
    </xdr:from>
    <xdr:to>
      <xdr:col>50</xdr:col>
      <xdr:colOff>114300</xdr:colOff>
      <xdr:row>106</xdr:row>
      <xdr:rowOff>116205</xdr:rowOff>
    </xdr:to>
    <xdr:cxnSp macro="">
      <xdr:nvCxnSpPr>
        <xdr:cNvPr id="435" name="直線コネクタ 434"/>
        <xdr:cNvCxnSpPr/>
      </xdr:nvCxnSpPr>
      <xdr:spPr>
        <a:xfrm flipV="1">
          <a:off x="8750300" y="1828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36" name="楕円 435"/>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121920</xdr:rowOff>
    </xdr:to>
    <xdr:cxnSp macro="">
      <xdr:nvCxnSpPr>
        <xdr:cNvPr id="437" name="直線コネクタ 436"/>
        <xdr:cNvCxnSpPr/>
      </xdr:nvCxnSpPr>
      <xdr:spPr>
        <a:xfrm flipV="1">
          <a:off x="7861300" y="182899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8272</xdr:rowOff>
    </xdr:from>
    <xdr:ext cx="469744" cy="259045"/>
    <xdr:sp macro="" textlink="">
      <xdr:nvSpPr>
        <xdr:cNvPr id="441" name="n_1mainValue【市民会館】&#10;一人当たり面積"/>
        <xdr:cNvSpPr txBox="1"/>
      </xdr:nvSpPr>
      <xdr:spPr>
        <a:xfrm>
          <a:off x="9391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12082</xdr:rowOff>
    </xdr:from>
    <xdr:ext cx="469744" cy="259045"/>
    <xdr:sp macro="" textlink="">
      <xdr:nvSpPr>
        <xdr:cNvPr id="442" name="n_2mainValue【市民会館】&#10;一人当たり面積"/>
        <xdr:cNvSpPr txBox="1"/>
      </xdr:nvSpPr>
      <xdr:spPr>
        <a:xfrm>
          <a:off x="8515427"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17797</xdr:rowOff>
    </xdr:from>
    <xdr:ext cx="469744" cy="259045"/>
    <xdr:sp macro="" textlink="">
      <xdr:nvSpPr>
        <xdr:cNvPr id="443" name="n_3mainValue【市民会館】&#10;一人当たり面積"/>
        <xdr:cNvSpPr txBox="1"/>
      </xdr:nvSpPr>
      <xdr:spPr>
        <a:xfrm>
          <a:off x="7626427"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113574</xdr:rowOff>
    </xdr:from>
    <xdr:to>
      <xdr:col>85</xdr:col>
      <xdr:colOff>177800</xdr:colOff>
      <xdr:row>35</xdr:row>
      <xdr:rowOff>43724</xdr:rowOff>
    </xdr:to>
    <xdr:sp macro="" textlink="">
      <xdr:nvSpPr>
        <xdr:cNvPr id="484" name="楕円 483"/>
        <xdr:cNvSpPr/>
      </xdr:nvSpPr>
      <xdr:spPr>
        <a:xfrm>
          <a:off x="162687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136451</xdr:rowOff>
    </xdr:from>
    <xdr:ext cx="405111" cy="259045"/>
    <xdr:sp macro="" textlink="">
      <xdr:nvSpPr>
        <xdr:cNvPr id="485" name="【一般廃棄物処理施設】&#10;有形固定資産減価償却率該当値テキスト"/>
        <xdr:cNvSpPr txBox="1"/>
      </xdr:nvSpPr>
      <xdr:spPr>
        <a:xfrm>
          <a:off x="16357600" y="57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486" name="楕円 485"/>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164374</xdr:rowOff>
    </xdr:from>
    <xdr:to>
      <xdr:col>85</xdr:col>
      <xdr:colOff>127000</xdr:colOff>
      <xdr:row>34</xdr:row>
      <xdr:rowOff>167640</xdr:rowOff>
    </xdr:to>
    <xdr:cxnSp macro="">
      <xdr:nvCxnSpPr>
        <xdr:cNvPr id="487" name="直線コネクタ 486"/>
        <xdr:cNvCxnSpPr/>
      </xdr:nvCxnSpPr>
      <xdr:spPr>
        <a:xfrm flipV="1">
          <a:off x="15481300" y="59936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164193</xdr:rowOff>
    </xdr:from>
    <xdr:to>
      <xdr:col>76</xdr:col>
      <xdr:colOff>165100</xdr:colOff>
      <xdr:row>35</xdr:row>
      <xdr:rowOff>94343</xdr:rowOff>
    </xdr:to>
    <xdr:sp macro="" textlink="">
      <xdr:nvSpPr>
        <xdr:cNvPr id="488" name="楕円 487"/>
        <xdr:cNvSpPr/>
      </xdr:nvSpPr>
      <xdr:spPr>
        <a:xfrm>
          <a:off x="14541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43543</xdr:rowOff>
    </xdr:to>
    <xdr:cxnSp macro="">
      <xdr:nvCxnSpPr>
        <xdr:cNvPr id="489" name="直線コネクタ 488"/>
        <xdr:cNvCxnSpPr/>
      </xdr:nvCxnSpPr>
      <xdr:spPr>
        <a:xfrm flipV="1">
          <a:off x="14592300" y="59969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107043</xdr:rowOff>
    </xdr:from>
    <xdr:to>
      <xdr:col>72</xdr:col>
      <xdr:colOff>38100</xdr:colOff>
      <xdr:row>35</xdr:row>
      <xdr:rowOff>37193</xdr:rowOff>
    </xdr:to>
    <xdr:sp macro="" textlink="">
      <xdr:nvSpPr>
        <xdr:cNvPr id="490" name="楕円 489"/>
        <xdr:cNvSpPr/>
      </xdr:nvSpPr>
      <xdr:spPr>
        <a:xfrm>
          <a:off x="13652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157843</xdr:rowOff>
    </xdr:from>
    <xdr:to>
      <xdr:col>76</xdr:col>
      <xdr:colOff>114300</xdr:colOff>
      <xdr:row>35</xdr:row>
      <xdr:rowOff>43543</xdr:rowOff>
    </xdr:to>
    <xdr:cxnSp macro="">
      <xdr:nvCxnSpPr>
        <xdr:cNvPr id="491" name="直線コネクタ 490"/>
        <xdr:cNvCxnSpPr/>
      </xdr:nvCxnSpPr>
      <xdr:spPr>
        <a:xfrm>
          <a:off x="13703300" y="59871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93"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94"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495" name="n_1mainValue【一般廃棄物処理施設】&#10;有形固定資産減価償却率"/>
        <xdr:cNvSpPr txBox="1"/>
      </xdr:nvSpPr>
      <xdr:spPr>
        <a:xfrm>
          <a:off x="15266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110870</xdr:rowOff>
    </xdr:from>
    <xdr:ext cx="405111" cy="259045"/>
    <xdr:sp macro="" textlink="">
      <xdr:nvSpPr>
        <xdr:cNvPr id="496" name="n_2mainValue【一般廃棄物処理施設】&#10;有形固定資産減価償却率"/>
        <xdr:cNvSpPr txBox="1"/>
      </xdr:nvSpPr>
      <xdr:spPr>
        <a:xfrm>
          <a:off x="14389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53720</xdr:rowOff>
    </xdr:from>
    <xdr:ext cx="405111" cy="259045"/>
    <xdr:sp macro="" textlink="">
      <xdr:nvSpPr>
        <xdr:cNvPr id="497" name="n_3mainValue【一般廃棄物処理施設】&#10;有形固定資産減価償却率"/>
        <xdr:cNvSpPr txBox="1"/>
      </xdr:nvSpPr>
      <xdr:spPr>
        <a:xfrm>
          <a:off x="13500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18373</xdr:rowOff>
    </xdr:from>
    <xdr:to>
      <xdr:col>116</xdr:col>
      <xdr:colOff>114300</xdr:colOff>
      <xdr:row>42</xdr:row>
      <xdr:rowOff>119973</xdr:rowOff>
    </xdr:to>
    <xdr:sp macro="" textlink="">
      <xdr:nvSpPr>
        <xdr:cNvPr id="538" name="楕円 537"/>
        <xdr:cNvSpPr/>
      </xdr:nvSpPr>
      <xdr:spPr>
        <a:xfrm>
          <a:off x="22110700" y="72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19940</xdr:rowOff>
    </xdr:from>
    <xdr:to>
      <xdr:col>112</xdr:col>
      <xdr:colOff>38100</xdr:colOff>
      <xdr:row>42</xdr:row>
      <xdr:rowOff>121540</xdr:rowOff>
    </xdr:to>
    <xdr:sp macro="" textlink="">
      <xdr:nvSpPr>
        <xdr:cNvPr id="540" name="楕円 539"/>
        <xdr:cNvSpPr/>
      </xdr:nvSpPr>
      <xdr:spPr>
        <a:xfrm>
          <a:off x="21272500" y="72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69173</xdr:rowOff>
    </xdr:from>
    <xdr:to>
      <xdr:col>116</xdr:col>
      <xdr:colOff>63500</xdr:colOff>
      <xdr:row>42</xdr:row>
      <xdr:rowOff>70740</xdr:rowOff>
    </xdr:to>
    <xdr:cxnSp macro="">
      <xdr:nvCxnSpPr>
        <xdr:cNvPr id="541" name="直線コネクタ 540"/>
        <xdr:cNvCxnSpPr/>
      </xdr:nvCxnSpPr>
      <xdr:spPr>
        <a:xfrm flipV="1">
          <a:off x="21323300" y="7270073"/>
          <a:ext cx="8382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19783</xdr:rowOff>
    </xdr:from>
    <xdr:to>
      <xdr:col>107</xdr:col>
      <xdr:colOff>101600</xdr:colOff>
      <xdr:row>42</xdr:row>
      <xdr:rowOff>121383</xdr:rowOff>
    </xdr:to>
    <xdr:sp macro="" textlink="">
      <xdr:nvSpPr>
        <xdr:cNvPr id="542" name="楕円 541"/>
        <xdr:cNvSpPr/>
      </xdr:nvSpPr>
      <xdr:spPr>
        <a:xfrm>
          <a:off x="20383500" y="72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70583</xdr:rowOff>
    </xdr:from>
    <xdr:to>
      <xdr:col>111</xdr:col>
      <xdr:colOff>177800</xdr:colOff>
      <xdr:row>42</xdr:row>
      <xdr:rowOff>70740</xdr:rowOff>
    </xdr:to>
    <xdr:cxnSp macro="">
      <xdr:nvCxnSpPr>
        <xdr:cNvPr id="543" name="直線コネクタ 542"/>
        <xdr:cNvCxnSpPr/>
      </xdr:nvCxnSpPr>
      <xdr:spPr>
        <a:xfrm>
          <a:off x="20434300" y="7271483"/>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21572</xdr:rowOff>
    </xdr:from>
    <xdr:to>
      <xdr:col>102</xdr:col>
      <xdr:colOff>165100</xdr:colOff>
      <xdr:row>42</xdr:row>
      <xdr:rowOff>123172</xdr:rowOff>
    </xdr:to>
    <xdr:sp macro="" textlink="">
      <xdr:nvSpPr>
        <xdr:cNvPr id="544" name="楕円 543"/>
        <xdr:cNvSpPr/>
      </xdr:nvSpPr>
      <xdr:spPr>
        <a:xfrm>
          <a:off x="19494500" y="72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70583</xdr:rowOff>
    </xdr:from>
    <xdr:to>
      <xdr:col>107</xdr:col>
      <xdr:colOff>50800</xdr:colOff>
      <xdr:row>42</xdr:row>
      <xdr:rowOff>72372</xdr:rowOff>
    </xdr:to>
    <xdr:cxnSp macro="">
      <xdr:nvCxnSpPr>
        <xdr:cNvPr id="545" name="直線コネクタ 544"/>
        <xdr:cNvCxnSpPr/>
      </xdr:nvCxnSpPr>
      <xdr:spPr>
        <a:xfrm flipV="1">
          <a:off x="19545300" y="7271483"/>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112667</xdr:rowOff>
    </xdr:from>
    <xdr:ext cx="599010" cy="259045"/>
    <xdr:sp macro="" textlink="">
      <xdr:nvSpPr>
        <xdr:cNvPr id="549" name="n_1mainValue【一般廃棄物処理施設】&#10;一人当たり有形固定資産（償却資産）額"/>
        <xdr:cNvSpPr txBox="1"/>
      </xdr:nvSpPr>
      <xdr:spPr>
        <a:xfrm>
          <a:off x="21011095" y="731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137910</xdr:rowOff>
    </xdr:from>
    <xdr:ext cx="599010" cy="259045"/>
    <xdr:sp macro="" textlink="">
      <xdr:nvSpPr>
        <xdr:cNvPr id="550" name="n_2mainValue【一般廃棄物処理施設】&#10;一人当たり有形固定資産（償却資産）額"/>
        <xdr:cNvSpPr txBox="1"/>
      </xdr:nvSpPr>
      <xdr:spPr>
        <a:xfrm>
          <a:off x="20134795" y="699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139699</xdr:rowOff>
    </xdr:from>
    <xdr:ext cx="599010" cy="259045"/>
    <xdr:sp macro="" textlink="">
      <xdr:nvSpPr>
        <xdr:cNvPr id="551" name="n_3mainValue【一般廃棄物処理施設】&#10;一人当たり有形固定資産（償却資産）額"/>
        <xdr:cNvSpPr txBox="1"/>
      </xdr:nvSpPr>
      <xdr:spPr>
        <a:xfrm>
          <a:off x="19245795" y="699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3" name="直線コネクタ 59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5" name="直線コネクタ 59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7" name="直線コネクタ 59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9" name="フローチャート: 判断 59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0" name="フローチャート: 判断 59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1" name="フローチャート: 判断 60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2" name="フローチャート: 判断 6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608" name="楕円 607"/>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609" name="【消防施設】&#10;有形固定資産減価償却率該当値テキスト"/>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610" name="楕円 609"/>
        <xdr:cNvSpPr/>
      </xdr:nvSpPr>
      <xdr:spPr>
        <a:xfrm>
          <a:off x="154305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78921</xdr:rowOff>
    </xdr:to>
    <xdr:cxnSp macro="">
      <xdr:nvCxnSpPr>
        <xdr:cNvPr id="611" name="直線コネクタ 610"/>
        <xdr:cNvCxnSpPr/>
      </xdr:nvCxnSpPr>
      <xdr:spPr>
        <a:xfrm flipV="1">
          <a:off x="15481300" y="1379165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60779</xdr:rowOff>
    </xdr:from>
    <xdr:to>
      <xdr:col>76</xdr:col>
      <xdr:colOff>165100</xdr:colOff>
      <xdr:row>80</xdr:row>
      <xdr:rowOff>162379</xdr:rowOff>
    </xdr:to>
    <xdr:sp macro="" textlink="">
      <xdr:nvSpPr>
        <xdr:cNvPr id="612" name="楕円 611"/>
        <xdr:cNvSpPr/>
      </xdr:nvSpPr>
      <xdr:spPr>
        <a:xfrm>
          <a:off x="14541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78921</xdr:rowOff>
    </xdr:from>
    <xdr:to>
      <xdr:col>81</xdr:col>
      <xdr:colOff>50800</xdr:colOff>
      <xdr:row>80</xdr:row>
      <xdr:rowOff>111579</xdr:rowOff>
    </xdr:to>
    <xdr:cxnSp macro="">
      <xdr:nvCxnSpPr>
        <xdr:cNvPr id="613" name="直線コネクタ 612"/>
        <xdr:cNvCxnSpPr/>
      </xdr:nvCxnSpPr>
      <xdr:spPr>
        <a:xfrm flipV="1">
          <a:off x="14592300" y="137949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614" name="楕円 613"/>
        <xdr:cNvSpPr/>
      </xdr:nvSpPr>
      <xdr:spPr>
        <a:xfrm>
          <a:off x="13652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111579</xdr:rowOff>
    </xdr:from>
    <xdr:to>
      <xdr:col>76</xdr:col>
      <xdr:colOff>114300</xdr:colOff>
      <xdr:row>80</xdr:row>
      <xdr:rowOff>145869</xdr:rowOff>
    </xdr:to>
    <xdr:cxnSp macro="">
      <xdr:nvCxnSpPr>
        <xdr:cNvPr id="615" name="直線コネクタ 614"/>
        <xdr:cNvCxnSpPr/>
      </xdr:nvCxnSpPr>
      <xdr:spPr>
        <a:xfrm flipV="1">
          <a:off x="13703300" y="138275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619" name="n_1mainValue【消防施設】&#10;有形固定資産減価償却率"/>
        <xdr:cNvSpPr txBox="1"/>
      </xdr:nvSpPr>
      <xdr:spPr>
        <a:xfrm>
          <a:off x="15266044" y="135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7456</xdr:rowOff>
    </xdr:from>
    <xdr:ext cx="405111" cy="259045"/>
    <xdr:sp macro="" textlink="">
      <xdr:nvSpPr>
        <xdr:cNvPr id="620" name="n_2mainValue【消防施設】&#10;有形固定資産減価償却率"/>
        <xdr:cNvSpPr txBox="1"/>
      </xdr:nvSpPr>
      <xdr:spPr>
        <a:xfrm>
          <a:off x="14389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621" name="n_3mainValue【消防施設】&#10;有形固定資産減価償却率"/>
        <xdr:cNvSpPr txBox="1"/>
      </xdr:nvSpPr>
      <xdr:spPr>
        <a:xfrm>
          <a:off x="13500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3" name="直線コネクタ 64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5" name="直線コネクタ 64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7" name="直線コネクタ 64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9" name="フローチャート: 判断 64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0" name="フローチャート: 判断 64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1" name="フローチャート: 判断 65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2" name="フローチャート: 判断 6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41708</xdr:rowOff>
    </xdr:from>
    <xdr:to>
      <xdr:col>116</xdr:col>
      <xdr:colOff>114300</xdr:colOff>
      <xdr:row>85</xdr:row>
      <xdr:rowOff>143308</xdr:rowOff>
    </xdr:to>
    <xdr:sp macro="" textlink="">
      <xdr:nvSpPr>
        <xdr:cNvPr id="658" name="楕円 657"/>
        <xdr:cNvSpPr/>
      </xdr:nvSpPr>
      <xdr:spPr>
        <a:xfrm>
          <a:off x="221107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6419</xdr:rowOff>
    </xdr:from>
    <xdr:ext cx="469744" cy="259045"/>
    <xdr:sp macro="" textlink="">
      <xdr:nvSpPr>
        <xdr:cNvPr id="659" name="【消防施設】&#10;一人当たり面積該当値テキスト"/>
        <xdr:cNvSpPr txBox="1"/>
      </xdr:nvSpPr>
      <xdr:spPr>
        <a:xfrm>
          <a:off x="22199600" y="145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45365</xdr:rowOff>
    </xdr:from>
    <xdr:to>
      <xdr:col>112</xdr:col>
      <xdr:colOff>38100</xdr:colOff>
      <xdr:row>85</xdr:row>
      <xdr:rowOff>146965</xdr:rowOff>
    </xdr:to>
    <xdr:sp macro="" textlink="">
      <xdr:nvSpPr>
        <xdr:cNvPr id="660" name="楕円 659"/>
        <xdr:cNvSpPr/>
      </xdr:nvSpPr>
      <xdr:spPr>
        <a:xfrm>
          <a:off x="21272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92508</xdr:rowOff>
    </xdr:from>
    <xdr:to>
      <xdr:col>116</xdr:col>
      <xdr:colOff>63500</xdr:colOff>
      <xdr:row>85</xdr:row>
      <xdr:rowOff>96165</xdr:rowOff>
    </xdr:to>
    <xdr:cxnSp macro="">
      <xdr:nvCxnSpPr>
        <xdr:cNvPr id="661" name="直線コネクタ 660"/>
        <xdr:cNvCxnSpPr/>
      </xdr:nvCxnSpPr>
      <xdr:spPr>
        <a:xfrm flipV="1">
          <a:off x="21323300" y="1466575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46279</xdr:rowOff>
    </xdr:from>
    <xdr:to>
      <xdr:col>107</xdr:col>
      <xdr:colOff>101600</xdr:colOff>
      <xdr:row>85</xdr:row>
      <xdr:rowOff>147879</xdr:rowOff>
    </xdr:to>
    <xdr:sp macro="" textlink="">
      <xdr:nvSpPr>
        <xdr:cNvPr id="662" name="楕円 661"/>
        <xdr:cNvSpPr/>
      </xdr:nvSpPr>
      <xdr:spPr>
        <a:xfrm>
          <a:off x="203835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96165</xdr:rowOff>
    </xdr:from>
    <xdr:to>
      <xdr:col>111</xdr:col>
      <xdr:colOff>177800</xdr:colOff>
      <xdr:row>85</xdr:row>
      <xdr:rowOff>97079</xdr:rowOff>
    </xdr:to>
    <xdr:cxnSp macro="">
      <xdr:nvCxnSpPr>
        <xdr:cNvPr id="663" name="直線コネクタ 662"/>
        <xdr:cNvCxnSpPr/>
      </xdr:nvCxnSpPr>
      <xdr:spPr>
        <a:xfrm flipV="1">
          <a:off x="20434300" y="1466941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48107</xdr:rowOff>
    </xdr:from>
    <xdr:to>
      <xdr:col>102</xdr:col>
      <xdr:colOff>165100</xdr:colOff>
      <xdr:row>85</xdr:row>
      <xdr:rowOff>149707</xdr:rowOff>
    </xdr:to>
    <xdr:sp macro="" textlink="">
      <xdr:nvSpPr>
        <xdr:cNvPr id="664" name="楕円 663"/>
        <xdr:cNvSpPr/>
      </xdr:nvSpPr>
      <xdr:spPr>
        <a:xfrm>
          <a:off x="19494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97079</xdr:rowOff>
    </xdr:from>
    <xdr:to>
      <xdr:col>107</xdr:col>
      <xdr:colOff>50800</xdr:colOff>
      <xdr:row>85</xdr:row>
      <xdr:rowOff>98907</xdr:rowOff>
    </xdr:to>
    <xdr:cxnSp macro="">
      <xdr:nvCxnSpPr>
        <xdr:cNvPr id="665" name="直線コネクタ 664"/>
        <xdr:cNvCxnSpPr/>
      </xdr:nvCxnSpPr>
      <xdr:spPr>
        <a:xfrm flipV="1">
          <a:off x="19545300" y="1467032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6"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7"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138092</xdr:rowOff>
    </xdr:from>
    <xdr:ext cx="469744" cy="259045"/>
    <xdr:sp macro="" textlink="">
      <xdr:nvSpPr>
        <xdr:cNvPr id="669" name="n_1mainValue【消防施設】&#10;一人当たり面積"/>
        <xdr:cNvSpPr txBox="1"/>
      </xdr:nvSpPr>
      <xdr:spPr>
        <a:xfrm>
          <a:off x="210757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139006</xdr:rowOff>
    </xdr:from>
    <xdr:ext cx="469744" cy="259045"/>
    <xdr:sp macro="" textlink="">
      <xdr:nvSpPr>
        <xdr:cNvPr id="670" name="n_2mainValue【消防施設】&#10;一人当たり面積"/>
        <xdr:cNvSpPr txBox="1"/>
      </xdr:nvSpPr>
      <xdr:spPr>
        <a:xfrm>
          <a:off x="20199427" y="1471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140834</xdr:rowOff>
    </xdr:from>
    <xdr:ext cx="469744" cy="259045"/>
    <xdr:sp macro="" textlink="">
      <xdr:nvSpPr>
        <xdr:cNvPr id="671" name="n_3mainValue【消防施設】&#10;一人当たり面積"/>
        <xdr:cNvSpPr txBox="1"/>
      </xdr:nvSpPr>
      <xdr:spPr>
        <a:xfrm>
          <a:off x="19310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3" name="テキスト ボックス 6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5" name="直線コネクタ 69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7" name="直線コネクタ 6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9" name="直線コネクタ 69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3" name="フローチャート: 判断 70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160020</xdr:rowOff>
    </xdr:from>
    <xdr:to>
      <xdr:col>85</xdr:col>
      <xdr:colOff>177800</xdr:colOff>
      <xdr:row>102</xdr:row>
      <xdr:rowOff>90170</xdr:rowOff>
    </xdr:to>
    <xdr:sp macro="" textlink="">
      <xdr:nvSpPr>
        <xdr:cNvPr id="710" name="楕円 709"/>
        <xdr:cNvSpPr/>
      </xdr:nvSpPr>
      <xdr:spPr>
        <a:xfrm>
          <a:off x="16268700" y="174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11447</xdr:rowOff>
    </xdr:from>
    <xdr:ext cx="405111" cy="259045"/>
    <xdr:sp macro="" textlink="">
      <xdr:nvSpPr>
        <xdr:cNvPr id="711" name="【庁舎】&#10;有形固定資産減価償却率該当値テキスト"/>
        <xdr:cNvSpPr txBox="1"/>
      </xdr:nvSpPr>
      <xdr:spPr>
        <a:xfrm>
          <a:off x="16357600"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712" name="楕円 711"/>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39370</xdr:rowOff>
    </xdr:from>
    <xdr:to>
      <xdr:col>85</xdr:col>
      <xdr:colOff>127000</xdr:colOff>
      <xdr:row>102</xdr:row>
      <xdr:rowOff>64770</xdr:rowOff>
    </xdr:to>
    <xdr:cxnSp macro="">
      <xdr:nvCxnSpPr>
        <xdr:cNvPr id="713" name="直線コネクタ 712"/>
        <xdr:cNvCxnSpPr/>
      </xdr:nvCxnSpPr>
      <xdr:spPr>
        <a:xfrm flipV="1">
          <a:off x="15481300" y="175272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39370</xdr:rowOff>
    </xdr:from>
    <xdr:to>
      <xdr:col>76</xdr:col>
      <xdr:colOff>165100</xdr:colOff>
      <xdr:row>102</xdr:row>
      <xdr:rowOff>140970</xdr:rowOff>
    </xdr:to>
    <xdr:sp macro="" textlink="">
      <xdr:nvSpPr>
        <xdr:cNvPr id="714" name="楕円 713"/>
        <xdr:cNvSpPr/>
      </xdr:nvSpPr>
      <xdr:spPr>
        <a:xfrm>
          <a:off x="14541500" y="175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64770</xdr:rowOff>
    </xdr:from>
    <xdr:to>
      <xdr:col>81</xdr:col>
      <xdr:colOff>50800</xdr:colOff>
      <xdr:row>102</xdr:row>
      <xdr:rowOff>90170</xdr:rowOff>
    </xdr:to>
    <xdr:cxnSp macro="">
      <xdr:nvCxnSpPr>
        <xdr:cNvPr id="715" name="直線コネクタ 714"/>
        <xdr:cNvCxnSpPr/>
      </xdr:nvCxnSpPr>
      <xdr:spPr>
        <a:xfrm flipV="1">
          <a:off x="14592300" y="17552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64770</xdr:rowOff>
    </xdr:from>
    <xdr:to>
      <xdr:col>72</xdr:col>
      <xdr:colOff>38100</xdr:colOff>
      <xdr:row>102</xdr:row>
      <xdr:rowOff>166370</xdr:rowOff>
    </xdr:to>
    <xdr:sp macro="" textlink="">
      <xdr:nvSpPr>
        <xdr:cNvPr id="716" name="楕円 715"/>
        <xdr:cNvSpPr/>
      </xdr:nvSpPr>
      <xdr:spPr>
        <a:xfrm>
          <a:off x="13652500" y="17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90170</xdr:rowOff>
    </xdr:from>
    <xdr:to>
      <xdr:col>76</xdr:col>
      <xdr:colOff>114300</xdr:colOff>
      <xdr:row>102</xdr:row>
      <xdr:rowOff>115570</xdr:rowOff>
    </xdr:to>
    <xdr:cxnSp macro="">
      <xdr:nvCxnSpPr>
        <xdr:cNvPr id="717" name="直線コネクタ 716"/>
        <xdr:cNvCxnSpPr/>
      </xdr:nvCxnSpPr>
      <xdr:spPr>
        <a:xfrm flipV="1">
          <a:off x="13703300" y="175780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1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721" name="n_1mainValue【庁舎】&#10;有形固定資産減価償却率"/>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157497</xdr:rowOff>
    </xdr:from>
    <xdr:ext cx="405111" cy="259045"/>
    <xdr:sp macro="" textlink="">
      <xdr:nvSpPr>
        <xdr:cNvPr id="722" name="n_2mainValue【庁舎】&#10;有形固定資産減価償却率"/>
        <xdr:cNvSpPr txBox="1"/>
      </xdr:nvSpPr>
      <xdr:spPr>
        <a:xfrm>
          <a:off x="14389744"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11447</xdr:rowOff>
    </xdr:from>
    <xdr:ext cx="405111" cy="259045"/>
    <xdr:sp macro="" textlink="">
      <xdr:nvSpPr>
        <xdr:cNvPr id="723" name="n_3mainValue【庁舎】&#10;有形固定資産減価償却率"/>
        <xdr:cNvSpPr txBox="1"/>
      </xdr:nvSpPr>
      <xdr:spPr>
        <a:xfrm>
          <a:off x="135007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4"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8" name="フローチャート: 判断 7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64" name="楕円 763"/>
        <xdr:cNvSpPr/>
      </xdr:nvSpPr>
      <xdr:spPr>
        <a:xfrm>
          <a:off x="22110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150784</xdr:rowOff>
    </xdr:from>
    <xdr:ext cx="469744" cy="259045"/>
    <xdr:sp macro="" textlink="">
      <xdr:nvSpPr>
        <xdr:cNvPr id="765" name="【庁舎】&#10;一人当たり面積該当値テキスト"/>
        <xdr:cNvSpPr txBox="1"/>
      </xdr:nvSpPr>
      <xdr:spPr>
        <a:xfrm>
          <a:off x="22199600"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10705</xdr:rowOff>
    </xdr:from>
    <xdr:to>
      <xdr:col>112</xdr:col>
      <xdr:colOff>38100</xdr:colOff>
      <xdr:row>106</xdr:row>
      <xdr:rowOff>112305</xdr:rowOff>
    </xdr:to>
    <xdr:sp macro="" textlink="">
      <xdr:nvSpPr>
        <xdr:cNvPr id="766" name="楕円 765"/>
        <xdr:cNvSpPr/>
      </xdr:nvSpPr>
      <xdr:spPr>
        <a:xfrm>
          <a:off x="21272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51707</xdr:rowOff>
    </xdr:from>
    <xdr:to>
      <xdr:col>116</xdr:col>
      <xdr:colOff>63500</xdr:colOff>
      <xdr:row>106</xdr:row>
      <xdr:rowOff>61505</xdr:rowOff>
    </xdr:to>
    <xdr:cxnSp macro="">
      <xdr:nvCxnSpPr>
        <xdr:cNvPr id="767" name="直線コネクタ 766"/>
        <xdr:cNvCxnSpPr/>
      </xdr:nvCxnSpPr>
      <xdr:spPr>
        <a:xfrm flipV="1">
          <a:off x="21323300" y="1822540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8" name="楕円 767"/>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61505</xdr:rowOff>
    </xdr:from>
    <xdr:to>
      <xdr:col>111</xdr:col>
      <xdr:colOff>177800</xdr:colOff>
      <xdr:row>106</xdr:row>
      <xdr:rowOff>66402</xdr:rowOff>
    </xdr:to>
    <xdr:cxnSp macro="">
      <xdr:nvCxnSpPr>
        <xdr:cNvPr id="769" name="直線コネクタ 768"/>
        <xdr:cNvCxnSpPr/>
      </xdr:nvCxnSpPr>
      <xdr:spPr>
        <a:xfrm flipV="1">
          <a:off x="20434300" y="18235205"/>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770" name="楕円 769"/>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72934</xdr:rowOff>
    </xdr:to>
    <xdr:cxnSp macro="">
      <xdr:nvCxnSpPr>
        <xdr:cNvPr id="771" name="直線コネクタ 770"/>
        <xdr:cNvCxnSpPr/>
      </xdr:nvCxnSpPr>
      <xdr:spPr>
        <a:xfrm flipV="1">
          <a:off x="19545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103432</xdr:rowOff>
    </xdr:from>
    <xdr:ext cx="469744" cy="259045"/>
    <xdr:sp macro="" textlink="">
      <xdr:nvSpPr>
        <xdr:cNvPr id="775" name="n_1mainValue【庁舎】&#10;一人当たり面積"/>
        <xdr:cNvSpPr txBox="1"/>
      </xdr:nvSpPr>
      <xdr:spPr>
        <a:xfrm>
          <a:off x="210757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76" name="n_2mainValue【庁舎】&#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114861</xdr:rowOff>
    </xdr:from>
    <xdr:ext cx="469744" cy="259045"/>
    <xdr:sp macro="" textlink="">
      <xdr:nvSpPr>
        <xdr:cNvPr id="777" name="n_3mainValue【庁舎】&#10;一人当たり面積"/>
        <xdr:cNvSpPr txBox="1"/>
      </xdr:nvSpPr>
      <xdr:spPr>
        <a:xfrm>
          <a:off x="19310427"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各施設の有形固定資産減価償却率については、多くの施設で全国平均及び和歌山県平均を上回っており、類似団体と比較しても高い水準にある。特に有形固定資産減価償却率が高い庁舎については、昭和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年に建設され、耐用年数を大幅に超過し、耐震強度が不足していることから、平成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年度に策定した基本計画に基づき、建設することで市民が安全で安心に暮らせるまちづくりに取り組んでいく。また、それ以外の公共施設についても、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策定予定の</a:t>
          </a:r>
          <a:r>
            <a:rPr kumimoji="1" lang="ja-JP" altLang="en-US" sz="1300">
              <a:latin typeface="ＭＳ Ｐゴシック" panose="020B0600070205080204" pitchFamily="50" charset="-128"/>
              <a:ea typeface="ＭＳ Ｐゴシック" panose="020B0600070205080204" pitchFamily="50" charset="-128"/>
            </a:rPr>
            <a:t>個別施設計画において、適正な維持管理を進めていく必要がある。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大手電力会社からの税収により</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しかしながら、企業収益の低迷や固定資産税の減収などで税収は減少傾向となっている。税収面での厳しい状況が今後も予想される中、従来のコンビニ収納に加えて、スマホ決済収納による利便性の向上、差押物品の公売、滞納管理による徴収体制の強化など、引き続き市税徴収率の改善、企業誘致の推進など歳入確保に努めるとともに、定員管理・給与の適正化など歳出抑制に取り組むこと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136525</xdr:rowOff>
    </xdr:to>
    <xdr:cxnSp macro="">
      <xdr:nvCxnSpPr>
        <xdr:cNvPr id="75" name="直線コネクタ 74"/>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136525</xdr:rowOff>
    </xdr:to>
    <xdr:cxnSp macro="">
      <xdr:nvCxnSpPr>
        <xdr:cNvPr id="78" name="直線コネクタ 77"/>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では、普通交付税や臨時財政対策債、配当割等各種交付金が減少していることなどから、歳入経常一般財源が減となった。歳出においては、御坊広域やひだか病院等一組への負担金の増や公営事業特別会計への繰出金の増、物件費で指定管理者委託や学校給食調理委託などが増となったことで</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％悪化し</a:t>
          </a:r>
          <a:r>
            <a:rPr kumimoji="1" lang="en-US" altLang="ja-JP" sz="1100">
              <a:latin typeface="ＭＳ Ｐゴシック" panose="020B0600070205080204" pitchFamily="50" charset="-128"/>
              <a:ea typeface="ＭＳ Ｐゴシック" panose="020B0600070205080204" pitchFamily="50" charset="-128"/>
            </a:rPr>
            <a:t>107.7%</a:t>
          </a:r>
          <a:r>
            <a:rPr kumimoji="1" lang="ja-JP" altLang="en-US" sz="1100">
              <a:latin typeface="ＭＳ Ｐゴシック" panose="020B0600070205080204" pitchFamily="50" charset="-128"/>
              <a:ea typeface="ＭＳ Ｐゴシック" panose="020B0600070205080204" pitchFamily="50" charset="-128"/>
            </a:rPr>
            <a:t>となり、過去最も高い水準となった。３年連続で</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を超える非常に厳しい財政状況が続いており、類似団体の平均値を大きく上回っている。今後も引き続き財政健全化計画に則り、市税の徴収強化などによる自主財源の確保に努めながらも、定員管理及び給与の適正化、事務事業の見直し、経費の節減合理化などに努め、より一層の財政健全化をあらゆる側面から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147865</xdr:rowOff>
    </xdr:from>
    <xdr:to>
      <xdr:col>23</xdr:col>
      <xdr:colOff>133350</xdr:colOff>
      <xdr:row>63</xdr:row>
      <xdr:rowOff>86723</xdr:rowOff>
    </xdr:to>
    <xdr:cxnSp macro="">
      <xdr:nvCxnSpPr>
        <xdr:cNvPr id="134" name="直線コネクタ 133"/>
        <xdr:cNvCxnSpPr/>
      </xdr:nvCxnSpPr>
      <xdr:spPr>
        <a:xfrm>
          <a:off x="4114800" y="10777765"/>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72027</xdr:rowOff>
    </xdr:from>
    <xdr:to>
      <xdr:col>19</xdr:col>
      <xdr:colOff>133350</xdr:colOff>
      <xdr:row>62</xdr:row>
      <xdr:rowOff>147865</xdr:rowOff>
    </xdr:to>
    <xdr:cxnSp macro="">
      <xdr:nvCxnSpPr>
        <xdr:cNvPr id="137" name="直線コネクタ 136"/>
        <xdr:cNvCxnSpPr/>
      </xdr:nvCxnSpPr>
      <xdr:spPr>
        <a:xfrm>
          <a:off x="3225800" y="1070192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64226</xdr:rowOff>
    </xdr:from>
    <xdr:to>
      <xdr:col>15</xdr:col>
      <xdr:colOff>82550</xdr:colOff>
      <xdr:row>62</xdr:row>
      <xdr:rowOff>72027</xdr:rowOff>
    </xdr:to>
    <xdr:cxnSp macro="">
      <xdr:nvCxnSpPr>
        <xdr:cNvPr id="140" name="直線コネクタ 139"/>
        <xdr:cNvCxnSpPr/>
      </xdr:nvCxnSpPr>
      <xdr:spPr>
        <a:xfrm>
          <a:off x="2336800" y="1052267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64226</xdr:rowOff>
    </xdr:from>
    <xdr:to>
      <xdr:col>11</xdr:col>
      <xdr:colOff>31750</xdr:colOff>
      <xdr:row>62</xdr:row>
      <xdr:rowOff>6531</xdr:rowOff>
    </xdr:to>
    <xdr:cxnSp macro="">
      <xdr:nvCxnSpPr>
        <xdr:cNvPr id="143" name="直線コネクタ 142"/>
        <xdr:cNvCxnSpPr/>
      </xdr:nvCxnSpPr>
      <xdr:spPr>
        <a:xfrm flipV="1">
          <a:off x="1447800" y="10522676"/>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35923</xdr:rowOff>
    </xdr:from>
    <xdr:to>
      <xdr:col>23</xdr:col>
      <xdr:colOff>184150</xdr:colOff>
      <xdr:row>63</xdr:row>
      <xdr:rowOff>137523</xdr:rowOff>
    </xdr:to>
    <xdr:sp macro="" textlink="">
      <xdr:nvSpPr>
        <xdr:cNvPr id="153" name="楕円 152"/>
        <xdr:cNvSpPr/>
      </xdr:nvSpPr>
      <xdr:spPr>
        <a:xfrm>
          <a:off x="4902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8000</xdr:rowOff>
    </xdr:from>
    <xdr:ext cx="762000" cy="259045"/>
    <xdr:sp macro="" textlink="">
      <xdr:nvSpPr>
        <xdr:cNvPr id="154" name="財政構造の弾力性該当値テキスト"/>
        <xdr:cNvSpPr txBox="1"/>
      </xdr:nvSpPr>
      <xdr:spPr>
        <a:xfrm>
          <a:off x="5041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97065</xdr:rowOff>
    </xdr:from>
    <xdr:to>
      <xdr:col>19</xdr:col>
      <xdr:colOff>184150</xdr:colOff>
      <xdr:row>63</xdr:row>
      <xdr:rowOff>27215</xdr:rowOff>
    </xdr:to>
    <xdr:sp macro="" textlink="">
      <xdr:nvSpPr>
        <xdr:cNvPr id="155" name="楕円 154"/>
        <xdr:cNvSpPr/>
      </xdr:nvSpPr>
      <xdr:spPr>
        <a:xfrm>
          <a:off x="4064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11992</xdr:rowOff>
    </xdr:from>
    <xdr:ext cx="736600" cy="259045"/>
    <xdr:sp macro="" textlink="">
      <xdr:nvSpPr>
        <xdr:cNvPr id="156" name="テキスト ボックス 155"/>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21227</xdr:rowOff>
    </xdr:from>
    <xdr:to>
      <xdr:col>15</xdr:col>
      <xdr:colOff>133350</xdr:colOff>
      <xdr:row>62</xdr:row>
      <xdr:rowOff>122827</xdr:rowOff>
    </xdr:to>
    <xdr:sp macro="" textlink="">
      <xdr:nvSpPr>
        <xdr:cNvPr id="157" name="楕円 156"/>
        <xdr:cNvSpPr/>
      </xdr:nvSpPr>
      <xdr:spPr>
        <a:xfrm>
          <a:off x="3175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107604</xdr:rowOff>
    </xdr:from>
    <xdr:ext cx="762000" cy="259045"/>
    <xdr:sp macro="" textlink="">
      <xdr:nvSpPr>
        <xdr:cNvPr id="158" name="テキスト ボックス 157"/>
        <xdr:cNvSpPr txBox="1"/>
      </xdr:nvSpPr>
      <xdr:spPr>
        <a:xfrm>
          <a:off x="2844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13426</xdr:rowOff>
    </xdr:from>
    <xdr:to>
      <xdr:col>11</xdr:col>
      <xdr:colOff>82550</xdr:colOff>
      <xdr:row>61</xdr:row>
      <xdr:rowOff>115026</xdr:rowOff>
    </xdr:to>
    <xdr:sp macro="" textlink="">
      <xdr:nvSpPr>
        <xdr:cNvPr id="159" name="楕円 158"/>
        <xdr:cNvSpPr/>
      </xdr:nvSpPr>
      <xdr:spPr>
        <a:xfrm>
          <a:off x="2286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99803</xdr:rowOff>
    </xdr:from>
    <xdr:ext cx="762000" cy="259045"/>
    <xdr:sp macro="" textlink="">
      <xdr:nvSpPr>
        <xdr:cNvPr id="160" name="テキスト ボックス 159"/>
        <xdr:cNvSpPr txBox="1"/>
      </xdr:nvSpPr>
      <xdr:spPr>
        <a:xfrm>
          <a:off x="1955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127181</xdr:rowOff>
    </xdr:from>
    <xdr:to>
      <xdr:col>7</xdr:col>
      <xdr:colOff>31750</xdr:colOff>
      <xdr:row>62</xdr:row>
      <xdr:rowOff>57331</xdr:rowOff>
    </xdr:to>
    <xdr:sp macro="" textlink="">
      <xdr:nvSpPr>
        <xdr:cNvPr id="161" name="楕円 160"/>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42108</xdr:rowOff>
    </xdr:from>
    <xdr:ext cx="762000" cy="259045"/>
    <xdr:sp macro="" textlink="">
      <xdr:nvSpPr>
        <xdr:cNvPr id="162" name="テキスト ボックス 161"/>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人件費では職員数の削減、物件費では経常的な経費の１割カットなどを行い削減に努めてきたところである。前年度と比較すると人口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人当たりの決算額は増となっているが、経費抑制に努めた結果、類似団体平均を若干下回る状況となった。今後も、歳出内容の見直しに取組み、歳出の抑制と適正な定員管理に努めていく。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138103</xdr:rowOff>
    </xdr:from>
    <xdr:to>
      <xdr:col>23</xdr:col>
      <xdr:colOff>133350</xdr:colOff>
      <xdr:row>84</xdr:row>
      <xdr:rowOff>28426</xdr:rowOff>
    </xdr:to>
    <xdr:cxnSp macro="">
      <xdr:nvCxnSpPr>
        <xdr:cNvPr id="193" name="直線コネクタ 192"/>
        <xdr:cNvCxnSpPr/>
      </xdr:nvCxnSpPr>
      <xdr:spPr>
        <a:xfrm>
          <a:off x="4114800" y="14368453"/>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129133</xdr:rowOff>
    </xdr:from>
    <xdr:to>
      <xdr:col>19</xdr:col>
      <xdr:colOff>133350</xdr:colOff>
      <xdr:row>83</xdr:row>
      <xdr:rowOff>138103</xdr:rowOff>
    </xdr:to>
    <xdr:cxnSp macro="">
      <xdr:nvCxnSpPr>
        <xdr:cNvPr id="196" name="直線コネクタ 195"/>
        <xdr:cNvCxnSpPr/>
      </xdr:nvCxnSpPr>
      <xdr:spPr>
        <a:xfrm>
          <a:off x="3225800" y="14359483"/>
          <a:ext cx="8890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106687</xdr:rowOff>
    </xdr:from>
    <xdr:to>
      <xdr:col>15</xdr:col>
      <xdr:colOff>82550</xdr:colOff>
      <xdr:row>83</xdr:row>
      <xdr:rowOff>129133</xdr:rowOff>
    </xdr:to>
    <xdr:cxnSp macro="">
      <xdr:nvCxnSpPr>
        <xdr:cNvPr id="199" name="直線コネクタ 198"/>
        <xdr:cNvCxnSpPr/>
      </xdr:nvCxnSpPr>
      <xdr:spPr>
        <a:xfrm>
          <a:off x="2336800" y="14337037"/>
          <a:ext cx="889000" cy="2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98409</xdr:rowOff>
    </xdr:from>
    <xdr:to>
      <xdr:col>11</xdr:col>
      <xdr:colOff>31750</xdr:colOff>
      <xdr:row>83</xdr:row>
      <xdr:rowOff>106687</xdr:rowOff>
    </xdr:to>
    <xdr:cxnSp macro="">
      <xdr:nvCxnSpPr>
        <xdr:cNvPr id="202" name="直線コネクタ 201"/>
        <xdr:cNvCxnSpPr/>
      </xdr:nvCxnSpPr>
      <xdr:spPr>
        <a:xfrm>
          <a:off x="1447800" y="14328759"/>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149076</xdr:rowOff>
    </xdr:from>
    <xdr:to>
      <xdr:col>23</xdr:col>
      <xdr:colOff>184150</xdr:colOff>
      <xdr:row>84</xdr:row>
      <xdr:rowOff>79226</xdr:rowOff>
    </xdr:to>
    <xdr:sp macro="" textlink="">
      <xdr:nvSpPr>
        <xdr:cNvPr id="212" name="楕円 211"/>
        <xdr:cNvSpPr/>
      </xdr:nvSpPr>
      <xdr:spPr>
        <a:xfrm>
          <a:off x="4902200" y="143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165603</xdr:rowOff>
    </xdr:from>
    <xdr:ext cx="762000" cy="259045"/>
    <xdr:sp macro="" textlink="">
      <xdr:nvSpPr>
        <xdr:cNvPr id="213" name="人件費・物件費等の状況該当値テキスト"/>
        <xdr:cNvSpPr txBox="1"/>
      </xdr:nvSpPr>
      <xdr:spPr>
        <a:xfrm>
          <a:off x="5041900" y="1422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87303</xdr:rowOff>
    </xdr:from>
    <xdr:to>
      <xdr:col>19</xdr:col>
      <xdr:colOff>184150</xdr:colOff>
      <xdr:row>84</xdr:row>
      <xdr:rowOff>17453</xdr:rowOff>
    </xdr:to>
    <xdr:sp macro="" textlink="">
      <xdr:nvSpPr>
        <xdr:cNvPr id="214" name="楕円 213"/>
        <xdr:cNvSpPr/>
      </xdr:nvSpPr>
      <xdr:spPr>
        <a:xfrm>
          <a:off x="4064000" y="1431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27630</xdr:rowOff>
    </xdr:from>
    <xdr:ext cx="736600" cy="259045"/>
    <xdr:sp macro="" textlink="">
      <xdr:nvSpPr>
        <xdr:cNvPr id="215" name="テキスト ボックス 214"/>
        <xdr:cNvSpPr txBox="1"/>
      </xdr:nvSpPr>
      <xdr:spPr>
        <a:xfrm>
          <a:off x="3733800" y="1408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78333</xdr:rowOff>
    </xdr:from>
    <xdr:to>
      <xdr:col>15</xdr:col>
      <xdr:colOff>133350</xdr:colOff>
      <xdr:row>84</xdr:row>
      <xdr:rowOff>8483</xdr:rowOff>
    </xdr:to>
    <xdr:sp macro="" textlink="">
      <xdr:nvSpPr>
        <xdr:cNvPr id="216" name="楕円 215"/>
        <xdr:cNvSpPr/>
      </xdr:nvSpPr>
      <xdr:spPr>
        <a:xfrm>
          <a:off x="3175000" y="143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18660</xdr:rowOff>
    </xdr:from>
    <xdr:ext cx="762000" cy="259045"/>
    <xdr:sp macro="" textlink="">
      <xdr:nvSpPr>
        <xdr:cNvPr id="217" name="テキスト ボックス 216"/>
        <xdr:cNvSpPr txBox="1"/>
      </xdr:nvSpPr>
      <xdr:spPr>
        <a:xfrm>
          <a:off x="2844800" y="1407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55887</xdr:rowOff>
    </xdr:from>
    <xdr:to>
      <xdr:col>11</xdr:col>
      <xdr:colOff>82550</xdr:colOff>
      <xdr:row>83</xdr:row>
      <xdr:rowOff>157487</xdr:rowOff>
    </xdr:to>
    <xdr:sp macro="" textlink="">
      <xdr:nvSpPr>
        <xdr:cNvPr id="218" name="楕円 217"/>
        <xdr:cNvSpPr/>
      </xdr:nvSpPr>
      <xdr:spPr>
        <a:xfrm>
          <a:off x="2286000" y="142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167664</xdr:rowOff>
    </xdr:from>
    <xdr:ext cx="762000" cy="259045"/>
    <xdr:sp macro="" textlink="">
      <xdr:nvSpPr>
        <xdr:cNvPr id="219" name="テキスト ボックス 218"/>
        <xdr:cNvSpPr txBox="1"/>
      </xdr:nvSpPr>
      <xdr:spPr>
        <a:xfrm>
          <a:off x="1955800" y="140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47609</xdr:rowOff>
    </xdr:from>
    <xdr:to>
      <xdr:col>7</xdr:col>
      <xdr:colOff>31750</xdr:colOff>
      <xdr:row>83</xdr:row>
      <xdr:rowOff>149209</xdr:rowOff>
    </xdr:to>
    <xdr:sp macro="" textlink="">
      <xdr:nvSpPr>
        <xdr:cNvPr id="220" name="楕円 219"/>
        <xdr:cNvSpPr/>
      </xdr:nvSpPr>
      <xdr:spPr>
        <a:xfrm>
          <a:off x="1397000" y="142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133986</xdr:rowOff>
    </xdr:from>
    <xdr:ext cx="762000" cy="259045"/>
    <xdr:sp macro="" textlink="">
      <xdr:nvSpPr>
        <xdr:cNvPr id="221" name="テキスト ボックス 220"/>
        <xdr:cNvSpPr txBox="1"/>
      </xdr:nvSpPr>
      <xdr:spPr>
        <a:xfrm>
          <a:off x="1066800" y="1436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平成１８年度の給与構造改革での取り組みで給与体系の見直しを行うなど適正化に努めてきた中ではあるが、前年よりも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ポイントの微増となった。今後も国県の方針・指導に基づき、他市の状況も踏まえながら引き続き健全な給与制度の構築と、指数の改善を図り、類似団体に近づけるよう努める。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91016</xdr:rowOff>
    </xdr:to>
    <xdr:cxnSp macro="">
      <xdr:nvCxnSpPr>
        <xdr:cNvPr id="257" name="直線コネクタ 256"/>
        <xdr:cNvCxnSpPr/>
      </xdr:nvCxnSpPr>
      <xdr:spPr>
        <a:xfrm>
          <a:off x="16179800" y="149956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79527</xdr:rowOff>
    </xdr:to>
    <xdr:cxnSp macro="">
      <xdr:nvCxnSpPr>
        <xdr:cNvPr id="260" name="直線コネクタ 259"/>
        <xdr:cNvCxnSpPr/>
      </xdr:nvCxnSpPr>
      <xdr:spPr>
        <a:xfrm>
          <a:off x="15290800" y="149726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3" name="直線コネクタ 262"/>
        <xdr:cNvCxnSpPr/>
      </xdr:nvCxnSpPr>
      <xdr:spPr>
        <a:xfrm flipV="1">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6" name="直線コネクタ 265"/>
        <xdr:cNvCxnSpPr/>
      </xdr:nvCxnSpPr>
      <xdr:spPr>
        <a:xfrm>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8" name="楕円 277"/>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79" name="テキスト ボックス 278"/>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0" name="楕円 279"/>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117522</xdr:rowOff>
    </xdr:from>
    <xdr:ext cx="762000" cy="259045"/>
    <xdr:sp macro="" textlink="">
      <xdr:nvSpPr>
        <xdr:cNvPr id="281" name="テキスト ボックス 280"/>
        <xdr:cNvSpPr txBox="1"/>
      </xdr:nvSpPr>
      <xdr:spPr>
        <a:xfrm>
          <a:off x="14909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4" name="楕円 283"/>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5" name="テキスト ボックス 284"/>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関西電力御坊発電所の防災対策のための消防職員の拡充 や福祉施策を充実するための福祉職員の配置、市立幼稚園４園維持などにより、類似団体の平均値を上回っている。また、事務事業の見直し及び組織機構の見直しを継続的に進めてきているにもかかわらず、人口の減少による母数の減などにより今年度は、</a:t>
          </a:r>
          <a:r>
            <a:rPr kumimoji="1" lang="en-US" altLang="ja-JP" sz="1200">
              <a:latin typeface="ＭＳ Ｐゴシック" panose="020B0600070205080204" pitchFamily="50" charset="-128"/>
              <a:ea typeface="ＭＳ Ｐゴシック" panose="020B0600070205080204" pitchFamily="50" charset="-128"/>
            </a:rPr>
            <a:t>0.08</a:t>
          </a:r>
          <a:r>
            <a:rPr kumimoji="1" lang="ja-JP" altLang="en-US" sz="1200">
              <a:latin typeface="ＭＳ Ｐゴシック" panose="020B0600070205080204" pitchFamily="50" charset="-128"/>
              <a:ea typeface="ＭＳ Ｐゴシック" panose="020B0600070205080204" pitchFamily="50" charset="-128"/>
            </a:rPr>
            <a:t>人微増となった。今後も、将来的な行政需要、再任用短時間勤務職員の活用の促進などで職員数３３０名を上限に令和４年４月まで職員数を維持することを目標とし、引き続き適正な定員管理に努め、総人件費の抑制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141877</xdr:rowOff>
    </xdr:from>
    <xdr:to>
      <xdr:col>81</xdr:col>
      <xdr:colOff>44450</xdr:colOff>
      <xdr:row>63</xdr:row>
      <xdr:rowOff>151070</xdr:rowOff>
    </xdr:to>
    <xdr:cxnSp macro="">
      <xdr:nvCxnSpPr>
        <xdr:cNvPr id="322" name="直線コネクタ 321"/>
        <xdr:cNvCxnSpPr/>
      </xdr:nvCxnSpPr>
      <xdr:spPr>
        <a:xfrm>
          <a:off x="16179800" y="10943227"/>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107406</xdr:rowOff>
    </xdr:from>
    <xdr:to>
      <xdr:col>77</xdr:col>
      <xdr:colOff>44450</xdr:colOff>
      <xdr:row>63</xdr:row>
      <xdr:rowOff>141877</xdr:rowOff>
    </xdr:to>
    <xdr:cxnSp macro="">
      <xdr:nvCxnSpPr>
        <xdr:cNvPr id="325" name="直線コネクタ 324"/>
        <xdr:cNvCxnSpPr/>
      </xdr:nvCxnSpPr>
      <xdr:spPr>
        <a:xfrm>
          <a:off x="15290800" y="109087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107406</xdr:rowOff>
    </xdr:from>
    <xdr:to>
      <xdr:col>72</xdr:col>
      <xdr:colOff>203200</xdr:colOff>
      <xdr:row>63</xdr:row>
      <xdr:rowOff>108555</xdr:rowOff>
    </xdr:to>
    <xdr:cxnSp macro="">
      <xdr:nvCxnSpPr>
        <xdr:cNvPr id="328" name="直線コネクタ 327"/>
        <xdr:cNvCxnSpPr/>
      </xdr:nvCxnSpPr>
      <xdr:spPr>
        <a:xfrm flipV="1">
          <a:off x="14401800" y="10908756"/>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52251</xdr:rowOff>
    </xdr:from>
    <xdr:to>
      <xdr:col>68</xdr:col>
      <xdr:colOff>152400</xdr:colOff>
      <xdr:row>63</xdr:row>
      <xdr:rowOff>108555</xdr:rowOff>
    </xdr:to>
    <xdr:cxnSp macro="">
      <xdr:nvCxnSpPr>
        <xdr:cNvPr id="331" name="直線コネクタ 330"/>
        <xdr:cNvCxnSpPr/>
      </xdr:nvCxnSpPr>
      <xdr:spPr>
        <a:xfrm>
          <a:off x="13512800" y="1085360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100270</xdr:rowOff>
    </xdr:from>
    <xdr:to>
      <xdr:col>81</xdr:col>
      <xdr:colOff>95250</xdr:colOff>
      <xdr:row>64</xdr:row>
      <xdr:rowOff>30420</xdr:rowOff>
    </xdr:to>
    <xdr:sp macro="" textlink="">
      <xdr:nvSpPr>
        <xdr:cNvPr id="341" name="楕円 340"/>
        <xdr:cNvSpPr/>
      </xdr:nvSpPr>
      <xdr:spPr>
        <a:xfrm>
          <a:off x="169672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72347</xdr:rowOff>
    </xdr:from>
    <xdr:ext cx="762000" cy="259045"/>
    <xdr:sp macro="" textlink="">
      <xdr:nvSpPr>
        <xdr:cNvPr id="342" name="定員管理の状況該当値テキスト"/>
        <xdr:cNvSpPr txBox="1"/>
      </xdr:nvSpPr>
      <xdr:spPr>
        <a:xfrm>
          <a:off x="17106900" y="108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91077</xdr:rowOff>
    </xdr:from>
    <xdr:to>
      <xdr:col>77</xdr:col>
      <xdr:colOff>95250</xdr:colOff>
      <xdr:row>64</xdr:row>
      <xdr:rowOff>21227</xdr:rowOff>
    </xdr:to>
    <xdr:sp macro="" textlink="">
      <xdr:nvSpPr>
        <xdr:cNvPr id="343" name="楕円 342"/>
        <xdr:cNvSpPr/>
      </xdr:nvSpPr>
      <xdr:spPr>
        <a:xfrm>
          <a:off x="16129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6004</xdr:rowOff>
    </xdr:from>
    <xdr:ext cx="736600" cy="259045"/>
    <xdr:sp macro="" textlink="">
      <xdr:nvSpPr>
        <xdr:cNvPr id="344" name="テキスト ボックス 343"/>
        <xdr:cNvSpPr txBox="1"/>
      </xdr:nvSpPr>
      <xdr:spPr>
        <a:xfrm>
          <a:off x="15798800" y="1097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56606</xdr:rowOff>
    </xdr:from>
    <xdr:to>
      <xdr:col>73</xdr:col>
      <xdr:colOff>44450</xdr:colOff>
      <xdr:row>63</xdr:row>
      <xdr:rowOff>158206</xdr:rowOff>
    </xdr:to>
    <xdr:sp macro="" textlink="">
      <xdr:nvSpPr>
        <xdr:cNvPr id="345" name="楕円 344"/>
        <xdr:cNvSpPr/>
      </xdr:nvSpPr>
      <xdr:spPr>
        <a:xfrm>
          <a:off x="15240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142983</xdr:rowOff>
    </xdr:from>
    <xdr:ext cx="762000" cy="259045"/>
    <xdr:sp macro="" textlink="">
      <xdr:nvSpPr>
        <xdr:cNvPr id="346" name="テキスト ボックス 345"/>
        <xdr:cNvSpPr txBox="1"/>
      </xdr:nvSpPr>
      <xdr:spPr>
        <a:xfrm>
          <a:off x="14909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57755</xdr:rowOff>
    </xdr:from>
    <xdr:to>
      <xdr:col>68</xdr:col>
      <xdr:colOff>203200</xdr:colOff>
      <xdr:row>63</xdr:row>
      <xdr:rowOff>159355</xdr:rowOff>
    </xdr:to>
    <xdr:sp macro="" textlink="">
      <xdr:nvSpPr>
        <xdr:cNvPr id="347" name="楕円 346"/>
        <xdr:cNvSpPr/>
      </xdr:nvSpPr>
      <xdr:spPr>
        <a:xfrm>
          <a:off x="14351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144132</xdr:rowOff>
    </xdr:from>
    <xdr:ext cx="762000" cy="259045"/>
    <xdr:sp macro="" textlink="">
      <xdr:nvSpPr>
        <xdr:cNvPr id="348" name="テキスト ボックス 347"/>
        <xdr:cNvSpPr txBox="1"/>
      </xdr:nvSpPr>
      <xdr:spPr>
        <a:xfrm>
          <a:off x="14020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1451</xdr:rowOff>
    </xdr:from>
    <xdr:to>
      <xdr:col>64</xdr:col>
      <xdr:colOff>152400</xdr:colOff>
      <xdr:row>63</xdr:row>
      <xdr:rowOff>103051</xdr:rowOff>
    </xdr:to>
    <xdr:sp macro="" textlink="">
      <xdr:nvSpPr>
        <xdr:cNvPr id="349" name="楕円 348"/>
        <xdr:cNvSpPr/>
      </xdr:nvSpPr>
      <xdr:spPr>
        <a:xfrm>
          <a:off x="13462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87828</xdr:rowOff>
    </xdr:from>
    <xdr:ext cx="762000" cy="259045"/>
    <xdr:sp macro="" textlink="">
      <xdr:nvSpPr>
        <xdr:cNvPr id="350" name="テキスト ボックス 349"/>
        <xdr:cNvSpPr txBox="1"/>
      </xdr:nvSpPr>
      <xdr:spPr>
        <a:xfrm>
          <a:off x="13131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普通交付税の減や事業費補正により基準財政需要額に算入された公債費の減、公営企業繰入金の増などにより増加傾向にある。平成３０年度についても、元利償還金が公共用地先行取得等事業債の前年度に全額繰上償還等により減となったが、普通交付税の減や臨時地方道整備事業債等の事業費補正の減、公営企業繰入金の増等により前年度比</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増となった。  </a:t>
          </a:r>
        </a:p>
        <a:p>
          <a:r>
            <a:rPr kumimoji="1" lang="ja-JP" altLang="en-US" sz="1000">
              <a:latin typeface="ＭＳ Ｐゴシック" panose="020B0600070205080204" pitchFamily="50" charset="-128"/>
              <a:ea typeface="ＭＳ Ｐゴシック" panose="020B0600070205080204" pitchFamily="50" charset="-128"/>
            </a:rPr>
            <a:t>今後については、元利償還金についても既に発行済の湯川中学校改築事業や小・中学校空調設備整備事業、津波避難タワー建設事業に係る償還開始や公共下水道事業債の償還増に加えて、施設の老朽化や南海・東南海地震といった大規模災害への対応、新庁舎建設事業や一部事務組合のし尿処理施設改修などの大型事業も控えており、徐々に増加する見込みである。そのため、緊急度や住民ニーズを的確に把握し、引き続き事業の実施を厳選した上で、安定した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76306</xdr:rowOff>
    </xdr:to>
    <xdr:cxnSp macro="">
      <xdr:nvCxnSpPr>
        <xdr:cNvPr id="384" name="直線コネクタ 383"/>
        <xdr:cNvCxnSpPr/>
      </xdr:nvCxnSpPr>
      <xdr:spPr>
        <a:xfrm>
          <a:off x="16179800" y="640990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66252</xdr:rowOff>
    </xdr:to>
    <xdr:cxnSp macro="">
      <xdr:nvCxnSpPr>
        <xdr:cNvPr id="387" name="直線コネクタ 386"/>
        <xdr:cNvCxnSpPr/>
      </xdr:nvCxnSpPr>
      <xdr:spPr>
        <a:xfrm>
          <a:off x="15290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50165</xdr:rowOff>
    </xdr:from>
    <xdr:to>
      <xdr:col>72</xdr:col>
      <xdr:colOff>203200</xdr:colOff>
      <xdr:row>37</xdr:row>
      <xdr:rowOff>58208</xdr:rowOff>
    </xdr:to>
    <xdr:cxnSp macro="">
      <xdr:nvCxnSpPr>
        <xdr:cNvPr id="390" name="直線コネクタ 389"/>
        <xdr:cNvCxnSpPr/>
      </xdr:nvCxnSpPr>
      <xdr:spPr>
        <a:xfrm>
          <a:off x="14401800" y="6393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50165</xdr:rowOff>
    </xdr:to>
    <xdr:cxnSp macro="">
      <xdr:nvCxnSpPr>
        <xdr:cNvPr id="393" name="直線コネクタ 392"/>
        <xdr:cNvCxnSpPr/>
      </xdr:nvCxnSpPr>
      <xdr:spPr>
        <a:xfrm>
          <a:off x="13512800" y="639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3" name="楕円 402"/>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4" name="公債費負担の状況該当値テキスト"/>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5" name="楕円 404"/>
        <xdr:cNvSpPr/>
      </xdr:nvSpPr>
      <xdr:spPr>
        <a:xfrm>
          <a:off x="16129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6" name="テキスト ボックス 405"/>
        <xdr:cNvSpPr txBox="1"/>
      </xdr:nvSpPr>
      <xdr:spPr>
        <a:xfrm>
          <a:off x="15798800" y="64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7" name="楕円 406"/>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08" name="テキスト ボックス 407"/>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170815</xdr:rowOff>
    </xdr:from>
    <xdr:to>
      <xdr:col>68</xdr:col>
      <xdr:colOff>203200</xdr:colOff>
      <xdr:row>37</xdr:row>
      <xdr:rowOff>100965</xdr:rowOff>
    </xdr:to>
    <xdr:sp macro="" textlink="">
      <xdr:nvSpPr>
        <xdr:cNvPr id="409" name="楕円 408"/>
        <xdr:cNvSpPr/>
      </xdr:nvSpPr>
      <xdr:spPr>
        <a:xfrm>
          <a:off x="14351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111142</xdr:rowOff>
    </xdr:from>
    <xdr:ext cx="762000" cy="259045"/>
    <xdr:sp macro="" textlink="">
      <xdr:nvSpPr>
        <xdr:cNvPr id="410" name="テキスト ボックス 409"/>
        <xdr:cNvSpPr txBox="1"/>
      </xdr:nvSpPr>
      <xdr:spPr>
        <a:xfrm>
          <a:off x="14020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1" name="楕円 410"/>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111142</xdr:rowOff>
    </xdr:from>
    <xdr:ext cx="762000" cy="259045"/>
    <xdr:sp macro="" textlink="">
      <xdr:nvSpPr>
        <xdr:cNvPr id="412" name="テキスト ボックス 411"/>
        <xdr:cNvSpPr txBox="1"/>
      </xdr:nvSpPr>
      <xdr:spPr>
        <a:xfrm>
          <a:off x="13131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退職手当債の元金償還増等により地方債現在高は減少したが、財政調整基金の取り崩しによる充当可能基金の減や都市計画税の減などにより、将来負担比率は前年度比</a:t>
          </a:r>
          <a:r>
            <a:rPr kumimoji="1" lang="en-US" altLang="ja-JP" sz="1000">
              <a:latin typeface="ＭＳ Ｐゴシック" panose="020B0600070205080204" pitchFamily="50" charset="-128"/>
              <a:ea typeface="ＭＳ Ｐゴシック" panose="020B0600070205080204" pitchFamily="50" charset="-128"/>
            </a:rPr>
            <a:t>1.6%</a:t>
          </a:r>
          <a:r>
            <a:rPr kumimoji="1" lang="ja-JP" altLang="en-US" sz="1000">
              <a:latin typeface="ＭＳ Ｐゴシック" panose="020B0600070205080204" pitchFamily="50" charset="-128"/>
              <a:ea typeface="ＭＳ Ｐゴシック" panose="020B0600070205080204" pitchFamily="50" charset="-128"/>
            </a:rPr>
            <a:t>増となった。地方債現在高については、過去に実施した大型事業の起債の償還完了等に伴い、近年の残高は減少の傾向にあるが、今後は市庁舎建設事業や一部事務組合のし尿処理施設改修事業などの大型事業も控えていることから増加に転じる可能性もある。財政調整基金などの充当可能基金について、税収や普通交付税等の増が見込めない中、社会保障経費の増や防災対策事業等の充当が必要であると考えるため、減少する見込み。また、庁舎建設基金についても、できる限り積立を継続する意向であるが、事業進行状況によっては取り崩す可能性がある。そのため、後世への過大な負担を残すことのないよう、公営企業・一部事務組合とも合わせて、より一層の財政健全化を推進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97554</xdr:rowOff>
    </xdr:from>
    <xdr:to>
      <xdr:col>81</xdr:col>
      <xdr:colOff>44450</xdr:colOff>
      <xdr:row>15</xdr:row>
      <xdr:rowOff>103069</xdr:rowOff>
    </xdr:to>
    <xdr:cxnSp macro="">
      <xdr:nvCxnSpPr>
        <xdr:cNvPr id="448" name="直線コネクタ 447"/>
        <xdr:cNvCxnSpPr/>
      </xdr:nvCxnSpPr>
      <xdr:spPr>
        <a:xfrm>
          <a:off x="16179800" y="2669304"/>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81008</xdr:rowOff>
    </xdr:from>
    <xdr:to>
      <xdr:col>77</xdr:col>
      <xdr:colOff>44450</xdr:colOff>
      <xdr:row>15</xdr:row>
      <xdr:rowOff>97554</xdr:rowOff>
    </xdr:to>
    <xdr:cxnSp macro="">
      <xdr:nvCxnSpPr>
        <xdr:cNvPr id="451" name="直線コネクタ 450"/>
        <xdr:cNvCxnSpPr/>
      </xdr:nvCxnSpPr>
      <xdr:spPr>
        <a:xfrm>
          <a:off x="15290800" y="2652758"/>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67909</xdr:rowOff>
    </xdr:from>
    <xdr:to>
      <xdr:col>72</xdr:col>
      <xdr:colOff>203200</xdr:colOff>
      <xdr:row>15</xdr:row>
      <xdr:rowOff>81008</xdr:rowOff>
    </xdr:to>
    <xdr:cxnSp macro="">
      <xdr:nvCxnSpPr>
        <xdr:cNvPr id="454" name="直線コネクタ 453"/>
        <xdr:cNvCxnSpPr/>
      </xdr:nvCxnSpPr>
      <xdr:spPr>
        <a:xfrm>
          <a:off x="14401800" y="2639659"/>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67564</xdr:rowOff>
    </xdr:from>
    <xdr:to>
      <xdr:col>68</xdr:col>
      <xdr:colOff>152400</xdr:colOff>
      <xdr:row>15</xdr:row>
      <xdr:rowOff>67909</xdr:rowOff>
    </xdr:to>
    <xdr:cxnSp macro="">
      <xdr:nvCxnSpPr>
        <xdr:cNvPr id="457" name="直線コネクタ 456"/>
        <xdr:cNvCxnSpPr/>
      </xdr:nvCxnSpPr>
      <xdr:spPr>
        <a:xfrm>
          <a:off x="13512800" y="2639314"/>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52269</xdr:rowOff>
    </xdr:from>
    <xdr:to>
      <xdr:col>81</xdr:col>
      <xdr:colOff>95250</xdr:colOff>
      <xdr:row>15</xdr:row>
      <xdr:rowOff>153869</xdr:rowOff>
    </xdr:to>
    <xdr:sp macro="" textlink="">
      <xdr:nvSpPr>
        <xdr:cNvPr id="467" name="楕円 466"/>
        <xdr:cNvSpPr/>
      </xdr:nvSpPr>
      <xdr:spPr>
        <a:xfrm>
          <a:off x="16967200" y="262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24346</xdr:rowOff>
    </xdr:from>
    <xdr:ext cx="762000" cy="259045"/>
    <xdr:sp macro="" textlink="">
      <xdr:nvSpPr>
        <xdr:cNvPr id="468" name="将来負担の状況該当値テキスト"/>
        <xdr:cNvSpPr txBox="1"/>
      </xdr:nvSpPr>
      <xdr:spPr>
        <a:xfrm>
          <a:off x="17106900" y="259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46754</xdr:rowOff>
    </xdr:from>
    <xdr:to>
      <xdr:col>77</xdr:col>
      <xdr:colOff>95250</xdr:colOff>
      <xdr:row>15</xdr:row>
      <xdr:rowOff>148354</xdr:rowOff>
    </xdr:to>
    <xdr:sp macro="" textlink="">
      <xdr:nvSpPr>
        <xdr:cNvPr id="469" name="楕円 468"/>
        <xdr:cNvSpPr/>
      </xdr:nvSpPr>
      <xdr:spPr>
        <a:xfrm>
          <a:off x="16129000" y="26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133131</xdr:rowOff>
    </xdr:from>
    <xdr:ext cx="736600" cy="259045"/>
    <xdr:sp macro="" textlink="">
      <xdr:nvSpPr>
        <xdr:cNvPr id="470" name="テキスト ボックス 469"/>
        <xdr:cNvSpPr txBox="1"/>
      </xdr:nvSpPr>
      <xdr:spPr>
        <a:xfrm>
          <a:off x="15798800" y="270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30208</xdr:rowOff>
    </xdr:from>
    <xdr:to>
      <xdr:col>73</xdr:col>
      <xdr:colOff>44450</xdr:colOff>
      <xdr:row>15</xdr:row>
      <xdr:rowOff>131808</xdr:rowOff>
    </xdr:to>
    <xdr:sp macro="" textlink="">
      <xdr:nvSpPr>
        <xdr:cNvPr id="471" name="楕円 470"/>
        <xdr:cNvSpPr/>
      </xdr:nvSpPr>
      <xdr:spPr>
        <a:xfrm>
          <a:off x="15240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116585</xdr:rowOff>
    </xdr:from>
    <xdr:ext cx="762000" cy="259045"/>
    <xdr:sp macro="" textlink="">
      <xdr:nvSpPr>
        <xdr:cNvPr id="472" name="テキスト ボックス 471"/>
        <xdr:cNvSpPr txBox="1"/>
      </xdr:nvSpPr>
      <xdr:spPr>
        <a:xfrm>
          <a:off x="14909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17109</xdr:rowOff>
    </xdr:from>
    <xdr:to>
      <xdr:col>68</xdr:col>
      <xdr:colOff>203200</xdr:colOff>
      <xdr:row>15</xdr:row>
      <xdr:rowOff>118709</xdr:rowOff>
    </xdr:to>
    <xdr:sp macro="" textlink="">
      <xdr:nvSpPr>
        <xdr:cNvPr id="473" name="楕円 472"/>
        <xdr:cNvSpPr/>
      </xdr:nvSpPr>
      <xdr:spPr>
        <a:xfrm>
          <a:off x="14351000" y="25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103486</xdr:rowOff>
    </xdr:from>
    <xdr:ext cx="762000" cy="259045"/>
    <xdr:sp macro="" textlink="">
      <xdr:nvSpPr>
        <xdr:cNvPr id="474" name="テキスト ボックス 473"/>
        <xdr:cNvSpPr txBox="1"/>
      </xdr:nvSpPr>
      <xdr:spPr>
        <a:xfrm>
          <a:off x="14020800" y="267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16764</xdr:rowOff>
    </xdr:from>
    <xdr:to>
      <xdr:col>64</xdr:col>
      <xdr:colOff>152400</xdr:colOff>
      <xdr:row>15</xdr:row>
      <xdr:rowOff>118364</xdr:rowOff>
    </xdr:to>
    <xdr:sp macro="" textlink="">
      <xdr:nvSpPr>
        <xdr:cNvPr id="475" name="楕円 474"/>
        <xdr:cNvSpPr/>
      </xdr:nvSpPr>
      <xdr:spPr>
        <a:xfrm>
          <a:off x="13462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103141</xdr:rowOff>
    </xdr:from>
    <xdr:ext cx="762000" cy="259045"/>
    <xdr:sp macro="" textlink="">
      <xdr:nvSpPr>
        <xdr:cNvPr id="476" name="テキスト ボックス 475"/>
        <xdr:cNvSpPr txBox="1"/>
      </xdr:nvSpPr>
      <xdr:spPr>
        <a:xfrm>
          <a:off x="13131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退職者数の５割以内の補充採用などの定員適正化に努めてきたところであるが、平成３０年度は、教育長の任期満了に伴う退職手当支給や大型台風被害や選挙に伴う時間外手当の増などで前年度比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％増となった。類似団体を大きく上回っているのは、関西電力御坊発電所の防災対策のための消防職員の拡充 や福祉施策を充実するための福祉職員の配置、市立幼稚園４園維持などのため、類似団体を上回っていると考えられる。今後も引き続き適正な定員管理を行い、総人件費の抑制に努める。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37846</xdr:rowOff>
    </xdr:to>
    <xdr:cxnSp macro="">
      <xdr:nvCxnSpPr>
        <xdr:cNvPr id="64" name="直線コネクタ 63"/>
        <xdr:cNvCxnSpPr/>
      </xdr:nvCxnSpPr>
      <xdr:spPr>
        <a:xfrm>
          <a:off x="3987800" y="67061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33274</xdr:rowOff>
    </xdr:to>
    <xdr:cxnSp macro="">
      <xdr:nvCxnSpPr>
        <xdr:cNvPr id="67" name="直線コネクタ 66"/>
        <xdr:cNvCxnSpPr/>
      </xdr:nvCxnSpPr>
      <xdr:spPr>
        <a:xfrm flipV="1">
          <a:off x="3098800" y="6706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122428</xdr:rowOff>
    </xdr:from>
    <xdr:to>
      <xdr:col>15</xdr:col>
      <xdr:colOff>98425</xdr:colOff>
      <xdr:row>39</xdr:row>
      <xdr:rowOff>33274</xdr:rowOff>
    </xdr:to>
    <xdr:cxnSp macro="">
      <xdr:nvCxnSpPr>
        <xdr:cNvPr id="70" name="直線コネクタ 69"/>
        <xdr:cNvCxnSpPr/>
      </xdr:nvCxnSpPr>
      <xdr:spPr>
        <a:xfrm>
          <a:off x="2209800" y="66375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39</xdr:row>
      <xdr:rowOff>10414</xdr:rowOff>
    </xdr:to>
    <xdr:cxnSp macro="">
      <xdr:nvCxnSpPr>
        <xdr:cNvPr id="73" name="直線コネクタ 72"/>
        <xdr:cNvCxnSpPr/>
      </xdr:nvCxnSpPr>
      <xdr:spPr>
        <a:xfrm flipV="1">
          <a:off x="1320800" y="66375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153924</xdr:rowOff>
    </xdr:from>
    <xdr:to>
      <xdr:col>15</xdr:col>
      <xdr:colOff>149225</xdr:colOff>
      <xdr:row>39</xdr:row>
      <xdr:rowOff>84074</xdr:rowOff>
    </xdr:to>
    <xdr:sp macro="" textlink="">
      <xdr:nvSpPr>
        <xdr:cNvPr id="87" name="楕円 86"/>
        <xdr:cNvSpPr/>
      </xdr:nvSpPr>
      <xdr:spPr>
        <a:xfrm>
          <a:off x="3048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68851</xdr:rowOff>
    </xdr:from>
    <xdr:ext cx="762000" cy="259045"/>
    <xdr:sp macro="" textlink="">
      <xdr:nvSpPr>
        <xdr:cNvPr id="88" name="テキスト ボックス 87"/>
        <xdr:cNvSpPr txBox="1"/>
      </xdr:nvSpPr>
      <xdr:spPr>
        <a:xfrm>
          <a:off x="2717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物件費の１割カットや事務の効率化、クラウドシステムの導入などで歳出の削減に取り組んでおり類似団体の平均を下回っている。しかし、平成３０年度はふるさと納税寄附金の大幅増に伴う経費や指定管理者委託の増に伴い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増となった。今後も行政事務の多様化や情報管理の厳重化に伴い業務委託やシステム運用経費など増加の傾向にあるため、経費の内容を充分に精査しながら、歳出の抑制に努めていく。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118836</xdr:rowOff>
    </xdr:to>
    <xdr:cxnSp macro="">
      <xdr:nvCxnSpPr>
        <xdr:cNvPr id="127" name="直線コネクタ 126"/>
        <xdr:cNvCxnSpPr/>
      </xdr:nvCxnSpPr>
      <xdr:spPr>
        <a:xfrm>
          <a:off x="15671800" y="26143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42636</xdr:rowOff>
    </xdr:to>
    <xdr:cxnSp macro="">
      <xdr:nvCxnSpPr>
        <xdr:cNvPr id="130" name="直線コネクタ 129"/>
        <xdr:cNvCxnSpPr/>
      </xdr:nvCxnSpPr>
      <xdr:spPr>
        <a:xfrm>
          <a:off x="14782800" y="2581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9979</xdr:rowOff>
    </xdr:to>
    <xdr:cxnSp macro="">
      <xdr:nvCxnSpPr>
        <xdr:cNvPr id="133" name="直線コネクタ 132"/>
        <xdr:cNvCxnSpPr/>
      </xdr:nvCxnSpPr>
      <xdr:spPr>
        <a:xfrm>
          <a:off x="13893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159657</xdr:rowOff>
    </xdr:to>
    <xdr:cxnSp macro="">
      <xdr:nvCxnSpPr>
        <xdr:cNvPr id="136" name="直線コネクタ 135"/>
        <xdr:cNvCxnSpPr/>
      </xdr:nvCxnSpPr>
      <xdr:spPr>
        <a:xfrm flipV="1">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48" name="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0" name="楕円 149"/>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1" name="テキスト ボックス 150"/>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4" name="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以前から生活保護率が高いことから類似団体平均を大きく上回っている。また、政策的に推進した子ども医療費無償化の対象拡大など子育て環境の充実や障害者福祉対策、高齢化の進展などにより扶助費は増加傾向にある。扶助費の抑制にあたり、引き続き生活保護世帯の自立を促すために就労支援員の配置や医療機関への適正な受診の指導などを行い、単独施策の内容が財政力に比して過重となっていないかの調査を行うなどの見直し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31750</xdr:rowOff>
    </xdr:to>
    <xdr:cxnSp macro="">
      <xdr:nvCxnSpPr>
        <xdr:cNvPr id="190" name="直線コネクタ 189"/>
        <xdr:cNvCxnSpPr/>
      </xdr:nvCxnSpPr>
      <xdr:spPr>
        <a:xfrm>
          <a:off x="3987800" y="10136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9978</xdr:rowOff>
    </xdr:from>
    <xdr:to>
      <xdr:col>19</xdr:col>
      <xdr:colOff>187325</xdr:colOff>
      <xdr:row>59</xdr:row>
      <xdr:rowOff>20865</xdr:rowOff>
    </xdr:to>
    <xdr:cxnSp macro="">
      <xdr:nvCxnSpPr>
        <xdr:cNvPr id="193" name="直線コネクタ 192"/>
        <xdr:cNvCxnSpPr/>
      </xdr:nvCxnSpPr>
      <xdr:spPr>
        <a:xfrm>
          <a:off x="3098800" y="10125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9978</xdr:rowOff>
    </xdr:to>
    <xdr:cxnSp macro="">
      <xdr:nvCxnSpPr>
        <xdr:cNvPr id="196" name="直線コネクタ 195"/>
        <xdr:cNvCxnSpPr/>
      </xdr:nvCxnSpPr>
      <xdr:spPr>
        <a:xfrm>
          <a:off x="2209800" y="999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94343</xdr:rowOff>
    </xdr:to>
    <xdr:cxnSp macro="">
      <xdr:nvCxnSpPr>
        <xdr:cNvPr id="199" name="直線コネクタ 198"/>
        <xdr:cNvCxnSpPr/>
      </xdr:nvCxnSpPr>
      <xdr:spPr>
        <a:xfrm flipV="1">
          <a:off x="1320800" y="999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1" name="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3" name="楕円 212"/>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4" name="テキスト ボックス 213"/>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7" name="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介護保険の保険給付費の増や公共下水道事業の元利償還金の増に伴う他会計繰出金等の増により前年度より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となり、類似団体の平均を上回っている。今後も社会保障給付の増加に伴い、介護保険や後期高齢者医療などで高齢者に対する給付費の増加が見込まれることや、公共下水道事業の元利償還金が増加していくことから、社会保障給付については過度な利用がないよう適正な利用を促し、健全な制度運営に取り組んでいく。公共下水道事業などは経営戦略に則り進めているが、接続状況など経営状況を精査し、必要があれば、計画の見直しや検証を行う</a:t>
          </a:r>
          <a:r>
            <a:rPr kumimoji="1" lang="ja-JP" altLang="en-US" sz="105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91077</xdr:rowOff>
    </xdr:from>
    <xdr:to>
      <xdr:col>82</xdr:col>
      <xdr:colOff>107950</xdr:colOff>
      <xdr:row>56</xdr:row>
      <xdr:rowOff>136797</xdr:rowOff>
    </xdr:to>
    <xdr:cxnSp macro="">
      <xdr:nvCxnSpPr>
        <xdr:cNvPr id="253" name="直線コネクタ 252"/>
        <xdr:cNvCxnSpPr/>
      </xdr:nvCxnSpPr>
      <xdr:spPr>
        <a:xfrm>
          <a:off x="15671800" y="96922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91077</xdr:rowOff>
    </xdr:to>
    <xdr:cxnSp macro="">
      <xdr:nvCxnSpPr>
        <xdr:cNvPr id="256" name="直線コネクタ 255"/>
        <xdr:cNvCxnSpPr/>
      </xdr:nvCxnSpPr>
      <xdr:spPr>
        <a:xfrm>
          <a:off x="14782800" y="959430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164556</xdr:rowOff>
    </xdr:to>
    <xdr:cxnSp macro="">
      <xdr:nvCxnSpPr>
        <xdr:cNvPr id="259" name="直線コネクタ 258"/>
        <xdr:cNvCxnSpPr/>
      </xdr:nvCxnSpPr>
      <xdr:spPr>
        <a:xfrm>
          <a:off x="13893800" y="9542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112304</xdr:rowOff>
    </xdr:to>
    <xdr:cxnSp macro="">
      <xdr:nvCxnSpPr>
        <xdr:cNvPr id="262" name="直線コネクタ 261"/>
        <xdr:cNvCxnSpPr/>
      </xdr:nvCxnSpPr>
      <xdr:spPr>
        <a:xfrm>
          <a:off x="13004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2" name="楕円 271"/>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3"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4" name="楕円 273"/>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5" name="テキスト ボックス 274"/>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6" name="楕円 275"/>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7" name="テキスト ボックス 276"/>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8" name="楕円 277"/>
        <xdr:cNvSpPr/>
      </xdr:nvSpPr>
      <xdr:spPr>
        <a:xfrm>
          <a:off x="13843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9" name="テキスト ボックス 278"/>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54973</xdr:rowOff>
    </xdr:from>
    <xdr:to>
      <xdr:col>65</xdr:col>
      <xdr:colOff>53975</xdr:colOff>
      <xdr:row>55</xdr:row>
      <xdr:rowOff>156573</xdr:rowOff>
    </xdr:to>
    <xdr:sp macro="" textlink="">
      <xdr:nvSpPr>
        <xdr:cNvPr id="280" name="楕円 279"/>
        <xdr:cNvSpPr/>
      </xdr:nvSpPr>
      <xdr:spPr>
        <a:xfrm>
          <a:off x="12954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166750</xdr:rowOff>
    </xdr:from>
    <xdr:ext cx="762000" cy="259045"/>
    <xdr:sp macro="" textlink="">
      <xdr:nvSpPr>
        <xdr:cNvPr id="281" name="テキスト ボックス 280"/>
        <xdr:cNvSpPr txBox="1"/>
      </xdr:nvSpPr>
      <xdr:spPr>
        <a:xfrm>
          <a:off x="12623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病院事業やごみ処理・し尿処理事業などを行う一部事務組合の負担金が多額となっていることから類似団体平均を大きく上回っている。平成３０年度は、御坊広域行政事務組合（ごみ処理・し尿処理施設）の負担金などの増により前年度比</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増となり、依然として類似団体の平均を上回っている。今後も補助金については、目的が達成されたと思われるものや不明瞭な補助金などは廃止も視野に、更なる削減を図る。さらに、一部事務組合においては、起債の償還が終了してきているが、今後、し尿処理施設などの更新計画もあることから計画的に取り組み、一部事務組合と合わせて歳出削減に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106426</xdr:rowOff>
    </xdr:to>
    <xdr:cxnSp macro="">
      <xdr:nvCxnSpPr>
        <xdr:cNvPr id="311" name="直線コネクタ 310"/>
        <xdr:cNvCxnSpPr/>
      </xdr:nvCxnSpPr>
      <xdr:spPr>
        <a:xfrm>
          <a:off x="15671800" y="63997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56134</xdr:rowOff>
    </xdr:to>
    <xdr:cxnSp macro="">
      <xdr:nvCxnSpPr>
        <xdr:cNvPr id="314" name="直線コネクタ 313"/>
        <xdr:cNvCxnSpPr/>
      </xdr:nvCxnSpPr>
      <xdr:spPr>
        <a:xfrm>
          <a:off x="14782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42418</xdr:rowOff>
    </xdr:to>
    <xdr:cxnSp macro="">
      <xdr:nvCxnSpPr>
        <xdr:cNvPr id="317" name="直線コネクタ 316"/>
        <xdr:cNvCxnSpPr/>
      </xdr:nvCxnSpPr>
      <xdr:spPr>
        <a:xfrm>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65278</xdr:rowOff>
    </xdr:to>
    <xdr:cxnSp macro="">
      <xdr:nvCxnSpPr>
        <xdr:cNvPr id="320" name="直線コネクタ 319"/>
        <xdr:cNvCxnSpPr/>
      </xdr:nvCxnSpPr>
      <xdr:spPr>
        <a:xfrm flipV="1">
          <a:off x="13004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0" name="楕円 329"/>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31"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2" name="楕円 331"/>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33" name="テキスト ボックス 332"/>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6" name="楕円 335"/>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7" name="テキスト ボックス 336"/>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8" name="楕円 337"/>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9" name="テキスト ボックス 338"/>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平成３０年度は緊急防災・減災事業債や学校教育施設整備事業債、臨時財政対策債の元金償還額が増加し、前年度比で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増となり、類似団体の平均も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上回った。今後も、防災関連事業や市内公立中学校改築に伴う元金償還額の増加が見込まれることから、継続・単独事業の精査を行い、事業の実施をより一層厳選し、適正な起債の活用・管理に努める。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33655</xdr:rowOff>
    </xdr:to>
    <xdr:cxnSp macro="">
      <xdr:nvCxnSpPr>
        <xdr:cNvPr id="371" name="直線コネクタ 370"/>
        <xdr:cNvCxnSpPr/>
      </xdr:nvCxnSpPr>
      <xdr:spPr>
        <a:xfrm>
          <a:off x="3987800" y="12888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29845</xdr:rowOff>
    </xdr:to>
    <xdr:cxnSp macro="">
      <xdr:nvCxnSpPr>
        <xdr:cNvPr id="374" name="直線コネクタ 373"/>
        <xdr:cNvCxnSpPr/>
      </xdr:nvCxnSpPr>
      <xdr:spPr>
        <a:xfrm>
          <a:off x="3098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xdr:rowOff>
    </xdr:from>
    <xdr:to>
      <xdr:col>15</xdr:col>
      <xdr:colOff>98425</xdr:colOff>
      <xdr:row>75</xdr:row>
      <xdr:rowOff>24130</xdr:rowOff>
    </xdr:to>
    <xdr:cxnSp macro="">
      <xdr:nvCxnSpPr>
        <xdr:cNvPr id="377" name="直線コネクタ 376"/>
        <xdr:cNvCxnSpPr/>
      </xdr:nvCxnSpPr>
      <xdr:spPr>
        <a:xfrm>
          <a:off x="2209800" y="12869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xdr:rowOff>
    </xdr:from>
    <xdr:to>
      <xdr:col>11</xdr:col>
      <xdr:colOff>9525</xdr:colOff>
      <xdr:row>75</xdr:row>
      <xdr:rowOff>24130</xdr:rowOff>
    </xdr:to>
    <xdr:cxnSp macro="">
      <xdr:nvCxnSpPr>
        <xdr:cNvPr id="380" name="直線コネクタ 379"/>
        <xdr:cNvCxnSpPr/>
      </xdr:nvCxnSpPr>
      <xdr:spPr>
        <a:xfrm flipV="1">
          <a:off x="1320800" y="128695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154305</xdr:rowOff>
    </xdr:from>
    <xdr:to>
      <xdr:col>24</xdr:col>
      <xdr:colOff>76200</xdr:colOff>
      <xdr:row>75</xdr:row>
      <xdr:rowOff>84455</xdr:rowOff>
    </xdr:to>
    <xdr:sp macro="" textlink="">
      <xdr:nvSpPr>
        <xdr:cNvPr id="390" name="楕円 389"/>
        <xdr:cNvSpPr/>
      </xdr:nvSpPr>
      <xdr:spPr>
        <a:xfrm>
          <a:off x="47752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762000" cy="259045"/>
    <xdr:sp macro="" textlink="">
      <xdr:nvSpPr>
        <xdr:cNvPr id="391" name="公債費該当値テキスト"/>
        <xdr:cNvSpPr txBox="1"/>
      </xdr:nvSpPr>
      <xdr:spPr>
        <a:xfrm>
          <a:off x="4914900" y="1281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2" name="楕円 391"/>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3" name="テキスト ボックス 392"/>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4" name="楕円 393"/>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59707</xdr:rowOff>
    </xdr:from>
    <xdr:ext cx="762000" cy="259045"/>
    <xdr:sp macro="" textlink="">
      <xdr:nvSpPr>
        <xdr:cNvPr id="395" name="テキスト ボックス 394"/>
        <xdr:cNvSpPr txBox="1"/>
      </xdr:nvSpPr>
      <xdr:spPr>
        <a:xfrm>
          <a:off x="2717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131445</xdr:rowOff>
    </xdr:from>
    <xdr:to>
      <xdr:col>11</xdr:col>
      <xdr:colOff>60325</xdr:colOff>
      <xdr:row>75</xdr:row>
      <xdr:rowOff>61595</xdr:rowOff>
    </xdr:to>
    <xdr:sp macro="" textlink="">
      <xdr:nvSpPr>
        <xdr:cNvPr id="396" name="楕円 395"/>
        <xdr:cNvSpPr/>
      </xdr:nvSpPr>
      <xdr:spPr>
        <a:xfrm>
          <a:off x="2159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71772</xdr:rowOff>
    </xdr:from>
    <xdr:ext cx="762000" cy="259045"/>
    <xdr:sp macro="" textlink="">
      <xdr:nvSpPr>
        <xdr:cNvPr id="397" name="テキスト ボックス 396"/>
        <xdr:cNvSpPr txBox="1"/>
      </xdr:nvSpPr>
      <xdr:spPr>
        <a:xfrm>
          <a:off x="1828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8" name="楕円 397"/>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9" name="テキスト ボックス 398"/>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人件費や扶助費、補助費等が類似団体に比べて高いため、公債費以外としても類似団体の平均を上回っている。補助費等や物件費で特に指標が悪化したため、前年度より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悪化している。それぞれの対策において真摯に取り組むことで、健全化に向けて徹底した歳出削減抑制に努める。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111761</xdr:rowOff>
    </xdr:from>
    <xdr:to>
      <xdr:col>82</xdr:col>
      <xdr:colOff>107950</xdr:colOff>
      <xdr:row>81</xdr:row>
      <xdr:rowOff>54611</xdr:rowOff>
    </xdr:to>
    <xdr:cxnSp macro="">
      <xdr:nvCxnSpPr>
        <xdr:cNvPr id="432" name="直線コネクタ 431"/>
        <xdr:cNvCxnSpPr/>
      </xdr:nvCxnSpPr>
      <xdr:spPr>
        <a:xfrm>
          <a:off x="15671800" y="138277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39370</xdr:rowOff>
    </xdr:from>
    <xdr:to>
      <xdr:col>78</xdr:col>
      <xdr:colOff>69850</xdr:colOff>
      <xdr:row>80</xdr:row>
      <xdr:rowOff>111761</xdr:rowOff>
    </xdr:to>
    <xdr:cxnSp macro="">
      <xdr:nvCxnSpPr>
        <xdr:cNvPr id="435" name="直線コネクタ 434"/>
        <xdr:cNvCxnSpPr/>
      </xdr:nvCxnSpPr>
      <xdr:spPr>
        <a:xfrm>
          <a:off x="14782800" y="137553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39370</xdr:rowOff>
    </xdr:from>
    <xdr:to>
      <xdr:col>73</xdr:col>
      <xdr:colOff>180975</xdr:colOff>
      <xdr:row>80</xdr:row>
      <xdr:rowOff>39370</xdr:rowOff>
    </xdr:to>
    <xdr:cxnSp macro="">
      <xdr:nvCxnSpPr>
        <xdr:cNvPr id="438" name="直線コネクタ 437"/>
        <xdr:cNvCxnSpPr/>
      </xdr:nvCxnSpPr>
      <xdr:spPr>
        <a:xfrm>
          <a:off x="13893800" y="13583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138430</xdr:rowOff>
    </xdr:to>
    <xdr:cxnSp macro="">
      <xdr:nvCxnSpPr>
        <xdr:cNvPr id="441" name="直線コネクタ 440"/>
        <xdr:cNvCxnSpPr/>
      </xdr:nvCxnSpPr>
      <xdr:spPr>
        <a:xfrm flipV="1">
          <a:off x="13004800" y="13583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3811</xdr:rowOff>
    </xdr:from>
    <xdr:to>
      <xdr:col>82</xdr:col>
      <xdr:colOff>158750</xdr:colOff>
      <xdr:row>81</xdr:row>
      <xdr:rowOff>105411</xdr:rowOff>
    </xdr:to>
    <xdr:sp macro="" textlink="">
      <xdr:nvSpPr>
        <xdr:cNvPr id="451" name="楕円 450"/>
        <xdr:cNvSpPr/>
      </xdr:nvSpPr>
      <xdr:spPr>
        <a:xfrm>
          <a:off x="164592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83838</xdr:rowOff>
    </xdr:from>
    <xdr:ext cx="762000" cy="259045"/>
    <xdr:sp macro="" textlink="">
      <xdr:nvSpPr>
        <xdr:cNvPr id="452" name="公債費以外該当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60961</xdr:rowOff>
    </xdr:from>
    <xdr:to>
      <xdr:col>78</xdr:col>
      <xdr:colOff>120650</xdr:colOff>
      <xdr:row>80</xdr:row>
      <xdr:rowOff>162561</xdr:rowOff>
    </xdr:to>
    <xdr:sp macro="" textlink="">
      <xdr:nvSpPr>
        <xdr:cNvPr id="453" name="楕円 452"/>
        <xdr:cNvSpPr/>
      </xdr:nvSpPr>
      <xdr:spPr>
        <a:xfrm>
          <a:off x="15621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147338</xdr:rowOff>
    </xdr:from>
    <xdr:ext cx="736600" cy="259045"/>
    <xdr:sp macro="" textlink="">
      <xdr:nvSpPr>
        <xdr:cNvPr id="454" name="テキスト ボックス 453"/>
        <xdr:cNvSpPr txBox="1"/>
      </xdr:nvSpPr>
      <xdr:spPr>
        <a:xfrm>
          <a:off x="15290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160020</xdr:rowOff>
    </xdr:from>
    <xdr:to>
      <xdr:col>74</xdr:col>
      <xdr:colOff>31750</xdr:colOff>
      <xdr:row>80</xdr:row>
      <xdr:rowOff>90170</xdr:rowOff>
    </xdr:to>
    <xdr:sp macro="" textlink="">
      <xdr:nvSpPr>
        <xdr:cNvPr id="455" name="楕円 454"/>
        <xdr:cNvSpPr/>
      </xdr:nvSpPr>
      <xdr:spPr>
        <a:xfrm>
          <a:off x="14732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74947</xdr:rowOff>
    </xdr:from>
    <xdr:ext cx="762000" cy="259045"/>
    <xdr:sp macro="" textlink="">
      <xdr:nvSpPr>
        <xdr:cNvPr id="456" name="テキスト ボックス 455"/>
        <xdr:cNvSpPr txBox="1"/>
      </xdr:nvSpPr>
      <xdr:spPr>
        <a:xfrm>
          <a:off x="14401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160020</xdr:rowOff>
    </xdr:from>
    <xdr:to>
      <xdr:col>69</xdr:col>
      <xdr:colOff>142875</xdr:colOff>
      <xdr:row>79</xdr:row>
      <xdr:rowOff>90170</xdr:rowOff>
    </xdr:to>
    <xdr:sp macro="" textlink="">
      <xdr:nvSpPr>
        <xdr:cNvPr id="457" name="楕円 456"/>
        <xdr:cNvSpPr/>
      </xdr:nvSpPr>
      <xdr:spPr>
        <a:xfrm>
          <a:off x="13843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74947</xdr:rowOff>
    </xdr:from>
    <xdr:ext cx="762000" cy="259045"/>
    <xdr:sp macro="" textlink="">
      <xdr:nvSpPr>
        <xdr:cNvPr id="458" name="テキスト ボックス 457"/>
        <xdr:cNvSpPr txBox="1"/>
      </xdr:nvSpPr>
      <xdr:spPr>
        <a:xfrm>
          <a:off x="13512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9" name="楕円 458"/>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60" name="テキスト ボックス 459"/>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81267</xdr:rowOff>
    </xdr:from>
    <xdr:to>
      <xdr:col>29</xdr:col>
      <xdr:colOff>127000</xdr:colOff>
      <xdr:row>15</xdr:row>
      <xdr:rowOff>151829</xdr:rowOff>
    </xdr:to>
    <xdr:cxnSp macro="">
      <xdr:nvCxnSpPr>
        <xdr:cNvPr id="50" name="直線コネクタ 49"/>
        <xdr:cNvCxnSpPr/>
      </xdr:nvCxnSpPr>
      <xdr:spPr bwMode="auto">
        <a:xfrm flipV="1">
          <a:off x="5003800" y="2700642"/>
          <a:ext cx="647700" cy="7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151829</xdr:rowOff>
    </xdr:from>
    <xdr:to>
      <xdr:col>26</xdr:col>
      <xdr:colOff>50800</xdr:colOff>
      <xdr:row>16</xdr:row>
      <xdr:rowOff>6604</xdr:rowOff>
    </xdr:to>
    <xdr:cxnSp macro="">
      <xdr:nvCxnSpPr>
        <xdr:cNvPr id="53" name="直線コネクタ 52"/>
        <xdr:cNvCxnSpPr/>
      </xdr:nvCxnSpPr>
      <xdr:spPr bwMode="auto">
        <a:xfrm flipV="1">
          <a:off x="4305300" y="2771204"/>
          <a:ext cx="698500" cy="26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144488</xdr:rowOff>
    </xdr:from>
    <xdr:to>
      <xdr:col>22</xdr:col>
      <xdr:colOff>114300</xdr:colOff>
      <xdr:row>16</xdr:row>
      <xdr:rowOff>6604</xdr:rowOff>
    </xdr:to>
    <xdr:cxnSp macro="">
      <xdr:nvCxnSpPr>
        <xdr:cNvPr id="56" name="直線コネクタ 55"/>
        <xdr:cNvCxnSpPr/>
      </xdr:nvCxnSpPr>
      <xdr:spPr bwMode="auto">
        <a:xfrm>
          <a:off x="3606800" y="2763863"/>
          <a:ext cx="698500" cy="3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144488</xdr:rowOff>
    </xdr:from>
    <xdr:to>
      <xdr:col>18</xdr:col>
      <xdr:colOff>177800</xdr:colOff>
      <xdr:row>16</xdr:row>
      <xdr:rowOff>16942</xdr:rowOff>
    </xdr:to>
    <xdr:cxnSp macro="">
      <xdr:nvCxnSpPr>
        <xdr:cNvPr id="59" name="直線コネクタ 58"/>
        <xdr:cNvCxnSpPr/>
      </xdr:nvCxnSpPr>
      <xdr:spPr bwMode="auto">
        <a:xfrm flipV="1">
          <a:off x="2908300" y="2763863"/>
          <a:ext cx="698500" cy="4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30467</xdr:rowOff>
    </xdr:from>
    <xdr:to>
      <xdr:col>29</xdr:col>
      <xdr:colOff>177800</xdr:colOff>
      <xdr:row>15</xdr:row>
      <xdr:rowOff>132067</xdr:rowOff>
    </xdr:to>
    <xdr:sp macro="" textlink="">
      <xdr:nvSpPr>
        <xdr:cNvPr id="69" name="楕円 68"/>
        <xdr:cNvSpPr/>
      </xdr:nvSpPr>
      <xdr:spPr bwMode="auto">
        <a:xfrm>
          <a:off x="5600700" y="264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46994</xdr:rowOff>
    </xdr:from>
    <xdr:ext cx="762000" cy="259045"/>
    <xdr:sp macro="" textlink="">
      <xdr:nvSpPr>
        <xdr:cNvPr id="70" name="人口1人当たり決算額の推移該当値テキスト130"/>
        <xdr:cNvSpPr txBox="1"/>
      </xdr:nvSpPr>
      <xdr:spPr>
        <a:xfrm>
          <a:off x="5740400" y="249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101029</xdr:rowOff>
    </xdr:from>
    <xdr:to>
      <xdr:col>26</xdr:col>
      <xdr:colOff>101600</xdr:colOff>
      <xdr:row>16</xdr:row>
      <xdr:rowOff>31179</xdr:rowOff>
    </xdr:to>
    <xdr:sp macro="" textlink="">
      <xdr:nvSpPr>
        <xdr:cNvPr id="71" name="楕円 70"/>
        <xdr:cNvSpPr/>
      </xdr:nvSpPr>
      <xdr:spPr bwMode="auto">
        <a:xfrm>
          <a:off x="4953000" y="272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41356</xdr:rowOff>
    </xdr:from>
    <xdr:ext cx="736600" cy="259045"/>
    <xdr:sp macro="" textlink="">
      <xdr:nvSpPr>
        <xdr:cNvPr id="72" name="テキスト ボックス 71"/>
        <xdr:cNvSpPr txBox="1"/>
      </xdr:nvSpPr>
      <xdr:spPr>
        <a:xfrm>
          <a:off x="4622800" y="248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127254</xdr:rowOff>
    </xdr:from>
    <xdr:to>
      <xdr:col>22</xdr:col>
      <xdr:colOff>165100</xdr:colOff>
      <xdr:row>16</xdr:row>
      <xdr:rowOff>57404</xdr:rowOff>
    </xdr:to>
    <xdr:sp macro="" textlink="">
      <xdr:nvSpPr>
        <xdr:cNvPr id="73" name="楕円 72"/>
        <xdr:cNvSpPr/>
      </xdr:nvSpPr>
      <xdr:spPr bwMode="auto">
        <a:xfrm>
          <a:off x="4254500" y="2746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67581</xdr:rowOff>
    </xdr:from>
    <xdr:ext cx="762000" cy="259045"/>
    <xdr:sp macro="" textlink="">
      <xdr:nvSpPr>
        <xdr:cNvPr id="74" name="テキスト ボックス 73"/>
        <xdr:cNvSpPr txBox="1"/>
      </xdr:nvSpPr>
      <xdr:spPr>
        <a:xfrm>
          <a:off x="3924300" y="25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93688</xdr:rowOff>
    </xdr:from>
    <xdr:to>
      <xdr:col>19</xdr:col>
      <xdr:colOff>38100</xdr:colOff>
      <xdr:row>16</xdr:row>
      <xdr:rowOff>23838</xdr:rowOff>
    </xdr:to>
    <xdr:sp macro="" textlink="">
      <xdr:nvSpPr>
        <xdr:cNvPr id="75" name="楕円 74"/>
        <xdr:cNvSpPr/>
      </xdr:nvSpPr>
      <xdr:spPr bwMode="auto">
        <a:xfrm>
          <a:off x="3556000" y="2713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34015</xdr:rowOff>
    </xdr:from>
    <xdr:ext cx="762000" cy="259045"/>
    <xdr:sp macro="" textlink="">
      <xdr:nvSpPr>
        <xdr:cNvPr id="76" name="テキスト ボックス 75"/>
        <xdr:cNvSpPr txBox="1"/>
      </xdr:nvSpPr>
      <xdr:spPr>
        <a:xfrm>
          <a:off x="3225800" y="248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137592</xdr:rowOff>
    </xdr:from>
    <xdr:to>
      <xdr:col>15</xdr:col>
      <xdr:colOff>101600</xdr:colOff>
      <xdr:row>16</xdr:row>
      <xdr:rowOff>67742</xdr:rowOff>
    </xdr:to>
    <xdr:sp macro="" textlink="">
      <xdr:nvSpPr>
        <xdr:cNvPr id="77" name="楕円 76"/>
        <xdr:cNvSpPr/>
      </xdr:nvSpPr>
      <xdr:spPr bwMode="auto">
        <a:xfrm>
          <a:off x="2857500" y="275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77919</xdr:rowOff>
    </xdr:from>
    <xdr:ext cx="762000" cy="259045"/>
    <xdr:sp macro="" textlink="">
      <xdr:nvSpPr>
        <xdr:cNvPr id="78" name="テキスト ボックス 77"/>
        <xdr:cNvSpPr txBox="1"/>
      </xdr:nvSpPr>
      <xdr:spPr>
        <a:xfrm>
          <a:off x="2527300" y="252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311415</xdr:rowOff>
    </xdr:from>
    <xdr:to>
      <xdr:col>29</xdr:col>
      <xdr:colOff>127000</xdr:colOff>
      <xdr:row>37</xdr:row>
      <xdr:rowOff>315900</xdr:rowOff>
    </xdr:to>
    <xdr:cxnSp macro="">
      <xdr:nvCxnSpPr>
        <xdr:cNvPr id="112" name="直線コネクタ 111"/>
        <xdr:cNvCxnSpPr/>
      </xdr:nvCxnSpPr>
      <xdr:spPr bwMode="auto">
        <a:xfrm flipV="1">
          <a:off x="5003800" y="7436115"/>
          <a:ext cx="647700" cy="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296193</xdr:rowOff>
    </xdr:from>
    <xdr:ext cx="762000" cy="259045"/>
    <xdr:sp macro="" textlink="">
      <xdr:nvSpPr>
        <xdr:cNvPr id="113" name="人口1人当たり決算額の推移平均値テキスト445"/>
        <xdr:cNvSpPr txBox="1"/>
      </xdr:nvSpPr>
      <xdr:spPr>
        <a:xfrm>
          <a:off x="5740400" y="7420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315900</xdr:rowOff>
    </xdr:from>
    <xdr:to>
      <xdr:col>26</xdr:col>
      <xdr:colOff>50800</xdr:colOff>
      <xdr:row>37</xdr:row>
      <xdr:rowOff>329688</xdr:rowOff>
    </xdr:to>
    <xdr:cxnSp macro="">
      <xdr:nvCxnSpPr>
        <xdr:cNvPr id="115" name="直線コネクタ 114"/>
        <xdr:cNvCxnSpPr/>
      </xdr:nvCxnSpPr>
      <xdr:spPr bwMode="auto">
        <a:xfrm flipV="1">
          <a:off x="4305300" y="7440600"/>
          <a:ext cx="6985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329688</xdr:rowOff>
    </xdr:from>
    <xdr:to>
      <xdr:col>22</xdr:col>
      <xdr:colOff>114300</xdr:colOff>
      <xdr:row>37</xdr:row>
      <xdr:rowOff>331273</xdr:rowOff>
    </xdr:to>
    <xdr:cxnSp macro="">
      <xdr:nvCxnSpPr>
        <xdr:cNvPr id="118" name="直線コネクタ 117"/>
        <xdr:cNvCxnSpPr/>
      </xdr:nvCxnSpPr>
      <xdr:spPr bwMode="auto">
        <a:xfrm flipV="1">
          <a:off x="3606800" y="7454388"/>
          <a:ext cx="6985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331273</xdr:rowOff>
    </xdr:from>
    <xdr:to>
      <xdr:col>18</xdr:col>
      <xdr:colOff>177800</xdr:colOff>
      <xdr:row>37</xdr:row>
      <xdr:rowOff>331491</xdr:rowOff>
    </xdr:to>
    <xdr:cxnSp macro="">
      <xdr:nvCxnSpPr>
        <xdr:cNvPr id="121" name="直線コネクタ 120"/>
        <xdr:cNvCxnSpPr/>
      </xdr:nvCxnSpPr>
      <xdr:spPr bwMode="auto">
        <a:xfrm flipV="1">
          <a:off x="2908300" y="7455973"/>
          <a:ext cx="698500" cy="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260615</xdr:rowOff>
    </xdr:from>
    <xdr:to>
      <xdr:col>29</xdr:col>
      <xdr:colOff>177800</xdr:colOff>
      <xdr:row>38</xdr:row>
      <xdr:rowOff>19315</xdr:rowOff>
    </xdr:to>
    <xdr:sp macro="" textlink="">
      <xdr:nvSpPr>
        <xdr:cNvPr id="131" name="楕円 130"/>
        <xdr:cNvSpPr/>
      </xdr:nvSpPr>
      <xdr:spPr bwMode="auto">
        <a:xfrm>
          <a:off x="5600700" y="738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105692</xdr:rowOff>
    </xdr:from>
    <xdr:ext cx="762000" cy="259045"/>
    <xdr:sp macro="" textlink="">
      <xdr:nvSpPr>
        <xdr:cNvPr id="132" name="人口1人当たり決算額の推移該当値テキスト445"/>
        <xdr:cNvSpPr txBox="1"/>
      </xdr:nvSpPr>
      <xdr:spPr>
        <a:xfrm>
          <a:off x="5740400" y="723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265100</xdr:rowOff>
    </xdr:from>
    <xdr:to>
      <xdr:col>26</xdr:col>
      <xdr:colOff>101600</xdr:colOff>
      <xdr:row>38</xdr:row>
      <xdr:rowOff>23800</xdr:rowOff>
    </xdr:to>
    <xdr:sp macro="" textlink="">
      <xdr:nvSpPr>
        <xdr:cNvPr id="133" name="楕円 132"/>
        <xdr:cNvSpPr/>
      </xdr:nvSpPr>
      <xdr:spPr bwMode="auto">
        <a:xfrm>
          <a:off x="4953000" y="738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33977</xdr:rowOff>
    </xdr:from>
    <xdr:ext cx="736600" cy="259045"/>
    <xdr:sp macro="" textlink="">
      <xdr:nvSpPr>
        <xdr:cNvPr id="134" name="テキスト ボックス 133"/>
        <xdr:cNvSpPr txBox="1"/>
      </xdr:nvSpPr>
      <xdr:spPr>
        <a:xfrm>
          <a:off x="4622800" y="71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278888</xdr:rowOff>
    </xdr:from>
    <xdr:to>
      <xdr:col>22</xdr:col>
      <xdr:colOff>165100</xdr:colOff>
      <xdr:row>38</xdr:row>
      <xdr:rowOff>37588</xdr:rowOff>
    </xdr:to>
    <xdr:sp macro="" textlink="">
      <xdr:nvSpPr>
        <xdr:cNvPr id="135" name="楕円 134"/>
        <xdr:cNvSpPr/>
      </xdr:nvSpPr>
      <xdr:spPr bwMode="auto">
        <a:xfrm>
          <a:off x="4254500" y="740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47765</xdr:rowOff>
    </xdr:from>
    <xdr:ext cx="762000" cy="259045"/>
    <xdr:sp macro="" textlink="">
      <xdr:nvSpPr>
        <xdr:cNvPr id="136" name="テキスト ボックス 135"/>
        <xdr:cNvSpPr txBox="1"/>
      </xdr:nvSpPr>
      <xdr:spPr>
        <a:xfrm>
          <a:off x="3924300" y="717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280473</xdr:rowOff>
    </xdr:from>
    <xdr:to>
      <xdr:col>19</xdr:col>
      <xdr:colOff>38100</xdr:colOff>
      <xdr:row>38</xdr:row>
      <xdr:rowOff>39173</xdr:rowOff>
    </xdr:to>
    <xdr:sp macro="" textlink="">
      <xdr:nvSpPr>
        <xdr:cNvPr id="137" name="楕円 136"/>
        <xdr:cNvSpPr/>
      </xdr:nvSpPr>
      <xdr:spPr bwMode="auto">
        <a:xfrm>
          <a:off x="3556000" y="740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23950</xdr:rowOff>
    </xdr:from>
    <xdr:ext cx="762000" cy="259045"/>
    <xdr:sp macro="" textlink="">
      <xdr:nvSpPr>
        <xdr:cNvPr id="138" name="テキスト ボックス 137"/>
        <xdr:cNvSpPr txBox="1"/>
      </xdr:nvSpPr>
      <xdr:spPr>
        <a:xfrm>
          <a:off x="3225800" y="749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280691</xdr:rowOff>
    </xdr:from>
    <xdr:to>
      <xdr:col>15</xdr:col>
      <xdr:colOff>101600</xdr:colOff>
      <xdr:row>38</xdr:row>
      <xdr:rowOff>39391</xdr:rowOff>
    </xdr:to>
    <xdr:sp macro="" textlink="">
      <xdr:nvSpPr>
        <xdr:cNvPr id="139" name="楕円 138"/>
        <xdr:cNvSpPr/>
      </xdr:nvSpPr>
      <xdr:spPr bwMode="auto">
        <a:xfrm>
          <a:off x="2857500" y="740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24168</xdr:rowOff>
    </xdr:from>
    <xdr:ext cx="762000" cy="259045"/>
    <xdr:sp macro="" textlink="">
      <xdr:nvSpPr>
        <xdr:cNvPr id="140" name="テキスト ボックス 139"/>
        <xdr:cNvSpPr txBox="1"/>
      </xdr:nvSpPr>
      <xdr:spPr>
        <a:xfrm>
          <a:off x="2527300" y="749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141503</xdr:rowOff>
    </xdr:from>
    <xdr:to>
      <xdr:col>24</xdr:col>
      <xdr:colOff>63500</xdr:colOff>
      <xdr:row>34</xdr:row>
      <xdr:rowOff>18542</xdr:rowOff>
    </xdr:to>
    <xdr:cxnSp macro="">
      <xdr:nvCxnSpPr>
        <xdr:cNvPr id="61" name="直線コネクタ 60"/>
        <xdr:cNvCxnSpPr/>
      </xdr:nvCxnSpPr>
      <xdr:spPr>
        <a:xfrm flipV="1">
          <a:off x="3797300" y="5799353"/>
          <a:ext cx="8382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169545</xdr:rowOff>
    </xdr:from>
    <xdr:to>
      <xdr:col>19</xdr:col>
      <xdr:colOff>177800</xdr:colOff>
      <xdr:row>34</xdr:row>
      <xdr:rowOff>18542</xdr:rowOff>
    </xdr:to>
    <xdr:cxnSp macro="">
      <xdr:nvCxnSpPr>
        <xdr:cNvPr id="64" name="直線コネクタ 63"/>
        <xdr:cNvCxnSpPr/>
      </xdr:nvCxnSpPr>
      <xdr:spPr>
        <a:xfrm>
          <a:off x="2908300" y="5827395"/>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169545</xdr:rowOff>
    </xdr:from>
    <xdr:to>
      <xdr:col>15</xdr:col>
      <xdr:colOff>50800</xdr:colOff>
      <xdr:row>34</xdr:row>
      <xdr:rowOff>4788</xdr:rowOff>
    </xdr:to>
    <xdr:cxnSp macro="">
      <xdr:nvCxnSpPr>
        <xdr:cNvPr id="67" name="直線コネクタ 66"/>
        <xdr:cNvCxnSpPr/>
      </xdr:nvCxnSpPr>
      <xdr:spPr>
        <a:xfrm flipV="1">
          <a:off x="2019300" y="5827395"/>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92901</xdr:rowOff>
    </xdr:from>
    <xdr:to>
      <xdr:col>10</xdr:col>
      <xdr:colOff>114300</xdr:colOff>
      <xdr:row>34</xdr:row>
      <xdr:rowOff>4788</xdr:rowOff>
    </xdr:to>
    <xdr:cxnSp macro="">
      <xdr:nvCxnSpPr>
        <xdr:cNvPr id="70" name="直線コネクタ 69"/>
        <xdr:cNvCxnSpPr/>
      </xdr:nvCxnSpPr>
      <xdr:spPr>
        <a:xfrm>
          <a:off x="1130300" y="5750751"/>
          <a:ext cx="889000" cy="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90703</xdr:rowOff>
    </xdr:from>
    <xdr:to>
      <xdr:col>24</xdr:col>
      <xdr:colOff>114300</xdr:colOff>
      <xdr:row>34</xdr:row>
      <xdr:rowOff>20853</xdr:rowOff>
    </xdr:to>
    <xdr:sp macro="" textlink="">
      <xdr:nvSpPr>
        <xdr:cNvPr id="80" name="楕円 79"/>
        <xdr:cNvSpPr/>
      </xdr:nvSpPr>
      <xdr:spPr>
        <a:xfrm>
          <a:off x="4584700" y="5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113580</xdr:rowOff>
    </xdr:from>
    <xdr:ext cx="599010" cy="259045"/>
    <xdr:sp macro="" textlink="">
      <xdr:nvSpPr>
        <xdr:cNvPr id="81" name="人件費該当値テキスト"/>
        <xdr:cNvSpPr txBox="1"/>
      </xdr:nvSpPr>
      <xdr:spPr>
        <a:xfrm>
          <a:off x="4686300" y="559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139192</xdr:rowOff>
    </xdr:from>
    <xdr:to>
      <xdr:col>20</xdr:col>
      <xdr:colOff>38100</xdr:colOff>
      <xdr:row>34</xdr:row>
      <xdr:rowOff>69342</xdr:rowOff>
    </xdr:to>
    <xdr:sp macro="" textlink="">
      <xdr:nvSpPr>
        <xdr:cNvPr id="82" name="楕円 81"/>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85869</xdr:rowOff>
    </xdr:from>
    <xdr:ext cx="534377" cy="259045"/>
    <xdr:sp macro="" textlink="">
      <xdr:nvSpPr>
        <xdr:cNvPr id="83" name="テキスト ボックス 82"/>
        <xdr:cNvSpPr txBox="1"/>
      </xdr:nvSpPr>
      <xdr:spPr>
        <a:xfrm>
          <a:off x="3530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118745</xdr:rowOff>
    </xdr:from>
    <xdr:to>
      <xdr:col>15</xdr:col>
      <xdr:colOff>101600</xdr:colOff>
      <xdr:row>34</xdr:row>
      <xdr:rowOff>48895</xdr:rowOff>
    </xdr:to>
    <xdr:sp macro="" textlink="">
      <xdr:nvSpPr>
        <xdr:cNvPr id="84" name="楕円 83"/>
        <xdr:cNvSpPr/>
      </xdr:nvSpPr>
      <xdr:spPr>
        <a:xfrm>
          <a:off x="2857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65422</xdr:rowOff>
    </xdr:from>
    <xdr:ext cx="599010" cy="259045"/>
    <xdr:sp macro="" textlink="">
      <xdr:nvSpPr>
        <xdr:cNvPr id="85" name="テキスト ボックス 84"/>
        <xdr:cNvSpPr txBox="1"/>
      </xdr:nvSpPr>
      <xdr:spPr>
        <a:xfrm>
          <a:off x="2608795" y="55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125438</xdr:rowOff>
    </xdr:from>
    <xdr:to>
      <xdr:col>10</xdr:col>
      <xdr:colOff>165100</xdr:colOff>
      <xdr:row>34</xdr:row>
      <xdr:rowOff>55588</xdr:rowOff>
    </xdr:to>
    <xdr:sp macro="" textlink="">
      <xdr:nvSpPr>
        <xdr:cNvPr id="86" name="楕円 85"/>
        <xdr:cNvSpPr/>
      </xdr:nvSpPr>
      <xdr:spPr>
        <a:xfrm>
          <a:off x="1968500" y="57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72115</xdr:rowOff>
    </xdr:from>
    <xdr:ext cx="599010" cy="259045"/>
    <xdr:sp macro="" textlink="">
      <xdr:nvSpPr>
        <xdr:cNvPr id="87" name="テキスト ボックス 86"/>
        <xdr:cNvSpPr txBox="1"/>
      </xdr:nvSpPr>
      <xdr:spPr>
        <a:xfrm>
          <a:off x="1719795" y="555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42101</xdr:rowOff>
    </xdr:from>
    <xdr:to>
      <xdr:col>6</xdr:col>
      <xdr:colOff>38100</xdr:colOff>
      <xdr:row>33</xdr:row>
      <xdr:rowOff>143701</xdr:rowOff>
    </xdr:to>
    <xdr:sp macro="" textlink="">
      <xdr:nvSpPr>
        <xdr:cNvPr id="88" name="楕円 87"/>
        <xdr:cNvSpPr/>
      </xdr:nvSpPr>
      <xdr:spPr>
        <a:xfrm>
          <a:off x="1079500" y="56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160228</xdr:rowOff>
    </xdr:from>
    <xdr:ext cx="599010" cy="259045"/>
    <xdr:sp macro="" textlink="">
      <xdr:nvSpPr>
        <xdr:cNvPr id="89" name="テキスト ボックス 88"/>
        <xdr:cNvSpPr txBox="1"/>
      </xdr:nvSpPr>
      <xdr:spPr>
        <a:xfrm>
          <a:off x="830795" y="547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148420</xdr:rowOff>
    </xdr:from>
    <xdr:to>
      <xdr:col>24</xdr:col>
      <xdr:colOff>63500</xdr:colOff>
      <xdr:row>57</xdr:row>
      <xdr:rowOff>46965</xdr:rowOff>
    </xdr:to>
    <xdr:cxnSp macro="">
      <xdr:nvCxnSpPr>
        <xdr:cNvPr id="121" name="直線コネクタ 120"/>
        <xdr:cNvCxnSpPr/>
      </xdr:nvCxnSpPr>
      <xdr:spPr>
        <a:xfrm flipV="1">
          <a:off x="3797300" y="9749620"/>
          <a:ext cx="838200" cy="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46965</xdr:rowOff>
    </xdr:from>
    <xdr:to>
      <xdr:col>19</xdr:col>
      <xdr:colOff>177800</xdr:colOff>
      <xdr:row>57</xdr:row>
      <xdr:rowOff>51700</xdr:rowOff>
    </xdr:to>
    <xdr:cxnSp macro="">
      <xdr:nvCxnSpPr>
        <xdr:cNvPr id="124" name="直線コネクタ 123"/>
        <xdr:cNvCxnSpPr/>
      </xdr:nvCxnSpPr>
      <xdr:spPr>
        <a:xfrm flipV="1">
          <a:off x="2908300" y="981961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51700</xdr:rowOff>
    </xdr:from>
    <xdr:to>
      <xdr:col>15</xdr:col>
      <xdr:colOff>50800</xdr:colOff>
      <xdr:row>57</xdr:row>
      <xdr:rowOff>95841</xdr:rowOff>
    </xdr:to>
    <xdr:cxnSp macro="">
      <xdr:nvCxnSpPr>
        <xdr:cNvPr id="127" name="直線コネクタ 126"/>
        <xdr:cNvCxnSpPr/>
      </xdr:nvCxnSpPr>
      <xdr:spPr>
        <a:xfrm flipV="1">
          <a:off x="2019300" y="9824350"/>
          <a:ext cx="889000" cy="4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95841</xdr:rowOff>
    </xdr:from>
    <xdr:to>
      <xdr:col>10</xdr:col>
      <xdr:colOff>114300</xdr:colOff>
      <xdr:row>57</xdr:row>
      <xdr:rowOff>107032</xdr:rowOff>
    </xdr:to>
    <xdr:cxnSp macro="">
      <xdr:nvCxnSpPr>
        <xdr:cNvPr id="130" name="直線コネクタ 129"/>
        <xdr:cNvCxnSpPr/>
      </xdr:nvCxnSpPr>
      <xdr:spPr>
        <a:xfrm flipV="1">
          <a:off x="1130300" y="9868491"/>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97620</xdr:rowOff>
    </xdr:from>
    <xdr:to>
      <xdr:col>24</xdr:col>
      <xdr:colOff>114300</xdr:colOff>
      <xdr:row>57</xdr:row>
      <xdr:rowOff>27770</xdr:rowOff>
    </xdr:to>
    <xdr:sp macro="" textlink="">
      <xdr:nvSpPr>
        <xdr:cNvPr id="140" name="楕円 139"/>
        <xdr:cNvSpPr/>
      </xdr:nvSpPr>
      <xdr:spPr>
        <a:xfrm>
          <a:off x="4584700" y="9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76047</xdr:rowOff>
    </xdr:from>
    <xdr:ext cx="534377" cy="259045"/>
    <xdr:sp macro="" textlink="">
      <xdr:nvSpPr>
        <xdr:cNvPr id="141" name="物件費該当値テキスト"/>
        <xdr:cNvSpPr txBox="1"/>
      </xdr:nvSpPr>
      <xdr:spPr>
        <a:xfrm>
          <a:off x="4686300" y="96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167615</xdr:rowOff>
    </xdr:from>
    <xdr:to>
      <xdr:col>20</xdr:col>
      <xdr:colOff>38100</xdr:colOff>
      <xdr:row>57</xdr:row>
      <xdr:rowOff>97765</xdr:rowOff>
    </xdr:to>
    <xdr:sp macro="" textlink="">
      <xdr:nvSpPr>
        <xdr:cNvPr id="142" name="楕円 141"/>
        <xdr:cNvSpPr/>
      </xdr:nvSpPr>
      <xdr:spPr>
        <a:xfrm>
          <a:off x="3746500" y="97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88892</xdr:rowOff>
    </xdr:from>
    <xdr:ext cx="534377" cy="259045"/>
    <xdr:sp macro="" textlink="">
      <xdr:nvSpPr>
        <xdr:cNvPr id="143" name="テキスト ボックス 142"/>
        <xdr:cNvSpPr txBox="1"/>
      </xdr:nvSpPr>
      <xdr:spPr>
        <a:xfrm>
          <a:off x="3530111" y="98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900</xdr:rowOff>
    </xdr:from>
    <xdr:to>
      <xdr:col>15</xdr:col>
      <xdr:colOff>101600</xdr:colOff>
      <xdr:row>57</xdr:row>
      <xdr:rowOff>102500</xdr:rowOff>
    </xdr:to>
    <xdr:sp macro="" textlink="">
      <xdr:nvSpPr>
        <xdr:cNvPr id="144" name="楕円 143"/>
        <xdr:cNvSpPr/>
      </xdr:nvSpPr>
      <xdr:spPr>
        <a:xfrm>
          <a:off x="2857500" y="97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93627</xdr:rowOff>
    </xdr:from>
    <xdr:ext cx="534377" cy="259045"/>
    <xdr:sp macro="" textlink="">
      <xdr:nvSpPr>
        <xdr:cNvPr id="145" name="テキスト ボックス 144"/>
        <xdr:cNvSpPr txBox="1"/>
      </xdr:nvSpPr>
      <xdr:spPr>
        <a:xfrm>
          <a:off x="2641111" y="986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45041</xdr:rowOff>
    </xdr:from>
    <xdr:to>
      <xdr:col>10</xdr:col>
      <xdr:colOff>165100</xdr:colOff>
      <xdr:row>57</xdr:row>
      <xdr:rowOff>146641</xdr:rowOff>
    </xdr:to>
    <xdr:sp macro="" textlink="">
      <xdr:nvSpPr>
        <xdr:cNvPr id="146" name="楕円 145"/>
        <xdr:cNvSpPr/>
      </xdr:nvSpPr>
      <xdr:spPr>
        <a:xfrm>
          <a:off x="19685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137768</xdr:rowOff>
    </xdr:from>
    <xdr:ext cx="534377" cy="259045"/>
    <xdr:sp macro="" textlink="">
      <xdr:nvSpPr>
        <xdr:cNvPr id="147" name="テキスト ボックス 146"/>
        <xdr:cNvSpPr txBox="1"/>
      </xdr:nvSpPr>
      <xdr:spPr>
        <a:xfrm>
          <a:off x="1752111" y="99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56232</xdr:rowOff>
    </xdr:from>
    <xdr:to>
      <xdr:col>6</xdr:col>
      <xdr:colOff>38100</xdr:colOff>
      <xdr:row>57</xdr:row>
      <xdr:rowOff>157832</xdr:rowOff>
    </xdr:to>
    <xdr:sp macro="" textlink="">
      <xdr:nvSpPr>
        <xdr:cNvPr id="148" name="楕円 147"/>
        <xdr:cNvSpPr/>
      </xdr:nvSpPr>
      <xdr:spPr>
        <a:xfrm>
          <a:off x="1079500" y="982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148959</xdr:rowOff>
    </xdr:from>
    <xdr:ext cx="534377" cy="259045"/>
    <xdr:sp macro="" textlink="">
      <xdr:nvSpPr>
        <xdr:cNvPr id="149" name="テキスト ボックス 148"/>
        <xdr:cNvSpPr txBox="1"/>
      </xdr:nvSpPr>
      <xdr:spPr>
        <a:xfrm>
          <a:off x="863111" y="992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94049</xdr:rowOff>
    </xdr:from>
    <xdr:to>
      <xdr:col>24</xdr:col>
      <xdr:colOff>63500</xdr:colOff>
      <xdr:row>78</xdr:row>
      <xdr:rowOff>107330</xdr:rowOff>
    </xdr:to>
    <xdr:cxnSp macro="">
      <xdr:nvCxnSpPr>
        <xdr:cNvPr id="176" name="直線コネクタ 175"/>
        <xdr:cNvCxnSpPr/>
      </xdr:nvCxnSpPr>
      <xdr:spPr>
        <a:xfrm flipV="1">
          <a:off x="3797300" y="13467149"/>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107330</xdr:rowOff>
    </xdr:from>
    <xdr:to>
      <xdr:col>19</xdr:col>
      <xdr:colOff>177800</xdr:colOff>
      <xdr:row>78</xdr:row>
      <xdr:rowOff>108953</xdr:rowOff>
    </xdr:to>
    <xdr:cxnSp macro="">
      <xdr:nvCxnSpPr>
        <xdr:cNvPr id="179" name="直線コネクタ 178"/>
        <xdr:cNvCxnSpPr/>
      </xdr:nvCxnSpPr>
      <xdr:spPr>
        <a:xfrm flipV="1">
          <a:off x="2908300" y="1348043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108953</xdr:rowOff>
    </xdr:from>
    <xdr:to>
      <xdr:col>15</xdr:col>
      <xdr:colOff>50800</xdr:colOff>
      <xdr:row>78</xdr:row>
      <xdr:rowOff>111261</xdr:rowOff>
    </xdr:to>
    <xdr:cxnSp macro="">
      <xdr:nvCxnSpPr>
        <xdr:cNvPr id="182" name="直線コネクタ 181"/>
        <xdr:cNvCxnSpPr/>
      </xdr:nvCxnSpPr>
      <xdr:spPr>
        <a:xfrm flipV="1">
          <a:off x="2019300" y="1348205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110142</xdr:rowOff>
    </xdr:from>
    <xdr:to>
      <xdr:col>10</xdr:col>
      <xdr:colOff>114300</xdr:colOff>
      <xdr:row>78</xdr:row>
      <xdr:rowOff>111261</xdr:rowOff>
    </xdr:to>
    <xdr:cxnSp macro="">
      <xdr:nvCxnSpPr>
        <xdr:cNvPr id="185" name="直線コネクタ 184"/>
        <xdr:cNvCxnSpPr/>
      </xdr:nvCxnSpPr>
      <xdr:spPr>
        <a:xfrm>
          <a:off x="1130300" y="13483242"/>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43249</xdr:rowOff>
    </xdr:from>
    <xdr:to>
      <xdr:col>24</xdr:col>
      <xdr:colOff>114300</xdr:colOff>
      <xdr:row>78</xdr:row>
      <xdr:rowOff>144849</xdr:rowOff>
    </xdr:to>
    <xdr:sp macro="" textlink="">
      <xdr:nvSpPr>
        <xdr:cNvPr id="195" name="楕円 194"/>
        <xdr:cNvSpPr/>
      </xdr:nvSpPr>
      <xdr:spPr>
        <a:xfrm>
          <a:off x="45847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129626</xdr:rowOff>
    </xdr:from>
    <xdr:ext cx="469744" cy="259045"/>
    <xdr:sp macro="" textlink="">
      <xdr:nvSpPr>
        <xdr:cNvPr id="196" name="維持補修費該当値テキスト"/>
        <xdr:cNvSpPr txBox="1"/>
      </xdr:nvSpPr>
      <xdr:spPr>
        <a:xfrm>
          <a:off x="4686300" y="1333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56530</xdr:rowOff>
    </xdr:from>
    <xdr:to>
      <xdr:col>20</xdr:col>
      <xdr:colOff>38100</xdr:colOff>
      <xdr:row>78</xdr:row>
      <xdr:rowOff>158130</xdr:rowOff>
    </xdr:to>
    <xdr:sp macro="" textlink="">
      <xdr:nvSpPr>
        <xdr:cNvPr id="197" name="楕円 196"/>
        <xdr:cNvSpPr/>
      </xdr:nvSpPr>
      <xdr:spPr>
        <a:xfrm>
          <a:off x="3746500" y="134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149257</xdr:rowOff>
    </xdr:from>
    <xdr:ext cx="469744" cy="259045"/>
    <xdr:sp macro="" textlink="">
      <xdr:nvSpPr>
        <xdr:cNvPr id="198" name="テキスト ボックス 197"/>
        <xdr:cNvSpPr txBox="1"/>
      </xdr:nvSpPr>
      <xdr:spPr>
        <a:xfrm>
          <a:off x="3562428" y="135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58153</xdr:rowOff>
    </xdr:from>
    <xdr:to>
      <xdr:col>15</xdr:col>
      <xdr:colOff>101600</xdr:colOff>
      <xdr:row>78</xdr:row>
      <xdr:rowOff>159753</xdr:rowOff>
    </xdr:to>
    <xdr:sp macro="" textlink="">
      <xdr:nvSpPr>
        <xdr:cNvPr id="199" name="楕円 198"/>
        <xdr:cNvSpPr/>
      </xdr:nvSpPr>
      <xdr:spPr>
        <a:xfrm>
          <a:off x="28575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150880</xdr:rowOff>
    </xdr:from>
    <xdr:ext cx="469744" cy="259045"/>
    <xdr:sp macro="" textlink="">
      <xdr:nvSpPr>
        <xdr:cNvPr id="200" name="テキスト ボックス 199"/>
        <xdr:cNvSpPr txBox="1"/>
      </xdr:nvSpPr>
      <xdr:spPr>
        <a:xfrm>
          <a:off x="2673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60461</xdr:rowOff>
    </xdr:from>
    <xdr:to>
      <xdr:col>10</xdr:col>
      <xdr:colOff>165100</xdr:colOff>
      <xdr:row>78</xdr:row>
      <xdr:rowOff>162061</xdr:rowOff>
    </xdr:to>
    <xdr:sp macro="" textlink="">
      <xdr:nvSpPr>
        <xdr:cNvPr id="201" name="楕円 200"/>
        <xdr:cNvSpPr/>
      </xdr:nvSpPr>
      <xdr:spPr>
        <a:xfrm>
          <a:off x="1968500" y="1343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153188</xdr:rowOff>
    </xdr:from>
    <xdr:ext cx="469744" cy="259045"/>
    <xdr:sp macro="" textlink="">
      <xdr:nvSpPr>
        <xdr:cNvPr id="202" name="テキスト ボックス 201"/>
        <xdr:cNvSpPr txBox="1"/>
      </xdr:nvSpPr>
      <xdr:spPr>
        <a:xfrm>
          <a:off x="1784428" y="1352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59342</xdr:rowOff>
    </xdr:from>
    <xdr:to>
      <xdr:col>6</xdr:col>
      <xdr:colOff>38100</xdr:colOff>
      <xdr:row>78</xdr:row>
      <xdr:rowOff>160942</xdr:rowOff>
    </xdr:to>
    <xdr:sp macro="" textlink="">
      <xdr:nvSpPr>
        <xdr:cNvPr id="203" name="楕円 202"/>
        <xdr:cNvSpPr/>
      </xdr:nvSpPr>
      <xdr:spPr>
        <a:xfrm>
          <a:off x="1079500" y="134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152069</xdr:rowOff>
    </xdr:from>
    <xdr:ext cx="469744" cy="259045"/>
    <xdr:sp macro="" textlink="">
      <xdr:nvSpPr>
        <xdr:cNvPr id="204" name="テキスト ボックス 203"/>
        <xdr:cNvSpPr txBox="1"/>
      </xdr:nvSpPr>
      <xdr:spPr>
        <a:xfrm>
          <a:off x="895428" y="135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170726</xdr:rowOff>
    </xdr:from>
    <xdr:to>
      <xdr:col>24</xdr:col>
      <xdr:colOff>63500</xdr:colOff>
      <xdr:row>94</xdr:row>
      <xdr:rowOff>25172</xdr:rowOff>
    </xdr:to>
    <xdr:cxnSp macro="">
      <xdr:nvCxnSpPr>
        <xdr:cNvPr id="234" name="直線コネクタ 233"/>
        <xdr:cNvCxnSpPr/>
      </xdr:nvCxnSpPr>
      <xdr:spPr>
        <a:xfrm>
          <a:off x="3797300" y="16115576"/>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170726</xdr:rowOff>
    </xdr:from>
    <xdr:to>
      <xdr:col>19</xdr:col>
      <xdr:colOff>177800</xdr:colOff>
      <xdr:row>94</xdr:row>
      <xdr:rowOff>17387</xdr:rowOff>
    </xdr:to>
    <xdr:cxnSp macro="">
      <xdr:nvCxnSpPr>
        <xdr:cNvPr id="237" name="直線コネクタ 236"/>
        <xdr:cNvCxnSpPr/>
      </xdr:nvCxnSpPr>
      <xdr:spPr>
        <a:xfrm flipV="1">
          <a:off x="2908300" y="16115576"/>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17387</xdr:rowOff>
    </xdr:from>
    <xdr:to>
      <xdr:col>15</xdr:col>
      <xdr:colOff>50800</xdr:colOff>
      <xdr:row>94</xdr:row>
      <xdr:rowOff>84265</xdr:rowOff>
    </xdr:to>
    <xdr:cxnSp macro="">
      <xdr:nvCxnSpPr>
        <xdr:cNvPr id="240" name="直線コネクタ 239"/>
        <xdr:cNvCxnSpPr/>
      </xdr:nvCxnSpPr>
      <xdr:spPr>
        <a:xfrm flipV="1">
          <a:off x="2019300" y="16133687"/>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84265</xdr:rowOff>
    </xdr:from>
    <xdr:to>
      <xdr:col>10</xdr:col>
      <xdr:colOff>114300</xdr:colOff>
      <xdr:row>94</xdr:row>
      <xdr:rowOff>101295</xdr:rowOff>
    </xdr:to>
    <xdr:cxnSp macro="">
      <xdr:nvCxnSpPr>
        <xdr:cNvPr id="243" name="直線コネクタ 242"/>
        <xdr:cNvCxnSpPr/>
      </xdr:nvCxnSpPr>
      <xdr:spPr>
        <a:xfrm flipV="1">
          <a:off x="1130300" y="1620056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145822</xdr:rowOff>
    </xdr:from>
    <xdr:to>
      <xdr:col>24</xdr:col>
      <xdr:colOff>114300</xdr:colOff>
      <xdr:row>94</xdr:row>
      <xdr:rowOff>75972</xdr:rowOff>
    </xdr:to>
    <xdr:sp macro="" textlink="">
      <xdr:nvSpPr>
        <xdr:cNvPr id="253" name="楕円 252"/>
        <xdr:cNvSpPr/>
      </xdr:nvSpPr>
      <xdr:spPr>
        <a:xfrm>
          <a:off x="4584700" y="160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168699</xdr:rowOff>
    </xdr:from>
    <xdr:ext cx="599010" cy="259045"/>
    <xdr:sp macro="" textlink="">
      <xdr:nvSpPr>
        <xdr:cNvPr id="254" name="扶助費該当値テキスト"/>
        <xdr:cNvSpPr txBox="1"/>
      </xdr:nvSpPr>
      <xdr:spPr>
        <a:xfrm>
          <a:off x="4686300" y="159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119926</xdr:rowOff>
    </xdr:from>
    <xdr:to>
      <xdr:col>20</xdr:col>
      <xdr:colOff>38100</xdr:colOff>
      <xdr:row>94</xdr:row>
      <xdr:rowOff>50076</xdr:rowOff>
    </xdr:to>
    <xdr:sp macro="" textlink="">
      <xdr:nvSpPr>
        <xdr:cNvPr id="255" name="楕円 254"/>
        <xdr:cNvSpPr/>
      </xdr:nvSpPr>
      <xdr:spPr>
        <a:xfrm>
          <a:off x="3746500" y="160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66603</xdr:rowOff>
    </xdr:from>
    <xdr:ext cx="599010" cy="259045"/>
    <xdr:sp macro="" textlink="">
      <xdr:nvSpPr>
        <xdr:cNvPr id="256" name="テキスト ボックス 255"/>
        <xdr:cNvSpPr txBox="1"/>
      </xdr:nvSpPr>
      <xdr:spPr>
        <a:xfrm>
          <a:off x="3497795" y="1584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138037</xdr:rowOff>
    </xdr:from>
    <xdr:to>
      <xdr:col>15</xdr:col>
      <xdr:colOff>101600</xdr:colOff>
      <xdr:row>94</xdr:row>
      <xdr:rowOff>68187</xdr:rowOff>
    </xdr:to>
    <xdr:sp macro="" textlink="">
      <xdr:nvSpPr>
        <xdr:cNvPr id="257" name="楕円 256"/>
        <xdr:cNvSpPr/>
      </xdr:nvSpPr>
      <xdr:spPr>
        <a:xfrm>
          <a:off x="2857500" y="160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84714</xdr:rowOff>
    </xdr:from>
    <xdr:ext cx="599010" cy="259045"/>
    <xdr:sp macro="" textlink="">
      <xdr:nvSpPr>
        <xdr:cNvPr id="258" name="テキスト ボックス 257"/>
        <xdr:cNvSpPr txBox="1"/>
      </xdr:nvSpPr>
      <xdr:spPr>
        <a:xfrm>
          <a:off x="2608795" y="1585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33465</xdr:rowOff>
    </xdr:from>
    <xdr:to>
      <xdr:col>10</xdr:col>
      <xdr:colOff>165100</xdr:colOff>
      <xdr:row>94</xdr:row>
      <xdr:rowOff>135065</xdr:rowOff>
    </xdr:to>
    <xdr:sp macro="" textlink="">
      <xdr:nvSpPr>
        <xdr:cNvPr id="259" name="楕円 258"/>
        <xdr:cNvSpPr/>
      </xdr:nvSpPr>
      <xdr:spPr>
        <a:xfrm>
          <a:off x="19685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151592</xdr:rowOff>
    </xdr:from>
    <xdr:ext cx="599010" cy="259045"/>
    <xdr:sp macro="" textlink="">
      <xdr:nvSpPr>
        <xdr:cNvPr id="260" name="テキスト ボックス 259"/>
        <xdr:cNvSpPr txBox="1"/>
      </xdr:nvSpPr>
      <xdr:spPr>
        <a:xfrm>
          <a:off x="1719795" y="1592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50495</xdr:rowOff>
    </xdr:from>
    <xdr:to>
      <xdr:col>6</xdr:col>
      <xdr:colOff>38100</xdr:colOff>
      <xdr:row>94</xdr:row>
      <xdr:rowOff>152095</xdr:rowOff>
    </xdr:to>
    <xdr:sp macro="" textlink="">
      <xdr:nvSpPr>
        <xdr:cNvPr id="261" name="楕円 260"/>
        <xdr:cNvSpPr/>
      </xdr:nvSpPr>
      <xdr:spPr>
        <a:xfrm>
          <a:off x="1079500" y="161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168622</xdr:rowOff>
    </xdr:from>
    <xdr:ext cx="599010" cy="259045"/>
    <xdr:sp macro="" textlink="">
      <xdr:nvSpPr>
        <xdr:cNvPr id="262" name="テキスト ボックス 261"/>
        <xdr:cNvSpPr txBox="1"/>
      </xdr:nvSpPr>
      <xdr:spPr>
        <a:xfrm>
          <a:off x="830795" y="1594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106134</xdr:rowOff>
    </xdr:from>
    <xdr:to>
      <xdr:col>55</xdr:col>
      <xdr:colOff>0</xdr:colOff>
      <xdr:row>36</xdr:row>
      <xdr:rowOff>147808</xdr:rowOff>
    </xdr:to>
    <xdr:cxnSp macro="">
      <xdr:nvCxnSpPr>
        <xdr:cNvPr id="291" name="直線コネクタ 290"/>
        <xdr:cNvCxnSpPr/>
      </xdr:nvCxnSpPr>
      <xdr:spPr>
        <a:xfrm flipV="1">
          <a:off x="9639300" y="6278334"/>
          <a:ext cx="8382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123127</xdr:rowOff>
    </xdr:from>
    <xdr:to>
      <xdr:col>50</xdr:col>
      <xdr:colOff>114300</xdr:colOff>
      <xdr:row>36</xdr:row>
      <xdr:rowOff>147808</xdr:rowOff>
    </xdr:to>
    <xdr:cxnSp macro="">
      <xdr:nvCxnSpPr>
        <xdr:cNvPr id="294" name="直線コネクタ 293"/>
        <xdr:cNvCxnSpPr/>
      </xdr:nvCxnSpPr>
      <xdr:spPr>
        <a:xfrm>
          <a:off x="8750300" y="6295327"/>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97005</xdr:rowOff>
    </xdr:from>
    <xdr:to>
      <xdr:col>45</xdr:col>
      <xdr:colOff>177800</xdr:colOff>
      <xdr:row>36</xdr:row>
      <xdr:rowOff>123127</xdr:rowOff>
    </xdr:to>
    <xdr:cxnSp macro="">
      <xdr:nvCxnSpPr>
        <xdr:cNvPr id="297" name="直線コネクタ 296"/>
        <xdr:cNvCxnSpPr/>
      </xdr:nvCxnSpPr>
      <xdr:spPr>
        <a:xfrm>
          <a:off x="7861300" y="6269205"/>
          <a:ext cx="889000" cy="2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97005</xdr:rowOff>
    </xdr:from>
    <xdr:to>
      <xdr:col>41</xdr:col>
      <xdr:colOff>50800</xdr:colOff>
      <xdr:row>36</xdr:row>
      <xdr:rowOff>104770</xdr:rowOff>
    </xdr:to>
    <xdr:cxnSp macro="">
      <xdr:nvCxnSpPr>
        <xdr:cNvPr id="300" name="直線コネクタ 299"/>
        <xdr:cNvCxnSpPr/>
      </xdr:nvCxnSpPr>
      <xdr:spPr>
        <a:xfrm flipV="1">
          <a:off x="6972300" y="6269205"/>
          <a:ext cx="889000" cy="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55334</xdr:rowOff>
    </xdr:from>
    <xdr:to>
      <xdr:col>55</xdr:col>
      <xdr:colOff>50800</xdr:colOff>
      <xdr:row>36</xdr:row>
      <xdr:rowOff>156934</xdr:rowOff>
    </xdr:to>
    <xdr:sp macro="" textlink="">
      <xdr:nvSpPr>
        <xdr:cNvPr id="310" name="楕円 309"/>
        <xdr:cNvSpPr/>
      </xdr:nvSpPr>
      <xdr:spPr>
        <a:xfrm>
          <a:off x="10426700" y="622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33761</xdr:rowOff>
    </xdr:from>
    <xdr:ext cx="534377" cy="259045"/>
    <xdr:sp macro="" textlink="">
      <xdr:nvSpPr>
        <xdr:cNvPr id="311" name="補助費等該当値テキスト"/>
        <xdr:cNvSpPr txBox="1"/>
      </xdr:nvSpPr>
      <xdr:spPr>
        <a:xfrm>
          <a:off x="10528300" y="620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97008</xdr:rowOff>
    </xdr:from>
    <xdr:to>
      <xdr:col>50</xdr:col>
      <xdr:colOff>165100</xdr:colOff>
      <xdr:row>37</xdr:row>
      <xdr:rowOff>27158</xdr:rowOff>
    </xdr:to>
    <xdr:sp macro="" textlink="">
      <xdr:nvSpPr>
        <xdr:cNvPr id="312" name="楕円 311"/>
        <xdr:cNvSpPr/>
      </xdr:nvSpPr>
      <xdr:spPr>
        <a:xfrm>
          <a:off x="9588500" y="62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18285</xdr:rowOff>
    </xdr:from>
    <xdr:ext cx="534377" cy="259045"/>
    <xdr:sp macro="" textlink="">
      <xdr:nvSpPr>
        <xdr:cNvPr id="313" name="テキスト ボックス 312"/>
        <xdr:cNvSpPr txBox="1"/>
      </xdr:nvSpPr>
      <xdr:spPr>
        <a:xfrm>
          <a:off x="9372111" y="63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72327</xdr:rowOff>
    </xdr:from>
    <xdr:to>
      <xdr:col>46</xdr:col>
      <xdr:colOff>38100</xdr:colOff>
      <xdr:row>37</xdr:row>
      <xdr:rowOff>2477</xdr:rowOff>
    </xdr:to>
    <xdr:sp macro="" textlink="">
      <xdr:nvSpPr>
        <xdr:cNvPr id="314" name="楕円 313"/>
        <xdr:cNvSpPr/>
      </xdr:nvSpPr>
      <xdr:spPr>
        <a:xfrm>
          <a:off x="8699500" y="624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165054</xdr:rowOff>
    </xdr:from>
    <xdr:ext cx="534377" cy="259045"/>
    <xdr:sp macro="" textlink="">
      <xdr:nvSpPr>
        <xdr:cNvPr id="315" name="テキスト ボックス 314"/>
        <xdr:cNvSpPr txBox="1"/>
      </xdr:nvSpPr>
      <xdr:spPr>
        <a:xfrm>
          <a:off x="8483111" y="6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46205</xdr:rowOff>
    </xdr:from>
    <xdr:to>
      <xdr:col>41</xdr:col>
      <xdr:colOff>101600</xdr:colOff>
      <xdr:row>36</xdr:row>
      <xdr:rowOff>147805</xdr:rowOff>
    </xdr:to>
    <xdr:sp macro="" textlink="">
      <xdr:nvSpPr>
        <xdr:cNvPr id="316" name="楕円 315"/>
        <xdr:cNvSpPr/>
      </xdr:nvSpPr>
      <xdr:spPr>
        <a:xfrm>
          <a:off x="7810500" y="62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138932</xdr:rowOff>
    </xdr:from>
    <xdr:ext cx="534377" cy="259045"/>
    <xdr:sp macro="" textlink="">
      <xdr:nvSpPr>
        <xdr:cNvPr id="317" name="テキスト ボックス 316"/>
        <xdr:cNvSpPr txBox="1"/>
      </xdr:nvSpPr>
      <xdr:spPr>
        <a:xfrm>
          <a:off x="7594111" y="63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53970</xdr:rowOff>
    </xdr:from>
    <xdr:to>
      <xdr:col>36</xdr:col>
      <xdr:colOff>165100</xdr:colOff>
      <xdr:row>36</xdr:row>
      <xdr:rowOff>155570</xdr:rowOff>
    </xdr:to>
    <xdr:sp macro="" textlink="">
      <xdr:nvSpPr>
        <xdr:cNvPr id="318" name="楕円 317"/>
        <xdr:cNvSpPr/>
      </xdr:nvSpPr>
      <xdr:spPr>
        <a:xfrm>
          <a:off x="6921500" y="62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146697</xdr:rowOff>
    </xdr:from>
    <xdr:ext cx="534377" cy="259045"/>
    <xdr:sp macro="" textlink="">
      <xdr:nvSpPr>
        <xdr:cNvPr id="319" name="テキスト ボックス 318"/>
        <xdr:cNvSpPr txBox="1"/>
      </xdr:nvSpPr>
      <xdr:spPr>
        <a:xfrm>
          <a:off x="6705111" y="631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18693</xdr:rowOff>
    </xdr:from>
    <xdr:to>
      <xdr:col>55</xdr:col>
      <xdr:colOff>0</xdr:colOff>
      <xdr:row>57</xdr:row>
      <xdr:rowOff>60609</xdr:rowOff>
    </xdr:to>
    <xdr:cxnSp macro="">
      <xdr:nvCxnSpPr>
        <xdr:cNvPr id="346" name="直線コネクタ 345"/>
        <xdr:cNvCxnSpPr/>
      </xdr:nvCxnSpPr>
      <xdr:spPr>
        <a:xfrm flipV="1">
          <a:off x="9639300" y="9791343"/>
          <a:ext cx="8382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52777</xdr:rowOff>
    </xdr:from>
    <xdr:to>
      <xdr:col>50</xdr:col>
      <xdr:colOff>114300</xdr:colOff>
      <xdr:row>57</xdr:row>
      <xdr:rowOff>60609</xdr:rowOff>
    </xdr:to>
    <xdr:cxnSp macro="">
      <xdr:nvCxnSpPr>
        <xdr:cNvPr id="349" name="直線コネクタ 348"/>
        <xdr:cNvCxnSpPr/>
      </xdr:nvCxnSpPr>
      <xdr:spPr>
        <a:xfrm>
          <a:off x="8750300" y="9825427"/>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82971</xdr:rowOff>
    </xdr:from>
    <xdr:to>
      <xdr:col>45</xdr:col>
      <xdr:colOff>177800</xdr:colOff>
      <xdr:row>57</xdr:row>
      <xdr:rowOff>52777</xdr:rowOff>
    </xdr:to>
    <xdr:cxnSp macro="">
      <xdr:nvCxnSpPr>
        <xdr:cNvPr id="352" name="直線コネクタ 351"/>
        <xdr:cNvCxnSpPr/>
      </xdr:nvCxnSpPr>
      <xdr:spPr>
        <a:xfrm>
          <a:off x="7861300" y="9684171"/>
          <a:ext cx="889000" cy="14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82971</xdr:rowOff>
    </xdr:from>
    <xdr:to>
      <xdr:col>41</xdr:col>
      <xdr:colOff>50800</xdr:colOff>
      <xdr:row>57</xdr:row>
      <xdr:rowOff>32843</xdr:rowOff>
    </xdr:to>
    <xdr:cxnSp macro="">
      <xdr:nvCxnSpPr>
        <xdr:cNvPr id="355" name="直線コネクタ 354"/>
        <xdr:cNvCxnSpPr/>
      </xdr:nvCxnSpPr>
      <xdr:spPr>
        <a:xfrm flipV="1">
          <a:off x="6972300" y="9684171"/>
          <a:ext cx="889000" cy="1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139343</xdr:rowOff>
    </xdr:from>
    <xdr:to>
      <xdr:col>55</xdr:col>
      <xdr:colOff>50800</xdr:colOff>
      <xdr:row>57</xdr:row>
      <xdr:rowOff>69493</xdr:rowOff>
    </xdr:to>
    <xdr:sp macro="" textlink="">
      <xdr:nvSpPr>
        <xdr:cNvPr id="365" name="楕円 364"/>
        <xdr:cNvSpPr/>
      </xdr:nvSpPr>
      <xdr:spPr>
        <a:xfrm>
          <a:off x="10426700" y="97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117770</xdr:rowOff>
    </xdr:from>
    <xdr:ext cx="534377" cy="259045"/>
    <xdr:sp macro="" textlink="">
      <xdr:nvSpPr>
        <xdr:cNvPr id="366" name="普通建設事業費該当値テキスト"/>
        <xdr:cNvSpPr txBox="1"/>
      </xdr:nvSpPr>
      <xdr:spPr>
        <a:xfrm>
          <a:off x="10528300" y="971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9809</xdr:rowOff>
    </xdr:from>
    <xdr:to>
      <xdr:col>50</xdr:col>
      <xdr:colOff>165100</xdr:colOff>
      <xdr:row>57</xdr:row>
      <xdr:rowOff>111409</xdr:rowOff>
    </xdr:to>
    <xdr:sp macro="" textlink="">
      <xdr:nvSpPr>
        <xdr:cNvPr id="367" name="楕円 366"/>
        <xdr:cNvSpPr/>
      </xdr:nvSpPr>
      <xdr:spPr>
        <a:xfrm>
          <a:off x="9588500" y="97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102536</xdr:rowOff>
    </xdr:from>
    <xdr:ext cx="534377" cy="259045"/>
    <xdr:sp macro="" textlink="">
      <xdr:nvSpPr>
        <xdr:cNvPr id="368" name="テキスト ボックス 367"/>
        <xdr:cNvSpPr txBox="1"/>
      </xdr:nvSpPr>
      <xdr:spPr>
        <a:xfrm>
          <a:off x="9372111" y="98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1977</xdr:rowOff>
    </xdr:from>
    <xdr:to>
      <xdr:col>46</xdr:col>
      <xdr:colOff>38100</xdr:colOff>
      <xdr:row>57</xdr:row>
      <xdr:rowOff>103577</xdr:rowOff>
    </xdr:to>
    <xdr:sp macro="" textlink="">
      <xdr:nvSpPr>
        <xdr:cNvPr id="369" name="楕円 368"/>
        <xdr:cNvSpPr/>
      </xdr:nvSpPr>
      <xdr:spPr>
        <a:xfrm>
          <a:off x="86995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94704</xdr:rowOff>
    </xdr:from>
    <xdr:ext cx="534377" cy="259045"/>
    <xdr:sp macro="" textlink="">
      <xdr:nvSpPr>
        <xdr:cNvPr id="370" name="テキスト ボックス 369"/>
        <xdr:cNvSpPr txBox="1"/>
      </xdr:nvSpPr>
      <xdr:spPr>
        <a:xfrm>
          <a:off x="8483111" y="9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32171</xdr:rowOff>
    </xdr:from>
    <xdr:to>
      <xdr:col>41</xdr:col>
      <xdr:colOff>101600</xdr:colOff>
      <xdr:row>56</xdr:row>
      <xdr:rowOff>133771</xdr:rowOff>
    </xdr:to>
    <xdr:sp macro="" textlink="">
      <xdr:nvSpPr>
        <xdr:cNvPr id="371" name="楕円 370"/>
        <xdr:cNvSpPr/>
      </xdr:nvSpPr>
      <xdr:spPr>
        <a:xfrm>
          <a:off x="7810500" y="9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150298</xdr:rowOff>
    </xdr:from>
    <xdr:ext cx="534377" cy="259045"/>
    <xdr:sp macro="" textlink="">
      <xdr:nvSpPr>
        <xdr:cNvPr id="372" name="テキスト ボックス 371"/>
        <xdr:cNvSpPr txBox="1"/>
      </xdr:nvSpPr>
      <xdr:spPr>
        <a:xfrm>
          <a:off x="7594111" y="940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153493</xdr:rowOff>
    </xdr:from>
    <xdr:to>
      <xdr:col>36</xdr:col>
      <xdr:colOff>165100</xdr:colOff>
      <xdr:row>57</xdr:row>
      <xdr:rowOff>83643</xdr:rowOff>
    </xdr:to>
    <xdr:sp macro="" textlink="">
      <xdr:nvSpPr>
        <xdr:cNvPr id="373" name="楕円 372"/>
        <xdr:cNvSpPr/>
      </xdr:nvSpPr>
      <xdr:spPr>
        <a:xfrm>
          <a:off x="6921500" y="97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74770</xdr:rowOff>
    </xdr:from>
    <xdr:ext cx="534377" cy="259045"/>
    <xdr:sp macro="" textlink="">
      <xdr:nvSpPr>
        <xdr:cNvPr id="374" name="テキスト ボックス 373"/>
        <xdr:cNvSpPr txBox="1"/>
      </xdr:nvSpPr>
      <xdr:spPr>
        <a:xfrm>
          <a:off x="6705111" y="98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96805</xdr:rowOff>
    </xdr:from>
    <xdr:to>
      <xdr:col>55</xdr:col>
      <xdr:colOff>0</xdr:colOff>
      <xdr:row>78</xdr:row>
      <xdr:rowOff>92718</xdr:rowOff>
    </xdr:to>
    <xdr:cxnSp macro="">
      <xdr:nvCxnSpPr>
        <xdr:cNvPr id="401" name="直線コネクタ 400"/>
        <xdr:cNvCxnSpPr/>
      </xdr:nvCxnSpPr>
      <xdr:spPr>
        <a:xfrm flipV="1">
          <a:off x="9639300" y="13298455"/>
          <a:ext cx="838200" cy="16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64636</xdr:rowOff>
    </xdr:from>
    <xdr:to>
      <xdr:col>50</xdr:col>
      <xdr:colOff>114300</xdr:colOff>
      <xdr:row>78</xdr:row>
      <xdr:rowOff>92718</xdr:rowOff>
    </xdr:to>
    <xdr:cxnSp macro="">
      <xdr:nvCxnSpPr>
        <xdr:cNvPr id="404" name="直線コネクタ 403"/>
        <xdr:cNvCxnSpPr/>
      </xdr:nvCxnSpPr>
      <xdr:spPr>
        <a:xfrm>
          <a:off x="8750300" y="13437736"/>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76836</xdr:rowOff>
    </xdr:from>
    <xdr:to>
      <xdr:col>45</xdr:col>
      <xdr:colOff>177800</xdr:colOff>
      <xdr:row>78</xdr:row>
      <xdr:rowOff>64636</xdr:rowOff>
    </xdr:to>
    <xdr:cxnSp macro="">
      <xdr:nvCxnSpPr>
        <xdr:cNvPr id="407" name="直線コネクタ 406"/>
        <xdr:cNvCxnSpPr/>
      </xdr:nvCxnSpPr>
      <xdr:spPr>
        <a:xfrm>
          <a:off x="7861300" y="13278486"/>
          <a:ext cx="889000" cy="15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76836</xdr:rowOff>
    </xdr:from>
    <xdr:to>
      <xdr:col>41</xdr:col>
      <xdr:colOff>50800</xdr:colOff>
      <xdr:row>77</xdr:row>
      <xdr:rowOff>145231</xdr:rowOff>
    </xdr:to>
    <xdr:cxnSp macro="">
      <xdr:nvCxnSpPr>
        <xdr:cNvPr id="410" name="直線コネクタ 409"/>
        <xdr:cNvCxnSpPr/>
      </xdr:nvCxnSpPr>
      <xdr:spPr>
        <a:xfrm flipV="1">
          <a:off x="6972300" y="13278486"/>
          <a:ext cx="889000" cy="6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46005</xdr:rowOff>
    </xdr:from>
    <xdr:to>
      <xdr:col>55</xdr:col>
      <xdr:colOff>50800</xdr:colOff>
      <xdr:row>77</xdr:row>
      <xdr:rowOff>147605</xdr:rowOff>
    </xdr:to>
    <xdr:sp macro="" textlink="">
      <xdr:nvSpPr>
        <xdr:cNvPr id="420" name="楕円 419"/>
        <xdr:cNvSpPr/>
      </xdr:nvSpPr>
      <xdr:spPr>
        <a:xfrm>
          <a:off x="10426700" y="132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24432</xdr:rowOff>
    </xdr:from>
    <xdr:ext cx="534377" cy="259045"/>
    <xdr:sp macro="" textlink="">
      <xdr:nvSpPr>
        <xdr:cNvPr id="421" name="普通建設事業費 （ うち新規整備　）該当値テキスト"/>
        <xdr:cNvSpPr txBox="1"/>
      </xdr:nvSpPr>
      <xdr:spPr>
        <a:xfrm>
          <a:off x="10528300" y="132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41918</xdr:rowOff>
    </xdr:from>
    <xdr:to>
      <xdr:col>50</xdr:col>
      <xdr:colOff>165100</xdr:colOff>
      <xdr:row>78</xdr:row>
      <xdr:rowOff>143518</xdr:rowOff>
    </xdr:to>
    <xdr:sp macro="" textlink="">
      <xdr:nvSpPr>
        <xdr:cNvPr id="422" name="楕円 421"/>
        <xdr:cNvSpPr/>
      </xdr:nvSpPr>
      <xdr:spPr>
        <a:xfrm>
          <a:off x="9588500" y="134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134645</xdr:rowOff>
    </xdr:from>
    <xdr:ext cx="469744" cy="259045"/>
    <xdr:sp macro="" textlink="">
      <xdr:nvSpPr>
        <xdr:cNvPr id="423" name="テキスト ボックス 422"/>
        <xdr:cNvSpPr txBox="1"/>
      </xdr:nvSpPr>
      <xdr:spPr>
        <a:xfrm>
          <a:off x="9404428" y="1350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13836</xdr:rowOff>
    </xdr:from>
    <xdr:to>
      <xdr:col>46</xdr:col>
      <xdr:colOff>38100</xdr:colOff>
      <xdr:row>78</xdr:row>
      <xdr:rowOff>115436</xdr:rowOff>
    </xdr:to>
    <xdr:sp macro="" textlink="">
      <xdr:nvSpPr>
        <xdr:cNvPr id="424" name="楕円 423"/>
        <xdr:cNvSpPr/>
      </xdr:nvSpPr>
      <xdr:spPr>
        <a:xfrm>
          <a:off x="8699500" y="133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106563</xdr:rowOff>
    </xdr:from>
    <xdr:ext cx="469744" cy="259045"/>
    <xdr:sp macro="" textlink="">
      <xdr:nvSpPr>
        <xdr:cNvPr id="425" name="テキスト ボックス 424"/>
        <xdr:cNvSpPr txBox="1"/>
      </xdr:nvSpPr>
      <xdr:spPr>
        <a:xfrm>
          <a:off x="8515428" y="1347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26036</xdr:rowOff>
    </xdr:from>
    <xdr:to>
      <xdr:col>41</xdr:col>
      <xdr:colOff>101600</xdr:colOff>
      <xdr:row>77</xdr:row>
      <xdr:rowOff>127636</xdr:rowOff>
    </xdr:to>
    <xdr:sp macro="" textlink="">
      <xdr:nvSpPr>
        <xdr:cNvPr id="426" name="楕円 425"/>
        <xdr:cNvSpPr/>
      </xdr:nvSpPr>
      <xdr:spPr>
        <a:xfrm>
          <a:off x="7810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118763</xdr:rowOff>
    </xdr:from>
    <xdr:ext cx="534377" cy="259045"/>
    <xdr:sp macro="" textlink="">
      <xdr:nvSpPr>
        <xdr:cNvPr id="427" name="テキスト ボックス 426"/>
        <xdr:cNvSpPr txBox="1"/>
      </xdr:nvSpPr>
      <xdr:spPr>
        <a:xfrm>
          <a:off x="7594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94431</xdr:rowOff>
    </xdr:from>
    <xdr:to>
      <xdr:col>36</xdr:col>
      <xdr:colOff>165100</xdr:colOff>
      <xdr:row>78</xdr:row>
      <xdr:rowOff>24581</xdr:rowOff>
    </xdr:to>
    <xdr:sp macro="" textlink="">
      <xdr:nvSpPr>
        <xdr:cNvPr id="428" name="楕円 427"/>
        <xdr:cNvSpPr/>
      </xdr:nvSpPr>
      <xdr:spPr>
        <a:xfrm>
          <a:off x="6921500" y="132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15708</xdr:rowOff>
    </xdr:from>
    <xdr:ext cx="534377" cy="259045"/>
    <xdr:sp macro="" textlink="">
      <xdr:nvSpPr>
        <xdr:cNvPr id="429" name="テキスト ボックス 428"/>
        <xdr:cNvSpPr txBox="1"/>
      </xdr:nvSpPr>
      <xdr:spPr>
        <a:xfrm>
          <a:off x="6705111" y="133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134660</xdr:rowOff>
    </xdr:from>
    <xdr:to>
      <xdr:col>55</xdr:col>
      <xdr:colOff>0</xdr:colOff>
      <xdr:row>97</xdr:row>
      <xdr:rowOff>25912</xdr:rowOff>
    </xdr:to>
    <xdr:cxnSp macro="">
      <xdr:nvCxnSpPr>
        <xdr:cNvPr id="460" name="直線コネクタ 459"/>
        <xdr:cNvCxnSpPr/>
      </xdr:nvCxnSpPr>
      <xdr:spPr>
        <a:xfrm>
          <a:off x="9639300" y="16593860"/>
          <a:ext cx="8382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134660</xdr:rowOff>
    </xdr:from>
    <xdr:to>
      <xdr:col>50</xdr:col>
      <xdr:colOff>114300</xdr:colOff>
      <xdr:row>97</xdr:row>
      <xdr:rowOff>22493</xdr:rowOff>
    </xdr:to>
    <xdr:cxnSp macro="">
      <xdr:nvCxnSpPr>
        <xdr:cNvPr id="463" name="直線コネクタ 462"/>
        <xdr:cNvCxnSpPr/>
      </xdr:nvCxnSpPr>
      <xdr:spPr>
        <a:xfrm flipV="1">
          <a:off x="8750300" y="16593860"/>
          <a:ext cx="889000" cy="5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15058</xdr:rowOff>
    </xdr:from>
    <xdr:to>
      <xdr:col>45</xdr:col>
      <xdr:colOff>177800</xdr:colOff>
      <xdr:row>97</xdr:row>
      <xdr:rowOff>22493</xdr:rowOff>
    </xdr:to>
    <xdr:cxnSp macro="">
      <xdr:nvCxnSpPr>
        <xdr:cNvPr id="466" name="直線コネクタ 465"/>
        <xdr:cNvCxnSpPr/>
      </xdr:nvCxnSpPr>
      <xdr:spPr>
        <a:xfrm>
          <a:off x="7861300" y="16474258"/>
          <a:ext cx="889000" cy="17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15058</xdr:rowOff>
    </xdr:from>
    <xdr:to>
      <xdr:col>41</xdr:col>
      <xdr:colOff>50800</xdr:colOff>
      <xdr:row>97</xdr:row>
      <xdr:rowOff>20436</xdr:rowOff>
    </xdr:to>
    <xdr:cxnSp macro="">
      <xdr:nvCxnSpPr>
        <xdr:cNvPr id="469" name="直線コネクタ 468"/>
        <xdr:cNvCxnSpPr/>
      </xdr:nvCxnSpPr>
      <xdr:spPr>
        <a:xfrm flipV="1">
          <a:off x="6972300" y="16474258"/>
          <a:ext cx="889000" cy="17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146562</xdr:rowOff>
    </xdr:from>
    <xdr:to>
      <xdr:col>55</xdr:col>
      <xdr:colOff>50800</xdr:colOff>
      <xdr:row>97</xdr:row>
      <xdr:rowOff>76712</xdr:rowOff>
    </xdr:to>
    <xdr:sp macro="" textlink="">
      <xdr:nvSpPr>
        <xdr:cNvPr id="479" name="楕円 478"/>
        <xdr:cNvSpPr/>
      </xdr:nvSpPr>
      <xdr:spPr>
        <a:xfrm>
          <a:off x="10426700" y="166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124989</xdr:rowOff>
    </xdr:from>
    <xdr:ext cx="534377" cy="259045"/>
    <xdr:sp macro="" textlink="">
      <xdr:nvSpPr>
        <xdr:cNvPr id="480" name="普通建設事業費 （ うち更新整備　）該当値テキスト"/>
        <xdr:cNvSpPr txBox="1"/>
      </xdr:nvSpPr>
      <xdr:spPr>
        <a:xfrm>
          <a:off x="10528300" y="1658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83860</xdr:rowOff>
    </xdr:from>
    <xdr:to>
      <xdr:col>50</xdr:col>
      <xdr:colOff>165100</xdr:colOff>
      <xdr:row>97</xdr:row>
      <xdr:rowOff>14010</xdr:rowOff>
    </xdr:to>
    <xdr:sp macro="" textlink="">
      <xdr:nvSpPr>
        <xdr:cNvPr id="481" name="楕円 480"/>
        <xdr:cNvSpPr/>
      </xdr:nvSpPr>
      <xdr:spPr>
        <a:xfrm>
          <a:off x="9588500" y="165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5137</xdr:rowOff>
    </xdr:from>
    <xdr:ext cx="534377" cy="259045"/>
    <xdr:sp macro="" textlink="">
      <xdr:nvSpPr>
        <xdr:cNvPr id="482" name="テキスト ボックス 481"/>
        <xdr:cNvSpPr txBox="1"/>
      </xdr:nvSpPr>
      <xdr:spPr>
        <a:xfrm>
          <a:off x="9372111" y="166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143143</xdr:rowOff>
    </xdr:from>
    <xdr:to>
      <xdr:col>46</xdr:col>
      <xdr:colOff>38100</xdr:colOff>
      <xdr:row>97</xdr:row>
      <xdr:rowOff>73293</xdr:rowOff>
    </xdr:to>
    <xdr:sp macro="" textlink="">
      <xdr:nvSpPr>
        <xdr:cNvPr id="483" name="楕円 482"/>
        <xdr:cNvSpPr/>
      </xdr:nvSpPr>
      <xdr:spPr>
        <a:xfrm>
          <a:off x="8699500" y="166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64420</xdr:rowOff>
    </xdr:from>
    <xdr:ext cx="534377" cy="259045"/>
    <xdr:sp macro="" textlink="">
      <xdr:nvSpPr>
        <xdr:cNvPr id="484" name="テキスト ボックス 483"/>
        <xdr:cNvSpPr txBox="1"/>
      </xdr:nvSpPr>
      <xdr:spPr>
        <a:xfrm>
          <a:off x="8483111" y="166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135708</xdr:rowOff>
    </xdr:from>
    <xdr:to>
      <xdr:col>41</xdr:col>
      <xdr:colOff>101600</xdr:colOff>
      <xdr:row>96</xdr:row>
      <xdr:rowOff>65858</xdr:rowOff>
    </xdr:to>
    <xdr:sp macro="" textlink="">
      <xdr:nvSpPr>
        <xdr:cNvPr id="485" name="楕円 484"/>
        <xdr:cNvSpPr/>
      </xdr:nvSpPr>
      <xdr:spPr>
        <a:xfrm>
          <a:off x="7810500" y="16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82385</xdr:rowOff>
    </xdr:from>
    <xdr:ext cx="534377" cy="259045"/>
    <xdr:sp macro="" textlink="">
      <xdr:nvSpPr>
        <xdr:cNvPr id="486" name="テキスト ボックス 485"/>
        <xdr:cNvSpPr txBox="1"/>
      </xdr:nvSpPr>
      <xdr:spPr>
        <a:xfrm>
          <a:off x="7594111" y="16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141086</xdr:rowOff>
    </xdr:from>
    <xdr:to>
      <xdr:col>36</xdr:col>
      <xdr:colOff>165100</xdr:colOff>
      <xdr:row>97</xdr:row>
      <xdr:rowOff>71236</xdr:rowOff>
    </xdr:to>
    <xdr:sp macro="" textlink="">
      <xdr:nvSpPr>
        <xdr:cNvPr id="487" name="楕円 486"/>
        <xdr:cNvSpPr/>
      </xdr:nvSpPr>
      <xdr:spPr>
        <a:xfrm>
          <a:off x="6921500" y="166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87763</xdr:rowOff>
    </xdr:from>
    <xdr:ext cx="534377" cy="259045"/>
    <xdr:sp macro="" textlink="">
      <xdr:nvSpPr>
        <xdr:cNvPr id="488" name="テキスト ボックス 487"/>
        <xdr:cNvSpPr txBox="1"/>
      </xdr:nvSpPr>
      <xdr:spPr>
        <a:xfrm>
          <a:off x="6705111" y="163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24359</xdr:rowOff>
    </xdr:from>
    <xdr:to>
      <xdr:col>85</xdr:col>
      <xdr:colOff>127000</xdr:colOff>
      <xdr:row>39</xdr:row>
      <xdr:rowOff>39243</xdr:rowOff>
    </xdr:to>
    <xdr:cxnSp macro="">
      <xdr:nvCxnSpPr>
        <xdr:cNvPr id="517" name="直線コネクタ 516"/>
        <xdr:cNvCxnSpPr/>
      </xdr:nvCxnSpPr>
      <xdr:spPr>
        <a:xfrm flipV="1">
          <a:off x="15481300" y="6710909"/>
          <a:ext cx="8382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39243</xdr:rowOff>
    </xdr:from>
    <xdr:to>
      <xdr:col>81</xdr:col>
      <xdr:colOff>50800</xdr:colOff>
      <xdr:row>39</xdr:row>
      <xdr:rowOff>43193</xdr:rowOff>
    </xdr:to>
    <xdr:cxnSp macro="">
      <xdr:nvCxnSpPr>
        <xdr:cNvPr id="520" name="直線コネクタ 519"/>
        <xdr:cNvCxnSpPr/>
      </xdr:nvCxnSpPr>
      <xdr:spPr>
        <a:xfrm flipV="1">
          <a:off x="14592300" y="672579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22619</xdr:rowOff>
    </xdr:from>
    <xdr:to>
      <xdr:col>76</xdr:col>
      <xdr:colOff>114300</xdr:colOff>
      <xdr:row>39</xdr:row>
      <xdr:rowOff>43193</xdr:rowOff>
    </xdr:to>
    <xdr:cxnSp macro="">
      <xdr:nvCxnSpPr>
        <xdr:cNvPr id="523" name="直線コネクタ 522"/>
        <xdr:cNvCxnSpPr/>
      </xdr:nvCxnSpPr>
      <xdr:spPr>
        <a:xfrm>
          <a:off x="13703300" y="670916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21996</xdr:rowOff>
    </xdr:from>
    <xdr:to>
      <xdr:col>71</xdr:col>
      <xdr:colOff>177800</xdr:colOff>
      <xdr:row>39</xdr:row>
      <xdr:rowOff>22619</xdr:rowOff>
    </xdr:to>
    <xdr:cxnSp macro="">
      <xdr:nvCxnSpPr>
        <xdr:cNvPr id="526" name="直線コネクタ 525"/>
        <xdr:cNvCxnSpPr/>
      </xdr:nvCxnSpPr>
      <xdr:spPr>
        <a:xfrm>
          <a:off x="12814300" y="6708546"/>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145009</xdr:rowOff>
    </xdr:from>
    <xdr:to>
      <xdr:col>85</xdr:col>
      <xdr:colOff>177800</xdr:colOff>
      <xdr:row>39</xdr:row>
      <xdr:rowOff>75159</xdr:rowOff>
    </xdr:to>
    <xdr:sp macro="" textlink="">
      <xdr:nvSpPr>
        <xdr:cNvPr id="536" name="楕円 535"/>
        <xdr:cNvSpPr/>
      </xdr:nvSpPr>
      <xdr:spPr>
        <a:xfrm>
          <a:off x="16268700" y="66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59936</xdr:rowOff>
    </xdr:from>
    <xdr:ext cx="469744" cy="259045"/>
    <xdr:sp macro="" textlink="">
      <xdr:nvSpPr>
        <xdr:cNvPr id="537" name="災害復旧事業費該当値テキスト"/>
        <xdr:cNvSpPr txBox="1"/>
      </xdr:nvSpPr>
      <xdr:spPr>
        <a:xfrm>
          <a:off x="16370300" y="65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159893</xdr:rowOff>
    </xdr:from>
    <xdr:to>
      <xdr:col>81</xdr:col>
      <xdr:colOff>101600</xdr:colOff>
      <xdr:row>39</xdr:row>
      <xdr:rowOff>90043</xdr:rowOff>
    </xdr:to>
    <xdr:sp macro="" textlink="">
      <xdr:nvSpPr>
        <xdr:cNvPr id="538" name="楕円 537"/>
        <xdr:cNvSpPr/>
      </xdr:nvSpPr>
      <xdr:spPr>
        <a:xfrm>
          <a:off x="154305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81170</xdr:rowOff>
    </xdr:from>
    <xdr:ext cx="378565" cy="259045"/>
    <xdr:sp macro="" textlink="">
      <xdr:nvSpPr>
        <xdr:cNvPr id="539" name="テキスト ボックス 538"/>
        <xdr:cNvSpPr txBox="1"/>
      </xdr:nvSpPr>
      <xdr:spPr>
        <a:xfrm>
          <a:off x="15292017" y="67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40" name="楕円 539"/>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41" name="テキスト ボックス 540"/>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143269</xdr:rowOff>
    </xdr:from>
    <xdr:to>
      <xdr:col>72</xdr:col>
      <xdr:colOff>38100</xdr:colOff>
      <xdr:row>39</xdr:row>
      <xdr:rowOff>73419</xdr:rowOff>
    </xdr:to>
    <xdr:sp macro="" textlink="">
      <xdr:nvSpPr>
        <xdr:cNvPr id="542" name="楕円 541"/>
        <xdr:cNvSpPr/>
      </xdr:nvSpPr>
      <xdr:spPr>
        <a:xfrm>
          <a:off x="136525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64546</xdr:rowOff>
    </xdr:from>
    <xdr:ext cx="469744" cy="259045"/>
    <xdr:sp macro="" textlink="">
      <xdr:nvSpPr>
        <xdr:cNvPr id="543" name="テキスト ボックス 542"/>
        <xdr:cNvSpPr txBox="1"/>
      </xdr:nvSpPr>
      <xdr:spPr>
        <a:xfrm>
          <a:off x="13468428" y="675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142646</xdr:rowOff>
    </xdr:from>
    <xdr:to>
      <xdr:col>67</xdr:col>
      <xdr:colOff>101600</xdr:colOff>
      <xdr:row>39</xdr:row>
      <xdr:rowOff>72796</xdr:rowOff>
    </xdr:to>
    <xdr:sp macro="" textlink="">
      <xdr:nvSpPr>
        <xdr:cNvPr id="544" name="楕円 543"/>
        <xdr:cNvSpPr/>
      </xdr:nvSpPr>
      <xdr:spPr>
        <a:xfrm>
          <a:off x="12763500" y="66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63923</xdr:rowOff>
    </xdr:from>
    <xdr:ext cx="469744" cy="259045"/>
    <xdr:sp macro="" textlink="">
      <xdr:nvSpPr>
        <xdr:cNvPr id="545" name="テキスト ボックス 544"/>
        <xdr:cNvSpPr txBox="1"/>
      </xdr:nvSpPr>
      <xdr:spPr>
        <a:xfrm>
          <a:off x="12579428" y="67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157770</xdr:rowOff>
    </xdr:from>
    <xdr:to>
      <xdr:col>85</xdr:col>
      <xdr:colOff>127000</xdr:colOff>
      <xdr:row>77</xdr:row>
      <xdr:rowOff>162350</xdr:rowOff>
    </xdr:to>
    <xdr:cxnSp macro="">
      <xdr:nvCxnSpPr>
        <xdr:cNvPr id="631" name="直線コネクタ 630"/>
        <xdr:cNvCxnSpPr/>
      </xdr:nvCxnSpPr>
      <xdr:spPr>
        <a:xfrm flipV="1">
          <a:off x="15481300" y="13359420"/>
          <a:ext cx="8382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162350</xdr:rowOff>
    </xdr:from>
    <xdr:to>
      <xdr:col>81</xdr:col>
      <xdr:colOff>50800</xdr:colOff>
      <xdr:row>77</xdr:row>
      <xdr:rowOff>167196</xdr:rowOff>
    </xdr:to>
    <xdr:cxnSp macro="">
      <xdr:nvCxnSpPr>
        <xdr:cNvPr id="634" name="直線コネクタ 633"/>
        <xdr:cNvCxnSpPr/>
      </xdr:nvCxnSpPr>
      <xdr:spPr>
        <a:xfrm flipV="1">
          <a:off x="14592300" y="1336400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167196</xdr:rowOff>
    </xdr:from>
    <xdr:to>
      <xdr:col>76</xdr:col>
      <xdr:colOff>114300</xdr:colOff>
      <xdr:row>77</xdr:row>
      <xdr:rowOff>171030</xdr:rowOff>
    </xdr:to>
    <xdr:cxnSp macro="">
      <xdr:nvCxnSpPr>
        <xdr:cNvPr id="637" name="直線コネクタ 636"/>
        <xdr:cNvCxnSpPr/>
      </xdr:nvCxnSpPr>
      <xdr:spPr>
        <a:xfrm flipV="1">
          <a:off x="13703300" y="13368846"/>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171030</xdr:rowOff>
    </xdr:from>
    <xdr:to>
      <xdr:col>71</xdr:col>
      <xdr:colOff>177800</xdr:colOff>
      <xdr:row>78</xdr:row>
      <xdr:rowOff>1588</xdr:rowOff>
    </xdr:to>
    <xdr:cxnSp macro="">
      <xdr:nvCxnSpPr>
        <xdr:cNvPr id="640" name="直線コネクタ 639"/>
        <xdr:cNvCxnSpPr/>
      </xdr:nvCxnSpPr>
      <xdr:spPr>
        <a:xfrm flipV="1">
          <a:off x="12814300" y="1337268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106970</xdr:rowOff>
    </xdr:from>
    <xdr:to>
      <xdr:col>85</xdr:col>
      <xdr:colOff>177800</xdr:colOff>
      <xdr:row>78</xdr:row>
      <xdr:rowOff>37120</xdr:rowOff>
    </xdr:to>
    <xdr:sp macro="" textlink="">
      <xdr:nvSpPr>
        <xdr:cNvPr id="650" name="楕円 649"/>
        <xdr:cNvSpPr/>
      </xdr:nvSpPr>
      <xdr:spPr>
        <a:xfrm>
          <a:off x="16268700" y="133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85397</xdr:rowOff>
    </xdr:from>
    <xdr:ext cx="534377" cy="259045"/>
    <xdr:sp macro="" textlink="">
      <xdr:nvSpPr>
        <xdr:cNvPr id="651" name="公債費該当値テキスト"/>
        <xdr:cNvSpPr txBox="1"/>
      </xdr:nvSpPr>
      <xdr:spPr>
        <a:xfrm>
          <a:off x="16370300"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111550</xdr:rowOff>
    </xdr:from>
    <xdr:to>
      <xdr:col>81</xdr:col>
      <xdr:colOff>101600</xdr:colOff>
      <xdr:row>78</xdr:row>
      <xdr:rowOff>41700</xdr:rowOff>
    </xdr:to>
    <xdr:sp macro="" textlink="">
      <xdr:nvSpPr>
        <xdr:cNvPr id="652" name="楕円 651"/>
        <xdr:cNvSpPr/>
      </xdr:nvSpPr>
      <xdr:spPr>
        <a:xfrm>
          <a:off x="15430500" y="133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32827</xdr:rowOff>
    </xdr:from>
    <xdr:ext cx="534377" cy="259045"/>
    <xdr:sp macro="" textlink="">
      <xdr:nvSpPr>
        <xdr:cNvPr id="653" name="テキスト ボックス 652"/>
        <xdr:cNvSpPr txBox="1"/>
      </xdr:nvSpPr>
      <xdr:spPr>
        <a:xfrm>
          <a:off x="15214111" y="134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116396</xdr:rowOff>
    </xdr:from>
    <xdr:to>
      <xdr:col>76</xdr:col>
      <xdr:colOff>165100</xdr:colOff>
      <xdr:row>78</xdr:row>
      <xdr:rowOff>46546</xdr:rowOff>
    </xdr:to>
    <xdr:sp macro="" textlink="">
      <xdr:nvSpPr>
        <xdr:cNvPr id="654" name="楕円 653"/>
        <xdr:cNvSpPr/>
      </xdr:nvSpPr>
      <xdr:spPr>
        <a:xfrm>
          <a:off x="145415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37673</xdr:rowOff>
    </xdr:from>
    <xdr:ext cx="534377" cy="259045"/>
    <xdr:sp macro="" textlink="">
      <xdr:nvSpPr>
        <xdr:cNvPr id="655" name="テキスト ボックス 654"/>
        <xdr:cNvSpPr txBox="1"/>
      </xdr:nvSpPr>
      <xdr:spPr>
        <a:xfrm>
          <a:off x="14325111" y="134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120230</xdr:rowOff>
    </xdr:from>
    <xdr:to>
      <xdr:col>72</xdr:col>
      <xdr:colOff>38100</xdr:colOff>
      <xdr:row>78</xdr:row>
      <xdr:rowOff>50380</xdr:rowOff>
    </xdr:to>
    <xdr:sp macro="" textlink="">
      <xdr:nvSpPr>
        <xdr:cNvPr id="656" name="楕円 655"/>
        <xdr:cNvSpPr/>
      </xdr:nvSpPr>
      <xdr:spPr>
        <a:xfrm>
          <a:off x="13652500" y="133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41507</xdr:rowOff>
    </xdr:from>
    <xdr:ext cx="534377" cy="259045"/>
    <xdr:sp macro="" textlink="">
      <xdr:nvSpPr>
        <xdr:cNvPr id="657" name="テキスト ボックス 656"/>
        <xdr:cNvSpPr txBox="1"/>
      </xdr:nvSpPr>
      <xdr:spPr>
        <a:xfrm>
          <a:off x="13436111" y="134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122238</xdr:rowOff>
    </xdr:from>
    <xdr:to>
      <xdr:col>67</xdr:col>
      <xdr:colOff>101600</xdr:colOff>
      <xdr:row>78</xdr:row>
      <xdr:rowOff>52388</xdr:rowOff>
    </xdr:to>
    <xdr:sp macro="" textlink="">
      <xdr:nvSpPr>
        <xdr:cNvPr id="658" name="楕円 657"/>
        <xdr:cNvSpPr/>
      </xdr:nvSpPr>
      <xdr:spPr>
        <a:xfrm>
          <a:off x="12763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43515</xdr:rowOff>
    </xdr:from>
    <xdr:ext cx="534377" cy="259045"/>
    <xdr:sp macro="" textlink="">
      <xdr:nvSpPr>
        <xdr:cNvPr id="659" name="テキスト ボックス 658"/>
        <xdr:cNvSpPr txBox="1"/>
      </xdr:nvSpPr>
      <xdr:spPr>
        <a:xfrm>
          <a:off x="12547111" y="134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146255</xdr:rowOff>
    </xdr:from>
    <xdr:to>
      <xdr:col>85</xdr:col>
      <xdr:colOff>127000</xdr:colOff>
      <xdr:row>97</xdr:row>
      <xdr:rowOff>167337</xdr:rowOff>
    </xdr:to>
    <xdr:cxnSp macro="">
      <xdr:nvCxnSpPr>
        <xdr:cNvPr id="684" name="直線コネクタ 683"/>
        <xdr:cNvCxnSpPr/>
      </xdr:nvCxnSpPr>
      <xdr:spPr>
        <a:xfrm>
          <a:off x="15481300" y="16776905"/>
          <a:ext cx="8382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146255</xdr:rowOff>
    </xdr:from>
    <xdr:to>
      <xdr:col>81</xdr:col>
      <xdr:colOff>50800</xdr:colOff>
      <xdr:row>97</xdr:row>
      <xdr:rowOff>170435</xdr:rowOff>
    </xdr:to>
    <xdr:cxnSp macro="">
      <xdr:nvCxnSpPr>
        <xdr:cNvPr id="687" name="直線コネクタ 686"/>
        <xdr:cNvCxnSpPr/>
      </xdr:nvCxnSpPr>
      <xdr:spPr>
        <a:xfrm flipV="1">
          <a:off x="14592300" y="16776905"/>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170424</xdr:rowOff>
    </xdr:from>
    <xdr:to>
      <xdr:col>76</xdr:col>
      <xdr:colOff>114300</xdr:colOff>
      <xdr:row>97</xdr:row>
      <xdr:rowOff>170435</xdr:rowOff>
    </xdr:to>
    <xdr:cxnSp macro="">
      <xdr:nvCxnSpPr>
        <xdr:cNvPr id="690" name="直線コネクタ 689"/>
        <xdr:cNvCxnSpPr/>
      </xdr:nvCxnSpPr>
      <xdr:spPr>
        <a:xfrm>
          <a:off x="13703300" y="16801074"/>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147918</xdr:rowOff>
    </xdr:from>
    <xdr:to>
      <xdr:col>71</xdr:col>
      <xdr:colOff>177800</xdr:colOff>
      <xdr:row>97</xdr:row>
      <xdr:rowOff>170424</xdr:rowOff>
    </xdr:to>
    <xdr:cxnSp macro="">
      <xdr:nvCxnSpPr>
        <xdr:cNvPr id="693" name="直線コネクタ 692"/>
        <xdr:cNvCxnSpPr/>
      </xdr:nvCxnSpPr>
      <xdr:spPr>
        <a:xfrm>
          <a:off x="12814300" y="16778568"/>
          <a:ext cx="889000" cy="2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116537</xdr:rowOff>
    </xdr:from>
    <xdr:to>
      <xdr:col>85</xdr:col>
      <xdr:colOff>177800</xdr:colOff>
      <xdr:row>98</xdr:row>
      <xdr:rowOff>46687</xdr:rowOff>
    </xdr:to>
    <xdr:sp macro="" textlink="">
      <xdr:nvSpPr>
        <xdr:cNvPr id="703" name="楕円 702"/>
        <xdr:cNvSpPr/>
      </xdr:nvSpPr>
      <xdr:spPr>
        <a:xfrm>
          <a:off x="16268700" y="167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31464</xdr:rowOff>
    </xdr:from>
    <xdr:ext cx="469744" cy="259045"/>
    <xdr:sp macro="" textlink="">
      <xdr:nvSpPr>
        <xdr:cNvPr id="704" name="積立金該当値テキスト"/>
        <xdr:cNvSpPr txBox="1"/>
      </xdr:nvSpPr>
      <xdr:spPr>
        <a:xfrm>
          <a:off x="16370300" y="1666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95455</xdr:rowOff>
    </xdr:from>
    <xdr:to>
      <xdr:col>81</xdr:col>
      <xdr:colOff>101600</xdr:colOff>
      <xdr:row>98</xdr:row>
      <xdr:rowOff>25605</xdr:rowOff>
    </xdr:to>
    <xdr:sp macro="" textlink="">
      <xdr:nvSpPr>
        <xdr:cNvPr id="705" name="楕円 704"/>
        <xdr:cNvSpPr/>
      </xdr:nvSpPr>
      <xdr:spPr>
        <a:xfrm>
          <a:off x="15430500" y="167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16732</xdr:rowOff>
    </xdr:from>
    <xdr:ext cx="469744" cy="259045"/>
    <xdr:sp macro="" textlink="">
      <xdr:nvSpPr>
        <xdr:cNvPr id="706" name="テキスト ボックス 705"/>
        <xdr:cNvSpPr txBox="1"/>
      </xdr:nvSpPr>
      <xdr:spPr>
        <a:xfrm>
          <a:off x="15246428" y="168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119635</xdr:rowOff>
    </xdr:from>
    <xdr:to>
      <xdr:col>76</xdr:col>
      <xdr:colOff>165100</xdr:colOff>
      <xdr:row>98</xdr:row>
      <xdr:rowOff>49785</xdr:rowOff>
    </xdr:to>
    <xdr:sp macro="" textlink="">
      <xdr:nvSpPr>
        <xdr:cNvPr id="707" name="楕円 706"/>
        <xdr:cNvSpPr/>
      </xdr:nvSpPr>
      <xdr:spPr>
        <a:xfrm>
          <a:off x="14541500" y="167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40912</xdr:rowOff>
    </xdr:from>
    <xdr:ext cx="469744" cy="259045"/>
    <xdr:sp macro="" textlink="">
      <xdr:nvSpPr>
        <xdr:cNvPr id="708" name="テキスト ボックス 707"/>
        <xdr:cNvSpPr txBox="1"/>
      </xdr:nvSpPr>
      <xdr:spPr>
        <a:xfrm>
          <a:off x="14357428" y="1684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119624</xdr:rowOff>
    </xdr:from>
    <xdr:to>
      <xdr:col>72</xdr:col>
      <xdr:colOff>38100</xdr:colOff>
      <xdr:row>98</xdr:row>
      <xdr:rowOff>49774</xdr:rowOff>
    </xdr:to>
    <xdr:sp macro="" textlink="">
      <xdr:nvSpPr>
        <xdr:cNvPr id="709" name="楕円 708"/>
        <xdr:cNvSpPr/>
      </xdr:nvSpPr>
      <xdr:spPr>
        <a:xfrm>
          <a:off x="13652500" y="167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40901</xdr:rowOff>
    </xdr:from>
    <xdr:ext cx="469744" cy="259045"/>
    <xdr:sp macro="" textlink="">
      <xdr:nvSpPr>
        <xdr:cNvPr id="710" name="テキスト ボックス 709"/>
        <xdr:cNvSpPr txBox="1"/>
      </xdr:nvSpPr>
      <xdr:spPr>
        <a:xfrm>
          <a:off x="13468428" y="168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97118</xdr:rowOff>
    </xdr:from>
    <xdr:to>
      <xdr:col>67</xdr:col>
      <xdr:colOff>101600</xdr:colOff>
      <xdr:row>98</xdr:row>
      <xdr:rowOff>27268</xdr:rowOff>
    </xdr:to>
    <xdr:sp macro="" textlink="">
      <xdr:nvSpPr>
        <xdr:cNvPr id="711" name="楕円 710"/>
        <xdr:cNvSpPr/>
      </xdr:nvSpPr>
      <xdr:spPr>
        <a:xfrm>
          <a:off x="12763500" y="167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18395</xdr:rowOff>
    </xdr:from>
    <xdr:ext cx="469744" cy="259045"/>
    <xdr:sp macro="" textlink="">
      <xdr:nvSpPr>
        <xdr:cNvPr id="712" name="テキスト ボックス 711"/>
        <xdr:cNvSpPr txBox="1"/>
      </xdr:nvSpPr>
      <xdr:spPr>
        <a:xfrm>
          <a:off x="12579428" y="168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138740</xdr:rowOff>
    </xdr:from>
    <xdr:to>
      <xdr:col>116</xdr:col>
      <xdr:colOff>63500</xdr:colOff>
      <xdr:row>58</xdr:row>
      <xdr:rowOff>138740</xdr:rowOff>
    </xdr:to>
    <xdr:cxnSp macro="">
      <xdr:nvCxnSpPr>
        <xdr:cNvPr id="796" name="直線コネクタ 795"/>
        <xdr:cNvCxnSpPr/>
      </xdr:nvCxnSpPr>
      <xdr:spPr>
        <a:xfrm>
          <a:off x="21323300" y="10082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138740</xdr:rowOff>
    </xdr:from>
    <xdr:to>
      <xdr:col>111</xdr:col>
      <xdr:colOff>177800</xdr:colOff>
      <xdr:row>58</xdr:row>
      <xdr:rowOff>138763</xdr:rowOff>
    </xdr:to>
    <xdr:cxnSp macro="">
      <xdr:nvCxnSpPr>
        <xdr:cNvPr id="799" name="直線コネクタ 798"/>
        <xdr:cNvCxnSpPr/>
      </xdr:nvCxnSpPr>
      <xdr:spPr>
        <a:xfrm flipV="1">
          <a:off x="20434300" y="1008284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138763</xdr:rowOff>
    </xdr:to>
    <xdr:cxnSp macro="">
      <xdr:nvCxnSpPr>
        <xdr:cNvPr id="802" name="直線コネクタ 801"/>
        <xdr:cNvCxnSpPr/>
      </xdr:nvCxnSpPr>
      <xdr:spPr>
        <a:xfrm>
          <a:off x="19545300" y="10082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138763</xdr:rowOff>
    </xdr:from>
    <xdr:to>
      <xdr:col>102</xdr:col>
      <xdr:colOff>114300</xdr:colOff>
      <xdr:row>58</xdr:row>
      <xdr:rowOff>138785</xdr:rowOff>
    </xdr:to>
    <xdr:cxnSp macro="">
      <xdr:nvCxnSpPr>
        <xdr:cNvPr id="805" name="直線コネクタ 804"/>
        <xdr:cNvCxnSpPr/>
      </xdr:nvCxnSpPr>
      <xdr:spPr>
        <a:xfrm flipV="1">
          <a:off x="18656300" y="1008286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87940</xdr:rowOff>
    </xdr:from>
    <xdr:to>
      <xdr:col>116</xdr:col>
      <xdr:colOff>114300</xdr:colOff>
      <xdr:row>59</xdr:row>
      <xdr:rowOff>18090</xdr:rowOff>
    </xdr:to>
    <xdr:sp macro="" textlink="">
      <xdr:nvSpPr>
        <xdr:cNvPr id="815" name="楕円 814"/>
        <xdr:cNvSpPr/>
      </xdr:nvSpPr>
      <xdr:spPr>
        <a:xfrm>
          <a:off x="221107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2867</xdr:rowOff>
    </xdr:from>
    <xdr:ext cx="313932" cy="259045"/>
    <xdr:sp macro="" textlink="">
      <xdr:nvSpPr>
        <xdr:cNvPr id="816" name="貸付金該当値テキスト"/>
        <xdr:cNvSpPr txBox="1"/>
      </xdr:nvSpPr>
      <xdr:spPr>
        <a:xfrm>
          <a:off x="22212300" y="9946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87940</xdr:rowOff>
    </xdr:from>
    <xdr:to>
      <xdr:col>112</xdr:col>
      <xdr:colOff>38100</xdr:colOff>
      <xdr:row>59</xdr:row>
      <xdr:rowOff>18090</xdr:rowOff>
    </xdr:to>
    <xdr:sp macro="" textlink="">
      <xdr:nvSpPr>
        <xdr:cNvPr id="817" name="楕円 816"/>
        <xdr:cNvSpPr/>
      </xdr:nvSpPr>
      <xdr:spPr>
        <a:xfrm>
          <a:off x="21272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9217</xdr:rowOff>
    </xdr:from>
    <xdr:ext cx="313932" cy="259045"/>
    <xdr:sp macro="" textlink="">
      <xdr:nvSpPr>
        <xdr:cNvPr id="818" name="テキスト ボックス 817"/>
        <xdr:cNvSpPr txBox="1"/>
      </xdr:nvSpPr>
      <xdr:spPr>
        <a:xfrm>
          <a:off x="21166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19" name="楕円 818"/>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20" name="テキスト ボックス 819"/>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87963</xdr:rowOff>
    </xdr:from>
    <xdr:to>
      <xdr:col>102</xdr:col>
      <xdr:colOff>165100</xdr:colOff>
      <xdr:row>59</xdr:row>
      <xdr:rowOff>18113</xdr:rowOff>
    </xdr:to>
    <xdr:sp macro="" textlink="">
      <xdr:nvSpPr>
        <xdr:cNvPr id="821" name="楕円 820"/>
        <xdr:cNvSpPr/>
      </xdr:nvSpPr>
      <xdr:spPr>
        <a:xfrm>
          <a:off x="19494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9240</xdr:rowOff>
    </xdr:from>
    <xdr:ext cx="313932" cy="259045"/>
    <xdr:sp macro="" textlink="">
      <xdr:nvSpPr>
        <xdr:cNvPr id="822" name="テキスト ボックス 821"/>
        <xdr:cNvSpPr txBox="1"/>
      </xdr:nvSpPr>
      <xdr:spPr>
        <a:xfrm>
          <a:off x="19388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87985</xdr:rowOff>
    </xdr:from>
    <xdr:to>
      <xdr:col>98</xdr:col>
      <xdr:colOff>38100</xdr:colOff>
      <xdr:row>59</xdr:row>
      <xdr:rowOff>18135</xdr:rowOff>
    </xdr:to>
    <xdr:sp macro="" textlink="">
      <xdr:nvSpPr>
        <xdr:cNvPr id="823" name="楕円 822"/>
        <xdr:cNvSpPr/>
      </xdr:nvSpPr>
      <xdr:spPr>
        <a:xfrm>
          <a:off x="18605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9262</xdr:rowOff>
    </xdr:from>
    <xdr:ext cx="313932" cy="259045"/>
    <xdr:sp macro="" textlink="">
      <xdr:nvSpPr>
        <xdr:cNvPr id="824" name="テキスト ボックス 823"/>
        <xdr:cNvSpPr txBox="1"/>
      </xdr:nvSpPr>
      <xdr:spPr>
        <a:xfrm>
          <a:off x="18499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110390</xdr:rowOff>
    </xdr:from>
    <xdr:to>
      <xdr:col>116</xdr:col>
      <xdr:colOff>63500</xdr:colOff>
      <xdr:row>75</xdr:row>
      <xdr:rowOff>160437</xdr:rowOff>
    </xdr:to>
    <xdr:cxnSp macro="">
      <xdr:nvCxnSpPr>
        <xdr:cNvPr id="856" name="直線コネクタ 855"/>
        <xdr:cNvCxnSpPr/>
      </xdr:nvCxnSpPr>
      <xdr:spPr>
        <a:xfrm flipV="1">
          <a:off x="21323300" y="12969140"/>
          <a:ext cx="8382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160437</xdr:rowOff>
    </xdr:from>
    <xdr:to>
      <xdr:col>111</xdr:col>
      <xdr:colOff>177800</xdr:colOff>
      <xdr:row>76</xdr:row>
      <xdr:rowOff>10280</xdr:rowOff>
    </xdr:to>
    <xdr:cxnSp macro="">
      <xdr:nvCxnSpPr>
        <xdr:cNvPr id="859" name="直線コネクタ 858"/>
        <xdr:cNvCxnSpPr/>
      </xdr:nvCxnSpPr>
      <xdr:spPr>
        <a:xfrm flipV="1">
          <a:off x="20434300" y="13019187"/>
          <a:ext cx="889000" cy="2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10280</xdr:rowOff>
    </xdr:from>
    <xdr:to>
      <xdr:col>107</xdr:col>
      <xdr:colOff>50800</xdr:colOff>
      <xdr:row>76</xdr:row>
      <xdr:rowOff>31082</xdr:rowOff>
    </xdr:to>
    <xdr:cxnSp macro="">
      <xdr:nvCxnSpPr>
        <xdr:cNvPr id="862" name="直線コネクタ 861"/>
        <xdr:cNvCxnSpPr/>
      </xdr:nvCxnSpPr>
      <xdr:spPr>
        <a:xfrm flipV="1">
          <a:off x="19545300" y="1304048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31082</xdr:rowOff>
    </xdr:from>
    <xdr:to>
      <xdr:col>102</xdr:col>
      <xdr:colOff>114300</xdr:colOff>
      <xdr:row>76</xdr:row>
      <xdr:rowOff>77701</xdr:rowOff>
    </xdr:to>
    <xdr:cxnSp macro="">
      <xdr:nvCxnSpPr>
        <xdr:cNvPr id="865" name="直線コネクタ 864"/>
        <xdr:cNvCxnSpPr/>
      </xdr:nvCxnSpPr>
      <xdr:spPr>
        <a:xfrm flipV="1">
          <a:off x="18656300" y="13061282"/>
          <a:ext cx="8890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59590</xdr:rowOff>
    </xdr:from>
    <xdr:to>
      <xdr:col>116</xdr:col>
      <xdr:colOff>114300</xdr:colOff>
      <xdr:row>75</xdr:row>
      <xdr:rowOff>161190</xdr:rowOff>
    </xdr:to>
    <xdr:sp macro="" textlink="">
      <xdr:nvSpPr>
        <xdr:cNvPr id="875" name="楕円 874"/>
        <xdr:cNvSpPr/>
      </xdr:nvSpPr>
      <xdr:spPr>
        <a:xfrm>
          <a:off x="22110700" y="129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38017</xdr:rowOff>
    </xdr:from>
    <xdr:ext cx="534377" cy="259045"/>
    <xdr:sp macro="" textlink="">
      <xdr:nvSpPr>
        <xdr:cNvPr id="876" name="繰出金該当値テキスト"/>
        <xdr:cNvSpPr txBox="1"/>
      </xdr:nvSpPr>
      <xdr:spPr>
        <a:xfrm>
          <a:off x="22212300" y="128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109637</xdr:rowOff>
    </xdr:from>
    <xdr:to>
      <xdr:col>112</xdr:col>
      <xdr:colOff>38100</xdr:colOff>
      <xdr:row>76</xdr:row>
      <xdr:rowOff>39787</xdr:rowOff>
    </xdr:to>
    <xdr:sp macro="" textlink="">
      <xdr:nvSpPr>
        <xdr:cNvPr id="877" name="楕円 876"/>
        <xdr:cNvSpPr/>
      </xdr:nvSpPr>
      <xdr:spPr>
        <a:xfrm>
          <a:off x="21272500" y="129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30914</xdr:rowOff>
    </xdr:from>
    <xdr:ext cx="534377" cy="259045"/>
    <xdr:sp macro="" textlink="">
      <xdr:nvSpPr>
        <xdr:cNvPr id="878" name="テキスト ボックス 877"/>
        <xdr:cNvSpPr txBox="1"/>
      </xdr:nvSpPr>
      <xdr:spPr>
        <a:xfrm>
          <a:off x="21056111" y="130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130930</xdr:rowOff>
    </xdr:from>
    <xdr:to>
      <xdr:col>107</xdr:col>
      <xdr:colOff>101600</xdr:colOff>
      <xdr:row>76</xdr:row>
      <xdr:rowOff>61080</xdr:rowOff>
    </xdr:to>
    <xdr:sp macro="" textlink="">
      <xdr:nvSpPr>
        <xdr:cNvPr id="879" name="楕円 878"/>
        <xdr:cNvSpPr/>
      </xdr:nvSpPr>
      <xdr:spPr>
        <a:xfrm>
          <a:off x="203835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52207</xdr:rowOff>
    </xdr:from>
    <xdr:ext cx="534377" cy="259045"/>
    <xdr:sp macro="" textlink="">
      <xdr:nvSpPr>
        <xdr:cNvPr id="880" name="テキスト ボックス 879"/>
        <xdr:cNvSpPr txBox="1"/>
      </xdr:nvSpPr>
      <xdr:spPr>
        <a:xfrm>
          <a:off x="20167111" y="130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151732</xdr:rowOff>
    </xdr:from>
    <xdr:to>
      <xdr:col>102</xdr:col>
      <xdr:colOff>165100</xdr:colOff>
      <xdr:row>76</xdr:row>
      <xdr:rowOff>81882</xdr:rowOff>
    </xdr:to>
    <xdr:sp macro="" textlink="">
      <xdr:nvSpPr>
        <xdr:cNvPr id="881" name="楕円 880"/>
        <xdr:cNvSpPr/>
      </xdr:nvSpPr>
      <xdr:spPr>
        <a:xfrm>
          <a:off x="19494500" y="130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73009</xdr:rowOff>
    </xdr:from>
    <xdr:ext cx="534377" cy="259045"/>
    <xdr:sp macro="" textlink="">
      <xdr:nvSpPr>
        <xdr:cNvPr id="882" name="テキスト ボックス 881"/>
        <xdr:cNvSpPr txBox="1"/>
      </xdr:nvSpPr>
      <xdr:spPr>
        <a:xfrm>
          <a:off x="19278111" y="131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26901</xdr:rowOff>
    </xdr:from>
    <xdr:to>
      <xdr:col>98</xdr:col>
      <xdr:colOff>38100</xdr:colOff>
      <xdr:row>76</xdr:row>
      <xdr:rowOff>128501</xdr:rowOff>
    </xdr:to>
    <xdr:sp macro="" textlink="">
      <xdr:nvSpPr>
        <xdr:cNvPr id="883" name="楕円 882"/>
        <xdr:cNvSpPr/>
      </xdr:nvSpPr>
      <xdr:spPr>
        <a:xfrm>
          <a:off x="18605500" y="130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119628</xdr:rowOff>
    </xdr:from>
    <xdr:ext cx="534377" cy="259045"/>
    <xdr:sp macro="" textlink="">
      <xdr:nvSpPr>
        <xdr:cNvPr id="884" name="テキスト ボックス 883"/>
        <xdr:cNvSpPr txBox="1"/>
      </xdr:nvSpPr>
      <xdr:spPr>
        <a:xfrm>
          <a:off x="18389111" y="131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558,782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人件費は、平成２６年度は、退職者数が多かったこともあり、類似団体を大きく上回っている。また、過去５年間を比較して類似団体平均より高いのは、関西電力御坊発電所の防災対策のための消防職員の拡充 や福祉施策を充実するための福祉職員の配置、市立幼稚園４園における幼稚園教諭の配置が主な要因である。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129,018</a:t>
          </a:r>
          <a:r>
            <a:rPr kumimoji="1" lang="ja-JP" altLang="en-US" sz="1300">
              <a:latin typeface="ＭＳ Ｐゴシック" panose="020B0600070205080204" pitchFamily="50" charset="-128"/>
              <a:ea typeface="ＭＳ Ｐゴシック" panose="020B0600070205080204" pitchFamily="50" charset="-128"/>
            </a:rPr>
            <a:t>円となっている。少子高齢化による福祉施策の充実や、また、以前から生活保護率が高いことから類似団体平均と比べて高い水準にある。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普通建設事業費では、平成２７年度は、市内公立中学校の改築事業の本体工事費が大きかったため、一時的に類似団体平均より高い水準となったが、平成２８年度以降は、再び類似団体平均を下回っており、平成３０年度も住民一人当たり</a:t>
          </a:r>
          <a:r>
            <a:rPr kumimoji="1" lang="en-US" altLang="ja-JP" sz="1300">
              <a:latin typeface="ＭＳ Ｐゴシック" panose="020B0600070205080204" pitchFamily="50" charset="-128"/>
              <a:ea typeface="ＭＳ Ｐゴシック" panose="020B0600070205080204" pitchFamily="50" charset="-128"/>
            </a:rPr>
            <a:t>63,967</a:t>
          </a:r>
          <a:r>
            <a:rPr kumimoji="1" lang="ja-JP" altLang="en-US" sz="1300">
              <a:latin typeface="ＭＳ Ｐゴシック" panose="020B0600070205080204" pitchFamily="50" charset="-128"/>
              <a:ea typeface="ＭＳ Ｐゴシック" panose="020B0600070205080204" pitchFamily="50" charset="-128"/>
            </a:rPr>
            <a:t>円と下回っている。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和歌山県御坊市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23,595
23,412
43.91
13,234,197
13,184,473
29,315
6,757,908
14,075,512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104.9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167894</xdr:rowOff>
    </xdr:from>
    <xdr:to>
      <xdr:col>24</xdr:col>
      <xdr:colOff>63500</xdr:colOff>
      <xdr:row>34</xdr:row>
      <xdr:rowOff>17399</xdr:rowOff>
    </xdr:to>
    <xdr:cxnSp macro="">
      <xdr:nvCxnSpPr>
        <xdr:cNvPr id="61" name="直線コネクタ 60"/>
        <xdr:cNvCxnSpPr/>
      </xdr:nvCxnSpPr>
      <xdr:spPr>
        <a:xfrm flipV="1">
          <a:off x="3797300" y="5825744"/>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157607</xdr:rowOff>
    </xdr:from>
    <xdr:to>
      <xdr:col>19</xdr:col>
      <xdr:colOff>177800</xdr:colOff>
      <xdr:row>34</xdr:row>
      <xdr:rowOff>17399</xdr:rowOff>
    </xdr:to>
    <xdr:cxnSp macro="">
      <xdr:nvCxnSpPr>
        <xdr:cNvPr id="64" name="直線コネクタ 63"/>
        <xdr:cNvCxnSpPr/>
      </xdr:nvCxnSpPr>
      <xdr:spPr>
        <a:xfrm>
          <a:off x="2908300" y="5815457"/>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72453</xdr:rowOff>
    </xdr:from>
    <xdr:to>
      <xdr:col>15</xdr:col>
      <xdr:colOff>50800</xdr:colOff>
      <xdr:row>33</xdr:row>
      <xdr:rowOff>157607</xdr:rowOff>
    </xdr:to>
    <xdr:cxnSp macro="">
      <xdr:nvCxnSpPr>
        <xdr:cNvPr id="67" name="直線コネクタ 66"/>
        <xdr:cNvCxnSpPr/>
      </xdr:nvCxnSpPr>
      <xdr:spPr>
        <a:xfrm>
          <a:off x="2019300" y="5730303"/>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72453</xdr:rowOff>
    </xdr:from>
    <xdr:to>
      <xdr:col>10</xdr:col>
      <xdr:colOff>114300</xdr:colOff>
      <xdr:row>33</xdr:row>
      <xdr:rowOff>149797</xdr:rowOff>
    </xdr:to>
    <xdr:cxnSp macro="">
      <xdr:nvCxnSpPr>
        <xdr:cNvPr id="70" name="直線コネクタ 69"/>
        <xdr:cNvCxnSpPr/>
      </xdr:nvCxnSpPr>
      <xdr:spPr>
        <a:xfrm flipV="1">
          <a:off x="1130300" y="5730303"/>
          <a:ext cx="8890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117094</xdr:rowOff>
    </xdr:from>
    <xdr:to>
      <xdr:col>24</xdr:col>
      <xdr:colOff>114300</xdr:colOff>
      <xdr:row>34</xdr:row>
      <xdr:rowOff>47244</xdr:rowOff>
    </xdr:to>
    <xdr:sp macro="" textlink="">
      <xdr:nvSpPr>
        <xdr:cNvPr id="80" name="楕円 79"/>
        <xdr:cNvSpPr/>
      </xdr:nvSpPr>
      <xdr:spPr>
        <a:xfrm>
          <a:off x="45847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139971</xdr:rowOff>
    </xdr:from>
    <xdr:ext cx="469744" cy="259045"/>
    <xdr:sp macro="" textlink="">
      <xdr:nvSpPr>
        <xdr:cNvPr id="81" name="議会費該当値テキスト"/>
        <xdr:cNvSpPr txBox="1"/>
      </xdr:nvSpPr>
      <xdr:spPr>
        <a:xfrm>
          <a:off x="4686300"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138049</xdr:rowOff>
    </xdr:from>
    <xdr:to>
      <xdr:col>20</xdr:col>
      <xdr:colOff>38100</xdr:colOff>
      <xdr:row>34</xdr:row>
      <xdr:rowOff>68199</xdr:rowOff>
    </xdr:to>
    <xdr:sp macro="" textlink="">
      <xdr:nvSpPr>
        <xdr:cNvPr id="82" name="楕円 81"/>
        <xdr:cNvSpPr/>
      </xdr:nvSpPr>
      <xdr:spPr>
        <a:xfrm>
          <a:off x="3746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84726</xdr:rowOff>
    </xdr:from>
    <xdr:ext cx="469744" cy="259045"/>
    <xdr:sp macro="" textlink="">
      <xdr:nvSpPr>
        <xdr:cNvPr id="83" name="テキスト ボックス 82"/>
        <xdr:cNvSpPr txBox="1"/>
      </xdr:nvSpPr>
      <xdr:spPr>
        <a:xfrm>
          <a:off x="3562428" y="55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106807</xdr:rowOff>
    </xdr:from>
    <xdr:to>
      <xdr:col>15</xdr:col>
      <xdr:colOff>101600</xdr:colOff>
      <xdr:row>34</xdr:row>
      <xdr:rowOff>36957</xdr:rowOff>
    </xdr:to>
    <xdr:sp macro="" textlink="">
      <xdr:nvSpPr>
        <xdr:cNvPr id="84" name="楕円 83"/>
        <xdr:cNvSpPr/>
      </xdr:nvSpPr>
      <xdr:spPr>
        <a:xfrm>
          <a:off x="2857500" y="5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53484</xdr:rowOff>
    </xdr:from>
    <xdr:ext cx="469744" cy="259045"/>
    <xdr:sp macro="" textlink="">
      <xdr:nvSpPr>
        <xdr:cNvPr id="85" name="テキスト ボックス 84"/>
        <xdr:cNvSpPr txBox="1"/>
      </xdr:nvSpPr>
      <xdr:spPr>
        <a:xfrm>
          <a:off x="2673428" y="553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21653</xdr:rowOff>
    </xdr:from>
    <xdr:to>
      <xdr:col>10</xdr:col>
      <xdr:colOff>165100</xdr:colOff>
      <xdr:row>33</xdr:row>
      <xdr:rowOff>123253</xdr:rowOff>
    </xdr:to>
    <xdr:sp macro="" textlink="">
      <xdr:nvSpPr>
        <xdr:cNvPr id="86" name="楕円 85"/>
        <xdr:cNvSpPr/>
      </xdr:nvSpPr>
      <xdr:spPr>
        <a:xfrm>
          <a:off x="1968500" y="5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139780</xdr:rowOff>
    </xdr:from>
    <xdr:ext cx="469744" cy="259045"/>
    <xdr:sp macro="" textlink="">
      <xdr:nvSpPr>
        <xdr:cNvPr id="87" name="テキスト ボックス 86"/>
        <xdr:cNvSpPr txBox="1"/>
      </xdr:nvSpPr>
      <xdr:spPr>
        <a:xfrm>
          <a:off x="1784428" y="545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98997</xdr:rowOff>
    </xdr:from>
    <xdr:to>
      <xdr:col>6</xdr:col>
      <xdr:colOff>38100</xdr:colOff>
      <xdr:row>34</xdr:row>
      <xdr:rowOff>29147</xdr:rowOff>
    </xdr:to>
    <xdr:sp macro="" textlink="">
      <xdr:nvSpPr>
        <xdr:cNvPr id="88" name="楕円 87"/>
        <xdr:cNvSpPr/>
      </xdr:nvSpPr>
      <xdr:spPr>
        <a:xfrm>
          <a:off x="1079500" y="57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45674</xdr:rowOff>
    </xdr:from>
    <xdr:ext cx="469744" cy="259045"/>
    <xdr:sp macro="" textlink="">
      <xdr:nvSpPr>
        <xdr:cNvPr id="89" name="テキスト ボックス 88"/>
        <xdr:cNvSpPr txBox="1"/>
      </xdr:nvSpPr>
      <xdr:spPr>
        <a:xfrm>
          <a:off x="895428" y="55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121881</xdr:rowOff>
    </xdr:from>
    <xdr:to>
      <xdr:col>24</xdr:col>
      <xdr:colOff>63500</xdr:colOff>
      <xdr:row>57</xdr:row>
      <xdr:rowOff>131314</xdr:rowOff>
    </xdr:to>
    <xdr:cxnSp macro="">
      <xdr:nvCxnSpPr>
        <xdr:cNvPr id="118" name="直線コネクタ 117"/>
        <xdr:cNvCxnSpPr/>
      </xdr:nvCxnSpPr>
      <xdr:spPr>
        <a:xfrm flipV="1">
          <a:off x="3797300" y="9894531"/>
          <a:ext cx="8382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131314</xdr:rowOff>
    </xdr:from>
    <xdr:to>
      <xdr:col>19</xdr:col>
      <xdr:colOff>177800</xdr:colOff>
      <xdr:row>57</xdr:row>
      <xdr:rowOff>148658</xdr:rowOff>
    </xdr:to>
    <xdr:cxnSp macro="">
      <xdr:nvCxnSpPr>
        <xdr:cNvPr id="121" name="直線コネクタ 120"/>
        <xdr:cNvCxnSpPr/>
      </xdr:nvCxnSpPr>
      <xdr:spPr>
        <a:xfrm flipV="1">
          <a:off x="2908300" y="9903964"/>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135737</xdr:rowOff>
    </xdr:from>
    <xdr:to>
      <xdr:col>15</xdr:col>
      <xdr:colOff>50800</xdr:colOff>
      <xdr:row>57</xdr:row>
      <xdr:rowOff>148658</xdr:rowOff>
    </xdr:to>
    <xdr:cxnSp macro="">
      <xdr:nvCxnSpPr>
        <xdr:cNvPr id="124" name="直線コネクタ 123"/>
        <xdr:cNvCxnSpPr/>
      </xdr:nvCxnSpPr>
      <xdr:spPr>
        <a:xfrm>
          <a:off x="2019300" y="9908387"/>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101863</xdr:rowOff>
    </xdr:from>
    <xdr:to>
      <xdr:col>10</xdr:col>
      <xdr:colOff>114300</xdr:colOff>
      <xdr:row>57</xdr:row>
      <xdr:rowOff>135737</xdr:rowOff>
    </xdr:to>
    <xdr:cxnSp macro="">
      <xdr:nvCxnSpPr>
        <xdr:cNvPr id="127" name="直線コネクタ 126"/>
        <xdr:cNvCxnSpPr/>
      </xdr:nvCxnSpPr>
      <xdr:spPr>
        <a:xfrm>
          <a:off x="1130300" y="9874513"/>
          <a:ext cx="889000" cy="3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71081</xdr:rowOff>
    </xdr:from>
    <xdr:to>
      <xdr:col>24</xdr:col>
      <xdr:colOff>114300</xdr:colOff>
      <xdr:row>58</xdr:row>
      <xdr:rowOff>1231</xdr:rowOff>
    </xdr:to>
    <xdr:sp macro="" textlink="">
      <xdr:nvSpPr>
        <xdr:cNvPr id="137" name="楕円 136"/>
        <xdr:cNvSpPr/>
      </xdr:nvSpPr>
      <xdr:spPr>
        <a:xfrm>
          <a:off x="4584700" y="98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49508</xdr:rowOff>
    </xdr:from>
    <xdr:ext cx="534377" cy="259045"/>
    <xdr:sp macro="" textlink="">
      <xdr:nvSpPr>
        <xdr:cNvPr id="138" name="総務費該当値テキスト"/>
        <xdr:cNvSpPr txBox="1"/>
      </xdr:nvSpPr>
      <xdr:spPr>
        <a:xfrm>
          <a:off x="4686300" y="98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80514</xdr:rowOff>
    </xdr:from>
    <xdr:to>
      <xdr:col>20</xdr:col>
      <xdr:colOff>38100</xdr:colOff>
      <xdr:row>58</xdr:row>
      <xdr:rowOff>10664</xdr:rowOff>
    </xdr:to>
    <xdr:sp macro="" textlink="">
      <xdr:nvSpPr>
        <xdr:cNvPr id="139" name="楕円 138"/>
        <xdr:cNvSpPr/>
      </xdr:nvSpPr>
      <xdr:spPr>
        <a:xfrm>
          <a:off x="3746500" y="98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1791</xdr:rowOff>
    </xdr:from>
    <xdr:ext cx="534377" cy="259045"/>
    <xdr:sp macro="" textlink="">
      <xdr:nvSpPr>
        <xdr:cNvPr id="140" name="テキスト ボックス 139"/>
        <xdr:cNvSpPr txBox="1"/>
      </xdr:nvSpPr>
      <xdr:spPr>
        <a:xfrm>
          <a:off x="3530111" y="99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97858</xdr:rowOff>
    </xdr:from>
    <xdr:to>
      <xdr:col>15</xdr:col>
      <xdr:colOff>101600</xdr:colOff>
      <xdr:row>58</xdr:row>
      <xdr:rowOff>28008</xdr:rowOff>
    </xdr:to>
    <xdr:sp macro="" textlink="">
      <xdr:nvSpPr>
        <xdr:cNvPr id="141" name="楕円 140"/>
        <xdr:cNvSpPr/>
      </xdr:nvSpPr>
      <xdr:spPr>
        <a:xfrm>
          <a:off x="2857500" y="987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19135</xdr:rowOff>
    </xdr:from>
    <xdr:ext cx="534377" cy="259045"/>
    <xdr:sp macro="" textlink="">
      <xdr:nvSpPr>
        <xdr:cNvPr id="142" name="テキスト ボックス 141"/>
        <xdr:cNvSpPr txBox="1"/>
      </xdr:nvSpPr>
      <xdr:spPr>
        <a:xfrm>
          <a:off x="2641111" y="99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84937</xdr:rowOff>
    </xdr:from>
    <xdr:to>
      <xdr:col>10</xdr:col>
      <xdr:colOff>165100</xdr:colOff>
      <xdr:row>58</xdr:row>
      <xdr:rowOff>15087</xdr:rowOff>
    </xdr:to>
    <xdr:sp macro="" textlink="">
      <xdr:nvSpPr>
        <xdr:cNvPr id="143" name="楕円 142"/>
        <xdr:cNvSpPr/>
      </xdr:nvSpPr>
      <xdr:spPr>
        <a:xfrm>
          <a:off x="1968500" y="98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44" name="テキスト ボックス 143"/>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51063</xdr:rowOff>
    </xdr:from>
    <xdr:to>
      <xdr:col>6</xdr:col>
      <xdr:colOff>38100</xdr:colOff>
      <xdr:row>57</xdr:row>
      <xdr:rowOff>152663</xdr:rowOff>
    </xdr:to>
    <xdr:sp macro="" textlink="">
      <xdr:nvSpPr>
        <xdr:cNvPr id="145" name="楕円 144"/>
        <xdr:cNvSpPr/>
      </xdr:nvSpPr>
      <xdr:spPr>
        <a:xfrm>
          <a:off x="1079500" y="98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143790</xdr:rowOff>
    </xdr:from>
    <xdr:ext cx="534377" cy="259045"/>
    <xdr:sp macro="" textlink="">
      <xdr:nvSpPr>
        <xdr:cNvPr id="146" name="テキスト ボックス 145"/>
        <xdr:cNvSpPr txBox="1"/>
      </xdr:nvSpPr>
      <xdr:spPr>
        <a:xfrm>
          <a:off x="863111" y="991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165920</xdr:rowOff>
    </xdr:from>
    <xdr:to>
      <xdr:col>24</xdr:col>
      <xdr:colOff>63500</xdr:colOff>
      <xdr:row>74</xdr:row>
      <xdr:rowOff>9871</xdr:rowOff>
    </xdr:to>
    <xdr:cxnSp macro="">
      <xdr:nvCxnSpPr>
        <xdr:cNvPr id="176" name="直線コネクタ 175"/>
        <xdr:cNvCxnSpPr/>
      </xdr:nvCxnSpPr>
      <xdr:spPr>
        <a:xfrm>
          <a:off x="3797300" y="12681770"/>
          <a:ext cx="8382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165920</xdr:rowOff>
    </xdr:from>
    <xdr:to>
      <xdr:col>19</xdr:col>
      <xdr:colOff>177800</xdr:colOff>
      <xdr:row>74</xdr:row>
      <xdr:rowOff>45166</xdr:rowOff>
    </xdr:to>
    <xdr:cxnSp macro="">
      <xdr:nvCxnSpPr>
        <xdr:cNvPr id="179" name="直線コネクタ 178"/>
        <xdr:cNvCxnSpPr/>
      </xdr:nvCxnSpPr>
      <xdr:spPr>
        <a:xfrm flipV="1">
          <a:off x="2908300" y="12681770"/>
          <a:ext cx="889000" cy="5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45166</xdr:rowOff>
    </xdr:from>
    <xdr:to>
      <xdr:col>15</xdr:col>
      <xdr:colOff>50800</xdr:colOff>
      <xdr:row>74</xdr:row>
      <xdr:rowOff>117328</xdr:rowOff>
    </xdr:to>
    <xdr:cxnSp macro="">
      <xdr:nvCxnSpPr>
        <xdr:cNvPr id="182" name="直線コネクタ 181"/>
        <xdr:cNvCxnSpPr/>
      </xdr:nvCxnSpPr>
      <xdr:spPr>
        <a:xfrm flipV="1">
          <a:off x="2019300" y="12732466"/>
          <a:ext cx="8890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117328</xdr:rowOff>
    </xdr:from>
    <xdr:to>
      <xdr:col>10</xdr:col>
      <xdr:colOff>114300</xdr:colOff>
      <xdr:row>74</xdr:row>
      <xdr:rowOff>123180</xdr:rowOff>
    </xdr:to>
    <xdr:cxnSp macro="">
      <xdr:nvCxnSpPr>
        <xdr:cNvPr id="185" name="直線コネクタ 184"/>
        <xdr:cNvCxnSpPr/>
      </xdr:nvCxnSpPr>
      <xdr:spPr>
        <a:xfrm flipV="1">
          <a:off x="1130300" y="12804628"/>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130521</xdr:rowOff>
    </xdr:from>
    <xdr:to>
      <xdr:col>24</xdr:col>
      <xdr:colOff>114300</xdr:colOff>
      <xdr:row>74</xdr:row>
      <xdr:rowOff>60671</xdr:rowOff>
    </xdr:to>
    <xdr:sp macro="" textlink="">
      <xdr:nvSpPr>
        <xdr:cNvPr id="195" name="楕円 194"/>
        <xdr:cNvSpPr/>
      </xdr:nvSpPr>
      <xdr:spPr>
        <a:xfrm>
          <a:off x="4584700" y="1264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153398</xdr:rowOff>
    </xdr:from>
    <xdr:ext cx="599010" cy="259045"/>
    <xdr:sp macro="" textlink="">
      <xdr:nvSpPr>
        <xdr:cNvPr id="196" name="民生費該当値テキスト"/>
        <xdr:cNvSpPr txBox="1"/>
      </xdr:nvSpPr>
      <xdr:spPr>
        <a:xfrm>
          <a:off x="4686300" y="1249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115120</xdr:rowOff>
    </xdr:from>
    <xdr:to>
      <xdr:col>20</xdr:col>
      <xdr:colOff>38100</xdr:colOff>
      <xdr:row>74</xdr:row>
      <xdr:rowOff>45270</xdr:rowOff>
    </xdr:to>
    <xdr:sp macro="" textlink="">
      <xdr:nvSpPr>
        <xdr:cNvPr id="197" name="楕円 196"/>
        <xdr:cNvSpPr/>
      </xdr:nvSpPr>
      <xdr:spPr>
        <a:xfrm>
          <a:off x="3746500" y="1263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61797</xdr:rowOff>
    </xdr:from>
    <xdr:ext cx="599010" cy="259045"/>
    <xdr:sp macro="" textlink="">
      <xdr:nvSpPr>
        <xdr:cNvPr id="198" name="テキスト ボックス 197"/>
        <xdr:cNvSpPr txBox="1"/>
      </xdr:nvSpPr>
      <xdr:spPr>
        <a:xfrm>
          <a:off x="3497795" y="1240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165816</xdr:rowOff>
    </xdr:from>
    <xdr:to>
      <xdr:col>15</xdr:col>
      <xdr:colOff>101600</xdr:colOff>
      <xdr:row>74</xdr:row>
      <xdr:rowOff>95966</xdr:rowOff>
    </xdr:to>
    <xdr:sp macro="" textlink="">
      <xdr:nvSpPr>
        <xdr:cNvPr id="199" name="楕円 198"/>
        <xdr:cNvSpPr/>
      </xdr:nvSpPr>
      <xdr:spPr>
        <a:xfrm>
          <a:off x="2857500" y="126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112493</xdr:rowOff>
    </xdr:from>
    <xdr:ext cx="599010" cy="259045"/>
    <xdr:sp macro="" textlink="">
      <xdr:nvSpPr>
        <xdr:cNvPr id="200" name="テキスト ボックス 199"/>
        <xdr:cNvSpPr txBox="1"/>
      </xdr:nvSpPr>
      <xdr:spPr>
        <a:xfrm>
          <a:off x="2608795" y="1245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66528</xdr:rowOff>
    </xdr:from>
    <xdr:to>
      <xdr:col>10</xdr:col>
      <xdr:colOff>165100</xdr:colOff>
      <xdr:row>74</xdr:row>
      <xdr:rowOff>168128</xdr:rowOff>
    </xdr:to>
    <xdr:sp macro="" textlink="">
      <xdr:nvSpPr>
        <xdr:cNvPr id="201" name="楕円 200"/>
        <xdr:cNvSpPr/>
      </xdr:nvSpPr>
      <xdr:spPr>
        <a:xfrm>
          <a:off x="1968500" y="127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13205</xdr:rowOff>
    </xdr:from>
    <xdr:ext cx="599010" cy="259045"/>
    <xdr:sp macro="" textlink="">
      <xdr:nvSpPr>
        <xdr:cNvPr id="202" name="テキスト ボックス 201"/>
        <xdr:cNvSpPr txBox="1"/>
      </xdr:nvSpPr>
      <xdr:spPr>
        <a:xfrm>
          <a:off x="1719795" y="125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72380</xdr:rowOff>
    </xdr:from>
    <xdr:to>
      <xdr:col>6</xdr:col>
      <xdr:colOff>38100</xdr:colOff>
      <xdr:row>75</xdr:row>
      <xdr:rowOff>2530</xdr:rowOff>
    </xdr:to>
    <xdr:sp macro="" textlink="">
      <xdr:nvSpPr>
        <xdr:cNvPr id="203" name="楕円 202"/>
        <xdr:cNvSpPr/>
      </xdr:nvSpPr>
      <xdr:spPr>
        <a:xfrm>
          <a:off x="1079500" y="12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19057</xdr:rowOff>
    </xdr:from>
    <xdr:ext cx="599010" cy="259045"/>
    <xdr:sp macro="" textlink="">
      <xdr:nvSpPr>
        <xdr:cNvPr id="204" name="テキスト ボックス 203"/>
        <xdr:cNvSpPr txBox="1"/>
      </xdr:nvSpPr>
      <xdr:spPr>
        <a:xfrm>
          <a:off x="830795" y="125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160024</xdr:rowOff>
    </xdr:from>
    <xdr:to>
      <xdr:col>24</xdr:col>
      <xdr:colOff>63500</xdr:colOff>
      <xdr:row>96</xdr:row>
      <xdr:rowOff>33826</xdr:rowOff>
    </xdr:to>
    <xdr:cxnSp macro="">
      <xdr:nvCxnSpPr>
        <xdr:cNvPr id="235" name="直線コネクタ 234"/>
        <xdr:cNvCxnSpPr/>
      </xdr:nvCxnSpPr>
      <xdr:spPr>
        <a:xfrm flipV="1">
          <a:off x="3797300" y="16447774"/>
          <a:ext cx="838200" cy="4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154113</xdr:rowOff>
    </xdr:from>
    <xdr:to>
      <xdr:col>19</xdr:col>
      <xdr:colOff>177800</xdr:colOff>
      <xdr:row>96</xdr:row>
      <xdr:rowOff>33826</xdr:rowOff>
    </xdr:to>
    <xdr:cxnSp macro="">
      <xdr:nvCxnSpPr>
        <xdr:cNvPr id="238" name="直線コネクタ 237"/>
        <xdr:cNvCxnSpPr/>
      </xdr:nvCxnSpPr>
      <xdr:spPr>
        <a:xfrm>
          <a:off x="2908300" y="16441863"/>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154113</xdr:rowOff>
    </xdr:from>
    <xdr:to>
      <xdr:col>15</xdr:col>
      <xdr:colOff>50800</xdr:colOff>
      <xdr:row>95</xdr:row>
      <xdr:rowOff>162147</xdr:rowOff>
    </xdr:to>
    <xdr:cxnSp macro="">
      <xdr:nvCxnSpPr>
        <xdr:cNvPr id="241" name="直線コネクタ 240"/>
        <xdr:cNvCxnSpPr/>
      </xdr:nvCxnSpPr>
      <xdr:spPr>
        <a:xfrm flipV="1">
          <a:off x="2019300" y="1644186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143587</xdr:rowOff>
    </xdr:from>
    <xdr:to>
      <xdr:col>10</xdr:col>
      <xdr:colOff>114300</xdr:colOff>
      <xdr:row>95</xdr:row>
      <xdr:rowOff>162147</xdr:rowOff>
    </xdr:to>
    <xdr:cxnSp macro="">
      <xdr:nvCxnSpPr>
        <xdr:cNvPr id="244" name="直線コネクタ 243"/>
        <xdr:cNvCxnSpPr/>
      </xdr:nvCxnSpPr>
      <xdr:spPr>
        <a:xfrm>
          <a:off x="1130300" y="16431337"/>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109224</xdr:rowOff>
    </xdr:from>
    <xdr:to>
      <xdr:col>24</xdr:col>
      <xdr:colOff>114300</xdr:colOff>
      <xdr:row>96</xdr:row>
      <xdr:rowOff>39374</xdr:rowOff>
    </xdr:to>
    <xdr:sp macro="" textlink="">
      <xdr:nvSpPr>
        <xdr:cNvPr id="254" name="楕円 253"/>
        <xdr:cNvSpPr/>
      </xdr:nvSpPr>
      <xdr:spPr>
        <a:xfrm>
          <a:off x="4584700" y="163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132101</xdr:rowOff>
    </xdr:from>
    <xdr:ext cx="534377" cy="259045"/>
    <xdr:sp macro="" textlink="">
      <xdr:nvSpPr>
        <xdr:cNvPr id="255" name="衛生費該当値テキスト"/>
        <xdr:cNvSpPr txBox="1"/>
      </xdr:nvSpPr>
      <xdr:spPr>
        <a:xfrm>
          <a:off x="4686300" y="1624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154476</xdr:rowOff>
    </xdr:from>
    <xdr:to>
      <xdr:col>20</xdr:col>
      <xdr:colOff>38100</xdr:colOff>
      <xdr:row>96</xdr:row>
      <xdr:rowOff>84626</xdr:rowOff>
    </xdr:to>
    <xdr:sp macro="" textlink="">
      <xdr:nvSpPr>
        <xdr:cNvPr id="256" name="楕円 255"/>
        <xdr:cNvSpPr/>
      </xdr:nvSpPr>
      <xdr:spPr>
        <a:xfrm>
          <a:off x="3746500" y="16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75753</xdr:rowOff>
    </xdr:from>
    <xdr:ext cx="534377" cy="259045"/>
    <xdr:sp macro="" textlink="">
      <xdr:nvSpPr>
        <xdr:cNvPr id="257" name="テキスト ボックス 256"/>
        <xdr:cNvSpPr txBox="1"/>
      </xdr:nvSpPr>
      <xdr:spPr>
        <a:xfrm>
          <a:off x="3530111" y="165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103313</xdr:rowOff>
    </xdr:from>
    <xdr:to>
      <xdr:col>15</xdr:col>
      <xdr:colOff>101600</xdr:colOff>
      <xdr:row>96</xdr:row>
      <xdr:rowOff>33463</xdr:rowOff>
    </xdr:to>
    <xdr:sp macro="" textlink="">
      <xdr:nvSpPr>
        <xdr:cNvPr id="258" name="楕円 257"/>
        <xdr:cNvSpPr/>
      </xdr:nvSpPr>
      <xdr:spPr>
        <a:xfrm>
          <a:off x="2857500" y="163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49990</xdr:rowOff>
    </xdr:from>
    <xdr:ext cx="534377" cy="259045"/>
    <xdr:sp macro="" textlink="">
      <xdr:nvSpPr>
        <xdr:cNvPr id="259" name="テキスト ボックス 258"/>
        <xdr:cNvSpPr txBox="1"/>
      </xdr:nvSpPr>
      <xdr:spPr>
        <a:xfrm>
          <a:off x="2641111" y="161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111347</xdr:rowOff>
    </xdr:from>
    <xdr:to>
      <xdr:col>10</xdr:col>
      <xdr:colOff>165100</xdr:colOff>
      <xdr:row>96</xdr:row>
      <xdr:rowOff>41497</xdr:rowOff>
    </xdr:to>
    <xdr:sp macro="" textlink="">
      <xdr:nvSpPr>
        <xdr:cNvPr id="260" name="楕円 259"/>
        <xdr:cNvSpPr/>
      </xdr:nvSpPr>
      <xdr:spPr>
        <a:xfrm>
          <a:off x="1968500" y="16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58024</xdr:rowOff>
    </xdr:from>
    <xdr:ext cx="534377" cy="259045"/>
    <xdr:sp macro="" textlink="">
      <xdr:nvSpPr>
        <xdr:cNvPr id="261" name="テキスト ボックス 260"/>
        <xdr:cNvSpPr txBox="1"/>
      </xdr:nvSpPr>
      <xdr:spPr>
        <a:xfrm>
          <a:off x="1752111" y="161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92787</xdr:rowOff>
    </xdr:from>
    <xdr:to>
      <xdr:col>6</xdr:col>
      <xdr:colOff>38100</xdr:colOff>
      <xdr:row>96</xdr:row>
      <xdr:rowOff>22937</xdr:rowOff>
    </xdr:to>
    <xdr:sp macro="" textlink="">
      <xdr:nvSpPr>
        <xdr:cNvPr id="262" name="楕円 261"/>
        <xdr:cNvSpPr/>
      </xdr:nvSpPr>
      <xdr:spPr>
        <a:xfrm>
          <a:off x="1079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39464</xdr:rowOff>
    </xdr:from>
    <xdr:ext cx="534377" cy="259045"/>
    <xdr:sp macro="" textlink="">
      <xdr:nvSpPr>
        <xdr:cNvPr id="263" name="テキスト ボックス 262"/>
        <xdr:cNvSpPr txBox="1"/>
      </xdr:nvSpPr>
      <xdr:spPr>
        <a:xfrm>
          <a:off x="863111" y="16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143292</xdr:rowOff>
    </xdr:from>
    <xdr:to>
      <xdr:col>55</xdr:col>
      <xdr:colOff>0</xdr:colOff>
      <xdr:row>38</xdr:row>
      <xdr:rowOff>145252</xdr:rowOff>
    </xdr:to>
    <xdr:cxnSp macro="">
      <xdr:nvCxnSpPr>
        <xdr:cNvPr id="294" name="直線コネクタ 293"/>
        <xdr:cNvCxnSpPr/>
      </xdr:nvCxnSpPr>
      <xdr:spPr>
        <a:xfrm flipV="1">
          <a:off x="9639300" y="665839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135455</xdr:rowOff>
    </xdr:from>
    <xdr:to>
      <xdr:col>50</xdr:col>
      <xdr:colOff>114300</xdr:colOff>
      <xdr:row>38</xdr:row>
      <xdr:rowOff>145252</xdr:rowOff>
    </xdr:to>
    <xdr:cxnSp macro="">
      <xdr:nvCxnSpPr>
        <xdr:cNvPr id="297" name="直線コネクタ 296"/>
        <xdr:cNvCxnSpPr/>
      </xdr:nvCxnSpPr>
      <xdr:spPr>
        <a:xfrm>
          <a:off x="8750300" y="665055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135455</xdr:rowOff>
    </xdr:from>
    <xdr:to>
      <xdr:col>45</xdr:col>
      <xdr:colOff>177800</xdr:colOff>
      <xdr:row>38</xdr:row>
      <xdr:rowOff>148191</xdr:rowOff>
    </xdr:to>
    <xdr:cxnSp macro="">
      <xdr:nvCxnSpPr>
        <xdr:cNvPr id="300" name="直線コネクタ 299"/>
        <xdr:cNvCxnSpPr/>
      </xdr:nvCxnSpPr>
      <xdr:spPr>
        <a:xfrm flipV="1">
          <a:off x="7861300" y="665055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117820</xdr:rowOff>
    </xdr:from>
    <xdr:to>
      <xdr:col>41</xdr:col>
      <xdr:colOff>50800</xdr:colOff>
      <xdr:row>38</xdr:row>
      <xdr:rowOff>148191</xdr:rowOff>
    </xdr:to>
    <xdr:cxnSp macro="">
      <xdr:nvCxnSpPr>
        <xdr:cNvPr id="303" name="直線コネクタ 302"/>
        <xdr:cNvCxnSpPr/>
      </xdr:nvCxnSpPr>
      <xdr:spPr>
        <a:xfrm>
          <a:off x="6972300" y="663292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92492</xdr:rowOff>
    </xdr:from>
    <xdr:to>
      <xdr:col>55</xdr:col>
      <xdr:colOff>50800</xdr:colOff>
      <xdr:row>39</xdr:row>
      <xdr:rowOff>22642</xdr:rowOff>
    </xdr:to>
    <xdr:sp macro="" textlink="">
      <xdr:nvSpPr>
        <xdr:cNvPr id="313" name="楕円 312"/>
        <xdr:cNvSpPr/>
      </xdr:nvSpPr>
      <xdr:spPr>
        <a:xfrm>
          <a:off x="10426700" y="66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70919</xdr:rowOff>
    </xdr:from>
    <xdr:ext cx="378565" cy="259045"/>
    <xdr:sp macro="" textlink="">
      <xdr:nvSpPr>
        <xdr:cNvPr id="314" name="労働費該当値テキスト"/>
        <xdr:cNvSpPr txBox="1"/>
      </xdr:nvSpPr>
      <xdr:spPr>
        <a:xfrm>
          <a:off x="10528300" y="658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94452</xdr:rowOff>
    </xdr:from>
    <xdr:to>
      <xdr:col>50</xdr:col>
      <xdr:colOff>165100</xdr:colOff>
      <xdr:row>39</xdr:row>
      <xdr:rowOff>24602</xdr:rowOff>
    </xdr:to>
    <xdr:sp macro="" textlink="">
      <xdr:nvSpPr>
        <xdr:cNvPr id="315" name="楕円 314"/>
        <xdr:cNvSpPr/>
      </xdr:nvSpPr>
      <xdr:spPr>
        <a:xfrm>
          <a:off x="9588500" y="660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15729</xdr:rowOff>
    </xdr:from>
    <xdr:ext cx="378565" cy="259045"/>
    <xdr:sp macro="" textlink="">
      <xdr:nvSpPr>
        <xdr:cNvPr id="316" name="テキスト ボックス 315"/>
        <xdr:cNvSpPr txBox="1"/>
      </xdr:nvSpPr>
      <xdr:spPr>
        <a:xfrm>
          <a:off x="9450017" y="670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84655</xdr:rowOff>
    </xdr:from>
    <xdr:to>
      <xdr:col>46</xdr:col>
      <xdr:colOff>38100</xdr:colOff>
      <xdr:row>39</xdr:row>
      <xdr:rowOff>14805</xdr:rowOff>
    </xdr:to>
    <xdr:sp macro="" textlink="">
      <xdr:nvSpPr>
        <xdr:cNvPr id="317" name="楕円 316"/>
        <xdr:cNvSpPr/>
      </xdr:nvSpPr>
      <xdr:spPr>
        <a:xfrm>
          <a:off x="8699500" y="65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5932</xdr:rowOff>
    </xdr:from>
    <xdr:ext cx="378565" cy="259045"/>
    <xdr:sp macro="" textlink="">
      <xdr:nvSpPr>
        <xdr:cNvPr id="318" name="テキスト ボックス 317"/>
        <xdr:cNvSpPr txBox="1"/>
      </xdr:nvSpPr>
      <xdr:spPr>
        <a:xfrm>
          <a:off x="8561017" y="6692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97391</xdr:rowOff>
    </xdr:from>
    <xdr:to>
      <xdr:col>41</xdr:col>
      <xdr:colOff>101600</xdr:colOff>
      <xdr:row>39</xdr:row>
      <xdr:rowOff>27541</xdr:rowOff>
    </xdr:to>
    <xdr:sp macro="" textlink="">
      <xdr:nvSpPr>
        <xdr:cNvPr id="319" name="楕円 318"/>
        <xdr:cNvSpPr/>
      </xdr:nvSpPr>
      <xdr:spPr>
        <a:xfrm>
          <a:off x="7810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18668</xdr:rowOff>
    </xdr:from>
    <xdr:ext cx="378565" cy="259045"/>
    <xdr:sp macro="" textlink="">
      <xdr:nvSpPr>
        <xdr:cNvPr id="320" name="テキスト ボックス 319"/>
        <xdr:cNvSpPr txBox="1"/>
      </xdr:nvSpPr>
      <xdr:spPr>
        <a:xfrm>
          <a:off x="7672017" y="6705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67020</xdr:rowOff>
    </xdr:from>
    <xdr:to>
      <xdr:col>36</xdr:col>
      <xdr:colOff>165100</xdr:colOff>
      <xdr:row>38</xdr:row>
      <xdr:rowOff>168620</xdr:rowOff>
    </xdr:to>
    <xdr:sp macro="" textlink="">
      <xdr:nvSpPr>
        <xdr:cNvPr id="321" name="楕円 320"/>
        <xdr:cNvSpPr/>
      </xdr:nvSpPr>
      <xdr:spPr>
        <a:xfrm>
          <a:off x="6921500" y="65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159747</xdr:rowOff>
    </xdr:from>
    <xdr:ext cx="378565" cy="259045"/>
    <xdr:sp macro="" textlink="">
      <xdr:nvSpPr>
        <xdr:cNvPr id="322" name="テキスト ボックス 321"/>
        <xdr:cNvSpPr txBox="1"/>
      </xdr:nvSpPr>
      <xdr:spPr>
        <a:xfrm>
          <a:off x="6783017" y="667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28651</xdr:rowOff>
    </xdr:from>
    <xdr:to>
      <xdr:col>55</xdr:col>
      <xdr:colOff>0</xdr:colOff>
      <xdr:row>58</xdr:row>
      <xdr:rowOff>64503</xdr:rowOff>
    </xdr:to>
    <xdr:cxnSp macro="">
      <xdr:nvCxnSpPr>
        <xdr:cNvPr id="351" name="直線コネクタ 350"/>
        <xdr:cNvCxnSpPr/>
      </xdr:nvCxnSpPr>
      <xdr:spPr>
        <a:xfrm>
          <a:off x="9639300" y="9972751"/>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128092</xdr:rowOff>
    </xdr:from>
    <xdr:to>
      <xdr:col>50</xdr:col>
      <xdr:colOff>114300</xdr:colOff>
      <xdr:row>58</xdr:row>
      <xdr:rowOff>28651</xdr:rowOff>
    </xdr:to>
    <xdr:cxnSp macro="">
      <xdr:nvCxnSpPr>
        <xdr:cNvPr id="354" name="直線コネクタ 353"/>
        <xdr:cNvCxnSpPr/>
      </xdr:nvCxnSpPr>
      <xdr:spPr>
        <a:xfrm>
          <a:off x="8750300" y="9900742"/>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128092</xdr:rowOff>
    </xdr:from>
    <xdr:to>
      <xdr:col>45</xdr:col>
      <xdr:colOff>177800</xdr:colOff>
      <xdr:row>58</xdr:row>
      <xdr:rowOff>21145</xdr:rowOff>
    </xdr:to>
    <xdr:cxnSp macro="">
      <xdr:nvCxnSpPr>
        <xdr:cNvPr id="357" name="直線コネクタ 356"/>
        <xdr:cNvCxnSpPr/>
      </xdr:nvCxnSpPr>
      <xdr:spPr>
        <a:xfrm flipV="1">
          <a:off x="7861300" y="9900742"/>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21145</xdr:rowOff>
    </xdr:from>
    <xdr:to>
      <xdr:col>41</xdr:col>
      <xdr:colOff>50800</xdr:colOff>
      <xdr:row>58</xdr:row>
      <xdr:rowOff>66599</xdr:rowOff>
    </xdr:to>
    <xdr:cxnSp macro="">
      <xdr:nvCxnSpPr>
        <xdr:cNvPr id="360" name="直線コネクタ 359"/>
        <xdr:cNvCxnSpPr/>
      </xdr:nvCxnSpPr>
      <xdr:spPr>
        <a:xfrm flipV="1">
          <a:off x="6972300" y="9965245"/>
          <a:ext cx="889000" cy="4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13703</xdr:rowOff>
    </xdr:from>
    <xdr:to>
      <xdr:col>55</xdr:col>
      <xdr:colOff>50800</xdr:colOff>
      <xdr:row>58</xdr:row>
      <xdr:rowOff>115303</xdr:rowOff>
    </xdr:to>
    <xdr:sp macro="" textlink="">
      <xdr:nvSpPr>
        <xdr:cNvPr id="370" name="楕円 369"/>
        <xdr:cNvSpPr/>
      </xdr:nvSpPr>
      <xdr:spPr>
        <a:xfrm>
          <a:off x="10426700" y="99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100080</xdr:rowOff>
    </xdr:from>
    <xdr:ext cx="534377" cy="259045"/>
    <xdr:sp macro="" textlink="">
      <xdr:nvSpPr>
        <xdr:cNvPr id="371" name="農林水産業費該当値テキスト"/>
        <xdr:cNvSpPr txBox="1"/>
      </xdr:nvSpPr>
      <xdr:spPr>
        <a:xfrm>
          <a:off x="10528300" y="987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149301</xdr:rowOff>
    </xdr:from>
    <xdr:to>
      <xdr:col>50</xdr:col>
      <xdr:colOff>165100</xdr:colOff>
      <xdr:row>58</xdr:row>
      <xdr:rowOff>79451</xdr:rowOff>
    </xdr:to>
    <xdr:sp macro="" textlink="">
      <xdr:nvSpPr>
        <xdr:cNvPr id="372" name="楕円 371"/>
        <xdr:cNvSpPr/>
      </xdr:nvSpPr>
      <xdr:spPr>
        <a:xfrm>
          <a:off x="9588500" y="99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70578</xdr:rowOff>
    </xdr:from>
    <xdr:ext cx="534377" cy="259045"/>
    <xdr:sp macro="" textlink="">
      <xdr:nvSpPr>
        <xdr:cNvPr id="373" name="テキスト ボックス 372"/>
        <xdr:cNvSpPr txBox="1"/>
      </xdr:nvSpPr>
      <xdr:spPr>
        <a:xfrm>
          <a:off x="9372111" y="100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77292</xdr:rowOff>
    </xdr:from>
    <xdr:to>
      <xdr:col>46</xdr:col>
      <xdr:colOff>38100</xdr:colOff>
      <xdr:row>58</xdr:row>
      <xdr:rowOff>7442</xdr:rowOff>
    </xdr:to>
    <xdr:sp macro="" textlink="">
      <xdr:nvSpPr>
        <xdr:cNvPr id="374" name="楕円 373"/>
        <xdr:cNvSpPr/>
      </xdr:nvSpPr>
      <xdr:spPr>
        <a:xfrm>
          <a:off x="8699500" y="98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170019</xdr:rowOff>
    </xdr:from>
    <xdr:ext cx="534377" cy="259045"/>
    <xdr:sp macro="" textlink="">
      <xdr:nvSpPr>
        <xdr:cNvPr id="375" name="テキスト ボックス 374"/>
        <xdr:cNvSpPr txBox="1"/>
      </xdr:nvSpPr>
      <xdr:spPr>
        <a:xfrm>
          <a:off x="8483111" y="99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141795</xdr:rowOff>
    </xdr:from>
    <xdr:to>
      <xdr:col>41</xdr:col>
      <xdr:colOff>101600</xdr:colOff>
      <xdr:row>58</xdr:row>
      <xdr:rowOff>71945</xdr:rowOff>
    </xdr:to>
    <xdr:sp macro="" textlink="">
      <xdr:nvSpPr>
        <xdr:cNvPr id="376" name="楕円 375"/>
        <xdr:cNvSpPr/>
      </xdr:nvSpPr>
      <xdr:spPr>
        <a:xfrm>
          <a:off x="7810500" y="99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63072</xdr:rowOff>
    </xdr:from>
    <xdr:ext cx="534377" cy="259045"/>
    <xdr:sp macro="" textlink="">
      <xdr:nvSpPr>
        <xdr:cNvPr id="377" name="テキスト ボックス 376"/>
        <xdr:cNvSpPr txBox="1"/>
      </xdr:nvSpPr>
      <xdr:spPr>
        <a:xfrm>
          <a:off x="7594111" y="1000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15799</xdr:rowOff>
    </xdr:from>
    <xdr:to>
      <xdr:col>36</xdr:col>
      <xdr:colOff>165100</xdr:colOff>
      <xdr:row>58</xdr:row>
      <xdr:rowOff>117399</xdr:rowOff>
    </xdr:to>
    <xdr:sp macro="" textlink="">
      <xdr:nvSpPr>
        <xdr:cNvPr id="378" name="楕円 377"/>
        <xdr:cNvSpPr/>
      </xdr:nvSpPr>
      <xdr:spPr>
        <a:xfrm>
          <a:off x="6921500" y="99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108526</xdr:rowOff>
    </xdr:from>
    <xdr:ext cx="534377" cy="259045"/>
    <xdr:sp macro="" textlink="">
      <xdr:nvSpPr>
        <xdr:cNvPr id="379" name="テキスト ボックス 378"/>
        <xdr:cNvSpPr txBox="1"/>
      </xdr:nvSpPr>
      <xdr:spPr>
        <a:xfrm>
          <a:off x="6705111" y="100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165624</xdr:rowOff>
    </xdr:from>
    <xdr:to>
      <xdr:col>55</xdr:col>
      <xdr:colOff>0</xdr:colOff>
      <xdr:row>79</xdr:row>
      <xdr:rowOff>8758</xdr:rowOff>
    </xdr:to>
    <xdr:cxnSp macro="">
      <xdr:nvCxnSpPr>
        <xdr:cNvPr id="408" name="直線コネクタ 407"/>
        <xdr:cNvCxnSpPr/>
      </xdr:nvCxnSpPr>
      <xdr:spPr>
        <a:xfrm flipV="1">
          <a:off x="9639300" y="13538724"/>
          <a:ext cx="8382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6876</xdr:rowOff>
    </xdr:from>
    <xdr:to>
      <xdr:col>50</xdr:col>
      <xdr:colOff>114300</xdr:colOff>
      <xdr:row>79</xdr:row>
      <xdr:rowOff>8758</xdr:rowOff>
    </xdr:to>
    <xdr:cxnSp macro="">
      <xdr:nvCxnSpPr>
        <xdr:cNvPr id="411" name="直線コネクタ 410"/>
        <xdr:cNvCxnSpPr/>
      </xdr:nvCxnSpPr>
      <xdr:spPr>
        <a:xfrm>
          <a:off x="8750300" y="13551426"/>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2236</xdr:rowOff>
    </xdr:from>
    <xdr:to>
      <xdr:col>45</xdr:col>
      <xdr:colOff>177800</xdr:colOff>
      <xdr:row>79</xdr:row>
      <xdr:rowOff>6876</xdr:rowOff>
    </xdr:to>
    <xdr:cxnSp macro="">
      <xdr:nvCxnSpPr>
        <xdr:cNvPr id="414" name="直線コネクタ 413"/>
        <xdr:cNvCxnSpPr/>
      </xdr:nvCxnSpPr>
      <xdr:spPr>
        <a:xfrm>
          <a:off x="7861300" y="13546786"/>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2236</xdr:rowOff>
    </xdr:from>
    <xdr:to>
      <xdr:col>41</xdr:col>
      <xdr:colOff>50800</xdr:colOff>
      <xdr:row>79</xdr:row>
      <xdr:rowOff>16782</xdr:rowOff>
    </xdr:to>
    <xdr:cxnSp macro="">
      <xdr:nvCxnSpPr>
        <xdr:cNvPr id="417" name="直線コネクタ 416"/>
        <xdr:cNvCxnSpPr/>
      </xdr:nvCxnSpPr>
      <xdr:spPr>
        <a:xfrm flipV="1">
          <a:off x="6972300" y="13546786"/>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114824</xdr:rowOff>
    </xdr:from>
    <xdr:to>
      <xdr:col>55</xdr:col>
      <xdr:colOff>50800</xdr:colOff>
      <xdr:row>79</xdr:row>
      <xdr:rowOff>44974</xdr:rowOff>
    </xdr:to>
    <xdr:sp macro="" textlink="">
      <xdr:nvSpPr>
        <xdr:cNvPr id="427" name="楕円 426"/>
        <xdr:cNvSpPr/>
      </xdr:nvSpPr>
      <xdr:spPr>
        <a:xfrm>
          <a:off x="10426700" y="134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29751</xdr:rowOff>
    </xdr:from>
    <xdr:ext cx="469744" cy="259045"/>
    <xdr:sp macro="" textlink="">
      <xdr:nvSpPr>
        <xdr:cNvPr id="428" name="商工費該当値テキスト"/>
        <xdr:cNvSpPr txBox="1"/>
      </xdr:nvSpPr>
      <xdr:spPr>
        <a:xfrm>
          <a:off x="10528300" y="134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129408</xdr:rowOff>
    </xdr:from>
    <xdr:to>
      <xdr:col>50</xdr:col>
      <xdr:colOff>165100</xdr:colOff>
      <xdr:row>79</xdr:row>
      <xdr:rowOff>59558</xdr:rowOff>
    </xdr:to>
    <xdr:sp macro="" textlink="">
      <xdr:nvSpPr>
        <xdr:cNvPr id="429" name="楕円 428"/>
        <xdr:cNvSpPr/>
      </xdr:nvSpPr>
      <xdr:spPr>
        <a:xfrm>
          <a:off x="9588500" y="135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50685</xdr:rowOff>
    </xdr:from>
    <xdr:ext cx="469744" cy="259045"/>
    <xdr:sp macro="" textlink="">
      <xdr:nvSpPr>
        <xdr:cNvPr id="430" name="テキスト ボックス 429"/>
        <xdr:cNvSpPr txBox="1"/>
      </xdr:nvSpPr>
      <xdr:spPr>
        <a:xfrm>
          <a:off x="9404428" y="1359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127526</xdr:rowOff>
    </xdr:from>
    <xdr:to>
      <xdr:col>46</xdr:col>
      <xdr:colOff>38100</xdr:colOff>
      <xdr:row>79</xdr:row>
      <xdr:rowOff>57676</xdr:rowOff>
    </xdr:to>
    <xdr:sp macro="" textlink="">
      <xdr:nvSpPr>
        <xdr:cNvPr id="431" name="楕円 430"/>
        <xdr:cNvSpPr/>
      </xdr:nvSpPr>
      <xdr:spPr>
        <a:xfrm>
          <a:off x="8699500" y="1350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48803</xdr:rowOff>
    </xdr:from>
    <xdr:ext cx="469744" cy="259045"/>
    <xdr:sp macro="" textlink="">
      <xdr:nvSpPr>
        <xdr:cNvPr id="432" name="テキスト ボックス 431"/>
        <xdr:cNvSpPr txBox="1"/>
      </xdr:nvSpPr>
      <xdr:spPr>
        <a:xfrm>
          <a:off x="8515428" y="1359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122886</xdr:rowOff>
    </xdr:from>
    <xdr:to>
      <xdr:col>41</xdr:col>
      <xdr:colOff>101600</xdr:colOff>
      <xdr:row>79</xdr:row>
      <xdr:rowOff>53036</xdr:rowOff>
    </xdr:to>
    <xdr:sp macro="" textlink="">
      <xdr:nvSpPr>
        <xdr:cNvPr id="433" name="楕円 432"/>
        <xdr:cNvSpPr/>
      </xdr:nvSpPr>
      <xdr:spPr>
        <a:xfrm>
          <a:off x="7810500" y="13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44163</xdr:rowOff>
    </xdr:from>
    <xdr:ext cx="469744" cy="259045"/>
    <xdr:sp macro="" textlink="">
      <xdr:nvSpPr>
        <xdr:cNvPr id="434" name="テキスト ボックス 433"/>
        <xdr:cNvSpPr txBox="1"/>
      </xdr:nvSpPr>
      <xdr:spPr>
        <a:xfrm>
          <a:off x="7626428" y="1358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137432</xdr:rowOff>
    </xdr:from>
    <xdr:to>
      <xdr:col>36</xdr:col>
      <xdr:colOff>165100</xdr:colOff>
      <xdr:row>79</xdr:row>
      <xdr:rowOff>67582</xdr:rowOff>
    </xdr:to>
    <xdr:sp macro="" textlink="">
      <xdr:nvSpPr>
        <xdr:cNvPr id="435" name="楕円 434"/>
        <xdr:cNvSpPr/>
      </xdr:nvSpPr>
      <xdr:spPr>
        <a:xfrm>
          <a:off x="6921500" y="135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58709</xdr:rowOff>
    </xdr:from>
    <xdr:ext cx="469744" cy="259045"/>
    <xdr:sp macro="" textlink="">
      <xdr:nvSpPr>
        <xdr:cNvPr id="436" name="テキスト ボックス 435"/>
        <xdr:cNvSpPr txBox="1"/>
      </xdr:nvSpPr>
      <xdr:spPr>
        <a:xfrm>
          <a:off x="6737428" y="136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111598</xdr:rowOff>
    </xdr:from>
    <xdr:to>
      <xdr:col>55</xdr:col>
      <xdr:colOff>0</xdr:colOff>
      <xdr:row>97</xdr:row>
      <xdr:rowOff>116063</xdr:rowOff>
    </xdr:to>
    <xdr:cxnSp macro="">
      <xdr:nvCxnSpPr>
        <xdr:cNvPr id="465" name="直線コネクタ 464"/>
        <xdr:cNvCxnSpPr/>
      </xdr:nvCxnSpPr>
      <xdr:spPr>
        <a:xfrm>
          <a:off x="9639300" y="16742248"/>
          <a:ext cx="8382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111598</xdr:rowOff>
    </xdr:from>
    <xdr:to>
      <xdr:col>50</xdr:col>
      <xdr:colOff>114300</xdr:colOff>
      <xdr:row>97</xdr:row>
      <xdr:rowOff>141284</xdr:rowOff>
    </xdr:to>
    <xdr:cxnSp macro="">
      <xdr:nvCxnSpPr>
        <xdr:cNvPr id="468" name="直線コネクタ 467"/>
        <xdr:cNvCxnSpPr/>
      </xdr:nvCxnSpPr>
      <xdr:spPr>
        <a:xfrm flipV="1">
          <a:off x="8750300" y="16742248"/>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141284</xdr:rowOff>
    </xdr:from>
    <xdr:to>
      <xdr:col>45</xdr:col>
      <xdr:colOff>177800</xdr:colOff>
      <xdr:row>97</xdr:row>
      <xdr:rowOff>168534</xdr:rowOff>
    </xdr:to>
    <xdr:cxnSp macro="">
      <xdr:nvCxnSpPr>
        <xdr:cNvPr id="471" name="直線コネクタ 470"/>
        <xdr:cNvCxnSpPr/>
      </xdr:nvCxnSpPr>
      <xdr:spPr>
        <a:xfrm flipV="1">
          <a:off x="7861300" y="16771934"/>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168534</xdr:rowOff>
    </xdr:from>
    <xdr:to>
      <xdr:col>41</xdr:col>
      <xdr:colOff>50800</xdr:colOff>
      <xdr:row>98</xdr:row>
      <xdr:rowOff>28524</xdr:rowOff>
    </xdr:to>
    <xdr:cxnSp macro="">
      <xdr:nvCxnSpPr>
        <xdr:cNvPr id="474" name="直線コネクタ 473"/>
        <xdr:cNvCxnSpPr/>
      </xdr:nvCxnSpPr>
      <xdr:spPr>
        <a:xfrm flipV="1">
          <a:off x="6972300" y="16799184"/>
          <a:ext cx="889000" cy="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65263</xdr:rowOff>
    </xdr:from>
    <xdr:to>
      <xdr:col>55</xdr:col>
      <xdr:colOff>50800</xdr:colOff>
      <xdr:row>97</xdr:row>
      <xdr:rowOff>166863</xdr:rowOff>
    </xdr:to>
    <xdr:sp macro="" textlink="">
      <xdr:nvSpPr>
        <xdr:cNvPr id="484" name="楕円 483"/>
        <xdr:cNvSpPr/>
      </xdr:nvSpPr>
      <xdr:spPr>
        <a:xfrm>
          <a:off x="10426700" y="166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43690</xdr:rowOff>
    </xdr:from>
    <xdr:ext cx="534377" cy="259045"/>
    <xdr:sp macro="" textlink="">
      <xdr:nvSpPr>
        <xdr:cNvPr id="485" name="土木費該当値テキスト"/>
        <xdr:cNvSpPr txBox="1"/>
      </xdr:nvSpPr>
      <xdr:spPr>
        <a:xfrm>
          <a:off x="10528300" y="1667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60798</xdr:rowOff>
    </xdr:from>
    <xdr:to>
      <xdr:col>50</xdr:col>
      <xdr:colOff>165100</xdr:colOff>
      <xdr:row>97</xdr:row>
      <xdr:rowOff>162398</xdr:rowOff>
    </xdr:to>
    <xdr:sp macro="" textlink="">
      <xdr:nvSpPr>
        <xdr:cNvPr id="486" name="楕円 485"/>
        <xdr:cNvSpPr/>
      </xdr:nvSpPr>
      <xdr:spPr>
        <a:xfrm>
          <a:off x="9588500" y="166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153525</xdr:rowOff>
    </xdr:from>
    <xdr:ext cx="534377" cy="259045"/>
    <xdr:sp macro="" textlink="">
      <xdr:nvSpPr>
        <xdr:cNvPr id="487" name="テキスト ボックス 486"/>
        <xdr:cNvSpPr txBox="1"/>
      </xdr:nvSpPr>
      <xdr:spPr>
        <a:xfrm>
          <a:off x="9372111" y="1678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90484</xdr:rowOff>
    </xdr:from>
    <xdr:to>
      <xdr:col>46</xdr:col>
      <xdr:colOff>38100</xdr:colOff>
      <xdr:row>98</xdr:row>
      <xdr:rowOff>20634</xdr:rowOff>
    </xdr:to>
    <xdr:sp macro="" textlink="">
      <xdr:nvSpPr>
        <xdr:cNvPr id="488" name="楕円 487"/>
        <xdr:cNvSpPr/>
      </xdr:nvSpPr>
      <xdr:spPr>
        <a:xfrm>
          <a:off x="8699500" y="16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11761</xdr:rowOff>
    </xdr:from>
    <xdr:ext cx="534377" cy="259045"/>
    <xdr:sp macro="" textlink="">
      <xdr:nvSpPr>
        <xdr:cNvPr id="489" name="テキスト ボックス 488"/>
        <xdr:cNvSpPr txBox="1"/>
      </xdr:nvSpPr>
      <xdr:spPr>
        <a:xfrm>
          <a:off x="8483111" y="168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117734</xdr:rowOff>
    </xdr:from>
    <xdr:to>
      <xdr:col>41</xdr:col>
      <xdr:colOff>101600</xdr:colOff>
      <xdr:row>98</xdr:row>
      <xdr:rowOff>47884</xdr:rowOff>
    </xdr:to>
    <xdr:sp macro="" textlink="">
      <xdr:nvSpPr>
        <xdr:cNvPr id="490" name="楕円 489"/>
        <xdr:cNvSpPr/>
      </xdr:nvSpPr>
      <xdr:spPr>
        <a:xfrm>
          <a:off x="7810500" y="167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39011</xdr:rowOff>
    </xdr:from>
    <xdr:ext cx="534377" cy="259045"/>
    <xdr:sp macro="" textlink="">
      <xdr:nvSpPr>
        <xdr:cNvPr id="491" name="テキスト ボックス 490"/>
        <xdr:cNvSpPr txBox="1"/>
      </xdr:nvSpPr>
      <xdr:spPr>
        <a:xfrm>
          <a:off x="7594111" y="1684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149174</xdr:rowOff>
    </xdr:from>
    <xdr:to>
      <xdr:col>36</xdr:col>
      <xdr:colOff>165100</xdr:colOff>
      <xdr:row>98</xdr:row>
      <xdr:rowOff>79324</xdr:rowOff>
    </xdr:to>
    <xdr:sp macro="" textlink="">
      <xdr:nvSpPr>
        <xdr:cNvPr id="492" name="楕円 491"/>
        <xdr:cNvSpPr/>
      </xdr:nvSpPr>
      <xdr:spPr>
        <a:xfrm>
          <a:off x="6921500" y="167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70451</xdr:rowOff>
    </xdr:from>
    <xdr:ext cx="534377" cy="259045"/>
    <xdr:sp macro="" textlink="">
      <xdr:nvSpPr>
        <xdr:cNvPr id="493" name="テキスト ボックス 492"/>
        <xdr:cNvSpPr txBox="1"/>
      </xdr:nvSpPr>
      <xdr:spPr>
        <a:xfrm>
          <a:off x="6705111" y="168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137452</xdr:rowOff>
    </xdr:from>
    <xdr:to>
      <xdr:col>85</xdr:col>
      <xdr:colOff>127000</xdr:colOff>
      <xdr:row>36</xdr:row>
      <xdr:rowOff>110744</xdr:rowOff>
    </xdr:to>
    <xdr:cxnSp macro="">
      <xdr:nvCxnSpPr>
        <xdr:cNvPr id="522" name="直線コネクタ 521"/>
        <xdr:cNvCxnSpPr/>
      </xdr:nvCxnSpPr>
      <xdr:spPr>
        <a:xfrm flipV="1">
          <a:off x="15481300" y="5966752"/>
          <a:ext cx="838200" cy="3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5455</xdr:rowOff>
    </xdr:from>
    <xdr:to>
      <xdr:col>81</xdr:col>
      <xdr:colOff>50800</xdr:colOff>
      <xdr:row>36</xdr:row>
      <xdr:rowOff>110744</xdr:rowOff>
    </xdr:to>
    <xdr:cxnSp macro="">
      <xdr:nvCxnSpPr>
        <xdr:cNvPr id="525" name="直線コネクタ 524"/>
        <xdr:cNvCxnSpPr/>
      </xdr:nvCxnSpPr>
      <xdr:spPr>
        <a:xfrm>
          <a:off x="14592300" y="6177655"/>
          <a:ext cx="889000" cy="10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5455</xdr:rowOff>
    </xdr:from>
    <xdr:to>
      <xdr:col>76</xdr:col>
      <xdr:colOff>114300</xdr:colOff>
      <xdr:row>36</xdr:row>
      <xdr:rowOff>31820</xdr:rowOff>
    </xdr:to>
    <xdr:cxnSp macro="">
      <xdr:nvCxnSpPr>
        <xdr:cNvPr id="528" name="直線コネクタ 527"/>
        <xdr:cNvCxnSpPr/>
      </xdr:nvCxnSpPr>
      <xdr:spPr>
        <a:xfrm flipV="1">
          <a:off x="13703300" y="617765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31820</xdr:rowOff>
    </xdr:from>
    <xdr:to>
      <xdr:col>71</xdr:col>
      <xdr:colOff>177800</xdr:colOff>
      <xdr:row>36</xdr:row>
      <xdr:rowOff>44431</xdr:rowOff>
    </xdr:to>
    <xdr:cxnSp macro="">
      <xdr:nvCxnSpPr>
        <xdr:cNvPr id="531" name="直線コネクタ 530"/>
        <xdr:cNvCxnSpPr/>
      </xdr:nvCxnSpPr>
      <xdr:spPr>
        <a:xfrm flipV="1">
          <a:off x="12814300" y="6204020"/>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86652</xdr:rowOff>
    </xdr:from>
    <xdr:to>
      <xdr:col>85</xdr:col>
      <xdr:colOff>177800</xdr:colOff>
      <xdr:row>35</xdr:row>
      <xdr:rowOff>16802</xdr:rowOff>
    </xdr:to>
    <xdr:sp macro="" textlink="">
      <xdr:nvSpPr>
        <xdr:cNvPr id="541" name="楕円 540"/>
        <xdr:cNvSpPr/>
      </xdr:nvSpPr>
      <xdr:spPr>
        <a:xfrm>
          <a:off x="16268700" y="59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109529</xdr:rowOff>
    </xdr:from>
    <xdr:ext cx="534377" cy="259045"/>
    <xdr:sp macro="" textlink="">
      <xdr:nvSpPr>
        <xdr:cNvPr id="542" name="消防費該当値テキスト"/>
        <xdr:cNvSpPr txBox="1"/>
      </xdr:nvSpPr>
      <xdr:spPr>
        <a:xfrm>
          <a:off x="16370300" y="57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59944</xdr:rowOff>
    </xdr:from>
    <xdr:to>
      <xdr:col>81</xdr:col>
      <xdr:colOff>101600</xdr:colOff>
      <xdr:row>36</xdr:row>
      <xdr:rowOff>161544</xdr:rowOff>
    </xdr:to>
    <xdr:sp macro="" textlink="">
      <xdr:nvSpPr>
        <xdr:cNvPr id="543" name="楕円 542"/>
        <xdr:cNvSpPr/>
      </xdr:nvSpPr>
      <xdr:spPr>
        <a:xfrm>
          <a:off x="15430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152671</xdr:rowOff>
    </xdr:from>
    <xdr:ext cx="534377" cy="259045"/>
    <xdr:sp macro="" textlink="">
      <xdr:nvSpPr>
        <xdr:cNvPr id="544" name="テキスト ボックス 543"/>
        <xdr:cNvSpPr txBox="1"/>
      </xdr:nvSpPr>
      <xdr:spPr>
        <a:xfrm>
          <a:off x="15214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126105</xdr:rowOff>
    </xdr:from>
    <xdr:to>
      <xdr:col>76</xdr:col>
      <xdr:colOff>165100</xdr:colOff>
      <xdr:row>36</xdr:row>
      <xdr:rowOff>56255</xdr:rowOff>
    </xdr:to>
    <xdr:sp macro="" textlink="">
      <xdr:nvSpPr>
        <xdr:cNvPr id="545" name="楕円 544"/>
        <xdr:cNvSpPr/>
      </xdr:nvSpPr>
      <xdr:spPr>
        <a:xfrm>
          <a:off x="14541500" y="61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72782</xdr:rowOff>
    </xdr:from>
    <xdr:ext cx="534377" cy="259045"/>
    <xdr:sp macro="" textlink="">
      <xdr:nvSpPr>
        <xdr:cNvPr id="546" name="テキスト ボックス 545"/>
        <xdr:cNvSpPr txBox="1"/>
      </xdr:nvSpPr>
      <xdr:spPr>
        <a:xfrm>
          <a:off x="14325111" y="59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152470</xdr:rowOff>
    </xdr:from>
    <xdr:to>
      <xdr:col>72</xdr:col>
      <xdr:colOff>38100</xdr:colOff>
      <xdr:row>36</xdr:row>
      <xdr:rowOff>82620</xdr:rowOff>
    </xdr:to>
    <xdr:sp macro="" textlink="">
      <xdr:nvSpPr>
        <xdr:cNvPr id="547" name="楕円 546"/>
        <xdr:cNvSpPr/>
      </xdr:nvSpPr>
      <xdr:spPr>
        <a:xfrm>
          <a:off x="13652500" y="61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99147</xdr:rowOff>
    </xdr:from>
    <xdr:ext cx="534377" cy="259045"/>
    <xdr:sp macro="" textlink="">
      <xdr:nvSpPr>
        <xdr:cNvPr id="548" name="テキスト ボックス 547"/>
        <xdr:cNvSpPr txBox="1"/>
      </xdr:nvSpPr>
      <xdr:spPr>
        <a:xfrm>
          <a:off x="13436111" y="59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165081</xdr:rowOff>
    </xdr:from>
    <xdr:to>
      <xdr:col>67</xdr:col>
      <xdr:colOff>101600</xdr:colOff>
      <xdr:row>36</xdr:row>
      <xdr:rowOff>95231</xdr:rowOff>
    </xdr:to>
    <xdr:sp macro="" textlink="">
      <xdr:nvSpPr>
        <xdr:cNvPr id="549" name="楕円 548"/>
        <xdr:cNvSpPr/>
      </xdr:nvSpPr>
      <xdr:spPr>
        <a:xfrm>
          <a:off x="12763500" y="61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111758</xdr:rowOff>
    </xdr:from>
    <xdr:ext cx="534377" cy="259045"/>
    <xdr:sp macro="" textlink="">
      <xdr:nvSpPr>
        <xdr:cNvPr id="550" name="テキスト ボックス 549"/>
        <xdr:cNvSpPr txBox="1"/>
      </xdr:nvSpPr>
      <xdr:spPr>
        <a:xfrm>
          <a:off x="12547111" y="59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166629</xdr:rowOff>
    </xdr:from>
    <xdr:to>
      <xdr:col>85</xdr:col>
      <xdr:colOff>127000</xdr:colOff>
      <xdr:row>57</xdr:row>
      <xdr:rowOff>17833</xdr:rowOff>
    </xdr:to>
    <xdr:cxnSp macro="">
      <xdr:nvCxnSpPr>
        <xdr:cNvPr id="579" name="直線コネクタ 578"/>
        <xdr:cNvCxnSpPr/>
      </xdr:nvCxnSpPr>
      <xdr:spPr>
        <a:xfrm flipV="1">
          <a:off x="15481300" y="9767829"/>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17833</xdr:rowOff>
    </xdr:from>
    <xdr:to>
      <xdr:col>81</xdr:col>
      <xdr:colOff>50800</xdr:colOff>
      <xdr:row>57</xdr:row>
      <xdr:rowOff>34148</xdr:rowOff>
    </xdr:to>
    <xdr:cxnSp macro="">
      <xdr:nvCxnSpPr>
        <xdr:cNvPr id="582" name="直線コネクタ 581"/>
        <xdr:cNvCxnSpPr/>
      </xdr:nvCxnSpPr>
      <xdr:spPr>
        <a:xfrm flipV="1">
          <a:off x="14592300" y="9790483"/>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80325</xdr:rowOff>
    </xdr:from>
    <xdr:to>
      <xdr:col>76</xdr:col>
      <xdr:colOff>114300</xdr:colOff>
      <xdr:row>57</xdr:row>
      <xdr:rowOff>34148</xdr:rowOff>
    </xdr:to>
    <xdr:cxnSp macro="">
      <xdr:nvCxnSpPr>
        <xdr:cNvPr id="585" name="直線コネクタ 584"/>
        <xdr:cNvCxnSpPr/>
      </xdr:nvCxnSpPr>
      <xdr:spPr>
        <a:xfrm>
          <a:off x="13703300" y="9510075"/>
          <a:ext cx="889000" cy="2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80325</xdr:rowOff>
    </xdr:from>
    <xdr:to>
      <xdr:col>71</xdr:col>
      <xdr:colOff>177800</xdr:colOff>
      <xdr:row>56</xdr:row>
      <xdr:rowOff>72468</xdr:rowOff>
    </xdr:to>
    <xdr:cxnSp macro="">
      <xdr:nvCxnSpPr>
        <xdr:cNvPr id="588" name="直線コネクタ 587"/>
        <xdr:cNvCxnSpPr/>
      </xdr:nvCxnSpPr>
      <xdr:spPr>
        <a:xfrm flipV="1">
          <a:off x="12814300" y="9510075"/>
          <a:ext cx="889000" cy="1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115829</xdr:rowOff>
    </xdr:from>
    <xdr:to>
      <xdr:col>85</xdr:col>
      <xdr:colOff>177800</xdr:colOff>
      <xdr:row>57</xdr:row>
      <xdr:rowOff>45979</xdr:rowOff>
    </xdr:to>
    <xdr:sp macro="" textlink="">
      <xdr:nvSpPr>
        <xdr:cNvPr id="598" name="楕円 597"/>
        <xdr:cNvSpPr/>
      </xdr:nvSpPr>
      <xdr:spPr>
        <a:xfrm>
          <a:off x="16268700" y="97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94256</xdr:rowOff>
    </xdr:from>
    <xdr:ext cx="534377" cy="259045"/>
    <xdr:sp macro="" textlink="">
      <xdr:nvSpPr>
        <xdr:cNvPr id="599" name="教育費該当値テキスト"/>
        <xdr:cNvSpPr txBox="1"/>
      </xdr:nvSpPr>
      <xdr:spPr>
        <a:xfrm>
          <a:off x="16370300" y="96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138483</xdr:rowOff>
    </xdr:from>
    <xdr:to>
      <xdr:col>81</xdr:col>
      <xdr:colOff>101600</xdr:colOff>
      <xdr:row>57</xdr:row>
      <xdr:rowOff>68633</xdr:rowOff>
    </xdr:to>
    <xdr:sp macro="" textlink="">
      <xdr:nvSpPr>
        <xdr:cNvPr id="600" name="楕円 599"/>
        <xdr:cNvSpPr/>
      </xdr:nvSpPr>
      <xdr:spPr>
        <a:xfrm>
          <a:off x="15430500" y="97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59760</xdr:rowOff>
    </xdr:from>
    <xdr:ext cx="534377" cy="259045"/>
    <xdr:sp macro="" textlink="">
      <xdr:nvSpPr>
        <xdr:cNvPr id="601" name="テキスト ボックス 600"/>
        <xdr:cNvSpPr txBox="1"/>
      </xdr:nvSpPr>
      <xdr:spPr>
        <a:xfrm>
          <a:off x="15214111" y="98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154798</xdr:rowOff>
    </xdr:from>
    <xdr:to>
      <xdr:col>76</xdr:col>
      <xdr:colOff>165100</xdr:colOff>
      <xdr:row>57</xdr:row>
      <xdr:rowOff>84948</xdr:rowOff>
    </xdr:to>
    <xdr:sp macro="" textlink="">
      <xdr:nvSpPr>
        <xdr:cNvPr id="602" name="楕円 601"/>
        <xdr:cNvSpPr/>
      </xdr:nvSpPr>
      <xdr:spPr>
        <a:xfrm>
          <a:off x="14541500" y="97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76075</xdr:rowOff>
    </xdr:from>
    <xdr:ext cx="534377" cy="259045"/>
    <xdr:sp macro="" textlink="">
      <xdr:nvSpPr>
        <xdr:cNvPr id="603" name="テキスト ボックス 602"/>
        <xdr:cNvSpPr txBox="1"/>
      </xdr:nvSpPr>
      <xdr:spPr>
        <a:xfrm>
          <a:off x="14325111" y="984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29525</xdr:rowOff>
    </xdr:from>
    <xdr:to>
      <xdr:col>72</xdr:col>
      <xdr:colOff>38100</xdr:colOff>
      <xdr:row>55</xdr:row>
      <xdr:rowOff>131125</xdr:rowOff>
    </xdr:to>
    <xdr:sp macro="" textlink="">
      <xdr:nvSpPr>
        <xdr:cNvPr id="604" name="楕円 603"/>
        <xdr:cNvSpPr/>
      </xdr:nvSpPr>
      <xdr:spPr>
        <a:xfrm>
          <a:off x="13652500" y="94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147652</xdr:rowOff>
    </xdr:from>
    <xdr:ext cx="534377" cy="259045"/>
    <xdr:sp macro="" textlink="">
      <xdr:nvSpPr>
        <xdr:cNvPr id="605" name="テキスト ボックス 604"/>
        <xdr:cNvSpPr txBox="1"/>
      </xdr:nvSpPr>
      <xdr:spPr>
        <a:xfrm>
          <a:off x="13436111" y="923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21668</xdr:rowOff>
    </xdr:from>
    <xdr:to>
      <xdr:col>67</xdr:col>
      <xdr:colOff>101600</xdr:colOff>
      <xdr:row>56</xdr:row>
      <xdr:rowOff>123268</xdr:rowOff>
    </xdr:to>
    <xdr:sp macro="" textlink="">
      <xdr:nvSpPr>
        <xdr:cNvPr id="606" name="楕円 605"/>
        <xdr:cNvSpPr/>
      </xdr:nvSpPr>
      <xdr:spPr>
        <a:xfrm>
          <a:off x="12763500" y="9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139795</xdr:rowOff>
    </xdr:from>
    <xdr:ext cx="534377" cy="259045"/>
    <xdr:sp macro="" textlink="">
      <xdr:nvSpPr>
        <xdr:cNvPr id="607" name="テキスト ボックス 606"/>
        <xdr:cNvSpPr txBox="1"/>
      </xdr:nvSpPr>
      <xdr:spPr>
        <a:xfrm>
          <a:off x="12547111" y="93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24358</xdr:rowOff>
    </xdr:from>
    <xdr:to>
      <xdr:col>85</xdr:col>
      <xdr:colOff>127000</xdr:colOff>
      <xdr:row>79</xdr:row>
      <xdr:rowOff>39243</xdr:rowOff>
    </xdr:to>
    <xdr:cxnSp macro="">
      <xdr:nvCxnSpPr>
        <xdr:cNvPr id="636" name="直線コネクタ 635"/>
        <xdr:cNvCxnSpPr/>
      </xdr:nvCxnSpPr>
      <xdr:spPr>
        <a:xfrm flipV="1">
          <a:off x="15481300" y="13568908"/>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39243</xdr:rowOff>
    </xdr:from>
    <xdr:to>
      <xdr:col>81</xdr:col>
      <xdr:colOff>50800</xdr:colOff>
      <xdr:row>79</xdr:row>
      <xdr:rowOff>43193</xdr:rowOff>
    </xdr:to>
    <xdr:cxnSp macro="">
      <xdr:nvCxnSpPr>
        <xdr:cNvPr id="639" name="直線コネクタ 638"/>
        <xdr:cNvCxnSpPr/>
      </xdr:nvCxnSpPr>
      <xdr:spPr>
        <a:xfrm flipV="1">
          <a:off x="14592300" y="1358379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22619</xdr:rowOff>
    </xdr:from>
    <xdr:to>
      <xdr:col>76</xdr:col>
      <xdr:colOff>114300</xdr:colOff>
      <xdr:row>79</xdr:row>
      <xdr:rowOff>43193</xdr:rowOff>
    </xdr:to>
    <xdr:cxnSp macro="">
      <xdr:nvCxnSpPr>
        <xdr:cNvPr id="642" name="直線コネクタ 641"/>
        <xdr:cNvCxnSpPr/>
      </xdr:nvCxnSpPr>
      <xdr:spPr>
        <a:xfrm>
          <a:off x="13703300" y="1356716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21997</xdr:rowOff>
    </xdr:from>
    <xdr:to>
      <xdr:col>71</xdr:col>
      <xdr:colOff>177800</xdr:colOff>
      <xdr:row>79</xdr:row>
      <xdr:rowOff>22619</xdr:rowOff>
    </xdr:to>
    <xdr:cxnSp macro="">
      <xdr:nvCxnSpPr>
        <xdr:cNvPr id="645" name="直線コネクタ 644"/>
        <xdr:cNvCxnSpPr/>
      </xdr:nvCxnSpPr>
      <xdr:spPr>
        <a:xfrm>
          <a:off x="12814300" y="13566547"/>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145008</xdr:rowOff>
    </xdr:from>
    <xdr:to>
      <xdr:col>85</xdr:col>
      <xdr:colOff>177800</xdr:colOff>
      <xdr:row>79</xdr:row>
      <xdr:rowOff>75158</xdr:rowOff>
    </xdr:to>
    <xdr:sp macro="" textlink="">
      <xdr:nvSpPr>
        <xdr:cNvPr id="655" name="楕円 654"/>
        <xdr:cNvSpPr/>
      </xdr:nvSpPr>
      <xdr:spPr>
        <a:xfrm>
          <a:off x="16268700" y="13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59935</xdr:rowOff>
    </xdr:from>
    <xdr:ext cx="469744" cy="259045"/>
    <xdr:sp macro="" textlink="">
      <xdr:nvSpPr>
        <xdr:cNvPr id="656" name="災害復旧費該当値テキスト"/>
        <xdr:cNvSpPr txBox="1"/>
      </xdr:nvSpPr>
      <xdr:spPr>
        <a:xfrm>
          <a:off x="16370300"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159893</xdr:rowOff>
    </xdr:from>
    <xdr:to>
      <xdr:col>81</xdr:col>
      <xdr:colOff>101600</xdr:colOff>
      <xdr:row>79</xdr:row>
      <xdr:rowOff>90043</xdr:rowOff>
    </xdr:to>
    <xdr:sp macro="" textlink="">
      <xdr:nvSpPr>
        <xdr:cNvPr id="657" name="楕円 656"/>
        <xdr:cNvSpPr/>
      </xdr:nvSpPr>
      <xdr:spPr>
        <a:xfrm>
          <a:off x="15430500" y="1353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81170</xdr:rowOff>
    </xdr:from>
    <xdr:ext cx="378565" cy="259045"/>
    <xdr:sp macro="" textlink="">
      <xdr:nvSpPr>
        <xdr:cNvPr id="658" name="テキスト ボックス 657"/>
        <xdr:cNvSpPr txBox="1"/>
      </xdr:nvSpPr>
      <xdr:spPr>
        <a:xfrm>
          <a:off x="15292017" y="1362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59" name="楕円 658"/>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60" name="テキスト ボックス 659"/>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143269</xdr:rowOff>
    </xdr:from>
    <xdr:to>
      <xdr:col>72</xdr:col>
      <xdr:colOff>38100</xdr:colOff>
      <xdr:row>79</xdr:row>
      <xdr:rowOff>73419</xdr:rowOff>
    </xdr:to>
    <xdr:sp macro="" textlink="">
      <xdr:nvSpPr>
        <xdr:cNvPr id="661" name="楕円 660"/>
        <xdr:cNvSpPr/>
      </xdr:nvSpPr>
      <xdr:spPr>
        <a:xfrm>
          <a:off x="13652500" y="1351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64546</xdr:rowOff>
    </xdr:from>
    <xdr:ext cx="469744" cy="259045"/>
    <xdr:sp macro="" textlink="">
      <xdr:nvSpPr>
        <xdr:cNvPr id="662" name="テキスト ボックス 661"/>
        <xdr:cNvSpPr txBox="1"/>
      </xdr:nvSpPr>
      <xdr:spPr>
        <a:xfrm>
          <a:off x="13468428" y="136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142647</xdr:rowOff>
    </xdr:from>
    <xdr:to>
      <xdr:col>67</xdr:col>
      <xdr:colOff>101600</xdr:colOff>
      <xdr:row>79</xdr:row>
      <xdr:rowOff>72797</xdr:rowOff>
    </xdr:to>
    <xdr:sp macro="" textlink="">
      <xdr:nvSpPr>
        <xdr:cNvPr id="663" name="楕円 662"/>
        <xdr:cNvSpPr/>
      </xdr:nvSpPr>
      <xdr:spPr>
        <a:xfrm>
          <a:off x="12763500" y="135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63924</xdr:rowOff>
    </xdr:from>
    <xdr:ext cx="469744" cy="259045"/>
    <xdr:sp macro="" textlink="">
      <xdr:nvSpPr>
        <xdr:cNvPr id="664" name="テキスト ボックス 663"/>
        <xdr:cNvSpPr txBox="1"/>
      </xdr:nvSpPr>
      <xdr:spPr>
        <a:xfrm>
          <a:off x="12579428" y="1360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157770</xdr:rowOff>
    </xdr:from>
    <xdr:to>
      <xdr:col>85</xdr:col>
      <xdr:colOff>127000</xdr:colOff>
      <xdr:row>97</xdr:row>
      <xdr:rowOff>162350</xdr:rowOff>
    </xdr:to>
    <xdr:cxnSp macro="">
      <xdr:nvCxnSpPr>
        <xdr:cNvPr id="693" name="直線コネクタ 692"/>
        <xdr:cNvCxnSpPr/>
      </xdr:nvCxnSpPr>
      <xdr:spPr>
        <a:xfrm flipV="1">
          <a:off x="15481300" y="16788420"/>
          <a:ext cx="838200" cy="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162350</xdr:rowOff>
    </xdr:from>
    <xdr:to>
      <xdr:col>81</xdr:col>
      <xdr:colOff>50800</xdr:colOff>
      <xdr:row>97</xdr:row>
      <xdr:rowOff>167196</xdr:rowOff>
    </xdr:to>
    <xdr:cxnSp macro="">
      <xdr:nvCxnSpPr>
        <xdr:cNvPr id="696" name="直線コネクタ 695"/>
        <xdr:cNvCxnSpPr/>
      </xdr:nvCxnSpPr>
      <xdr:spPr>
        <a:xfrm flipV="1">
          <a:off x="14592300" y="1679300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167196</xdr:rowOff>
    </xdr:from>
    <xdr:to>
      <xdr:col>76</xdr:col>
      <xdr:colOff>114300</xdr:colOff>
      <xdr:row>97</xdr:row>
      <xdr:rowOff>171030</xdr:rowOff>
    </xdr:to>
    <xdr:cxnSp macro="">
      <xdr:nvCxnSpPr>
        <xdr:cNvPr id="699" name="直線コネクタ 698"/>
        <xdr:cNvCxnSpPr/>
      </xdr:nvCxnSpPr>
      <xdr:spPr>
        <a:xfrm flipV="1">
          <a:off x="13703300" y="16797846"/>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171030</xdr:rowOff>
    </xdr:from>
    <xdr:to>
      <xdr:col>71</xdr:col>
      <xdr:colOff>177800</xdr:colOff>
      <xdr:row>98</xdr:row>
      <xdr:rowOff>1588</xdr:rowOff>
    </xdr:to>
    <xdr:cxnSp macro="">
      <xdr:nvCxnSpPr>
        <xdr:cNvPr id="702" name="直線コネクタ 701"/>
        <xdr:cNvCxnSpPr/>
      </xdr:nvCxnSpPr>
      <xdr:spPr>
        <a:xfrm flipV="1">
          <a:off x="12814300" y="16801680"/>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106970</xdr:rowOff>
    </xdr:from>
    <xdr:to>
      <xdr:col>85</xdr:col>
      <xdr:colOff>177800</xdr:colOff>
      <xdr:row>98</xdr:row>
      <xdr:rowOff>37120</xdr:rowOff>
    </xdr:to>
    <xdr:sp macro="" textlink="">
      <xdr:nvSpPr>
        <xdr:cNvPr id="712" name="楕円 711"/>
        <xdr:cNvSpPr/>
      </xdr:nvSpPr>
      <xdr:spPr>
        <a:xfrm>
          <a:off x="16268700" y="167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85397</xdr:rowOff>
    </xdr:from>
    <xdr:ext cx="534377" cy="259045"/>
    <xdr:sp macro="" textlink="">
      <xdr:nvSpPr>
        <xdr:cNvPr id="713" name="公債費該当値テキスト"/>
        <xdr:cNvSpPr txBox="1"/>
      </xdr:nvSpPr>
      <xdr:spPr>
        <a:xfrm>
          <a:off x="16370300" y="167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111550</xdr:rowOff>
    </xdr:from>
    <xdr:to>
      <xdr:col>81</xdr:col>
      <xdr:colOff>101600</xdr:colOff>
      <xdr:row>98</xdr:row>
      <xdr:rowOff>41700</xdr:rowOff>
    </xdr:to>
    <xdr:sp macro="" textlink="">
      <xdr:nvSpPr>
        <xdr:cNvPr id="714" name="楕円 713"/>
        <xdr:cNvSpPr/>
      </xdr:nvSpPr>
      <xdr:spPr>
        <a:xfrm>
          <a:off x="15430500" y="1674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32827</xdr:rowOff>
    </xdr:from>
    <xdr:ext cx="534377" cy="259045"/>
    <xdr:sp macro="" textlink="">
      <xdr:nvSpPr>
        <xdr:cNvPr id="715" name="テキスト ボックス 714"/>
        <xdr:cNvSpPr txBox="1"/>
      </xdr:nvSpPr>
      <xdr:spPr>
        <a:xfrm>
          <a:off x="15214111" y="168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116396</xdr:rowOff>
    </xdr:from>
    <xdr:to>
      <xdr:col>76</xdr:col>
      <xdr:colOff>165100</xdr:colOff>
      <xdr:row>98</xdr:row>
      <xdr:rowOff>46546</xdr:rowOff>
    </xdr:to>
    <xdr:sp macro="" textlink="">
      <xdr:nvSpPr>
        <xdr:cNvPr id="716" name="楕円 715"/>
        <xdr:cNvSpPr/>
      </xdr:nvSpPr>
      <xdr:spPr>
        <a:xfrm>
          <a:off x="14541500" y="167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37673</xdr:rowOff>
    </xdr:from>
    <xdr:ext cx="534377" cy="259045"/>
    <xdr:sp macro="" textlink="">
      <xdr:nvSpPr>
        <xdr:cNvPr id="717" name="テキスト ボックス 716"/>
        <xdr:cNvSpPr txBox="1"/>
      </xdr:nvSpPr>
      <xdr:spPr>
        <a:xfrm>
          <a:off x="14325111" y="168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120230</xdr:rowOff>
    </xdr:from>
    <xdr:to>
      <xdr:col>72</xdr:col>
      <xdr:colOff>38100</xdr:colOff>
      <xdr:row>98</xdr:row>
      <xdr:rowOff>50380</xdr:rowOff>
    </xdr:to>
    <xdr:sp macro="" textlink="">
      <xdr:nvSpPr>
        <xdr:cNvPr id="718" name="楕円 717"/>
        <xdr:cNvSpPr/>
      </xdr:nvSpPr>
      <xdr:spPr>
        <a:xfrm>
          <a:off x="13652500" y="167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41507</xdr:rowOff>
    </xdr:from>
    <xdr:ext cx="534377" cy="259045"/>
    <xdr:sp macro="" textlink="">
      <xdr:nvSpPr>
        <xdr:cNvPr id="719" name="テキスト ボックス 718"/>
        <xdr:cNvSpPr txBox="1"/>
      </xdr:nvSpPr>
      <xdr:spPr>
        <a:xfrm>
          <a:off x="13436111" y="168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122238</xdr:rowOff>
    </xdr:from>
    <xdr:to>
      <xdr:col>67</xdr:col>
      <xdr:colOff>101600</xdr:colOff>
      <xdr:row>98</xdr:row>
      <xdr:rowOff>52388</xdr:rowOff>
    </xdr:to>
    <xdr:sp macro="" textlink="">
      <xdr:nvSpPr>
        <xdr:cNvPr id="720" name="楕円 719"/>
        <xdr:cNvSpPr/>
      </xdr:nvSpPr>
      <xdr:spPr>
        <a:xfrm>
          <a:off x="12763500" y="16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43515</xdr:rowOff>
    </xdr:from>
    <xdr:ext cx="534377" cy="259045"/>
    <xdr:sp macro="" textlink="">
      <xdr:nvSpPr>
        <xdr:cNvPr id="721" name="テキスト ボックス 720"/>
        <xdr:cNvSpPr txBox="1"/>
      </xdr:nvSpPr>
      <xdr:spPr>
        <a:xfrm>
          <a:off x="12547111" y="16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217,038</a:t>
          </a:r>
          <a:r>
            <a:rPr kumimoji="1" lang="ja-JP" altLang="en-US" sz="1300">
              <a:latin typeface="ＭＳ Ｐゴシック" panose="020B0600070205080204" pitchFamily="50" charset="-128"/>
              <a:ea typeface="ＭＳ Ｐゴシック" panose="020B0600070205080204" pitchFamily="50" charset="-128"/>
            </a:rPr>
            <a:t>円となっている。これは、以前から生活保護率が高いことから生活保護費が多く、類似団体平均と比べて高い水準となっている。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40,118</a:t>
          </a:r>
          <a:r>
            <a:rPr kumimoji="1" lang="ja-JP" altLang="en-US" sz="1300">
              <a:latin typeface="ＭＳ Ｐゴシック" panose="020B0600070205080204" pitchFamily="50" charset="-128"/>
              <a:ea typeface="ＭＳ Ｐゴシック" panose="020B0600070205080204" pitchFamily="50" charset="-128"/>
            </a:rPr>
            <a:t>円となっている。平成３０年度が類似団体平均と比べて高い水準となった主な要因は、津波避難タワー建設事業や水槽付消防ポンプ自動車購入によるものである。　  </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51,466</a:t>
          </a:r>
          <a:r>
            <a:rPr kumimoji="1" lang="ja-JP" altLang="en-US" sz="1300">
              <a:latin typeface="ＭＳ Ｐゴシック" panose="020B0600070205080204" pitchFamily="50" charset="-128"/>
              <a:ea typeface="ＭＳ Ｐゴシック" panose="020B0600070205080204" pitchFamily="50" charset="-128"/>
            </a:rPr>
            <a:t>円となっている。平成２６、２７年度と類似団体平均と比べて高い水準となった主な要因は、市内公立中学校の改築事業の本格着工によるものである。平成３０年度は、市内公立小学校、幼稚園の空調設備を整備したが、再び類似団体平均を下回ること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３０年度決算では、歳入において、普通交付税や臨時財政対策債、配当割等各種交付金等の一般財源が減少し、歳出では、一部事務組合負担金の増加による補助費等の増や公営事業特別会計への基準内繰出金の増、物件費で指定管理者委託や学校給食調理委託などの増により歳出一般財源が増加した。以上により、実質単年度収支では大幅な赤字となり、財源不足が生じたため、５年連続で財政調整基金を取り崩しての実質</a:t>
          </a:r>
          <a:r>
            <a:rPr kumimoji="1" lang="ja-JP" altLang="en-US" sz="1000">
              <a:solidFill>
                <a:sysClr val="windowText" lastClr="000000"/>
              </a:solidFill>
              <a:latin typeface="ＭＳ ゴシック" pitchFamily="49" charset="-128"/>
              <a:ea typeface="ＭＳ ゴシック" pitchFamily="49" charset="-128"/>
            </a:rPr>
            <a:t>収支の黒字確保となった。また、財政調整基金残高の標準財政規模比は、</a:t>
          </a:r>
          <a:r>
            <a:rPr kumimoji="1" lang="en-US" altLang="ja-JP" sz="1000">
              <a:solidFill>
                <a:sysClr val="windowText" lastClr="000000"/>
              </a:solidFill>
              <a:latin typeface="ＭＳ ゴシック" pitchFamily="49" charset="-128"/>
              <a:ea typeface="ＭＳ ゴシック" pitchFamily="49" charset="-128"/>
            </a:rPr>
            <a:t>26.8%</a:t>
          </a:r>
          <a:r>
            <a:rPr kumimoji="1" lang="ja-JP" altLang="en-US" sz="1000">
              <a:solidFill>
                <a:sysClr val="windowText" lastClr="000000"/>
              </a:solidFill>
              <a:latin typeface="ＭＳ ゴシック" pitchFamily="49" charset="-128"/>
              <a:ea typeface="ＭＳ ゴシック" pitchFamily="49" charset="-128"/>
            </a:rPr>
            <a:t>と比率が下がっている。今後は、歳入について、市税は企業収益の低迷や固定資産税の減収など厳しいものと予想され、地方交付税も大きな伸びは期待できない状況の中で、歳入の確保と歳出の抑制など、より一層の健全化への取り組みを継続していき、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収支は、低迷しているがほぼ横這いで、水道事業会計の収支が悪化したため、前年度より全体的に黒字幅が減少している。各会計では、事業計画に基づき、安定した制度運営に努めているところであるが、今後も事業の見直しや制度の適正な運営を心掛けて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05%20&#9733;&#24481;&#22346;&#24066;/&#12304;&#36001;&#25919;&#29366;&#27841;&#36039;&#26009;&#38598;&#12305;_302058_&#24481;&#22346;&#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94.7</v>
          </cell>
          <cell r="CF51">
            <v>98.5</v>
          </cell>
          <cell r="CN51">
            <v>103.3</v>
          </cell>
          <cell r="CV51">
            <v>104.9</v>
          </cell>
        </row>
        <row r="53">
          <cell r="BX53">
            <v>59.4</v>
          </cell>
          <cell r="CF53">
            <v>60.4</v>
          </cell>
          <cell r="CN53">
            <v>61.2</v>
          </cell>
          <cell r="CV53">
            <v>61.9</v>
          </cell>
        </row>
        <row r="55">
          <cell r="AN55" t="str">
            <v>類似団体内平均値</v>
          </cell>
          <cell r="BX55">
            <v>58.5</v>
          </cell>
          <cell r="CF55">
            <v>54.6</v>
          </cell>
          <cell r="CN55">
            <v>53.2</v>
          </cell>
          <cell r="CV55">
            <v>47.9</v>
          </cell>
        </row>
        <row r="57">
          <cell r="BX57">
            <v>52.9</v>
          </cell>
          <cell r="CF57">
            <v>58.3</v>
          </cell>
          <cell r="CN57">
            <v>59.6</v>
          </cell>
          <cell r="CV57">
            <v>60.5</v>
          </cell>
        </row>
        <row r="72">
          <cell r="BP72" t="str">
            <v>H26</v>
          </cell>
          <cell r="BX72" t="str">
            <v>H27</v>
          </cell>
          <cell r="CF72" t="str">
            <v>H28</v>
          </cell>
          <cell r="CN72" t="str">
            <v>H29</v>
          </cell>
          <cell r="CV72" t="str">
            <v>H30</v>
          </cell>
        </row>
        <row r="73">
          <cell r="AN73" t="str">
            <v>当該団体値</v>
          </cell>
          <cell r="BP73">
            <v>94.6</v>
          </cell>
          <cell r="BX73">
            <v>94.7</v>
          </cell>
          <cell r="CF73">
            <v>98.5</v>
          </cell>
          <cell r="CN73">
            <v>103.3</v>
          </cell>
          <cell r="CV73">
            <v>104.9</v>
          </cell>
        </row>
        <row r="75">
          <cell r="BP75">
            <v>10.6</v>
          </cell>
          <cell r="BX75">
            <v>10.6</v>
          </cell>
          <cell r="CF75">
            <v>11</v>
          </cell>
          <cell r="CN75">
            <v>11.4</v>
          </cell>
          <cell r="CV75">
            <v>11.9</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2"/>
      <c r="DK3" s="182"/>
      <c r="DL3" s="182"/>
      <c r="DM3" s="182"/>
      <c r="DN3" s="182"/>
      <c r="DO3" s="182"/>
    </row>
    <row r="4" spans="1:119" ht="18.75" customHeight="1" x14ac:dyDescent="0.15">
      <c r="A4" s="183"/>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13234197</v>
      </c>
      <c r="BO4" s="392"/>
      <c r="BP4" s="392"/>
      <c r="BQ4" s="392"/>
      <c r="BR4" s="392"/>
      <c r="BS4" s="392"/>
      <c r="BT4" s="392"/>
      <c r="BU4" s="393"/>
      <c r="BV4" s="391">
        <v>12902805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0.4</v>
      </c>
      <c r="CU4" s="398"/>
      <c r="CV4" s="398"/>
      <c r="CW4" s="398"/>
      <c r="CX4" s="398"/>
      <c r="CY4" s="398"/>
      <c r="CZ4" s="398"/>
      <c r="DA4" s="399"/>
      <c r="DB4" s="397">
        <v>1.1000000000000001</v>
      </c>
      <c r="DC4" s="398"/>
      <c r="DD4" s="398"/>
      <c r="DE4" s="398"/>
      <c r="DF4" s="398"/>
      <c r="DG4" s="398"/>
      <c r="DH4" s="398"/>
      <c r="DI4" s="399"/>
      <c r="DJ4" s="182"/>
      <c r="DK4" s="182"/>
      <c r="DL4" s="182"/>
      <c r="DM4" s="182"/>
      <c r="DN4" s="182"/>
      <c r="DO4" s="182"/>
    </row>
    <row r="5" spans="1:119" ht="18.75" customHeight="1" x14ac:dyDescent="0.15">
      <c r="A5" s="183"/>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13184473</v>
      </c>
      <c r="BO5" s="429"/>
      <c r="BP5" s="429"/>
      <c r="BQ5" s="429"/>
      <c r="BR5" s="429"/>
      <c r="BS5" s="429"/>
      <c r="BT5" s="429"/>
      <c r="BU5" s="430"/>
      <c r="BV5" s="428">
        <v>12809217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107.7</v>
      </c>
      <c r="CU5" s="426"/>
      <c r="CV5" s="426"/>
      <c r="CW5" s="426"/>
      <c r="CX5" s="426"/>
      <c r="CY5" s="426"/>
      <c r="CZ5" s="426"/>
      <c r="DA5" s="427"/>
      <c r="DB5" s="425">
        <v>104.5</v>
      </c>
      <c r="DC5" s="426"/>
      <c r="DD5" s="426"/>
      <c r="DE5" s="426"/>
      <c r="DF5" s="426"/>
      <c r="DG5" s="426"/>
      <c r="DH5" s="426"/>
      <c r="DI5" s="427"/>
      <c r="DJ5" s="182"/>
      <c r="DK5" s="182"/>
      <c r="DL5" s="182"/>
      <c r="DM5" s="182"/>
      <c r="DN5" s="182"/>
      <c r="DO5" s="182"/>
    </row>
    <row r="6" spans="1:119" ht="18.75" customHeight="1" x14ac:dyDescent="0.15">
      <c r="A6" s="183"/>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49724</v>
      </c>
      <c r="BO6" s="429"/>
      <c r="BP6" s="429"/>
      <c r="BQ6" s="429"/>
      <c r="BR6" s="429"/>
      <c r="BS6" s="429"/>
      <c r="BT6" s="429"/>
      <c r="BU6" s="430"/>
      <c r="BV6" s="428">
        <v>93588</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114.3</v>
      </c>
      <c r="CU6" s="466"/>
      <c r="CV6" s="466"/>
      <c r="CW6" s="466"/>
      <c r="CX6" s="466"/>
      <c r="CY6" s="466"/>
      <c r="CZ6" s="466"/>
      <c r="DA6" s="467"/>
      <c r="DB6" s="465">
        <v>111</v>
      </c>
      <c r="DC6" s="466"/>
      <c r="DD6" s="466"/>
      <c r="DE6" s="466"/>
      <c r="DF6" s="466"/>
      <c r="DG6" s="466"/>
      <c r="DH6" s="466"/>
      <c r="DI6" s="467"/>
      <c r="DJ6" s="182"/>
      <c r="DK6" s="182"/>
      <c r="DL6" s="182"/>
      <c r="DM6" s="182"/>
      <c r="DN6" s="182"/>
      <c r="DO6" s="182"/>
    </row>
    <row r="7" spans="1:119" ht="18.75" customHeight="1" x14ac:dyDescent="0.15">
      <c r="A7" s="183"/>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20409</v>
      </c>
      <c r="BO7" s="429"/>
      <c r="BP7" s="429"/>
      <c r="BQ7" s="429"/>
      <c r="BR7" s="429"/>
      <c r="BS7" s="429"/>
      <c r="BT7" s="429"/>
      <c r="BU7" s="430"/>
      <c r="BV7" s="428">
        <v>20079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6757908</v>
      </c>
      <c r="CU7" s="429"/>
      <c r="CV7" s="429"/>
      <c r="CW7" s="429"/>
      <c r="CX7" s="429"/>
      <c r="CY7" s="429"/>
      <c r="CZ7" s="429"/>
      <c r="DA7" s="430"/>
      <c r="DB7" s="428">
        <v>6760148</v>
      </c>
      <c r="DC7" s="429"/>
      <c r="DD7" s="429"/>
      <c r="DE7" s="429"/>
      <c r="DF7" s="429"/>
      <c r="DG7" s="429"/>
      <c r="DH7" s="429"/>
      <c r="DI7" s="430"/>
      <c r="DJ7" s="182"/>
      <c r="DK7" s="182"/>
      <c r="DL7" s="182"/>
      <c r="DM7" s="182"/>
      <c r="DN7" s="182"/>
      <c r="DO7" s="182"/>
    </row>
    <row r="8" spans="1:119" ht="18.75" customHeight="1" thickBot="1" x14ac:dyDescent="0.2">
      <c r="A8" s="183"/>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29315</v>
      </c>
      <c r="BO8" s="429"/>
      <c r="BP8" s="429"/>
      <c r="BQ8" s="429"/>
      <c r="BR8" s="429"/>
      <c r="BS8" s="429"/>
      <c r="BT8" s="429"/>
      <c r="BU8" s="430"/>
      <c r="BV8" s="428">
        <v>73509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0.53</v>
      </c>
      <c r="CU8" s="469"/>
      <c r="CV8" s="469"/>
      <c r="CW8" s="469"/>
      <c r="CX8" s="469"/>
      <c r="CY8" s="469"/>
      <c r="CZ8" s="469"/>
      <c r="DA8" s="470"/>
      <c r="DB8" s="468">
        <v>0.52</v>
      </c>
      <c r="DC8" s="469"/>
      <c r="DD8" s="469"/>
      <c r="DE8" s="469"/>
      <c r="DF8" s="469"/>
      <c r="DG8" s="469"/>
      <c r="DH8" s="469"/>
      <c r="DI8" s="470"/>
      <c r="DJ8" s="182"/>
      <c r="DK8" s="182"/>
      <c r="DL8" s="182"/>
      <c r="DM8" s="182"/>
      <c r="DN8" s="182"/>
      <c r="DO8" s="182"/>
    </row>
    <row r="9" spans="1:119" ht="18.75" customHeight="1" thickBot="1" x14ac:dyDescent="0.2">
      <c r="A9" s="183"/>
      <c r="B9" s="422" t="s">
        <v>112</v>
      </c>
      <c r="C9" s="423"/>
      <c r="D9" s="423"/>
      <c r="E9" s="423"/>
      <c r="F9" s="423"/>
      <c r="G9" s="423"/>
      <c r="H9" s="423"/>
      <c r="I9" s="423"/>
      <c r="J9" s="423"/>
      <c r="K9" s="471"/>
      <c r="L9" s="472" t="s">
        <v>113</v>
      </c>
      <c r="M9" s="473"/>
      <c r="N9" s="473"/>
      <c r="O9" s="473"/>
      <c r="P9" s="473"/>
      <c r="Q9" s="474"/>
      <c r="R9" s="475">
        <v>24801</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-44194</v>
      </c>
      <c r="BO9" s="429"/>
      <c r="BP9" s="429"/>
      <c r="BQ9" s="429"/>
      <c r="BR9" s="429"/>
      <c r="BS9" s="429"/>
      <c r="BT9" s="429"/>
      <c r="BU9" s="430"/>
      <c r="BV9" s="428">
        <v>12396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15.2</v>
      </c>
      <c r="CU9" s="426"/>
      <c r="CV9" s="426"/>
      <c r="CW9" s="426"/>
      <c r="CX9" s="426"/>
      <c r="CY9" s="426"/>
      <c r="CZ9" s="426"/>
      <c r="DA9" s="427"/>
      <c r="DB9" s="425">
        <v>15.6</v>
      </c>
      <c r="DC9" s="426"/>
      <c r="DD9" s="426"/>
      <c r="DE9" s="426"/>
      <c r="DF9" s="426"/>
      <c r="DG9" s="426"/>
      <c r="DH9" s="426"/>
      <c r="DI9" s="427"/>
      <c r="DJ9" s="182"/>
      <c r="DK9" s="182"/>
      <c r="DL9" s="182"/>
      <c r="DM9" s="182"/>
      <c r="DN9" s="182"/>
      <c r="DO9" s="182"/>
    </row>
    <row r="10" spans="1:119" ht="18.75" customHeight="1" thickBot="1" x14ac:dyDescent="0.2">
      <c r="A10" s="183"/>
      <c r="B10" s="422"/>
      <c r="C10" s="423"/>
      <c r="D10" s="423"/>
      <c r="E10" s="423"/>
      <c r="F10" s="423"/>
      <c r="G10" s="423"/>
      <c r="H10" s="423"/>
      <c r="I10" s="423"/>
      <c r="J10" s="423"/>
      <c r="K10" s="471"/>
      <c r="L10" s="478" t="s">
        <v>119</v>
      </c>
      <c r="M10" s="458"/>
      <c r="N10" s="458"/>
      <c r="O10" s="458"/>
      <c r="P10" s="458"/>
      <c r="Q10" s="459"/>
      <c r="R10" s="479">
        <v>26111</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2000</v>
      </c>
      <c r="BO10" s="429"/>
      <c r="BP10" s="429"/>
      <c r="BQ10" s="429"/>
      <c r="BR10" s="429"/>
      <c r="BS10" s="429"/>
      <c r="BT10" s="429"/>
      <c r="BU10" s="430"/>
      <c r="BV10" s="428">
        <v>3868</v>
      </c>
      <c r="BW10" s="429"/>
      <c r="BX10" s="429"/>
      <c r="BY10" s="429"/>
      <c r="BZ10" s="429"/>
      <c r="CA10" s="429"/>
      <c r="CB10" s="429"/>
      <c r="CC10" s="430"/>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121</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2"/>
      <c r="DK11" s="182"/>
      <c r="DL11" s="182"/>
      <c r="DM11" s="182"/>
      <c r="DN11" s="182"/>
      <c r="DO11" s="182"/>
    </row>
    <row r="12" spans="1:119" ht="18.75" customHeight="1" x14ac:dyDescent="0.15">
      <c r="A12" s="183"/>
      <c r="B12" s="488" t="s">
        <v>130</v>
      </c>
      <c r="C12" s="489"/>
      <c r="D12" s="489"/>
      <c r="E12" s="489"/>
      <c r="F12" s="489"/>
      <c r="G12" s="489"/>
      <c r="H12" s="489"/>
      <c r="I12" s="489"/>
      <c r="J12" s="489"/>
      <c r="K12" s="490"/>
      <c r="L12" s="497" t="s">
        <v>131</v>
      </c>
      <c r="M12" s="498"/>
      <c r="N12" s="498"/>
      <c r="O12" s="498"/>
      <c r="P12" s="498"/>
      <c r="Q12" s="499"/>
      <c r="R12" s="500">
        <v>23595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430000</v>
      </c>
      <c r="BO12" s="429"/>
      <c r="BP12" s="429"/>
      <c r="BQ12" s="429"/>
      <c r="BR12" s="429"/>
      <c r="BS12" s="429"/>
      <c r="BT12" s="429"/>
      <c r="BU12" s="430"/>
      <c r="BV12" s="428">
        <v>300000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2"/>
      <c r="DK12" s="182"/>
      <c r="DL12" s="182"/>
      <c r="DM12" s="182"/>
      <c r="DN12" s="182"/>
      <c r="DO12" s="182"/>
    </row>
    <row r="13" spans="1:119" ht="18.75" customHeight="1" x14ac:dyDescent="0.15">
      <c r="A13" s="183"/>
      <c r="B13" s="491"/>
      <c r="C13" s="492"/>
      <c r="D13" s="492"/>
      <c r="E13" s="492"/>
      <c r="F13" s="492"/>
      <c r="G13" s="492"/>
      <c r="H13" s="492"/>
      <c r="I13" s="492"/>
      <c r="J13" s="492"/>
      <c r="K13" s="493"/>
      <c r="L13" s="193"/>
      <c r="M13" s="516" t="s">
        <v>139</v>
      </c>
      <c r="N13" s="517"/>
      <c r="O13" s="517"/>
      <c r="P13" s="517"/>
      <c r="Q13" s="518"/>
      <c r="R13" s="509">
        <v>23412</v>
      </c>
      <c r="S13" s="510"/>
      <c r="T13" s="510"/>
      <c r="U13" s="510"/>
      <c r="V13" s="511"/>
      <c r="W13" s="444" t="s">
        <v>140</v>
      </c>
      <c r="X13" s="445"/>
      <c r="Y13" s="445"/>
      <c r="Z13" s="445"/>
      <c r="AA13" s="445"/>
      <c r="AB13" s="435"/>
      <c r="AC13" s="479">
        <v>1370</v>
      </c>
      <c r="AD13" s="480"/>
      <c r="AE13" s="480"/>
      <c r="AF13" s="480"/>
      <c r="AG13" s="519"/>
      <c r="AH13" s="479">
        <v>1444</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-472194</v>
      </c>
      <c r="BO13" s="429"/>
      <c r="BP13" s="429"/>
      <c r="BQ13" s="429"/>
      <c r="BR13" s="429"/>
      <c r="BS13" s="429"/>
      <c r="BT13" s="429"/>
      <c r="BU13" s="430"/>
      <c r="BV13" s="428">
        <v>-283736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11.9</v>
      </c>
      <c r="CU13" s="426"/>
      <c r="CV13" s="426"/>
      <c r="CW13" s="426"/>
      <c r="CX13" s="426"/>
      <c r="CY13" s="426"/>
      <c r="CZ13" s="426"/>
      <c r="DA13" s="427"/>
      <c r="DB13" s="425">
        <v>11.4</v>
      </c>
      <c r="DC13" s="426"/>
      <c r="DD13" s="426"/>
      <c r="DE13" s="426"/>
      <c r="DF13" s="426"/>
      <c r="DG13" s="426"/>
      <c r="DH13" s="426"/>
      <c r="DI13" s="427"/>
      <c r="DJ13" s="182"/>
      <c r="DK13" s="182"/>
      <c r="DL13" s="182"/>
      <c r="DM13" s="182"/>
      <c r="DN13" s="182"/>
      <c r="DO13" s="182"/>
    </row>
    <row r="14" spans="1:119" ht="18.75" customHeight="1" thickBot="1" x14ac:dyDescent="0.2">
      <c r="A14" s="183"/>
      <c r="B14" s="491"/>
      <c r="C14" s="492"/>
      <c r="D14" s="492"/>
      <c r="E14" s="492"/>
      <c r="F14" s="492"/>
      <c r="G14" s="492"/>
      <c r="H14" s="492"/>
      <c r="I14" s="492"/>
      <c r="J14" s="492"/>
      <c r="K14" s="493"/>
      <c r="L14" s="506" t="s">
        <v>145</v>
      </c>
      <c r="M14" s="507"/>
      <c r="N14" s="507"/>
      <c r="O14" s="507"/>
      <c r="P14" s="507"/>
      <c r="Q14" s="508"/>
      <c r="R14" s="509">
        <v>24005</v>
      </c>
      <c r="S14" s="510"/>
      <c r="T14" s="510"/>
      <c r="U14" s="510"/>
      <c r="V14" s="511"/>
      <c r="W14" s="418"/>
      <c r="X14" s="419"/>
      <c r="Y14" s="419"/>
      <c r="Z14" s="419"/>
      <c r="AA14" s="419"/>
      <c r="AB14" s="408"/>
      <c r="AC14" s="512">
        <v>12.2</v>
      </c>
      <c r="AD14" s="513"/>
      <c r="AE14" s="513"/>
      <c r="AF14" s="513"/>
      <c r="AG14" s="514"/>
      <c r="AH14" s="512">
        <v>13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104.9</v>
      </c>
      <c r="CU14" s="524"/>
      <c r="CV14" s="524"/>
      <c r="CW14" s="524"/>
      <c r="CX14" s="524"/>
      <c r="CY14" s="524"/>
      <c r="CZ14" s="524"/>
      <c r="DA14" s="525"/>
      <c r="DB14" s="523">
        <v>103.3</v>
      </c>
      <c r="DC14" s="524"/>
      <c r="DD14" s="524"/>
      <c r="DE14" s="524"/>
      <c r="DF14" s="524"/>
      <c r="DG14" s="524"/>
      <c r="DH14" s="524"/>
      <c r="DI14" s="525"/>
      <c r="DJ14" s="182"/>
      <c r="DK14" s="182"/>
      <c r="DL14" s="182"/>
      <c r="DM14" s="182"/>
      <c r="DN14" s="182"/>
      <c r="DO14" s="182"/>
    </row>
    <row r="15" spans="1:119" ht="18.75" customHeight="1" x14ac:dyDescent="0.15">
      <c r="A15" s="183"/>
      <c r="B15" s="491"/>
      <c r="C15" s="492"/>
      <c r="D15" s="492"/>
      <c r="E15" s="492"/>
      <c r="F15" s="492"/>
      <c r="G15" s="492"/>
      <c r="H15" s="492"/>
      <c r="I15" s="492"/>
      <c r="J15" s="492"/>
      <c r="K15" s="493"/>
      <c r="L15" s="193"/>
      <c r="M15" s="516" t="s">
        <v>139</v>
      </c>
      <c r="N15" s="517"/>
      <c r="O15" s="517"/>
      <c r="P15" s="517"/>
      <c r="Q15" s="518"/>
      <c r="R15" s="509">
        <v>23795</v>
      </c>
      <c r="S15" s="510"/>
      <c r="T15" s="510"/>
      <c r="U15" s="510"/>
      <c r="V15" s="511"/>
      <c r="W15" s="444" t="s">
        <v>147</v>
      </c>
      <c r="X15" s="445"/>
      <c r="Y15" s="445"/>
      <c r="Z15" s="445"/>
      <c r="AA15" s="445"/>
      <c r="AB15" s="435"/>
      <c r="AC15" s="479">
        <v>2467</v>
      </c>
      <c r="AD15" s="480"/>
      <c r="AE15" s="480"/>
      <c r="AF15" s="480"/>
      <c r="AG15" s="519"/>
      <c r="AH15" s="479">
        <v>2359</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2965748</v>
      </c>
      <c r="BO15" s="392"/>
      <c r="BP15" s="392"/>
      <c r="BQ15" s="392"/>
      <c r="BR15" s="392"/>
      <c r="BS15" s="392"/>
      <c r="BT15" s="392"/>
      <c r="BU15" s="393"/>
      <c r="BV15" s="391">
        <v>2925957</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22</v>
      </c>
      <c r="AD16" s="513"/>
      <c r="AE16" s="513"/>
      <c r="AF16" s="513"/>
      <c r="AG16" s="514"/>
      <c r="AH16" s="512">
        <v>21.2</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5520020</v>
      </c>
      <c r="BO16" s="429"/>
      <c r="BP16" s="429"/>
      <c r="BQ16" s="429"/>
      <c r="BR16" s="429"/>
      <c r="BS16" s="429"/>
      <c r="BT16" s="429"/>
      <c r="BU16" s="430"/>
      <c r="BV16" s="428">
        <v>5533976</v>
      </c>
      <c r="BW16" s="429"/>
      <c r="BX16" s="429"/>
      <c r="BY16" s="429"/>
      <c r="BZ16" s="429"/>
      <c r="CA16" s="429"/>
      <c r="CB16" s="429"/>
      <c r="CC16" s="430"/>
      <c r="CD16" s="197"/>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2"/>
      <c r="DK16" s="182"/>
      <c r="DL16" s="182"/>
      <c r="DM16" s="182"/>
      <c r="DN16" s="182"/>
      <c r="DO16" s="182"/>
    </row>
    <row r="17" spans="1:119" ht="18.75" customHeight="1" thickBot="1" x14ac:dyDescent="0.2">
      <c r="A17" s="183"/>
      <c r="B17" s="494"/>
      <c r="C17" s="495"/>
      <c r="D17" s="495"/>
      <c r="E17" s="495"/>
      <c r="F17" s="495"/>
      <c r="G17" s="495"/>
      <c r="H17" s="495"/>
      <c r="I17" s="495"/>
      <c r="J17" s="495"/>
      <c r="K17" s="496"/>
      <c r="L17" s="198"/>
      <c r="M17" s="532" t="s">
        <v>153</v>
      </c>
      <c r="N17" s="533"/>
      <c r="O17" s="533"/>
      <c r="P17" s="533"/>
      <c r="Q17" s="534"/>
      <c r="R17" s="529" t="s">
        <v>154</v>
      </c>
      <c r="S17" s="530"/>
      <c r="T17" s="530"/>
      <c r="U17" s="530"/>
      <c r="V17" s="531"/>
      <c r="W17" s="444" t="s">
        <v>155</v>
      </c>
      <c r="X17" s="445"/>
      <c r="Y17" s="445"/>
      <c r="Z17" s="445"/>
      <c r="AA17" s="445"/>
      <c r="AB17" s="435"/>
      <c r="AC17" s="479">
        <v>7363</v>
      </c>
      <c r="AD17" s="480"/>
      <c r="AE17" s="480"/>
      <c r="AF17" s="480"/>
      <c r="AG17" s="519"/>
      <c r="AH17" s="479">
        <v>7333</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3807832</v>
      </c>
      <c r="BO17" s="429"/>
      <c r="BP17" s="429"/>
      <c r="BQ17" s="429"/>
      <c r="BR17" s="429"/>
      <c r="BS17" s="429"/>
      <c r="BT17" s="429"/>
      <c r="BU17" s="430"/>
      <c r="BV17" s="428">
        <v>3761959</v>
      </c>
      <c r="BW17" s="429"/>
      <c r="BX17" s="429"/>
      <c r="BY17" s="429"/>
      <c r="BZ17" s="429"/>
      <c r="CA17" s="429"/>
      <c r="CB17" s="429"/>
      <c r="CC17" s="430"/>
      <c r="CD17" s="197"/>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2"/>
      <c r="DK17" s="182"/>
      <c r="DL17" s="182"/>
      <c r="DM17" s="182"/>
      <c r="DN17" s="182"/>
      <c r="DO17" s="182"/>
    </row>
    <row r="18" spans="1:119" ht="18.75" customHeight="1" thickBot="1" x14ac:dyDescent="0.2">
      <c r="A18" s="183"/>
      <c r="B18" s="539" t="s">
        <v>157</v>
      </c>
      <c r="C18" s="471"/>
      <c r="D18" s="471"/>
      <c r="E18" s="540"/>
      <c r="F18" s="540"/>
      <c r="G18" s="540"/>
      <c r="H18" s="540"/>
      <c r="I18" s="540"/>
      <c r="J18" s="540"/>
      <c r="K18" s="540"/>
      <c r="L18" s="541">
        <v>43.91</v>
      </c>
      <c r="M18" s="541"/>
      <c r="N18" s="541"/>
      <c r="O18" s="541"/>
      <c r="P18" s="541"/>
      <c r="Q18" s="541"/>
      <c r="R18" s="542"/>
      <c r="S18" s="542"/>
      <c r="T18" s="542"/>
      <c r="U18" s="542"/>
      <c r="V18" s="543"/>
      <c r="W18" s="446"/>
      <c r="X18" s="447"/>
      <c r="Y18" s="447"/>
      <c r="Z18" s="447"/>
      <c r="AA18" s="447"/>
      <c r="AB18" s="438"/>
      <c r="AC18" s="544">
        <v>65.7</v>
      </c>
      <c r="AD18" s="545"/>
      <c r="AE18" s="545"/>
      <c r="AF18" s="545"/>
      <c r="AG18" s="546"/>
      <c r="AH18" s="544">
        <v>65.8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7345440</v>
      </c>
      <c r="BO18" s="429"/>
      <c r="BP18" s="429"/>
      <c r="BQ18" s="429"/>
      <c r="BR18" s="429"/>
      <c r="BS18" s="429"/>
      <c r="BT18" s="429"/>
      <c r="BU18" s="430"/>
      <c r="BV18" s="428">
        <v>7154405</v>
      </c>
      <c r="BW18" s="429"/>
      <c r="BX18" s="429"/>
      <c r="BY18" s="429"/>
      <c r="BZ18" s="429"/>
      <c r="CA18" s="429"/>
      <c r="CB18" s="429"/>
      <c r="CC18" s="430"/>
      <c r="CD18" s="197"/>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2"/>
      <c r="DK18" s="182"/>
      <c r="DL18" s="182"/>
      <c r="DM18" s="182"/>
      <c r="DN18" s="182"/>
      <c r="DO18" s="182"/>
    </row>
    <row r="19" spans="1:119" ht="18.75" customHeight="1" thickBot="1" x14ac:dyDescent="0.2">
      <c r="A19" s="183"/>
      <c r="B19" s="539" t="s">
        <v>159</v>
      </c>
      <c r="C19" s="471"/>
      <c r="D19" s="471"/>
      <c r="E19" s="540"/>
      <c r="F19" s="540"/>
      <c r="G19" s="540"/>
      <c r="H19" s="540"/>
      <c r="I19" s="540"/>
      <c r="J19" s="540"/>
      <c r="K19" s="540"/>
      <c r="L19" s="548">
        <v>565</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9021558</v>
      </c>
      <c r="BO19" s="429"/>
      <c r="BP19" s="429"/>
      <c r="BQ19" s="429"/>
      <c r="BR19" s="429"/>
      <c r="BS19" s="429"/>
      <c r="BT19" s="429"/>
      <c r="BU19" s="430"/>
      <c r="BV19" s="428">
        <v>8755356</v>
      </c>
      <c r="BW19" s="429"/>
      <c r="BX19" s="429"/>
      <c r="BY19" s="429"/>
      <c r="BZ19" s="429"/>
      <c r="CA19" s="429"/>
      <c r="CB19" s="429"/>
      <c r="CC19" s="430"/>
      <c r="CD19" s="197"/>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2"/>
      <c r="DK19" s="182"/>
      <c r="DL19" s="182"/>
      <c r="DM19" s="182"/>
      <c r="DN19" s="182"/>
      <c r="DO19" s="182"/>
    </row>
    <row r="20" spans="1:119" ht="18.75" customHeight="1" thickBot="1" x14ac:dyDescent="0.2">
      <c r="A20" s="183"/>
      <c r="B20" s="539" t="s">
        <v>161</v>
      </c>
      <c r="C20" s="471"/>
      <c r="D20" s="471"/>
      <c r="E20" s="540"/>
      <c r="F20" s="540"/>
      <c r="G20" s="540"/>
      <c r="H20" s="540"/>
      <c r="I20" s="540"/>
      <c r="J20" s="540"/>
      <c r="K20" s="540"/>
      <c r="L20" s="548">
        <v>9913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197"/>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2"/>
      <c r="DK20" s="182"/>
      <c r="DL20" s="182"/>
      <c r="DM20" s="182"/>
      <c r="DN20" s="182"/>
      <c r="DO20" s="182"/>
    </row>
    <row r="21" spans="1:119" ht="18.75" customHeight="1" x14ac:dyDescent="0.15">
      <c r="A21" s="183"/>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197"/>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2"/>
      <c r="DK21" s="182"/>
      <c r="DL21" s="182"/>
      <c r="DM21" s="182"/>
      <c r="DN21" s="182"/>
      <c r="DO21" s="182"/>
    </row>
    <row r="22" spans="1:119" ht="18.75" customHeight="1" thickBot="1" x14ac:dyDescent="0.2">
      <c r="A22" s="183"/>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197"/>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2"/>
      <c r="DK22" s="182"/>
      <c r="DL22" s="182"/>
      <c r="DM22" s="182"/>
      <c r="DN22" s="182"/>
      <c r="DO22" s="182"/>
    </row>
    <row r="23" spans="1:119" ht="18.75" customHeight="1" x14ac:dyDescent="0.15">
      <c r="A23" s="183"/>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14075512</v>
      </c>
      <c r="BO23" s="429"/>
      <c r="BP23" s="429"/>
      <c r="BQ23" s="429"/>
      <c r="BR23" s="429"/>
      <c r="BS23" s="429"/>
      <c r="BT23" s="429"/>
      <c r="BU23" s="430"/>
      <c r="BV23" s="428">
        <v>14288989</v>
      </c>
      <c r="BW23" s="429"/>
      <c r="BX23" s="429"/>
      <c r="BY23" s="429"/>
      <c r="BZ23" s="429"/>
      <c r="CA23" s="429"/>
      <c r="CB23" s="429"/>
      <c r="CC23" s="430"/>
      <c r="CD23" s="197"/>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2"/>
      <c r="DK23" s="182"/>
      <c r="DL23" s="182"/>
      <c r="DM23" s="182"/>
      <c r="DN23" s="182"/>
      <c r="DO23" s="182"/>
    </row>
    <row r="24" spans="1:119" ht="18.75" customHeight="1" thickBot="1" x14ac:dyDescent="0.2">
      <c r="A24" s="183"/>
      <c r="B24" s="565"/>
      <c r="C24" s="566"/>
      <c r="D24" s="567"/>
      <c r="E24" s="478" t="s">
        <v>170</v>
      </c>
      <c r="F24" s="458"/>
      <c r="G24" s="458"/>
      <c r="H24" s="458"/>
      <c r="I24" s="458"/>
      <c r="J24" s="458"/>
      <c r="K24" s="459"/>
      <c r="L24" s="479">
        <v>1</v>
      </c>
      <c r="M24" s="480"/>
      <c r="N24" s="480"/>
      <c r="O24" s="480"/>
      <c r="P24" s="519"/>
      <c r="Q24" s="479">
        <v>7000</v>
      </c>
      <c r="R24" s="480"/>
      <c r="S24" s="480"/>
      <c r="T24" s="480"/>
      <c r="U24" s="480"/>
      <c r="V24" s="519"/>
      <c r="W24" s="578"/>
      <c r="X24" s="566"/>
      <c r="Y24" s="567"/>
      <c r="Z24" s="478" t="s">
        <v>171</v>
      </c>
      <c r="AA24" s="458"/>
      <c r="AB24" s="458"/>
      <c r="AC24" s="458"/>
      <c r="AD24" s="458"/>
      <c r="AE24" s="458"/>
      <c r="AF24" s="458"/>
      <c r="AG24" s="459"/>
      <c r="AH24" s="479">
        <v>262</v>
      </c>
      <c r="AI24" s="480"/>
      <c r="AJ24" s="480"/>
      <c r="AK24" s="480"/>
      <c r="AL24" s="519"/>
      <c r="AM24" s="479">
        <v>825562</v>
      </c>
      <c r="AN24" s="480"/>
      <c r="AO24" s="480"/>
      <c r="AP24" s="480"/>
      <c r="AQ24" s="480"/>
      <c r="AR24" s="519"/>
      <c r="AS24" s="479">
        <v>3151</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11182612</v>
      </c>
      <c r="BO24" s="429"/>
      <c r="BP24" s="429"/>
      <c r="BQ24" s="429"/>
      <c r="BR24" s="429"/>
      <c r="BS24" s="429"/>
      <c r="BT24" s="429"/>
      <c r="BU24" s="430"/>
      <c r="BV24" s="428">
        <v>11086969</v>
      </c>
      <c r="BW24" s="429"/>
      <c r="BX24" s="429"/>
      <c r="BY24" s="429"/>
      <c r="BZ24" s="429"/>
      <c r="CA24" s="429"/>
      <c r="CB24" s="429"/>
      <c r="CC24" s="430"/>
      <c r="CD24" s="197"/>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2"/>
      <c r="DK24" s="182"/>
      <c r="DL24" s="182"/>
      <c r="DM24" s="182"/>
      <c r="DN24" s="182"/>
      <c r="DO24" s="182"/>
    </row>
    <row r="25" spans="1:119" s="182" customFormat="1" ht="18.75" customHeight="1" x14ac:dyDescent="0.15">
      <c r="A25" s="183"/>
      <c r="B25" s="565"/>
      <c r="C25" s="566"/>
      <c r="D25" s="567"/>
      <c r="E25" s="478" t="s">
        <v>173</v>
      </c>
      <c r="F25" s="458"/>
      <c r="G25" s="458"/>
      <c r="H25" s="458"/>
      <c r="I25" s="458"/>
      <c r="J25" s="458"/>
      <c r="K25" s="459"/>
      <c r="L25" s="479">
        <v>1</v>
      </c>
      <c r="M25" s="480"/>
      <c r="N25" s="480"/>
      <c r="O25" s="480"/>
      <c r="P25" s="519"/>
      <c r="Q25" s="479">
        <v>6800</v>
      </c>
      <c r="R25" s="480"/>
      <c r="S25" s="480"/>
      <c r="T25" s="480"/>
      <c r="U25" s="480"/>
      <c r="V25" s="519"/>
      <c r="W25" s="578"/>
      <c r="X25" s="566"/>
      <c r="Y25" s="567"/>
      <c r="Z25" s="478" t="s">
        <v>174</v>
      </c>
      <c r="AA25" s="458"/>
      <c r="AB25" s="458"/>
      <c r="AC25" s="458"/>
      <c r="AD25" s="458"/>
      <c r="AE25" s="458"/>
      <c r="AF25" s="458"/>
      <c r="AG25" s="459"/>
      <c r="AH25" s="479">
        <v>45</v>
      </c>
      <c r="AI25" s="480"/>
      <c r="AJ25" s="480"/>
      <c r="AK25" s="480"/>
      <c r="AL25" s="519"/>
      <c r="AM25" s="479">
        <v>153495</v>
      </c>
      <c r="AN25" s="480"/>
      <c r="AO25" s="480"/>
      <c r="AP25" s="480"/>
      <c r="AQ25" s="480"/>
      <c r="AR25" s="519"/>
      <c r="AS25" s="479">
        <v>3411</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51793</v>
      </c>
      <c r="BO25" s="392"/>
      <c r="BP25" s="392"/>
      <c r="BQ25" s="392"/>
      <c r="BR25" s="392"/>
      <c r="BS25" s="392"/>
      <c r="BT25" s="392"/>
      <c r="BU25" s="393"/>
      <c r="BV25" s="391">
        <v>133160</v>
      </c>
      <c r="BW25" s="392"/>
      <c r="BX25" s="392"/>
      <c r="BY25" s="392"/>
      <c r="BZ25" s="392"/>
      <c r="CA25" s="392"/>
      <c r="CB25" s="392"/>
      <c r="CC25" s="393"/>
      <c r="CD25" s="197"/>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2" customFormat="1" ht="18.75" customHeight="1" x14ac:dyDescent="0.15">
      <c r="A26" s="183"/>
      <c r="B26" s="565"/>
      <c r="C26" s="566"/>
      <c r="D26" s="567"/>
      <c r="E26" s="478" t="s">
        <v>176</v>
      </c>
      <c r="F26" s="458"/>
      <c r="G26" s="458"/>
      <c r="H26" s="458"/>
      <c r="I26" s="458"/>
      <c r="J26" s="458"/>
      <c r="K26" s="459"/>
      <c r="L26" s="479">
        <v>1</v>
      </c>
      <c r="M26" s="480"/>
      <c r="N26" s="480"/>
      <c r="O26" s="480"/>
      <c r="P26" s="519"/>
      <c r="Q26" s="479">
        <v>6000</v>
      </c>
      <c r="R26" s="480"/>
      <c r="S26" s="480"/>
      <c r="T26" s="480"/>
      <c r="U26" s="480"/>
      <c r="V26" s="519"/>
      <c r="W26" s="578"/>
      <c r="X26" s="566"/>
      <c r="Y26" s="567"/>
      <c r="Z26" s="478" t="s">
        <v>177</v>
      </c>
      <c r="AA26" s="588"/>
      <c r="AB26" s="588"/>
      <c r="AC26" s="588"/>
      <c r="AD26" s="588"/>
      <c r="AE26" s="588"/>
      <c r="AF26" s="588"/>
      <c r="AG26" s="589"/>
      <c r="AH26" s="479">
        <v>14</v>
      </c>
      <c r="AI26" s="480"/>
      <c r="AJ26" s="480"/>
      <c r="AK26" s="480"/>
      <c r="AL26" s="519"/>
      <c r="AM26" s="479">
        <v>50316</v>
      </c>
      <c r="AN26" s="480"/>
      <c r="AO26" s="480"/>
      <c r="AP26" s="480"/>
      <c r="AQ26" s="480"/>
      <c r="AR26" s="519"/>
      <c r="AS26" s="479">
        <v>3594</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179</v>
      </c>
      <c r="BO26" s="429"/>
      <c r="BP26" s="429"/>
      <c r="BQ26" s="429"/>
      <c r="BR26" s="429"/>
      <c r="BS26" s="429"/>
      <c r="BT26" s="429"/>
      <c r="BU26" s="430"/>
      <c r="BV26" s="428" t="s">
        <v>179</v>
      </c>
      <c r="BW26" s="429"/>
      <c r="BX26" s="429"/>
      <c r="BY26" s="429"/>
      <c r="BZ26" s="429"/>
      <c r="CA26" s="429"/>
      <c r="CB26" s="429"/>
      <c r="CC26" s="430"/>
      <c r="CD26" s="197"/>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3"/>
      <c r="B27" s="565"/>
      <c r="C27" s="566"/>
      <c r="D27" s="567"/>
      <c r="E27" s="478" t="s">
        <v>180</v>
      </c>
      <c r="F27" s="458"/>
      <c r="G27" s="458"/>
      <c r="H27" s="458"/>
      <c r="I27" s="458"/>
      <c r="J27" s="458"/>
      <c r="K27" s="459"/>
      <c r="L27" s="479">
        <v>1</v>
      </c>
      <c r="M27" s="480"/>
      <c r="N27" s="480"/>
      <c r="O27" s="480"/>
      <c r="P27" s="519"/>
      <c r="Q27" s="479">
        <v>4600</v>
      </c>
      <c r="R27" s="480"/>
      <c r="S27" s="480"/>
      <c r="T27" s="480"/>
      <c r="U27" s="480"/>
      <c r="V27" s="519"/>
      <c r="W27" s="578"/>
      <c r="X27" s="566"/>
      <c r="Y27" s="567"/>
      <c r="Z27" s="478" t="s">
        <v>181</v>
      </c>
      <c r="AA27" s="458"/>
      <c r="AB27" s="458"/>
      <c r="AC27" s="458"/>
      <c r="AD27" s="458"/>
      <c r="AE27" s="458"/>
      <c r="AF27" s="458"/>
      <c r="AG27" s="459"/>
      <c r="AH27" s="479">
        <v>18</v>
      </c>
      <c r="AI27" s="480"/>
      <c r="AJ27" s="480"/>
      <c r="AK27" s="480"/>
      <c r="AL27" s="519"/>
      <c r="AM27" s="479">
        <v>55292</v>
      </c>
      <c r="AN27" s="480"/>
      <c r="AO27" s="480"/>
      <c r="AP27" s="480"/>
      <c r="AQ27" s="480"/>
      <c r="AR27" s="519"/>
      <c r="AS27" s="479">
        <v>3072</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179</v>
      </c>
      <c r="BO27" s="602"/>
      <c r="BP27" s="602"/>
      <c r="BQ27" s="602"/>
      <c r="BR27" s="602"/>
      <c r="BS27" s="602"/>
      <c r="BT27" s="602"/>
      <c r="BU27" s="603"/>
      <c r="BV27" s="601" t="s">
        <v>138</v>
      </c>
      <c r="BW27" s="602"/>
      <c r="BX27" s="602"/>
      <c r="BY27" s="602"/>
      <c r="BZ27" s="602"/>
      <c r="CA27" s="602"/>
      <c r="CB27" s="602"/>
      <c r="CC27" s="603"/>
      <c r="CD27" s="199"/>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2"/>
      <c r="DK27" s="182"/>
      <c r="DL27" s="182"/>
      <c r="DM27" s="182"/>
      <c r="DN27" s="182"/>
      <c r="DO27" s="182"/>
    </row>
    <row r="28" spans="1:119" ht="18.75" customHeight="1" x14ac:dyDescent="0.15">
      <c r="A28" s="183"/>
      <c r="B28" s="565"/>
      <c r="C28" s="566"/>
      <c r="D28" s="567"/>
      <c r="E28" s="478" t="s">
        <v>183</v>
      </c>
      <c r="F28" s="458"/>
      <c r="G28" s="458"/>
      <c r="H28" s="458"/>
      <c r="I28" s="458"/>
      <c r="J28" s="458"/>
      <c r="K28" s="459"/>
      <c r="L28" s="479">
        <v>1</v>
      </c>
      <c r="M28" s="480"/>
      <c r="N28" s="480"/>
      <c r="O28" s="480"/>
      <c r="P28" s="519"/>
      <c r="Q28" s="479">
        <v>4100</v>
      </c>
      <c r="R28" s="480"/>
      <c r="S28" s="480"/>
      <c r="T28" s="480"/>
      <c r="U28" s="480"/>
      <c r="V28" s="519"/>
      <c r="W28" s="578"/>
      <c r="X28" s="566"/>
      <c r="Y28" s="567"/>
      <c r="Z28" s="478" t="s">
        <v>184</v>
      </c>
      <c r="AA28" s="458"/>
      <c r="AB28" s="458"/>
      <c r="AC28" s="458"/>
      <c r="AD28" s="458"/>
      <c r="AE28" s="458"/>
      <c r="AF28" s="458"/>
      <c r="AG28" s="459"/>
      <c r="AH28" s="479" t="s">
        <v>179</v>
      </c>
      <c r="AI28" s="480"/>
      <c r="AJ28" s="480"/>
      <c r="AK28" s="480"/>
      <c r="AL28" s="519"/>
      <c r="AM28" s="479" t="s">
        <v>138</v>
      </c>
      <c r="AN28" s="480"/>
      <c r="AO28" s="480"/>
      <c r="AP28" s="480"/>
      <c r="AQ28" s="480"/>
      <c r="AR28" s="519"/>
      <c r="AS28" s="479" t="s">
        <v>179</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1812778</v>
      </c>
      <c r="BO28" s="392"/>
      <c r="BP28" s="392"/>
      <c r="BQ28" s="392"/>
      <c r="BR28" s="392"/>
      <c r="BS28" s="392"/>
      <c r="BT28" s="392"/>
      <c r="BU28" s="393"/>
      <c r="BV28" s="391">
        <v>2240778</v>
      </c>
      <c r="BW28" s="392"/>
      <c r="BX28" s="392"/>
      <c r="BY28" s="392"/>
      <c r="BZ28" s="392"/>
      <c r="CA28" s="392"/>
      <c r="CB28" s="392"/>
      <c r="CC28" s="393"/>
      <c r="CD28" s="197"/>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2"/>
      <c r="DK28" s="182"/>
      <c r="DL28" s="182"/>
      <c r="DM28" s="182"/>
      <c r="DN28" s="182"/>
      <c r="DO28" s="182"/>
    </row>
    <row r="29" spans="1:119" ht="18.75" customHeight="1" x14ac:dyDescent="0.15">
      <c r="A29" s="183"/>
      <c r="B29" s="565"/>
      <c r="C29" s="566"/>
      <c r="D29" s="567"/>
      <c r="E29" s="478" t="s">
        <v>186</v>
      </c>
      <c r="F29" s="458"/>
      <c r="G29" s="458"/>
      <c r="H29" s="458"/>
      <c r="I29" s="458"/>
      <c r="J29" s="458"/>
      <c r="K29" s="459"/>
      <c r="L29" s="479">
        <v>12</v>
      </c>
      <c r="M29" s="480"/>
      <c r="N29" s="480"/>
      <c r="O29" s="480"/>
      <c r="P29" s="519"/>
      <c r="Q29" s="479">
        <v>3900</v>
      </c>
      <c r="R29" s="480"/>
      <c r="S29" s="480"/>
      <c r="T29" s="480"/>
      <c r="U29" s="480"/>
      <c r="V29" s="519"/>
      <c r="W29" s="579"/>
      <c r="X29" s="580"/>
      <c r="Y29" s="581"/>
      <c r="Z29" s="478" t="s">
        <v>187</v>
      </c>
      <c r="AA29" s="458"/>
      <c r="AB29" s="458"/>
      <c r="AC29" s="458"/>
      <c r="AD29" s="458"/>
      <c r="AE29" s="458"/>
      <c r="AF29" s="458"/>
      <c r="AG29" s="459"/>
      <c r="AH29" s="479">
        <v>280</v>
      </c>
      <c r="AI29" s="480"/>
      <c r="AJ29" s="480"/>
      <c r="AK29" s="480"/>
      <c r="AL29" s="519"/>
      <c r="AM29" s="479">
        <v>880854</v>
      </c>
      <c r="AN29" s="480"/>
      <c r="AO29" s="480"/>
      <c r="AP29" s="480"/>
      <c r="AQ29" s="480"/>
      <c r="AR29" s="519"/>
      <c r="AS29" s="479">
        <v>3146</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89640</v>
      </c>
      <c r="BO29" s="429"/>
      <c r="BP29" s="429"/>
      <c r="BQ29" s="429"/>
      <c r="BR29" s="429"/>
      <c r="BS29" s="429"/>
      <c r="BT29" s="429"/>
      <c r="BU29" s="430"/>
      <c r="BV29" s="428">
        <v>86257</v>
      </c>
      <c r="BW29" s="429"/>
      <c r="BX29" s="429"/>
      <c r="BY29" s="429"/>
      <c r="BZ29" s="429"/>
      <c r="CA29" s="429"/>
      <c r="CB29" s="429"/>
      <c r="CC29" s="430"/>
      <c r="CD29" s="199"/>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2"/>
      <c r="DK29" s="182"/>
      <c r="DL29" s="182"/>
      <c r="DM29" s="182"/>
      <c r="DN29" s="182"/>
      <c r="DO29" s="182"/>
    </row>
    <row r="30" spans="1:119" ht="18.75" customHeight="1" thickBot="1" x14ac:dyDescent="0.2">
      <c r="A30" s="183"/>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1418239</v>
      </c>
      <c r="BO30" s="602"/>
      <c r="BP30" s="602"/>
      <c r="BQ30" s="602"/>
      <c r="BR30" s="602"/>
      <c r="BS30" s="602"/>
      <c r="BT30" s="602"/>
      <c r="BU30" s="603"/>
      <c r="BV30" s="601">
        <v>1368393</v>
      </c>
      <c r="BW30" s="602"/>
      <c r="BX30" s="602"/>
      <c r="BY30" s="602"/>
      <c r="BZ30" s="602"/>
      <c r="CA30" s="602"/>
      <c r="CB30" s="602"/>
      <c r="CC30" s="60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190</v>
      </c>
      <c r="D32" s="210"/>
      <c r="E32" s="210"/>
      <c r="F32" s="207"/>
      <c r="G32" s="207"/>
      <c r="H32" s="207"/>
      <c r="I32" s="207"/>
      <c r="J32" s="207"/>
      <c r="K32" s="207"/>
      <c r="L32" s="207"/>
      <c r="M32" s="207"/>
      <c r="N32" s="207"/>
      <c r="O32" s="207"/>
      <c r="P32" s="207"/>
      <c r="Q32" s="207"/>
      <c r="R32" s="207"/>
      <c r="S32" s="207"/>
      <c r="T32" s="207"/>
      <c r="U32" s="207" t="s">
        <v>191</v>
      </c>
      <c r="V32" s="207"/>
      <c r="W32" s="207"/>
      <c r="X32" s="207"/>
      <c r="Y32" s="207"/>
      <c r="Z32" s="207"/>
      <c r="AA32" s="207"/>
      <c r="AB32" s="207"/>
      <c r="AC32" s="207"/>
      <c r="AD32" s="207"/>
      <c r="AE32" s="207"/>
      <c r="AF32" s="207"/>
      <c r="AG32" s="207"/>
      <c r="AH32" s="207"/>
      <c r="AI32" s="207"/>
      <c r="AJ32" s="207"/>
      <c r="AK32" s="207"/>
      <c r="AL32" s="207"/>
      <c r="AM32" s="211" t="s">
        <v>192</v>
      </c>
      <c r="AN32" s="207"/>
      <c r="AO32" s="207"/>
      <c r="AP32" s="207"/>
      <c r="AQ32" s="207"/>
      <c r="AR32" s="207"/>
      <c r="AS32" s="211"/>
      <c r="AT32" s="211"/>
      <c r="AU32" s="211"/>
      <c r="AV32" s="211"/>
      <c r="AW32" s="211"/>
      <c r="AX32" s="211"/>
      <c r="AY32" s="211"/>
      <c r="AZ32" s="211"/>
      <c r="BA32" s="211"/>
      <c r="BB32" s="207"/>
      <c r="BC32" s="211"/>
      <c r="BD32" s="207"/>
      <c r="BE32" s="211" t="s">
        <v>193</v>
      </c>
      <c r="BF32" s="207"/>
      <c r="BG32" s="207"/>
      <c r="BH32" s="207"/>
      <c r="BI32" s="207"/>
      <c r="BJ32" s="211"/>
      <c r="BK32" s="211"/>
      <c r="BL32" s="211"/>
      <c r="BM32" s="211"/>
      <c r="BN32" s="211"/>
      <c r="BO32" s="211"/>
      <c r="BP32" s="211"/>
      <c r="BQ32" s="211"/>
      <c r="BR32" s="207"/>
      <c r="BS32" s="207"/>
      <c r="BT32" s="207"/>
      <c r="BU32" s="207"/>
      <c r="BV32" s="207"/>
      <c r="BW32" s="207" t="s">
        <v>194</v>
      </c>
      <c r="BX32" s="207"/>
      <c r="BY32" s="207"/>
      <c r="BZ32" s="207"/>
      <c r="CA32" s="207"/>
      <c r="CB32" s="211"/>
      <c r="CC32" s="211"/>
      <c r="CD32" s="211"/>
      <c r="CE32" s="211"/>
      <c r="CF32" s="211"/>
      <c r="CG32" s="211"/>
      <c r="CH32" s="211"/>
      <c r="CI32" s="211"/>
      <c r="CJ32" s="211"/>
      <c r="CK32" s="211"/>
      <c r="CL32" s="211"/>
      <c r="CM32" s="211"/>
      <c r="CN32" s="211"/>
      <c r="CO32" s="211" t="s">
        <v>195</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52" t="s">
        <v>196</v>
      </c>
      <c r="D33" s="452"/>
      <c r="E33" s="417" t="s">
        <v>197</v>
      </c>
      <c r="F33" s="417"/>
      <c r="G33" s="417"/>
      <c r="H33" s="417"/>
      <c r="I33" s="417"/>
      <c r="J33" s="417"/>
      <c r="K33" s="417"/>
      <c r="L33" s="417"/>
      <c r="M33" s="417"/>
      <c r="N33" s="417"/>
      <c r="O33" s="417"/>
      <c r="P33" s="417"/>
      <c r="Q33" s="417"/>
      <c r="R33" s="417"/>
      <c r="S33" s="417"/>
      <c r="T33" s="212"/>
      <c r="U33" s="452" t="s">
        <v>198</v>
      </c>
      <c r="V33" s="452"/>
      <c r="W33" s="417" t="s">
        <v>197</v>
      </c>
      <c r="X33" s="417"/>
      <c r="Y33" s="417"/>
      <c r="Z33" s="417"/>
      <c r="AA33" s="417"/>
      <c r="AB33" s="417"/>
      <c r="AC33" s="417"/>
      <c r="AD33" s="417"/>
      <c r="AE33" s="417"/>
      <c r="AF33" s="417"/>
      <c r="AG33" s="417"/>
      <c r="AH33" s="417"/>
      <c r="AI33" s="417"/>
      <c r="AJ33" s="417"/>
      <c r="AK33" s="417"/>
      <c r="AL33" s="212"/>
      <c r="AM33" s="452" t="s">
        <v>198</v>
      </c>
      <c r="AN33" s="452"/>
      <c r="AO33" s="417" t="s">
        <v>197</v>
      </c>
      <c r="AP33" s="417"/>
      <c r="AQ33" s="417"/>
      <c r="AR33" s="417"/>
      <c r="AS33" s="417"/>
      <c r="AT33" s="417"/>
      <c r="AU33" s="417"/>
      <c r="AV33" s="417"/>
      <c r="AW33" s="417"/>
      <c r="AX33" s="417"/>
      <c r="AY33" s="417"/>
      <c r="AZ33" s="417"/>
      <c r="BA33" s="417"/>
      <c r="BB33" s="417"/>
      <c r="BC33" s="417"/>
      <c r="BD33" s="213"/>
      <c r="BE33" s="417" t="s">
        <v>199</v>
      </c>
      <c r="BF33" s="417"/>
      <c r="BG33" s="417" t="s">
        <v>200</v>
      </c>
      <c r="BH33" s="417"/>
      <c r="BI33" s="417"/>
      <c r="BJ33" s="417"/>
      <c r="BK33" s="417"/>
      <c r="BL33" s="417"/>
      <c r="BM33" s="417"/>
      <c r="BN33" s="417"/>
      <c r="BO33" s="417"/>
      <c r="BP33" s="417"/>
      <c r="BQ33" s="417"/>
      <c r="BR33" s="417"/>
      <c r="BS33" s="417"/>
      <c r="BT33" s="417"/>
      <c r="BU33" s="417"/>
      <c r="BV33" s="213"/>
      <c r="BW33" s="452" t="s">
        <v>199</v>
      </c>
      <c r="BX33" s="452"/>
      <c r="BY33" s="417" t="s">
        <v>201</v>
      </c>
      <c r="BZ33" s="417"/>
      <c r="CA33" s="417"/>
      <c r="CB33" s="417"/>
      <c r="CC33" s="417"/>
      <c r="CD33" s="417"/>
      <c r="CE33" s="417"/>
      <c r="CF33" s="417"/>
      <c r="CG33" s="417"/>
      <c r="CH33" s="417"/>
      <c r="CI33" s="417"/>
      <c r="CJ33" s="417"/>
      <c r="CK33" s="417"/>
      <c r="CL33" s="417"/>
      <c r="CM33" s="417"/>
      <c r="CN33" s="212"/>
      <c r="CO33" s="452" t="s">
        <v>196</v>
      </c>
      <c r="CP33" s="452"/>
      <c r="CQ33" s="417" t="s">
        <v>202</v>
      </c>
      <c r="CR33" s="417"/>
      <c r="CS33" s="417"/>
      <c r="CT33" s="417"/>
      <c r="CU33" s="417"/>
      <c r="CV33" s="417"/>
      <c r="CW33" s="417"/>
      <c r="CX33" s="417"/>
      <c r="CY33" s="417"/>
      <c r="CZ33" s="417"/>
      <c r="DA33" s="417"/>
      <c r="DB33" s="417"/>
      <c r="DC33" s="417"/>
      <c r="DD33" s="417"/>
      <c r="DE33" s="417"/>
      <c r="DF33" s="212"/>
      <c r="DG33" s="613" t="s">
        <v>203</v>
      </c>
      <c r="DH33" s="613"/>
      <c r="DI33" s="214"/>
      <c r="DJ33" s="182"/>
      <c r="DK33" s="182"/>
      <c r="DL33" s="182"/>
      <c r="DM33" s="182"/>
      <c r="DN33" s="182"/>
      <c r="DO33" s="182"/>
    </row>
    <row r="34" spans="1:119" ht="32.25" customHeight="1" x14ac:dyDescent="0.15">
      <c r="A34" s="183"/>
      <c r="B34" s="209"/>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0"/>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0"/>
      <c r="AM34" s="614">
        <f>IF(AO34="","",MAX(C34:D43,U34:V43)+1)</f>
        <v>5</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0"/>
      <c r="BE34" s="614">
        <f>IF(BG34="","",MAX(C34:D43,U34:V43,AM34:AN43)+1)</f>
        <v>6</v>
      </c>
      <c r="BF34" s="614"/>
      <c r="BG34" s="615" t="str">
        <f>IF('各会計、関係団体の財政状況及び健全化判断比率'!B32="","",'各会計、関係団体の財政状況及び健全化判断比率'!B32)</f>
        <v>農業集落排水事業特別会計</v>
      </c>
      <c r="BH34" s="615"/>
      <c r="BI34" s="615"/>
      <c r="BJ34" s="615"/>
      <c r="BK34" s="615"/>
      <c r="BL34" s="615"/>
      <c r="BM34" s="615"/>
      <c r="BN34" s="615"/>
      <c r="BO34" s="615"/>
      <c r="BP34" s="615"/>
      <c r="BQ34" s="615"/>
      <c r="BR34" s="615"/>
      <c r="BS34" s="615"/>
      <c r="BT34" s="615"/>
      <c r="BU34" s="615"/>
      <c r="BV34" s="210"/>
      <c r="BW34" s="614">
        <f>IF(BY34="","",MAX(C34:D43,U34:V43,AM34:AN43,BE34:BF43)+1)</f>
        <v>8</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0"/>
      <c r="CO34" s="614">
        <f>IF(CQ34="","",MAX(C34:D43,U34:V43,AM34:AN43,BE34:BF43,BW34:BX43)+1)</f>
        <v>18</v>
      </c>
      <c r="CP34" s="614"/>
      <c r="CQ34" s="615" t="str">
        <f>IF('各会計、関係団体の財政状況及び健全化判断比率'!BS7="","",'各会計、関係団体の財政状況及び健全化判断比率'!BS7)</f>
        <v>御坊市ふれあいセンター</v>
      </c>
      <c r="CR34" s="615"/>
      <c r="CS34" s="615"/>
      <c r="CT34" s="615"/>
      <c r="CU34" s="615"/>
      <c r="CV34" s="615"/>
      <c r="CW34" s="615"/>
      <c r="CX34" s="615"/>
      <c r="CY34" s="615"/>
      <c r="CZ34" s="615"/>
      <c r="DA34" s="615"/>
      <c r="DB34" s="615"/>
      <c r="DC34" s="615"/>
      <c r="DD34" s="615"/>
      <c r="DE34" s="615"/>
      <c r="DF34" s="207"/>
      <c r="DG34" s="616" t="str">
        <f>IF('各会計、関係団体の財政状況及び健全化判断比率'!BR7="","",'各会計、関係団体の財政状況及び健全化判断比率'!BR7)</f>
        <v/>
      </c>
      <c r="DH34" s="616"/>
      <c r="DI34" s="214"/>
      <c r="DJ34" s="182"/>
      <c r="DK34" s="182"/>
      <c r="DL34" s="182"/>
      <c r="DM34" s="182"/>
      <c r="DN34" s="182"/>
      <c r="DO34" s="182"/>
    </row>
    <row r="35" spans="1:119" ht="32.25" customHeight="1" x14ac:dyDescent="0.15">
      <c r="A35" s="183"/>
      <c r="B35" s="209"/>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0"/>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0"/>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0"/>
      <c r="BE35" s="614">
        <f t="shared" ref="BE35:BE43" si="1">IF(BG35="","",BE34+1)</f>
        <v>7</v>
      </c>
      <c r="BF35" s="614"/>
      <c r="BG35" s="615" t="str">
        <f>IF('各会計、関係団体の財政状況及び健全化判断比率'!B33="","",'各会計、関係団体の財政状況及び健全化判断比率'!B33)</f>
        <v>公共下水道事業特別会計</v>
      </c>
      <c r="BH35" s="615"/>
      <c r="BI35" s="615"/>
      <c r="BJ35" s="615"/>
      <c r="BK35" s="615"/>
      <c r="BL35" s="615"/>
      <c r="BM35" s="615"/>
      <c r="BN35" s="615"/>
      <c r="BO35" s="615"/>
      <c r="BP35" s="615"/>
      <c r="BQ35" s="615"/>
      <c r="BR35" s="615"/>
      <c r="BS35" s="615"/>
      <c r="BT35" s="615"/>
      <c r="BU35" s="615"/>
      <c r="BV35" s="210"/>
      <c r="BW35" s="614">
        <f t="shared" ref="BW35:BW43" si="2">IF(BY35="","",BW34+1)</f>
        <v>9</v>
      </c>
      <c r="BX35" s="614"/>
      <c r="BY35" s="615" t="str">
        <f>IF('各会計、関係団体の財政状況及び健全化判断比率'!B69="","",'各会計、関係団体の財政状況及び健全化判断比率'!B69)</f>
        <v>御坊市日高川町中学校組合</v>
      </c>
      <c r="BZ35" s="615"/>
      <c r="CA35" s="615"/>
      <c r="CB35" s="615"/>
      <c r="CC35" s="615"/>
      <c r="CD35" s="615"/>
      <c r="CE35" s="615"/>
      <c r="CF35" s="615"/>
      <c r="CG35" s="615"/>
      <c r="CH35" s="615"/>
      <c r="CI35" s="615"/>
      <c r="CJ35" s="615"/>
      <c r="CK35" s="615"/>
      <c r="CL35" s="615"/>
      <c r="CM35" s="615"/>
      <c r="CN35" s="210"/>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07"/>
      <c r="DG35" s="616" t="str">
        <f>IF('各会計、関係団体の財政状況及び健全化判断比率'!BR8="","",'各会計、関係団体の財政状況及び健全化判断比率'!BR8)</f>
        <v/>
      </c>
      <c r="DH35" s="616"/>
      <c r="DI35" s="214"/>
      <c r="DJ35" s="182"/>
      <c r="DK35" s="182"/>
      <c r="DL35" s="182"/>
      <c r="DM35" s="182"/>
      <c r="DN35" s="182"/>
      <c r="DO35" s="182"/>
    </row>
    <row r="36" spans="1:119" ht="32.25" customHeight="1" x14ac:dyDescent="0.15">
      <c r="A36" s="183"/>
      <c r="B36" s="209"/>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0"/>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0"/>
      <c r="AM36" s="614" t="str">
        <f t="shared" si="0"/>
        <v/>
      </c>
      <c r="AN36" s="614"/>
      <c r="AO36" s="615"/>
      <c r="AP36" s="615"/>
      <c r="AQ36" s="615"/>
      <c r="AR36" s="615"/>
      <c r="AS36" s="615"/>
      <c r="AT36" s="615"/>
      <c r="AU36" s="615"/>
      <c r="AV36" s="615"/>
      <c r="AW36" s="615"/>
      <c r="AX36" s="615"/>
      <c r="AY36" s="615"/>
      <c r="AZ36" s="615"/>
      <c r="BA36" s="615"/>
      <c r="BB36" s="615"/>
      <c r="BC36" s="615"/>
      <c r="BD36" s="210"/>
      <c r="BE36" s="614" t="str">
        <f t="shared" si="1"/>
        <v/>
      </c>
      <c r="BF36" s="614"/>
      <c r="BG36" s="615"/>
      <c r="BH36" s="615"/>
      <c r="BI36" s="615"/>
      <c r="BJ36" s="615"/>
      <c r="BK36" s="615"/>
      <c r="BL36" s="615"/>
      <c r="BM36" s="615"/>
      <c r="BN36" s="615"/>
      <c r="BO36" s="615"/>
      <c r="BP36" s="615"/>
      <c r="BQ36" s="615"/>
      <c r="BR36" s="615"/>
      <c r="BS36" s="615"/>
      <c r="BT36" s="615"/>
      <c r="BU36" s="615"/>
      <c r="BV36" s="210"/>
      <c r="BW36" s="614">
        <f t="shared" si="2"/>
        <v>10</v>
      </c>
      <c r="BX36" s="614"/>
      <c r="BY36" s="615" t="str">
        <f>IF('各会計、関係団体の財政状況及び健全化判断比率'!B70="","",'各会計、関係団体の財政状況及び健全化判断比率'!B70)</f>
        <v>御坊日高老人福祉施設事務組合</v>
      </c>
      <c r="BZ36" s="615"/>
      <c r="CA36" s="615"/>
      <c r="CB36" s="615"/>
      <c r="CC36" s="615"/>
      <c r="CD36" s="615"/>
      <c r="CE36" s="615"/>
      <c r="CF36" s="615"/>
      <c r="CG36" s="615"/>
      <c r="CH36" s="615"/>
      <c r="CI36" s="615"/>
      <c r="CJ36" s="615"/>
      <c r="CK36" s="615"/>
      <c r="CL36" s="615"/>
      <c r="CM36" s="615"/>
      <c r="CN36" s="210"/>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07"/>
      <c r="DG36" s="616" t="str">
        <f>IF('各会計、関係団体の財政状況及び健全化判断比率'!BR9="","",'各会計、関係団体の財政状況及び健全化判断比率'!BR9)</f>
        <v/>
      </c>
      <c r="DH36" s="616"/>
      <c r="DI36" s="214"/>
      <c r="DJ36" s="182"/>
      <c r="DK36" s="182"/>
      <c r="DL36" s="182"/>
      <c r="DM36" s="182"/>
      <c r="DN36" s="182"/>
      <c r="DO36" s="182"/>
    </row>
    <row r="37" spans="1:119" ht="32.25" customHeight="1" x14ac:dyDescent="0.15">
      <c r="A37" s="183"/>
      <c r="B37" s="209"/>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0"/>
      <c r="U37" s="614" t="str">
        <f t="shared" si="4"/>
        <v/>
      </c>
      <c r="V37" s="614"/>
      <c r="W37" s="615"/>
      <c r="X37" s="615"/>
      <c r="Y37" s="615"/>
      <c r="Z37" s="615"/>
      <c r="AA37" s="615"/>
      <c r="AB37" s="615"/>
      <c r="AC37" s="615"/>
      <c r="AD37" s="615"/>
      <c r="AE37" s="615"/>
      <c r="AF37" s="615"/>
      <c r="AG37" s="615"/>
      <c r="AH37" s="615"/>
      <c r="AI37" s="615"/>
      <c r="AJ37" s="615"/>
      <c r="AK37" s="615"/>
      <c r="AL37" s="210"/>
      <c r="AM37" s="614" t="str">
        <f t="shared" si="0"/>
        <v/>
      </c>
      <c r="AN37" s="614"/>
      <c r="AO37" s="615"/>
      <c r="AP37" s="615"/>
      <c r="AQ37" s="615"/>
      <c r="AR37" s="615"/>
      <c r="AS37" s="615"/>
      <c r="AT37" s="615"/>
      <c r="AU37" s="615"/>
      <c r="AV37" s="615"/>
      <c r="AW37" s="615"/>
      <c r="AX37" s="615"/>
      <c r="AY37" s="615"/>
      <c r="AZ37" s="615"/>
      <c r="BA37" s="615"/>
      <c r="BB37" s="615"/>
      <c r="BC37" s="615"/>
      <c r="BD37" s="210"/>
      <c r="BE37" s="614" t="str">
        <f t="shared" si="1"/>
        <v/>
      </c>
      <c r="BF37" s="614"/>
      <c r="BG37" s="615"/>
      <c r="BH37" s="615"/>
      <c r="BI37" s="615"/>
      <c r="BJ37" s="615"/>
      <c r="BK37" s="615"/>
      <c r="BL37" s="615"/>
      <c r="BM37" s="615"/>
      <c r="BN37" s="615"/>
      <c r="BO37" s="615"/>
      <c r="BP37" s="615"/>
      <c r="BQ37" s="615"/>
      <c r="BR37" s="615"/>
      <c r="BS37" s="615"/>
      <c r="BT37" s="615"/>
      <c r="BU37" s="615"/>
      <c r="BV37" s="210"/>
      <c r="BW37" s="614">
        <f t="shared" si="2"/>
        <v>11</v>
      </c>
      <c r="BX37" s="614"/>
      <c r="BY37" s="615" t="str">
        <f>IF('各会計、関係団体の財政状況及び健全化判断比率'!B71="","",'各会計、関係団体の財政状況及び健全化判断比率'!B71)</f>
        <v>御坊日高老人福祉施設事務組合（公営企業会計）</v>
      </c>
      <c r="BZ37" s="615"/>
      <c r="CA37" s="615"/>
      <c r="CB37" s="615"/>
      <c r="CC37" s="615"/>
      <c r="CD37" s="615"/>
      <c r="CE37" s="615"/>
      <c r="CF37" s="615"/>
      <c r="CG37" s="615"/>
      <c r="CH37" s="615"/>
      <c r="CI37" s="615"/>
      <c r="CJ37" s="615"/>
      <c r="CK37" s="615"/>
      <c r="CL37" s="615"/>
      <c r="CM37" s="615"/>
      <c r="CN37" s="210"/>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07"/>
      <c r="DG37" s="616" t="str">
        <f>IF('各会計、関係団体の財政状況及び健全化判断比率'!BR10="","",'各会計、関係団体の財政状況及び健全化判断比率'!BR10)</f>
        <v/>
      </c>
      <c r="DH37" s="616"/>
      <c r="DI37" s="214"/>
      <c r="DJ37" s="182"/>
      <c r="DK37" s="182"/>
      <c r="DL37" s="182"/>
      <c r="DM37" s="182"/>
      <c r="DN37" s="182"/>
      <c r="DO37" s="182"/>
    </row>
    <row r="38" spans="1:119" ht="32.25" customHeight="1" x14ac:dyDescent="0.15">
      <c r="A38" s="183"/>
      <c r="B38" s="209"/>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0"/>
      <c r="U38" s="614" t="str">
        <f t="shared" si="4"/>
        <v/>
      </c>
      <c r="V38" s="614"/>
      <c r="W38" s="615"/>
      <c r="X38" s="615"/>
      <c r="Y38" s="615"/>
      <c r="Z38" s="615"/>
      <c r="AA38" s="615"/>
      <c r="AB38" s="615"/>
      <c r="AC38" s="615"/>
      <c r="AD38" s="615"/>
      <c r="AE38" s="615"/>
      <c r="AF38" s="615"/>
      <c r="AG38" s="615"/>
      <c r="AH38" s="615"/>
      <c r="AI38" s="615"/>
      <c r="AJ38" s="615"/>
      <c r="AK38" s="615"/>
      <c r="AL38" s="210"/>
      <c r="AM38" s="614" t="str">
        <f t="shared" si="0"/>
        <v/>
      </c>
      <c r="AN38" s="614"/>
      <c r="AO38" s="615"/>
      <c r="AP38" s="615"/>
      <c r="AQ38" s="615"/>
      <c r="AR38" s="615"/>
      <c r="AS38" s="615"/>
      <c r="AT38" s="615"/>
      <c r="AU38" s="615"/>
      <c r="AV38" s="615"/>
      <c r="AW38" s="615"/>
      <c r="AX38" s="615"/>
      <c r="AY38" s="615"/>
      <c r="AZ38" s="615"/>
      <c r="BA38" s="615"/>
      <c r="BB38" s="615"/>
      <c r="BC38" s="615"/>
      <c r="BD38" s="210"/>
      <c r="BE38" s="614" t="str">
        <f t="shared" si="1"/>
        <v/>
      </c>
      <c r="BF38" s="614"/>
      <c r="BG38" s="615"/>
      <c r="BH38" s="615"/>
      <c r="BI38" s="615"/>
      <c r="BJ38" s="615"/>
      <c r="BK38" s="615"/>
      <c r="BL38" s="615"/>
      <c r="BM38" s="615"/>
      <c r="BN38" s="615"/>
      <c r="BO38" s="615"/>
      <c r="BP38" s="615"/>
      <c r="BQ38" s="615"/>
      <c r="BR38" s="615"/>
      <c r="BS38" s="615"/>
      <c r="BT38" s="615"/>
      <c r="BU38" s="615"/>
      <c r="BV38" s="210"/>
      <c r="BW38" s="614">
        <f t="shared" si="2"/>
        <v>12</v>
      </c>
      <c r="BX38" s="614"/>
      <c r="BY38" s="615" t="str">
        <f>IF('各会計、関係団体の財政状況及び健全化判断比率'!B72="","",'各会計、関係団体の財政状況及び健全化判断比率'!B72)</f>
        <v>御坊広域行政事務組合</v>
      </c>
      <c r="BZ38" s="615"/>
      <c r="CA38" s="615"/>
      <c r="CB38" s="615"/>
      <c r="CC38" s="615"/>
      <c r="CD38" s="615"/>
      <c r="CE38" s="615"/>
      <c r="CF38" s="615"/>
      <c r="CG38" s="615"/>
      <c r="CH38" s="615"/>
      <c r="CI38" s="615"/>
      <c r="CJ38" s="615"/>
      <c r="CK38" s="615"/>
      <c r="CL38" s="615"/>
      <c r="CM38" s="615"/>
      <c r="CN38" s="210"/>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07"/>
      <c r="DG38" s="616" t="str">
        <f>IF('各会計、関係団体の財政状況及び健全化判断比率'!BR11="","",'各会計、関係団体の財政状況及び健全化判断比率'!BR11)</f>
        <v/>
      </c>
      <c r="DH38" s="616"/>
      <c r="DI38" s="214"/>
      <c r="DJ38" s="182"/>
      <c r="DK38" s="182"/>
      <c r="DL38" s="182"/>
      <c r="DM38" s="182"/>
      <c r="DN38" s="182"/>
      <c r="DO38" s="182"/>
    </row>
    <row r="39" spans="1:119" ht="32.25" customHeight="1" x14ac:dyDescent="0.15">
      <c r="A39" s="183"/>
      <c r="B39" s="209"/>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0"/>
      <c r="U39" s="614" t="str">
        <f t="shared" si="4"/>
        <v/>
      </c>
      <c r="V39" s="614"/>
      <c r="W39" s="615"/>
      <c r="X39" s="615"/>
      <c r="Y39" s="615"/>
      <c r="Z39" s="615"/>
      <c r="AA39" s="615"/>
      <c r="AB39" s="615"/>
      <c r="AC39" s="615"/>
      <c r="AD39" s="615"/>
      <c r="AE39" s="615"/>
      <c r="AF39" s="615"/>
      <c r="AG39" s="615"/>
      <c r="AH39" s="615"/>
      <c r="AI39" s="615"/>
      <c r="AJ39" s="615"/>
      <c r="AK39" s="615"/>
      <c r="AL39" s="210"/>
      <c r="AM39" s="614" t="str">
        <f t="shared" si="0"/>
        <v/>
      </c>
      <c r="AN39" s="614"/>
      <c r="AO39" s="615"/>
      <c r="AP39" s="615"/>
      <c r="AQ39" s="615"/>
      <c r="AR39" s="615"/>
      <c r="AS39" s="615"/>
      <c r="AT39" s="615"/>
      <c r="AU39" s="615"/>
      <c r="AV39" s="615"/>
      <c r="AW39" s="615"/>
      <c r="AX39" s="615"/>
      <c r="AY39" s="615"/>
      <c r="AZ39" s="615"/>
      <c r="BA39" s="615"/>
      <c r="BB39" s="615"/>
      <c r="BC39" s="615"/>
      <c r="BD39" s="210"/>
      <c r="BE39" s="614" t="str">
        <f t="shared" si="1"/>
        <v/>
      </c>
      <c r="BF39" s="614"/>
      <c r="BG39" s="615"/>
      <c r="BH39" s="615"/>
      <c r="BI39" s="615"/>
      <c r="BJ39" s="615"/>
      <c r="BK39" s="615"/>
      <c r="BL39" s="615"/>
      <c r="BM39" s="615"/>
      <c r="BN39" s="615"/>
      <c r="BO39" s="615"/>
      <c r="BP39" s="615"/>
      <c r="BQ39" s="615"/>
      <c r="BR39" s="615"/>
      <c r="BS39" s="615"/>
      <c r="BT39" s="615"/>
      <c r="BU39" s="615"/>
      <c r="BV39" s="210"/>
      <c r="BW39" s="614">
        <f t="shared" si="2"/>
        <v>13</v>
      </c>
      <c r="BX39" s="614"/>
      <c r="BY39" s="615" t="str">
        <f>IF('各会計、関係団体の財政状況及び健全化判断比率'!B73="","",'各会計、関係団体の財政状況及び健全化判断比率'!B73)</f>
        <v>和歌山地方税回収機構</v>
      </c>
      <c r="BZ39" s="615"/>
      <c r="CA39" s="615"/>
      <c r="CB39" s="615"/>
      <c r="CC39" s="615"/>
      <c r="CD39" s="615"/>
      <c r="CE39" s="615"/>
      <c r="CF39" s="615"/>
      <c r="CG39" s="615"/>
      <c r="CH39" s="615"/>
      <c r="CI39" s="615"/>
      <c r="CJ39" s="615"/>
      <c r="CK39" s="615"/>
      <c r="CL39" s="615"/>
      <c r="CM39" s="615"/>
      <c r="CN39" s="210"/>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07"/>
      <c r="DG39" s="616" t="str">
        <f>IF('各会計、関係団体の財政状況及び健全化判断比率'!BR12="","",'各会計、関係団体の財政状況及び健全化判断比率'!BR12)</f>
        <v/>
      </c>
      <c r="DH39" s="616"/>
      <c r="DI39" s="214"/>
      <c r="DJ39" s="182"/>
      <c r="DK39" s="182"/>
      <c r="DL39" s="182"/>
      <c r="DM39" s="182"/>
      <c r="DN39" s="182"/>
      <c r="DO39" s="182"/>
    </row>
    <row r="40" spans="1:119" ht="32.25" customHeight="1" x14ac:dyDescent="0.15">
      <c r="A40" s="183"/>
      <c r="B40" s="209"/>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0"/>
      <c r="U40" s="614" t="str">
        <f t="shared" si="4"/>
        <v/>
      </c>
      <c r="V40" s="614"/>
      <c r="W40" s="615"/>
      <c r="X40" s="615"/>
      <c r="Y40" s="615"/>
      <c r="Z40" s="615"/>
      <c r="AA40" s="615"/>
      <c r="AB40" s="615"/>
      <c r="AC40" s="615"/>
      <c r="AD40" s="615"/>
      <c r="AE40" s="615"/>
      <c r="AF40" s="615"/>
      <c r="AG40" s="615"/>
      <c r="AH40" s="615"/>
      <c r="AI40" s="615"/>
      <c r="AJ40" s="615"/>
      <c r="AK40" s="615"/>
      <c r="AL40" s="210"/>
      <c r="AM40" s="614" t="str">
        <f t="shared" si="0"/>
        <v/>
      </c>
      <c r="AN40" s="614"/>
      <c r="AO40" s="615"/>
      <c r="AP40" s="615"/>
      <c r="AQ40" s="615"/>
      <c r="AR40" s="615"/>
      <c r="AS40" s="615"/>
      <c r="AT40" s="615"/>
      <c r="AU40" s="615"/>
      <c r="AV40" s="615"/>
      <c r="AW40" s="615"/>
      <c r="AX40" s="615"/>
      <c r="AY40" s="615"/>
      <c r="AZ40" s="615"/>
      <c r="BA40" s="615"/>
      <c r="BB40" s="615"/>
      <c r="BC40" s="615"/>
      <c r="BD40" s="210"/>
      <c r="BE40" s="614" t="str">
        <f t="shared" si="1"/>
        <v/>
      </c>
      <c r="BF40" s="614"/>
      <c r="BG40" s="615"/>
      <c r="BH40" s="615"/>
      <c r="BI40" s="615"/>
      <c r="BJ40" s="615"/>
      <c r="BK40" s="615"/>
      <c r="BL40" s="615"/>
      <c r="BM40" s="615"/>
      <c r="BN40" s="615"/>
      <c r="BO40" s="615"/>
      <c r="BP40" s="615"/>
      <c r="BQ40" s="615"/>
      <c r="BR40" s="615"/>
      <c r="BS40" s="615"/>
      <c r="BT40" s="615"/>
      <c r="BU40" s="615"/>
      <c r="BV40" s="210"/>
      <c r="BW40" s="614">
        <f t="shared" si="2"/>
        <v>14</v>
      </c>
      <c r="BX40" s="614"/>
      <c r="BY40" s="615" t="str">
        <f>IF('各会計、関係団体の財政状況及び健全化判断比率'!B74="","",'各会計、関係団体の財政状況及び健全化判断比率'!B74)</f>
        <v>和歌山県後期高齢者医療広域連合</v>
      </c>
      <c r="BZ40" s="615"/>
      <c r="CA40" s="615"/>
      <c r="CB40" s="615"/>
      <c r="CC40" s="615"/>
      <c r="CD40" s="615"/>
      <c r="CE40" s="615"/>
      <c r="CF40" s="615"/>
      <c r="CG40" s="615"/>
      <c r="CH40" s="615"/>
      <c r="CI40" s="615"/>
      <c r="CJ40" s="615"/>
      <c r="CK40" s="615"/>
      <c r="CL40" s="615"/>
      <c r="CM40" s="615"/>
      <c r="CN40" s="210"/>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07"/>
      <c r="DG40" s="616" t="str">
        <f>IF('各会計、関係団体の財政状況及び健全化判断比率'!BR13="","",'各会計、関係団体の財政状況及び健全化判断比率'!BR13)</f>
        <v/>
      </c>
      <c r="DH40" s="616"/>
      <c r="DI40" s="214"/>
      <c r="DJ40" s="182"/>
      <c r="DK40" s="182"/>
      <c r="DL40" s="182"/>
      <c r="DM40" s="182"/>
      <c r="DN40" s="182"/>
      <c r="DO40" s="182"/>
    </row>
    <row r="41" spans="1:119" ht="32.25" customHeight="1" x14ac:dyDescent="0.15">
      <c r="A41" s="183"/>
      <c r="B41" s="209"/>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0"/>
      <c r="U41" s="614" t="str">
        <f t="shared" si="4"/>
        <v/>
      </c>
      <c r="V41" s="614"/>
      <c r="W41" s="615"/>
      <c r="X41" s="615"/>
      <c r="Y41" s="615"/>
      <c r="Z41" s="615"/>
      <c r="AA41" s="615"/>
      <c r="AB41" s="615"/>
      <c r="AC41" s="615"/>
      <c r="AD41" s="615"/>
      <c r="AE41" s="615"/>
      <c r="AF41" s="615"/>
      <c r="AG41" s="615"/>
      <c r="AH41" s="615"/>
      <c r="AI41" s="615"/>
      <c r="AJ41" s="615"/>
      <c r="AK41" s="615"/>
      <c r="AL41" s="210"/>
      <c r="AM41" s="614" t="str">
        <f t="shared" si="0"/>
        <v/>
      </c>
      <c r="AN41" s="614"/>
      <c r="AO41" s="615"/>
      <c r="AP41" s="615"/>
      <c r="AQ41" s="615"/>
      <c r="AR41" s="615"/>
      <c r="AS41" s="615"/>
      <c r="AT41" s="615"/>
      <c r="AU41" s="615"/>
      <c r="AV41" s="615"/>
      <c r="AW41" s="615"/>
      <c r="AX41" s="615"/>
      <c r="AY41" s="615"/>
      <c r="AZ41" s="615"/>
      <c r="BA41" s="615"/>
      <c r="BB41" s="615"/>
      <c r="BC41" s="615"/>
      <c r="BD41" s="210"/>
      <c r="BE41" s="614" t="str">
        <f t="shared" si="1"/>
        <v/>
      </c>
      <c r="BF41" s="614"/>
      <c r="BG41" s="615"/>
      <c r="BH41" s="615"/>
      <c r="BI41" s="615"/>
      <c r="BJ41" s="615"/>
      <c r="BK41" s="615"/>
      <c r="BL41" s="615"/>
      <c r="BM41" s="615"/>
      <c r="BN41" s="615"/>
      <c r="BO41" s="615"/>
      <c r="BP41" s="615"/>
      <c r="BQ41" s="615"/>
      <c r="BR41" s="615"/>
      <c r="BS41" s="615"/>
      <c r="BT41" s="615"/>
      <c r="BU41" s="615"/>
      <c r="BV41" s="210"/>
      <c r="BW41" s="614">
        <f t="shared" si="2"/>
        <v>15</v>
      </c>
      <c r="BX41" s="614"/>
      <c r="BY41" s="615" t="str">
        <f>IF('各会計、関係団体の財政状況及び健全化判断比率'!B75="","",'各会計、関係団体の財政状況及び健全化判断比率'!B75)</f>
        <v>和歌山県後期高齢者医療広域連合（特別会計）</v>
      </c>
      <c r="BZ41" s="615"/>
      <c r="CA41" s="615"/>
      <c r="CB41" s="615"/>
      <c r="CC41" s="615"/>
      <c r="CD41" s="615"/>
      <c r="CE41" s="615"/>
      <c r="CF41" s="615"/>
      <c r="CG41" s="615"/>
      <c r="CH41" s="615"/>
      <c r="CI41" s="615"/>
      <c r="CJ41" s="615"/>
      <c r="CK41" s="615"/>
      <c r="CL41" s="615"/>
      <c r="CM41" s="615"/>
      <c r="CN41" s="210"/>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07"/>
      <c r="DG41" s="616" t="str">
        <f>IF('各会計、関係団体の財政状況及び健全化判断比率'!BR14="","",'各会計、関係団体の財政状況及び健全化判断比率'!BR14)</f>
        <v/>
      </c>
      <c r="DH41" s="616"/>
      <c r="DI41" s="214"/>
      <c r="DJ41" s="182"/>
      <c r="DK41" s="182"/>
      <c r="DL41" s="182"/>
      <c r="DM41" s="182"/>
      <c r="DN41" s="182"/>
      <c r="DO41" s="182"/>
    </row>
    <row r="42" spans="1:119" ht="32.25" customHeight="1" x14ac:dyDescent="0.15">
      <c r="A42" s="182"/>
      <c r="B42" s="209"/>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0"/>
      <c r="U42" s="614" t="str">
        <f t="shared" si="4"/>
        <v/>
      </c>
      <c r="V42" s="614"/>
      <c r="W42" s="615"/>
      <c r="X42" s="615"/>
      <c r="Y42" s="615"/>
      <c r="Z42" s="615"/>
      <c r="AA42" s="615"/>
      <c r="AB42" s="615"/>
      <c r="AC42" s="615"/>
      <c r="AD42" s="615"/>
      <c r="AE42" s="615"/>
      <c r="AF42" s="615"/>
      <c r="AG42" s="615"/>
      <c r="AH42" s="615"/>
      <c r="AI42" s="615"/>
      <c r="AJ42" s="615"/>
      <c r="AK42" s="615"/>
      <c r="AL42" s="210"/>
      <c r="AM42" s="614" t="str">
        <f t="shared" si="0"/>
        <v/>
      </c>
      <c r="AN42" s="614"/>
      <c r="AO42" s="615"/>
      <c r="AP42" s="615"/>
      <c r="AQ42" s="615"/>
      <c r="AR42" s="615"/>
      <c r="AS42" s="615"/>
      <c r="AT42" s="615"/>
      <c r="AU42" s="615"/>
      <c r="AV42" s="615"/>
      <c r="AW42" s="615"/>
      <c r="AX42" s="615"/>
      <c r="AY42" s="615"/>
      <c r="AZ42" s="615"/>
      <c r="BA42" s="615"/>
      <c r="BB42" s="615"/>
      <c r="BC42" s="615"/>
      <c r="BD42" s="210"/>
      <c r="BE42" s="614" t="str">
        <f t="shared" si="1"/>
        <v/>
      </c>
      <c r="BF42" s="614"/>
      <c r="BG42" s="615"/>
      <c r="BH42" s="615"/>
      <c r="BI42" s="615"/>
      <c r="BJ42" s="615"/>
      <c r="BK42" s="615"/>
      <c r="BL42" s="615"/>
      <c r="BM42" s="615"/>
      <c r="BN42" s="615"/>
      <c r="BO42" s="615"/>
      <c r="BP42" s="615"/>
      <c r="BQ42" s="615"/>
      <c r="BR42" s="615"/>
      <c r="BS42" s="615"/>
      <c r="BT42" s="615"/>
      <c r="BU42" s="615"/>
      <c r="BV42" s="210"/>
      <c r="BW42" s="614">
        <f t="shared" si="2"/>
        <v>16</v>
      </c>
      <c r="BX42" s="614"/>
      <c r="BY42" s="615" t="str">
        <f>IF('各会計、関係団体の財政状況及び健全化判断比率'!B76="","",'各会計、関係団体の財政状況及び健全化判断比率'!B76)</f>
        <v>和歌山県住宅新築資金等貸付金回収管理組合</v>
      </c>
      <c r="BZ42" s="615"/>
      <c r="CA42" s="615"/>
      <c r="CB42" s="615"/>
      <c r="CC42" s="615"/>
      <c r="CD42" s="615"/>
      <c r="CE42" s="615"/>
      <c r="CF42" s="615"/>
      <c r="CG42" s="615"/>
      <c r="CH42" s="615"/>
      <c r="CI42" s="615"/>
      <c r="CJ42" s="615"/>
      <c r="CK42" s="615"/>
      <c r="CL42" s="615"/>
      <c r="CM42" s="615"/>
      <c r="CN42" s="210"/>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07"/>
      <c r="DG42" s="616" t="str">
        <f>IF('各会計、関係団体の財政状況及び健全化判断比率'!BR15="","",'各会計、関係団体の財政状況及び健全化判断比率'!BR15)</f>
        <v/>
      </c>
      <c r="DH42" s="616"/>
      <c r="DI42" s="214"/>
      <c r="DJ42" s="182"/>
      <c r="DK42" s="182"/>
      <c r="DL42" s="182"/>
      <c r="DM42" s="182"/>
      <c r="DN42" s="182"/>
      <c r="DO42" s="182"/>
    </row>
    <row r="43" spans="1:119" ht="32.25" customHeight="1" x14ac:dyDescent="0.15">
      <c r="A43" s="182"/>
      <c r="B43" s="209"/>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0"/>
      <c r="U43" s="614" t="str">
        <f t="shared" si="4"/>
        <v/>
      </c>
      <c r="V43" s="614"/>
      <c r="W43" s="615"/>
      <c r="X43" s="615"/>
      <c r="Y43" s="615"/>
      <c r="Z43" s="615"/>
      <c r="AA43" s="615"/>
      <c r="AB43" s="615"/>
      <c r="AC43" s="615"/>
      <c r="AD43" s="615"/>
      <c r="AE43" s="615"/>
      <c r="AF43" s="615"/>
      <c r="AG43" s="615"/>
      <c r="AH43" s="615"/>
      <c r="AI43" s="615"/>
      <c r="AJ43" s="615"/>
      <c r="AK43" s="615"/>
      <c r="AL43" s="210"/>
      <c r="AM43" s="614" t="str">
        <f t="shared" si="0"/>
        <v/>
      </c>
      <c r="AN43" s="614"/>
      <c r="AO43" s="615"/>
      <c r="AP43" s="615"/>
      <c r="AQ43" s="615"/>
      <c r="AR43" s="615"/>
      <c r="AS43" s="615"/>
      <c r="AT43" s="615"/>
      <c r="AU43" s="615"/>
      <c r="AV43" s="615"/>
      <c r="AW43" s="615"/>
      <c r="AX43" s="615"/>
      <c r="AY43" s="615"/>
      <c r="AZ43" s="615"/>
      <c r="BA43" s="615"/>
      <c r="BB43" s="615"/>
      <c r="BC43" s="615"/>
      <c r="BD43" s="210"/>
      <c r="BE43" s="614" t="str">
        <f t="shared" si="1"/>
        <v/>
      </c>
      <c r="BF43" s="614"/>
      <c r="BG43" s="615"/>
      <c r="BH43" s="615"/>
      <c r="BI43" s="615"/>
      <c r="BJ43" s="615"/>
      <c r="BK43" s="615"/>
      <c r="BL43" s="615"/>
      <c r="BM43" s="615"/>
      <c r="BN43" s="615"/>
      <c r="BO43" s="615"/>
      <c r="BP43" s="615"/>
      <c r="BQ43" s="615"/>
      <c r="BR43" s="615"/>
      <c r="BS43" s="615"/>
      <c r="BT43" s="615"/>
      <c r="BU43" s="615"/>
      <c r="BV43" s="210"/>
      <c r="BW43" s="614">
        <f t="shared" si="2"/>
        <v>17</v>
      </c>
      <c r="BX43" s="614"/>
      <c r="BY43" s="615" t="str">
        <f>IF('各会計、関係団体の財政状況及び健全化判断比率'!B77="","",'各会計、関係団体の財政状況及び健全化判断比率'!B77)</f>
        <v>御坊市外五ヶ町病院経営事務組合</v>
      </c>
      <c r="BZ43" s="615"/>
      <c r="CA43" s="615"/>
      <c r="CB43" s="615"/>
      <c r="CC43" s="615"/>
      <c r="CD43" s="615"/>
      <c r="CE43" s="615"/>
      <c r="CF43" s="615"/>
      <c r="CG43" s="615"/>
      <c r="CH43" s="615"/>
      <c r="CI43" s="615"/>
      <c r="CJ43" s="615"/>
      <c r="CK43" s="615"/>
      <c r="CL43" s="615"/>
      <c r="CM43" s="615"/>
      <c r="CN43" s="210"/>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07"/>
      <c r="DG43" s="616" t="str">
        <f>IF('各会計、関係団体の財政状況及び健全化判断比率'!BR16="","",'各会計、関係団体の財政状況及び健全化判断比率'!BR16)</f>
        <v/>
      </c>
      <c r="DH43" s="616"/>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204</v>
      </c>
      <c r="C46" s="182"/>
      <c r="D46" s="182"/>
      <c r="E46" s="182" t="s">
        <v>205</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206</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207</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208</v>
      </c>
    </row>
    <row r="50" spans="5:5" x14ac:dyDescent="0.15">
      <c r="E50" s="184" t="s">
        <v>209</v>
      </c>
    </row>
    <row r="51" spans="5:5" x14ac:dyDescent="0.15">
      <c r="E51" s="184" t="s">
        <v>210</v>
      </c>
    </row>
    <row r="52" spans="5:5" x14ac:dyDescent="0.15">
      <c r="E52" s="184"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7ZZvfap9pIq8MEabcxg4so7Wv0sXcyjYaCcipBXZ9WvyjqNkB68hlqWGZ5urB7M+3i4V2GEmnogAinagcCHjg==" saltValue="HjTyGiyQ9Cqd29SnWuJ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6" t="s">
        <v>550</v>
      </c>
      <c r="D34" s="1206"/>
      <c r="E34" s="1207"/>
      <c r="F34" s="32">
        <v>7.89</v>
      </c>
      <c r="G34" s="33">
        <v>9.08</v>
      </c>
      <c r="H34" s="33">
        <v>8.9600000000000009</v>
      </c>
      <c r="I34" s="33">
        <v>10.23</v>
      </c>
      <c r="J34" s="34">
        <v>7.5</v>
      </c>
      <c r="K34" s="22"/>
      <c r="L34" s="22"/>
      <c r="M34" s="22"/>
      <c r="N34" s="22"/>
      <c r="O34" s="22"/>
      <c r="P34" s="22"/>
    </row>
    <row r="35" spans="1:16" ht="39" customHeight="1" x14ac:dyDescent="0.15">
      <c r="A35" s="22"/>
      <c r="B35" s="35"/>
      <c r="C35" s="1200" t="s">
        <v>551</v>
      </c>
      <c r="D35" s="1201"/>
      <c r="E35" s="1202"/>
      <c r="F35" s="36">
        <v>1</v>
      </c>
      <c r="G35" s="37">
        <v>2.15</v>
      </c>
      <c r="H35" s="37">
        <v>2.82</v>
      </c>
      <c r="I35" s="37">
        <v>5.14</v>
      </c>
      <c r="J35" s="38">
        <v>5.66</v>
      </c>
      <c r="K35" s="22"/>
      <c r="L35" s="22"/>
      <c r="M35" s="22"/>
      <c r="N35" s="22"/>
      <c r="O35" s="22"/>
      <c r="P35" s="22"/>
    </row>
    <row r="36" spans="1:16" ht="39" customHeight="1" x14ac:dyDescent="0.15">
      <c r="A36" s="22"/>
      <c r="B36" s="35"/>
      <c r="C36" s="1200" t="s">
        <v>552</v>
      </c>
      <c r="D36" s="1201"/>
      <c r="E36" s="1202"/>
      <c r="F36" s="36">
        <v>0.68</v>
      </c>
      <c r="G36" s="37">
        <v>0.71</v>
      </c>
      <c r="H36" s="37">
        <v>0.69</v>
      </c>
      <c r="I36" s="37">
        <v>0.72</v>
      </c>
      <c r="J36" s="38">
        <v>0.65</v>
      </c>
      <c r="K36" s="22"/>
      <c r="L36" s="22"/>
      <c r="M36" s="22"/>
      <c r="N36" s="22"/>
      <c r="O36" s="22"/>
      <c r="P36" s="22"/>
    </row>
    <row r="37" spans="1:16" ht="39" customHeight="1" x14ac:dyDescent="0.15">
      <c r="A37" s="22"/>
      <c r="B37" s="35"/>
      <c r="C37" s="1200" t="s">
        <v>553</v>
      </c>
      <c r="D37" s="1201"/>
      <c r="E37" s="1202"/>
      <c r="F37" s="36">
        <v>0.21</v>
      </c>
      <c r="G37" s="37">
        <v>0.37</v>
      </c>
      <c r="H37" s="37">
        <v>0.28000000000000003</v>
      </c>
      <c r="I37" s="37">
        <v>0.42</v>
      </c>
      <c r="J37" s="38">
        <v>0.43</v>
      </c>
      <c r="K37" s="22"/>
      <c r="L37" s="22"/>
      <c r="M37" s="22"/>
      <c r="N37" s="22"/>
      <c r="O37" s="22"/>
      <c r="P37" s="22"/>
    </row>
    <row r="38" spans="1:16" ht="39" customHeight="1" x14ac:dyDescent="0.15">
      <c r="A38" s="22"/>
      <c r="B38" s="35"/>
      <c r="C38" s="1200" t="s">
        <v>554</v>
      </c>
      <c r="D38" s="1201"/>
      <c r="E38" s="1202"/>
      <c r="F38" s="36">
        <v>0.84</v>
      </c>
      <c r="G38" s="37">
        <v>0.37</v>
      </c>
      <c r="H38" s="37">
        <v>0.43</v>
      </c>
      <c r="I38" s="37">
        <v>0.19</v>
      </c>
      <c r="J38" s="38">
        <v>0.17</v>
      </c>
      <c r="K38" s="22"/>
      <c r="L38" s="22"/>
      <c r="M38" s="22"/>
      <c r="N38" s="22"/>
      <c r="O38" s="22"/>
      <c r="P38" s="22"/>
    </row>
    <row r="39" spans="1:16" ht="39" customHeight="1" x14ac:dyDescent="0.15">
      <c r="A39" s="22"/>
      <c r="B39" s="35"/>
      <c r="C39" s="1200" t="s">
        <v>555</v>
      </c>
      <c r="D39" s="1201"/>
      <c r="E39" s="1202"/>
      <c r="F39" s="36">
        <v>0.1</v>
      </c>
      <c r="G39" s="37">
        <v>0.1</v>
      </c>
      <c r="H39" s="37">
        <v>0.09</v>
      </c>
      <c r="I39" s="37">
        <v>0.1</v>
      </c>
      <c r="J39" s="38">
        <v>0.11</v>
      </c>
      <c r="K39" s="22"/>
      <c r="L39" s="22"/>
      <c r="M39" s="22"/>
      <c r="N39" s="22"/>
      <c r="O39" s="22"/>
      <c r="P39" s="22"/>
    </row>
    <row r="40" spans="1:16" ht="39" customHeight="1" x14ac:dyDescent="0.15">
      <c r="A40" s="22"/>
      <c r="B40" s="35"/>
      <c r="C40" s="1200" t="s">
        <v>556</v>
      </c>
      <c r="D40" s="1201"/>
      <c r="E40" s="1202"/>
      <c r="F40" s="36">
        <v>0</v>
      </c>
      <c r="G40" s="37">
        <v>0</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557</v>
      </c>
      <c r="D42" s="1201"/>
      <c r="E42" s="1202"/>
      <c r="F42" s="36" t="s">
        <v>499</v>
      </c>
      <c r="G42" s="37" t="s">
        <v>499</v>
      </c>
      <c r="H42" s="37" t="s">
        <v>499</v>
      </c>
      <c r="I42" s="37" t="s">
        <v>499</v>
      </c>
      <c r="J42" s="38" t="s">
        <v>499</v>
      </c>
      <c r="K42" s="22"/>
      <c r="L42" s="22"/>
      <c r="M42" s="22"/>
      <c r="N42" s="22"/>
      <c r="O42" s="22"/>
      <c r="P42" s="22"/>
    </row>
    <row r="43" spans="1:16" ht="39" customHeight="1" thickBot="1" x14ac:dyDescent="0.2">
      <c r="A43" s="22"/>
      <c r="B43" s="40"/>
      <c r="C43" s="1203" t="s">
        <v>558</v>
      </c>
      <c r="D43" s="1204"/>
      <c r="E43" s="1205"/>
      <c r="F43" s="41">
        <v>0.27</v>
      </c>
      <c r="G43" s="42">
        <v>0.47</v>
      </c>
      <c r="H43" s="42">
        <v>0.61</v>
      </c>
      <c r="I43" s="42">
        <v>0.66</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T3u/nGuD5eEPZ4aLByqnLnBbEwclmJjFhcGZ7PLXJoBir4CYdtuZfMUQjkov0lTR9ETk3/ChWvIjBN+0fDWA==" saltValue="KJr2as0dOmeOYWnWB5mD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1402</v>
      </c>
      <c r="L45" s="60">
        <v>1394</v>
      </c>
      <c r="M45" s="60">
        <v>1402</v>
      </c>
      <c r="N45" s="60">
        <v>1454</v>
      </c>
      <c r="O45" s="61">
        <v>1422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499</v>
      </c>
      <c r="L46" s="64" t="s">
        <v>499</v>
      </c>
      <c r="M46" s="64" t="s">
        <v>499</v>
      </c>
      <c r="N46" s="64" t="s">
        <v>499</v>
      </c>
      <c r="O46" s="65" t="s">
        <v>499</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499</v>
      </c>
      <c r="L47" s="64" t="s">
        <v>499</v>
      </c>
      <c r="M47" s="64" t="s">
        <v>499</v>
      </c>
      <c r="N47" s="64" t="s">
        <v>499</v>
      </c>
      <c r="O47" s="65" t="s">
        <v>499</v>
      </c>
      <c r="P47" s="48"/>
      <c r="Q47" s="48"/>
      <c r="R47" s="48"/>
      <c r="S47" s="48"/>
      <c r="T47" s="48"/>
      <c r="U47" s="48"/>
    </row>
    <row r="48" spans="1:21" ht="30.75" customHeight="1" x14ac:dyDescent="0.15">
      <c r="A48" s="48"/>
      <c r="B48" s="1210"/>
      <c r="C48" s="1211"/>
      <c r="D48" s="62"/>
      <c r="E48" s="1216" t="s">
        <v>15</v>
      </c>
      <c r="F48" s="1216"/>
      <c r="G48" s="1216"/>
      <c r="H48" s="1216"/>
      <c r="I48" s="1216"/>
      <c r="J48" s="1217"/>
      <c r="K48" s="63">
        <v>126</v>
      </c>
      <c r="L48" s="64">
        <v>131</v>
      </c>
      <c r="M48" s="64">
        <v>140</v>
      </c>
      <c r="N48" s="64">
        <v>164</v>
      </c>
      <c r="O48" s="65">
        <v>168</v>
      </c>
      <c r="P48" s="48"/>
      <c r="Q48" s="48"/>
      <c r="R48" s="48"/>
      <c r="S48" s="48"/>
      <c r="T48" s="48"/>
      <c r="U48" s="48"/>
    </row>
    <row r="49" spans="1:21" ht="30.75" customHeight="1" x14ac:dyDescent="0.15">
      <c r="A49" s="48"/>
      <c r="B49" s="1210"/>
      <c r="C49" s="1211"/>
      <c r="D49" s="62"/>
      <c r="E49" s="1216" t="s">
        <v>16</v>
      </c>
      <c r="F49" s="1216"/>
      <c r="G49" s="1216"/>
      <c r="H49" s="1216"/>
      <c r="I49" s="1216"/>
      <c r="J49" s="1217"/>
      <c r="K49" s="63">
        <v>192</v>
      </c>
      <c r="L49" s="64">
        <v>165</v>
      </c>
      <c r="M49" s="64">
        <v>145</v>
      </c>
      <c r="N49" s="64">
        <v>155</v>
      </c>
      <c r="O49" s="65">
        <v>147</v>
      </c>
      <c r="P49" s="48"/>
      <c r="Q49" s="48"/>
      <c r="R49" s="48"/>
      <c r="S49" s="48"/>
      <c r="T49" s="48"/>
      <c r="U49" s="48"/>
    </row>
    <row r="50" spans="1:21" ht="30.75" customHeight="1" x14ac:dyDescent="0.15">
      <c r="A50" s="48"/>
      <c r="B50" s="1210"/>
      <c r="C50" s="1211"/>
      <c r="D50" s="62"/>
      <c r="E50" s="1216" t="s">
        <v>17</v>
      </c>
      <c r="F50" s="1216"/>
      <c r="G50" s="1216"/>
      <c r="H50" s="1216"/>
      <c r="I50" s="1216"/>
      <c r="J50" s="1217"/>
      <c r="K50" s="63" t="s">
        <v>499</v>
      </c>
      <c r="L50" s="64" t="s">
        <v>499</v>
      </c>
      <c r="M50" s="64" t="s">
        <v>499</v>
      </c>
      <c r="N50" s="64" t="s">
        <v>499</v>
      </c>
      <c r="O50" s="65" t="s">
        <v>499</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499</v>
      </c>
      <c r="L51" s="64" t="s">
        <v>499</v>
      </c>
      <c r="M51" s="64" t="s">
        <v>499</v>
      </c>
      <c r="N51" s="64" t="s">
        <v>499</v>
      </c>
      <c r="O51" s="65" t="s">
        <v>499</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1063</v>
      </c>
      <c r="L52" s="64">
        <v>1042</v>
      </c>
      <c r="M52" s="64">
        <v>1037</v>
      </c>
      <c r="N52" s="64">
        <v>1043</v>
      </c>
      <c r="O52" s="65">
        <v>991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657</v>
      </c>
      <c r="L53" s="69">
        <v>648</v>
      </c>
      <c r="M53" s="69">
        <v>650</v>
      </c>
      <c r="N53" s="69">
        <v>730</v>
      </c>
      <c r="O53" s="70">
        <v>746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24" t="s">
        <v>25</v>
      </c>
      <c r="C57" s="1225"/>
      <c r="D57" s="1228" t="s">
        <v>26</v>
      </c>
      <c r="E57" s="1229"/>
      <c r="F57" s="1229"/>
      <c r="G57" s="1229"/>
      <c r="H57" s="1229"/>
      <c r="I57" s="1229"/>
      <c r="J57" s="1230"/>
      <c r="K57" s="382" t="s">
        <v>499</v>
      </c>
      <c r="L57" s="383" t="s">
        <v>499</v>
      </c>
      <c r="M57" s="383" t="s">
        <v>499</v>
      </c>
      <c r="N57" s="383" t="s">
        <v>499</v>
      </c>
      <c r="O57" s="384" t="s">
        <v>499</v>
      </c>
    </row>
    <row r="58" spans="1:21" ht="31.5" customHeight="1" thickBot="1" x14ac:dyDescent="0.2">
      <c r="B58" s="1226"/>
      <c r="C58" s="1227"/>
      <c r="D58" s="1231" t="s">
        <v>27</v>
      </c>
      <c r="E58" s="1232"/>
      <c r="F58" s="1232"/>
      <c r="G58" s="1232"/>
      <c r="H58" s="1232"/>
      <c r="I58" s="1232"/>
      <c r="J58" s="1233"/>
      <c r="K58" s="82" t="s">
        <v>499</v>
      </c>
      <c r="L58" s="83" t="s">
        <v>499</v>
      </c>
      <c r="M58" s="83" t="s">
        <v>499</v>
      </c>
      <c r="N58" s="83" t="s">
        <v>499</v>
      </c>
      <c r="O58" s="84" t="s">
        <v>499</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ZbQU+vruK2Gvgn+AS9E31/nJO/BAqn62BX+VEUjzEACxWqH4yuxFNDkcqPQqad34IvjKXcTjtTxYSzxSbq8g==" saltValue="QeJX4tr68H3EBfVA8Jll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540</v>
      </c>
      <c r="J40" s="96" t="s">
        <v>541</v>
      </c>
      <c r="K40" s="96" t="s">
        <v>542</v>
      </c>
      <c r="L40" s="96" t="s">
        <v>543</v>
      </c>
      <c r="M40" s="97" t="s">
        <v>544</v>
      </c>
    </row>
    <row r="41" spans="2:13" ht="27.75" customHeight="1" x14ac:dyDescent="0.15">
      <c r="B41" s="1234" t="s">
        <v>30</v>
      </c>
      <c r="C41" s="1235"/>
      <c r="D41" s="98"/>
      <c r="E41" s="1240" t="s">
        <v>31</v>
      </c>
      <c r="F41" s="1240"/>
      <c r="G41" s="1240"/>
      <c r="H41" s="1241"/>
      <c r="I41" s="99">
        <v>14311</v>
      </c>
      <c r="J41" s="100">
        <v>14862</v>
      </c>
      <c r="K41" s="100">
        <v>14563</v>
      </c>
      <c r="L41" s="100">
        <v>14289</v>
      </c>
      <c r="M41" s="101">
        <v>14076</v>
      </c>
    </row>
    <row r="42" spans="2:13" ht="27.75" customHeight="1" x14ac:dyDescent="0.15">
      <c r="B42" s="1236"/>
      <c r="C42" s="1237"/>
      <c r="D42" s="102"/>
      <c r="E42" s="1242" t="s">
        <v>32</v>
      </c>
      <c r="F42" s="1242"/>
      <c r="G42" s="1242"/>
      <c r="H42" s="1243"/>
      <c r="I42" s="103" t="s">
        <v>499</v>
      </c>
      <c r="J42" s="104" t="s">
        <v>499</v>
      </c>
      <c r="K42" s="104" t="s">
        <v>499</v>
      </c>
      <c r="L42" s="104" t="s">
        <v>499</v>
      </c>
      <c r="M42" s="105" t="s">
        <v>499</v>
      </c>
    </row>
    <row r="43" spans="2:13" ht="27.75" customHeight="1" x14ac:dyDescent="0.15">
      <c r="B43" s="1236"/>
      <c r="C43" s="1237"/>
      <c r="D43" s="102"/>
      <c r="E43" s="1242" t="s">
        <v>33</v>
      </c>
      <c r="F43" s="1242"/>
      <c r="G43" s="1242"/>
      <c r="H43" s="1243"/>
      <c r="I43" s="103">
        <v>2511</v>
      </c>
      <c r="J43" s="104">
        <v>2491</v>
      </c>
      <c r="K43" s="104">
        <v>2517</v>
      </c>
      <c r="L43" s="104">
        <v>2588</v>
      </c>
      <c r="M43" s="105">
        <v>2689</v>
      </c>
    </row>
    <row r="44" spans="2:13" ht="27.75" customHeight="1" x14ac:dyDescent="0.15">
      <c r="B44" s="1236"/>
      <c r="C44" s="1237"/>
      <c r="D44" s="102"/>
      <c r="E44" s="1242" t="s">
        <v>34</v>
      </c>
      <c r="F44" s="1242"/>
      <c r="G44" s="1242"/>
      <c r="H44" s="1243"/>
      <c r="I44" s="103">
        <v>2016</v>
      </c>
      <c r="J44" s="104">
        <v>1883</v>
      </c>
      <c r="K44" s="104">
        <v>2082</v>
      </c>
      <c r="L44" s="104">
        <v>1973</v>
      </c>
      <c r="M44" s="105">
        <v>1842</v>
      </c>
    </row>
    <row r="45" spans="2:13" ht="27.75" customHeight="1" x14ac:dyDescent="0.15">
      <c r="B45" s="1236"/>
      <c r="C45" s="1237"/>
      <c r="D45" s="102"/>
      <c r="E45" s="1242" t="s">
        <v>35</v>
      </c>
      <c r="F45" s="1242"/>
      <c r="G45" s="1242"/>
      <c r="H45" s="1243"/>
      <c r="I45" s="103">
        <v>2418</v>
      </c>
      <c r="J45" s="104">
        <v>2341</v>
      </c>
      <c r="K45" s="104">
        <v>2239</v>
      </c>
      <c r="L45" s="104">
        <v>2222</v>
      </c>
      <c r="M45" s="105">
        <v>2104</v>
      </c>
    </row>
    <row r="46" spans="2:13" ht="27.75" customHeight="1" x14ac:dyDescent="0.15">
      <c r="B46" s="1236"/>
      <c r="C46" s="1237"/>
      <c r="D46" s="106"/>
      <c r="E46" s="1242" t="s">
        <v>36</v>
      </c>
      <c r="F46" s="1242"/>
      <c r="G46" s="1242"/>
      <c r="H46" s="1243"/>
      <c r="I46" s="103" t="s">
        <v>499</v>
      </c>
      <c r="J46" s="104" t="s">
        <v>499</v>
      </c>
      <c r="K46" s="104" t="s">
        <v>499</v>
      </c>
      <c r="L46" s="104" t="s">
        <v>499</v>
      </c>
      <c r="M46" s="105" t="s">
        <v>499</v>
      </c>
    </row>
    <row r="47" spans="2:13" ht="27.75" customHeight="1" x14ac:dyDescent="0.15">
      <c r="B47" s="1236"/>
      <c r="C47" s="1237"/>
      <c r="D47" s="107"/>
      <c r="E47" s="1244" t="s">
        <v>37</v>
      </c>
      <c r="F47" s="1245"/>
      <c r="G47" s="1245"/>
      <c r="H47" s="1246"/>
      <c r="I47" s="103" t="s">
        <v>499</v>
      </c>
      <c r="J47" s="104" t="s">
        <v>499</v>
      </c>
      <c r="K47" s="104" t="s">
        <v>499</v>
      </c>
      <c r="L47" s="104" t="s">
        <v>499</v>
      </c>
      <c r="M47" s="105" t="s">
        <v>499</v>
      </c>
    </row>
    <row r="48" spans="2:13" ht="27.75" customHeight="1" x14ac:dyDescent="0.15">
      <c r="B48" s="1236"/>
      <c r="C48" s="1237"/>
      <c r="D48" s="102"/>
      <c r="E48" s="1242" t="s">
        <v>38</v>
      </c>
      <c r="F48" s="1242"/>
      <c r="G48" s="1242"/>
      <c r="H48" s="1243"/>
      <c r="I48" s="103" t="s">
        <v>499</v>
      </c>
      <c r="J48" s="104" t="s">
        <v>499</v>
      </c>
      <c r="K48" s="104" t="s">
        <v>499</v>
      </c>
      <c r="L48" s="104" t="s">
        <v>499</v>
      </c>
      <c r="M48" s="105" t="s">
        <v>499</v>
      </c>
    </row>
    <row r="49" spans="2:13" ht="27.75" customHeight="1" x14ac:dyDescent="0.15">
      <c r="B49" s="1238"/>
      <c r="C49" s="1239"/>
      <c r="D49" s="102"/>
      <c r="E49" s="1242" t="s">
        <v>39</v>
      </c>
      <c r="F49" s="1242"/>
      <c r="G49" s="1242"/>
      <c r="H49" s="1243"/>
      <c r="I49" s="103" t="s">
        <v>499</v>
      </c>
      <c r="J49" s="104" t="s">
        <v>499</v>
      </c>
      <c r="K49" s="104" t="s">
        <v>499</v>
      </c>
      <c r="L49" s="104">
        <v>122</v>
      </c>
      <c r="M49" s="105">
        <v>149</v>
      </c>
    </row>
    <row r="50" spans="2:13" ht="27.75" customHeight="1" x14ac:dyDescent="0.15">
      <c r="B50" s="1247" t="s">
        <v>40</v>
      </c>
      <c r="C50" s="1248"/>
      <c r="D50" s="108"/>
      <c r="E50" s="1242" t="s">
        <v>41</v>
      </c>
      <c r="F50" s="1242"/>
      <c r="G50" s="1242"/>
      <c r="H50" s="1243"/>
      <c r="I50" s="103">
        <v>4280</v>
      </c>
      <c r="J50" s="104">
        <v>4276</v>
      </c>
      <c r="K50" s="104">
        <v>3958</v>
      </c>
      <c r="L50" s="104">
        <v>3776</v>
      </c>
      <c r="M50" s="105">
        <v>3401</v>
      </c>
    </row>
    <row r="51" spans="2:13" ht="27.75" customHeight="1" x14ac:dyDescent="0.15">
      <c r="B51" s="1236"/>
      <c r="C51" s="1237"/>
      <c r="D51" s="102"/>
      <c r="E51" s="1242" t="s">
        <v>42</v>
      </c>
      <c r="F51" s="1242"/>
      <c r="G51" s="1242"/>
      <c r="H51" s="1243"/>
      <c r="I51" s="103">
        <v>2173</v>
      </c>
      <c r="J51" s="104">
        <v>2101</v>
      </c>
      <c r="K51" s="104">
        <v>2117</v>
      </c>
      <c r="L51" s="104">
        <v>1995</v>
      </c>
      <c r="M51" s="105">
        <v>1913</v>
      </c>
    </row>
    <row r="52" spans="2:13" ht="27.75" customHeight="1" x14ac:dyDescent="0.15">
      <c r="B52" s="1238"/>
      <c r="C52" s="1239"/>
      <c r="D52" s="102"/>
      <c r="E52" s="1242" t="s">
        <v>43</v>
      </c>
      <c r="F52" s="1242"/>
      <c r="G52" s="1242"/>
      <c r="H52" s="1243"/>
      <c r="I52" s="103">
        <v>9259</v>
      </c>
      <c r="J52" s="104">
        <v>9515</v>
      </c>
      <c r="K52" s="104">
        <v>9494</v>
      </c>
      <c r="L52" s="104">
        <v>9343</v>
      </c>
      <c r="M52" s="105">
        <v>9326</v>
      </c>
    </row>
    <row r="53" spans="2:13" ht="27.75" customHeight="1" thickBot="1" x14ac:dyDescent="0.2">
      <c r="B53" s="1249" t="s">
        <v>44</v>
      </c>
      <c r="C53" s="1250"/>
      <c r="D53" s="109"/>
      <c r="E53" s="1251" t="s">
        <v>45</v>
      </c>
      <c r="F53" s="1251"/>
      <c r="G53" s="1251"/>
      <c r="H53" s="1252"/>
      <c r="I53" s="110">
        <v>5543</v>
      </c>
      <c r="J53" s="111">
        <v>5685</v>
      </c>
      <c r="K53" s="111">
        <v>5833</v>
      </c>
      <c r="L53" s="111">
        <v>6082</v>
      </c>
      <c r="M53" s="112">
        <v>6219</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f1fMxzUbf6cYt7CpEfSMMVvL5DnJVcGErFNYXtgTUaBUh4jowfhXFZmnMSyfrjJxGRucLRUixP0A9JwQjVBQw==" saltValue="cDugKb2i0h3uNrhmUeYn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542</v>
      </c>
      <c r="G54" s="121" t="s">
        <v>543</v>
      </c>
      <c r="H54" s="122" t="s">
        <v>544</v>
      </c>
    </row>
    <row r="55" spans="2:8" ht="52.5" customHeight="1" x14ac:dyDescent="0.15">
      <c r="B55" s="123"/>
      <c r="C55" s="1261" t="s">
        <v>48</v>
      </c>
      <c r="D55" s="1261"/>
      <c r="E55" s="1262"/>
      <c r="F55" s="124">
        <v>2537</v>
      </c>
      <c r="G55" s="124">
        <v>2241</v>
      </c>
      <c r="H55" s="125">
        <v>1813</v>
      </c>
    </row>
    <row r="56" spans="2:8" ht="52.5" customHeight="1" x14ac:dyDescent="0.15">
      <c r="B56" s="126"/>
      <c r="C56" s="1263" t="s">
        <v>49</v>
      </c>
      <c r="D56" s="1263"/>
      <c r="E56" s="1264"/>
      <c r="F56" s="127">
        <v>82</v>
      </c>
      <c r="G56" s="127">
        <v>86</v>
      </c>
      <c r="H56" s="128">
        <v>90</v>
      </c>
    </row>
    <row r="57" spans="2:8" ht="53.25" customHeight="1" x14ac:dyDescent="0.15">
      <c r="B57" s="126"/>
      <c r="C57" s="1265" t="s">
        <v>50</v>
      </c>
      <c r="D57" s="1265"/>
      <c r="E57" s="1266"/>
      <c r="F57" s="129">
        <v>1239</v>
      </c>
      <c r="G57" s="129">
        <v>1368</v>
      </c>
      <c r="H57" s="130">
        <v>1418</v>
      </c>
    </row>
    <row r="58" spans="2:8" ht="45.75" customHeight="1" x14ac:dyDescent="0.15">
      <c r="B58" s="131"/>
      <c r="C58" s="1253" t="s">
        <v>564</v>
      </c>
      <c r="D58" s="1254"/>
      <c r="E58" s="1255"/>
      <c r="F58" s="132">
        <v>605</v>
      </c>
      <c r="G58" s="132">
        <v>707</v>
      </c>
      <c r="H58" s="133">
        <v>821</v>
      </c>
    </row>
    <row r="59" spans="2:8" ht="45.75" customHeight="1" x14ac:dyDescent="0.15">
      <c r="B59" s="131"/>
      <c r="C59" s="1253" t="s">
        <v>565</v>
      </c>
      <c r="D59" s="1254"/>
      <c r="E59" s="1255"/>
      <c r="F59" s="132">
        <v>316</v>
      </c>
      <c r="G59" s="132">
        <v>286</v>
      </c>
      <c r="H59" s="133">
        <v>263</v>
      </c>
    </row>
    <row r="60" spans="2:8" ht="45.75" customHeight="1" x14ac:dyDescent="0.15">
      <c r="B60" s="131"/>
      <c r="C60" s="1253" t="s">
        <v>568</v>
      </c>
      <c r="D60" s="1254"/>
      <c r="E60" s="1255"/>
      <c r="F60" s="132">
        <v>134</v>
      </c>
      <c r="G60" s="132">
        <v>120</v>
      </c>
      <c r="H60" s="133">
        <v>118</v>
      </c>
    </row>
    <row r="61" spans="2:8" ht="45.75" customHeight="1" x14ac:dyDescent="0.15">
      <c r="B61" s="131"/>
      <c r="C61" s="1253" t="s">
        <v>566</v>
      </c>
      <c r="D61" s="1254"/>
      <c r="E61" s="1255"/>
      <c r="F61" s="132">
        <v>77</v>
      </c>
      <c r="G61" s="132">
        <v>153</v>
      </c>
      <c r="H61" s="133">
        <v>117</v>
      </c>
    </row>
    <row r="62" spans="2:8" ht="45.75" customHeight="1" thickBot="1" x14ac:dyDescent="0.2">
      <c r="B62" s="134"/>
      <c r="C62" s="1256" t="s">
        <v>567</v>
      </c>
      <c r="D62" s="1257"/>
      <c r="E62" s="1258"/>
      <c r="F62" s="135">
        <v>80</v>
      </c>
      <c r="G62" s="135">
        <v>74</v>
      </c>
      <c r="H62" s="136">
        <v>69</v>
      </c>
    </row>
    <row r="63" spans="2:8" ht="52.5" customHeight="1" thickBot="1" x14ac:dyDescent="0.2">
      <c r="B63" s="137"/>
      <c r="C63" s="1259" t="s">
        <v>51</v>
      </c>
      <c r="D63" s="1259"/>
      <c r="E63" s="1260"/>
      <c r="F63" s="138">
        <v>3858</v>
      </c>
      <c r="G63" s="138">
        <v>3695</v>
      </c>
      <c r="H63" s="139">
        <v>3321</v>
      </c>
    </row>
    <row r="64" spans="2:8" ht="15" customHeight="1" x14ac:dyDescent="0.15"/>
    <row r="65" ht="0" hidden="1" customHeight="1" x14ac:dyDescent="0.15"/>
    <row r="66" ht="0" hidden="1" customHeight="1" x14ac:dyDescent="0.15"/>
  </sheetData>
  <sheetProtection algorithmName="SHA-512" hashValue="dfj02XE6cEOWKK9V4TJxFhfdPzLUVNKmIxUZ4Pab5gLl74nJYFYhFBH6aTVgVaS5WqilMojJ+pW6qxcskjOs7Q==" saltValue="D4wJvz3vQp2cjbICGQHW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87"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88"/>
      <c r="DG10" s="288"/>
      <c r="DH10" s="288"/>
      <c r="DI10" s="288"/>
      <c r="DJ10" s="288"/>
      <c r="DK10" s="288"/>
      <c r="DL10" s="288"/>
      <c r="DM10" s="288"/>
      <c r="DN10" s="288"/>
      <c r="DO10" s="288"/>
      <c r="DP10" s="288"/>
      <c r="DQ10" s="288"/>
      <c r="DR10" s="288"/>
      <c r="DS10" s="288"/>
      <c r="DT10" s="288"/>
      <c r="DU10" s="288"/>
      <c r="DV10" s="288"/>
      <c r="DW10" s="288"/>
      <c r="EM10" s="287" t="s">
        <v>585</v>
      </c>
    </row>
    <row r="11" spans="1:143" s="287"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88"/>
      <c r="DG12" s="288"/>
      <c r="DH12" s="288"/>
      <c r="DI12" s="288"/>
      <c r="DJ12" s="288"/>
      <c r="DK12" s="288"/>
      <c r="DL12" s="288"/>
      <c r="DM12" s="288"/>
      <c r="DN12" s="288"/>
      <c r="DO12" s="288"/>
      <c r="DP12" s="288"/>
      <c r="DQ12" s="288"/>
      <c r="DR12" s="288"/>
      <c r="DS12" s="288"/>
      <c r="DT12" s="288"/>
      <c r="DU12" s="288"/>
      <c r="DV12" s="288"/>
      <c r="DW12" s="288"/>
      <c r="EM12" s="287" t="s">
        <v>585</v>
      </c>
    </row>
    <row r="13" spans="1:143" s="287"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589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590</v>
      </c>
      <c r="AO51" s="1305"/>
      <c r="AP51" s="1305"/>
      <c r="AQ51" s="1305"/>
      <c r="AR51" s="1305"/>
      <c r="AS51" s="1305"/>
      <c r="AT51" s="1305"/>
      <c r="AU51" s="1305"/>
      <c r="AV51" s="1305"/>
      <c r="AW51" s="1305"/>
      <c r="AX51" s="1305"/>
      <c r="AY51" s="1305"/>
      <c r="AZ51" s="1305"/>
      <c r="BA51" s="1305"/>
      <c r="BB51" s="1305" t="s">
        <v>591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94.7</v>
      </c>
      <c r="BY51" s="1307"/>
      <c r="BZ51" s="1307"/>
      <c r="CA51" s="1307"/>
      <c r="CB51" s="1307"/>
      <c r="CC51" s="1307"/>
      <c r="CD51" s="1307"/>
      <c r="CE51" s="1307"/>
      <c r="CF51" s="1307">
        <v>98.5</v>
      </c>
      <c r="CG51" s="1307"/>
      <c r="CH51" s="1307"/>
      <c r="CI51" s="1307"/>
      <c r="CJ51" s="1307"/>
      <c r="CK51" s="1307"/>
      <c r="CL51" s="1307"/>
      <c r="CM51" s="1307"/>
      <c r="CN51" s="1307">
        <v>103.3</v>
      </c>
      <c r="CO51" s="1307"/>
      <c r="CP51" s="1307"/>
      <c r="CQ51" s="1307"/>
      <c r="CR51" s="1307"/>
      <c r="CS51" s="1307"/>
      <c r="CT51" s="1307"/>
      <c r="CU51" s="1307"/>
      <c r="CV51" s="1307">
        <v>104.9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59.4</v>
      </c>
      <c r="BY53" s="1307"/>
      <c r="BZ53" s="1307"/>
      <c r="CA53" s="1307"/>
      <c r="CB53" s="1307"/>
      <c r="CC53" s="1307"/>
      <c r="CD53" s="1307"/>
      <c r="CE53" s="1307"/>
      <c r="CF53" s="1307">
        <v>60.4</v>
      </c>
      <c r="CG53" s="1307"/>
      <c r="CH53" s="1307"/>
      <c r="CI53" s="1307"/>
      <c r="CJ53" s="1307"/>
      <c r="CK53" s="1307"/>
      <c r="CL53" s="1307"/>
      <c r="CM53" s="1307"/>
      <c r="CN53" s="1307">
        <v>61.2</v>
      </c>
      <c r="CO53" s="1307"/>
      <c r="CP53" s="1307"/>
      <c r="CQ53" s="1307"/>
      <c r="CR53" s="1307"/>
      <c r="CS53" s="1307"/>
      <c r="CT53" s="1307"/>
      <c r="CU53" s="1307"/>
      <c r="CV53" s="1307">
        <v>61.9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593</v>
      </c>
      <c r="AO55" s="1301"/>
      <c r="AP55" s="1301"/>
      <c r="AQ55" s="1301"/>
      <c r="AR55" s="1301"/>
      <c r="AS55" s="1301"/>
      <c r="AT55" s="1301"/>
      <c r="AU55" s="1301"/>
      <c r="AV55" s="1301"/>
      <c r="AW55" s="1301"/>
      <c r="AX55" s="1301"/>
      <c r="AY55" s="1301"/>
      <c r="AZ55" s="1301"/>
      <c r="BA55" s="1301"/>
      <c r="BB55" s="1305" t="s">
        <v>594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589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590</v>
      </c>
      <c r="AO73" s="1305"/>
      <c r="AP73" s="1305"/>
      <c r="AQ73" s="1305"/>
      <c r="AR73" s="1305"/>
      <c r="AS73" s="1305"/>
      <c r="AT73" s="1305"/>
      <c r="AU73" s="1305"/>
      <c r="AV73" s="1305"/>
      <c r="AW73" s="1305"/>
      <c r="AX73" s="1305"/>
      <c r="AY73" s="1305"/>
      <c r="AZ73" s="1305"/>
      <c r="BA73" s="1305"/>
      <c r="BB73" s="1305" t="s">
        <v>591</v>
      </c>
      <c r="BC73" s="1305"/>
      <c r="BD73" s="1305"/>
      <c r="BE73" s="1305"/>
      <c r="BF73" s="1305"/>
      <c r="BG73" s="1305"/>
      <c r="BH73" s="1305"/>
      <c r="BI73" s="1305"/>
      <c r="BJ73" s="1305"/>
      <c r="BK73" s="1305"/>
      <c r="BL73" s="1305"/>
      <c r="BM73" s="1305"/>
      <c r="BN73" s="1305"/>
      <c r="BO73" s="1305"/>
      <c r="BP73" s="1307">
        <v>94.6</v>
      </c>
      <c r="BQ73" s="1307"/>
      <c r="BR73" s="1307"/>
      <c r="BS73" s="1307"/>
      <c r="BT73" s="1307"/>
      <c r="BU73" s="1307"/>
      <c r="BV73" s="1307"/>
      <c r="BW73" s="1307"/>
      <c r="BX73" s="1307">
        <v>94.7</v>
      </c>
      <c r="BY73" s="1307"/>
      <c r="BZ73" s="1307"/>
      <c r="CA73" s="1307"/>
      <c r="CB73" s="1307"/>
      <c r="CC73" s="1307"/>
      <c r="CD73" s="1307"/>
      <c r="CE73" s="1307"/>
      <c r="CF73" s="1307">
        <v>98.5</v>
      </c>
      <c r="CG73" s="1307"/>
      <c r="CH73" s="1307"/>
      <c r="CI73" s="1307"/>
      <c r="CJ73" s="1307"/>
      <c r="CK73" s="1307"/>
      <c r="CL73" s="1307"/>
      <c r="CM73" s="1307"/>
      <c r="CN73" s="1307">
        <v>103.3</v>
      </c>
      <c r="CO73" s="1307"/>
      <c r="CP73" s="1307"/>
      <c r="CQ73" s="1307"/>
      <c r="CR73" s="1307"/>
      <c r="CS73" s="1307"/>
      <c r="CT73" s="1307"/>
      <c r="CU73" s="1307"/>
      <c r="CV73" s="1307">
        <v>104.9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10.6</v>
      </c>
      <c r="BQ75" s="1307"/>
      <c r="BR75" s="1307"/>
      <c r="BS75" s="1307"/>
      <c r="BT75" s="1307"/>
      <c r="BU75" s="1307"/>
      <c r="BV75" s="1307"/>
      <c r="BW75" s="1307"/>
      <c r="BX75" s="1307">
        <v>10.6</v>
      </c>
      <c r="BY75" s="1307"/>
      <c r="BZ75" s="1307"/>
      <c r="CA75" s="1307"/>
      <c r="CB75" s="1307"/>
      <c r="CC75" s="1307"/>
      <c r="CD75" s="1307"/>
      <c r="CE75" s="1307"/>
      <c r="CF75" s="1307">
        <v>11</v>
      </c>
      <c r="CG75" s="1307"/>
      <c r="CH75" s="1307"/>
      <c r="CI75" s="1307"/>
      <c r="CJ75" s="1307"/>
      <c r="CK75" s="1307"/>
      <c r="CL75" s="1307"/>
      <c r="CM75" s="1307"/>
      <c r="CN75" s="1307">
        <v>11.4</v>
      </c>
      <c r="CO75" s="1307"/>
      <c r="CP75" s="1307"/>
      <c r="CQ75" s="1307"/>
      <c r="CR75" s="1307"/>
      <c r="CS75" s="1307"/>
      <c r="CT75" s="1307"/>
      <c r="CU75" s="1307"/>
      <c r="CV75" s="1307">
        <v>11.9</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593</v>
      </c>
      <c r="AO77" s="1301"/>
      <c r="AP77" s="1301"/>
      <c r="AQ77" s="1301"/>
      <c r="AR77" s="1301"/>
      <c r="AS77" s="1301"/>
      <c r="AT77" s="1301"/>
      <c r="AU77" s="1301"/>
      <c r="AV77" s="1301"/>
      <c r="AW77" s="1301"/>
      <c r="AX77" s="1301"/>
      <c r="AY77" s="1301"/>
      <c r="AZ77" s="1301"/>
      <c r="BA77" s="1301"/>
      <c r="BB77" s="1305" t="s">
        <v>594</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598</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SCUt4bzDfEJU7wR2rst1jR2jOPakMftQ+xsO6mJoBvKtrAmLHq0HY8sYpY6kwn/do3lfb4JoBIlmHJY67EEg==" saltValue="Rge0ztmh8gQbFEEg1++F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43" sqref="AN43:DC47"/>
    </sheetView>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LGwKS9yig1mRDZIiGMtQAvxpmufZOtskwNzW97JDMJNLErYAmqBztGSaFwXPp5Md3/TuQSR9sc5ZHFuPJrhow==" saltValue="AYUC5gWCjKoGMtigP9jb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election activeCell="AN43" sqref="AN43:DC47"/>
    </sheetView>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SIsfNXhbs2Fop8m3LkkaTaq5rYXuELV32NYkZVYsv+Fn1XXOTWUZ4Y3hq2W8wxAt2u9GMmpYdMVRXIYBfNjjg==" saltValue="JxV19XnBZ+BYcaoLZPMp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537</v>
      </c>
      <c r="G2" s="153"/>
      <c r="H2" s="154"/>
    </row>
    <row r="3" spans="1:8" x14ac:dyDescent="0.15">
      <c r="A3" s="150" t="s">
        <v>530</v>
      </c>
      <c r="B3" s="155"/>
      <c r="C3" s="156"/>
      <c r="D3" s="157">
        <v>60872</v>
      </c>
      <c r="E3" s="158"/>
      <c r="F3" s="159">
        <v>106614</v>
      </c>
      <c r="G3" s="160"/>
      <c r="H3" s="161"/>
    </row>
    <row r="4" spans="1:8" x14ac:dyDescent="0.15">
      <c r="A4" s="162"/>
      <c r="B4" s="163"/>
      <c r="C4" s="164"/>
      <c r="D4" s="165">
        <v>41367</v>
      </c>
      <c r="E4" s="166"/>
      <c r="F4" s="167">
        <v>45545</v>
      </c>
      <c r="G4" s="168"/>
      <c r="H4" s="169"/>
    </row>
    <row r="5" spans="1:8" x14ac:dyDescent="0.15">
      <c r="A5" s="150" t="s">
        <v>532</v>
      </c>
      <c r="B5" s="155"/>
      <c r="C5" s="156"/>
      <c r="D5" s="157">
        <v>87408</v>
      </c>
      <c r="E5" s="158"/>
      <c r="F5" s="159">
        <v>85459</v>
      </c>
      <c r="G5" s="160"/>
      <c r="H5" s="161"/>
    </row>
    <row r="6" spans="1:8" x14ac:dyDescent="0.15">
      <c r="A6" s="162"/>
      <c r="B6" s="163"/>
      <c r="C6" s="164"/>
      <c r="D6" s="165">
        <v>56792</v>
      </c>
      <c r="E6" s="166"/>
      <c r="F6" s="167">
        <v>44378</v>
      </c>
      <c r="G6" s="168"/>
      <c r="H6" s="169"/>
    </row>
    <row r="7" spans="1:8" x14ac:dyDescent="0.15">
      <c r="A7" s="150" t="s">
        <v>533</v>
      </c>
      <c r="B7" s="155"/>
      <c r="C7" s="156"/>
      <c r="D7" s="157">
        <v>56512</v>
      </c>
      <c r="E7" s="158"/>
      <c r="F7" s="159">
        <v>83280</v>
      </c>
      <c r="G7" s="160"/>
      <c r="H7" s="161"/>
    </row>
    <row r="8" spans="1:8" x14ac:dyDescent="0.15">
      <c r="A8" s="162"/>
      <c r="B8" s="163"/>
      <c r="C8" s="164"/>
      <c r="D8" s="165">
        <v>30965</v>
      </c>
      <c r="E8" s="166"/>
      <c r="F8" s="167">
        <v>43123</v>
      </c>
      <c r="G8" s="168"/>
      <c r="H8" s="169"/>
    </row>
    <row r="9" spans="1:8" x14ac:dyDescent="0.15">
      <c r="A9" s="150" t="s">
        <v>534</v>
      </c>
      <c r="B9" s="155"/>
      <c r="C9" s="156"/>
      <c r="D9" s="157">
        <v>54799</v>
      </c>
      <c r="E9" s="158"/>
      <c r="F9" s="159">
        <v>88968</v>
      </c>
      <c r="G9" s="160"/>
      <c r="H9" s="161"/>
    </row>
    <row r="10" spans="1:8" x14ac:dyDescent="0.15">
      <c r="A10" s="162"/>
      <c r="B10" s="163"/>
      <c r="C10" s="164"/>
      <c r="D10" s="165">
        <v>29178</v>
      </c>
      <c r="E10" s="166"/>
      <c r="F10" s="167">
        <v>45482</v>
      </c>
      <c r="G10" s="168"/>
      <c r="H10" s="169"/>
    </row>
    <row r="11" spans="1:8" x14ac:dyDescent="0.15">
      <c r="A11" s="150" t="s">
        <v>535</v>
      </c>
      <c r="B11" s="155"/>
      <c r="C11" s="156"/>
      <c r="D11" s="157">
        <v>63967</v>
      </c>
      <c r="E11" s="158"/>
      <c r="F11" s="159">
        <v>85173</v>
      </c>
      <c r="G11" s="160"/>
      <c r="H11" s="161"/>
    </row>
    <row r="12" spans="1:8" x14ac:dyDescent="0.15">
      <c r="A12" s="162"/>
      <c r="B12" s="163"/>
      <c r="C12" s="170"/>
      <c r="D12" s="165">
        <v>33196</v>
      </c>
      <c r="E12" s="166"/>
      <c r="F12" s="167">
        <v>43913</v>
      </c>
      <c r="G12" s="168"/>
      <c r="H12" s="169"/>
    </row>
    <row r="13" spans="1:8" x14ac:dyDescent="0.15">
      <c r="A13" s="150"/>
      <c r="B13" s="155"/>
      <c r="C13" s="171"/>
      <c r="D13" s="172">
        <v>64712</v>
      </c>
      <c r="E13" s="173"/>
      <c r="F13" s="174">
        <v>89899</v>
      </c>
      <c r="G13" s="175"/>
      <c r="H13" s="161"/>
    </row>
    <row r="14" spans="1:8" x14ac:dyDescent="0.15">
      <c r="A14" s="162"/>
      <c r="B14" s="163"/>
      <c r="C14" s="164"/>
      <c r="D14" s="165">
        <v>38300</v>
      </c>
      <c r="E14" s="166"/>
      <c r="F14" s="167">
        <v>44488</v>
      </c>
      <c r="G14" s="168"/>
      <c r="H14" s="169"/>
    </row>
    <row r="17" spans="1:11" x14ac:dyDescent="0.15">
      <c r="A17" s="146" t="s">
        <v>53</v>
      </c>
    </row>
    <row r="18" spans="1:11" x14ac:dyDescent="0.15">
      <c r="A18" s="176"/>
      <c r="B18" s="176" t="str">
        <f>実質収支比率等に係る経年分析!F$46</f>
        <v>H26</v>
      </c>
      <c r="C18" s="176" t="str">
        <f>実質収支比率等に係る経年分析!G$46</f>
        <v>H27</v>
      </c>
      <c r="D18" s="176" t="str">
        <f>実質収支比率等に係る経年分析!H$46</f>
        <v>H28</v>
      </c>
      <c r="E18" s="176" t="str">
        <f>実質収支比率等に係る経年分析!I$46</f>
        <v>H29</v>
      </c>
      <c r="F18" s="176" t="str">
        <f>実質収支比率等に係る経年分析!J$46</f>
        <v>H30</v>
      </c>
    </row>
    <row r="19" spans="1:11" x14ac:dyDescent="0.15">
      <c r="A19" s="176" t="s">
        <v>54</v>
      </c>
      <c r="B19" s="176">
        <f>ROUND(VALUE(SUBSTITUTE(実質収支比率等に係る経年分析!F$48,"▲","-")),2)</f>
        <v>0.5</v>
      </c>
      <c r="C19" s="176">
        <f>ROUND(VALUE(SUBSTITUTE(実質収支比率等に係る経年分析!G$48,"▲","-")),2)</f>
        <v>0.85</v>
      </c>
      <c r="D19" s="176">
        <f>ROUND(VALUE(SUBSTITUTE(実質収支比率等に係る経年分析!H$48,"▲","-")),2)</f>
        <v>0.9</v>
      </c>
      <c r="E19" s="176">
        <f>ROUND(VALUE(SUBSTITUTE(実質収支比率等に係る経年分析!I$48,"▲","-")),2)</f>
        <v>1.0900000000000001</v>
      </c>
      <c r="F19" s="176">
        <f>ROUND(VALUE(SUBSTITUTE(実質収支比率等に係る経年分析!J$48,"▲","-")),2)</f>
        <v>0.43</v>
      </c>
    </row>
    <row r="20" spans="1:11" x14ac:dyDescent="0.15">
      <c r="A20" s="176" t="s">
        <v>55</v>
      </c>
      <c r="B20" s="176">
        <f>ROUND(VALUE(SUBSTITUTE(実質収支比率等に係る経年分析!F$47,"▲","-")),2)</f>
        <v>43.55</v>
      </c>
      <c r="C20" s="176">
        <f>ROUND(VALUE(SUBSTITUTE(実質収支比率等に係る経年分析!G$47,"▲","-")),2)</f>
        <v>42.09</v>
      </c>
      <c r="D20" s="176">
        <f>ROUND(VALUE(SUBSTITUTE(実質収支比率等に係る経年分析!H$47,"▲","-")),2)</f>
        <v>37.35</v>
      </c>
      <c r="E20" s="176">
        <f>ROUND(VALUE(SUBSTITUTE(実質収支比率等に係る経年分析!I$47,"▲","-")),2)</f>
        <v>33.15</v>
      </c>
      <c r="F20" s="176">
        <f>ROUND(VALUE(SUBSTITUTE(実質収支比率等に係る経年分析!J$47,"▲","-")),2)</f>
        <v>26.82</v>
      </c>
    </row>
    <row r="21" spans="1:11" x14ac:dyDescent="0.15">
      <c r="A21" s="176" t="s">
        <v>56</v>
      </c>
      <c r="B21" s="176">
        <f>IF(ISNUMBER(VALUE(SUBSTITUTE(実質収支比率等に係る経年分析!F$49,"▲","-"))),ROUND(VALUE(SUBSTITUTE(実質収支比率等に係る経年分析!F$49,"▲","-")),2),NA())</f>
        <v>-5.58</v>
      </c>
      <c r="C21" s="176">
        <f>IF(ISNUMBER(VALUE(SUBSTITUTE(実質収支比率等に係る経年分析!G$49,"▲","-"))),ROUND(VALUE(SUBSTITUTE(実質収支比率等に係る経年分析!G$49,"▲","-")),2),NA())</f>
        <v>-0.27</v>
      </c>
      <c r="D21" s="176">
        <f>IF(ISNUMBER(VALUE(SUBSTITUTE(実質収支比率等に係る経年分析!H$49,"▲","-"))),ROUND(VALUE(SUBSTITUTE(実質収支比率等に係る経年分析!H$49,"▲","-")),2),NA())</f>
        <v>-5.18</v>
      </c>
      <c r="E21" s="176">
        <f>IF(ISNUMBER(VALUE(SUBSTITUTE(実質収支比率等に係る経年分析!I$49,"▲","-"))),ROUND(VALUE(SUBSTITUTE(実質収支比率等に係る経年分析!I$49,"▲","-")),2),NA())</f>
        <v>-4.2</v>
      </c>
      <c r="F21" s="176">
        <f>IF(ISNUMBER(VALUE(SUBSTITUTE(実質収支比率等に係る経年分析!J$49,"▲","-"))),ROUND(VALUE(SUBSTITUTE(実質収支比率等に係る経年分析!J$49,"▲","-")),2),NA())</f>
        <v>-6.99</v>
      </c>
    </row>
    <row r="24" spans="1:11" x14ac:dyDescent="0.15">
      <c r="A24" s="146" t="s">
        <v>57</v>
      </c>
    </row>
    <row r="25" spans="1:11" x14ac:dyDescent="0.15">
      <c r="A25" s="177"/>
      <c r="B25" s="177" t="str">
        <f>連結実質赤字比率に係る赤字・黒字の構成分析!F$33</f>
        <v>H26</v>
      </c>
      <c r="C25" s="177"/>
      <c r="D25" s="177" t="str">
        <f>連結実質赤字比率に係る赤字・黒字の構成分析!G$33</f>
        <v>H27</v>
      </c>
      <c r="E25" s="177"/>
      <c r="F25" s="177" t="str">
        <f>連結実質赤字比率に係る赤字・黒字の構成分析!H$33</f>
        <v>H28</v>
      </c>
      <c r="G25" s="177"/>
      <c r="H25" s="177" t="str">
        <f>連結実質赤字比率に係る赤字・黒字の構成分析!I$33</f>
        <v>H29</v>
      </c>
      <c r="I25" s="177"/>
      <c r="J25" s="177" t="str">
        <f>連結実質赤字比率に係る赤字・黒字の構成分析!J$33</f>
        <v>H30</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0.27</v>
      </c>
      <c r="D27" s="177" t="e">
        <f>IF(ROUND(VALUE(SUBSTITUTE(連結実質赤字比率に係る赤字・黒字の構成分析!G$43,"▲", "-")), 2) &lt; 0, ABS(ROUND(VALUE(SUBSTITUTE(連結実質赤字比率に係る赤字・黒字の構成分析!G$43,"▲", "-")), 2)), NA())</f>
        <v>#N/A</v>
      </c>
      <c r="E27" s="177">
        <f>IF(ROUND(VALUE(SUBSTITUTE(連結実質赤字比率に係る赤字・黒字の構成分析!G$43,"▲", "-")), 2) &gt;= 0, ABS(ROUND(VALUE(SUBSTITUTE(連結実質赤字比率に係る赤字・黒字の構成分析!G$43,"▲", "-")), 2)), NA())</f>
        <v>0.47</v>
      </c>
      <c r="F27" s="177" t="e">
        <f>IF(ROUND(VALUE(SUBSTITUTE(連結実質赤字比率に係る赤字・黒字の構成分析!H$43,"▲", "-")), 2) &lt; 0, ABS(ROUND(VALUE(SUBSTITUTE(連結実質赤字比率に係る赤字・黒字の構成分析!H$43,"▲", "-")), 2)), NA())</f>
        <v>#N/A</v>
      </c>
      <c r="G27" s="177">
        <f>IF(ROUND(VALUE(SUBSTITUTE(連結実質赤字比率に係る赤字・黒字の構成分析!H$43,"▲", "-")), 2) &gt;= 0, ABS(ROUND(VALUE(SUBSTITUTE(連結実質赤字比率に係る赤字・黒字の構成分析!H$43,"▲", "-")), 2)), NA())</f>
        <v>0.61</v>
      </c>
      <c r="H27" s="177" t="e">
        <f>IF(ROUND(VALUE(SUBSTITUTE(連結実質赤字比率に係る赤字・黒字の構成分析!I$43,"▲", "-")), 2) &lt; 0, ABS(ROUND(VALUE(SUBSTITUTE(連結実質赤字比率に係る赤字・黒字の構成分析!I$43,"▲", "-")), 2)), NA())</f>
        <v>#N/A</v>
      </c>
      <c r="I27" s="177">
        <f>IF(ROUND(VALUE(SUBSTITUTE(連結実質赤字比率に係る赤字・黒字の構成分析!I$43,"▲", "-")), 2) &gt;= 0, ABS(ROUND(VALUE(SUBSTITUTE(連結実質赤字比率に係る赤字・黒字の構成分析!I$43,"▲", "-")), 2)), NA())</f>
        <v>0.66</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str">
        <f>IF(連結実質赤字比率に係る赤字・黒字の構成分析!C$40="",NA(),連結実質赤字比率に係る赤字・黒字の構成分析!C$40)</f>
        <v>農業集落排水事業特別会計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後期高齢者医療特別会計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0.1</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0.1</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0.09</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0.1</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0.11</v>
      </c>
    </row>
    <row r="32" spans="1:11" x14ac:dyDescent="0.15">
      <c r="A32" s="177" t="str">
        <f>IF(連結実質赤字比率に係る赤字・黒字の構成分析!C$38="",NA(),連結実質赤字比率に係る赤字・黒字の構成分析!C$38)</f>
        <v>介護保険特別会計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0.84</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0.37</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0.43</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0.19</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0.17</v>
      </c>
    </row>
    <row r="33" spans="1:16" x14ac:dyDescent="0.15">
      <c r="A33" s="177" t="str">
        <f>IF(連結実質赤字比率に係る赤字・黒字の構成分析!C$37="",NA(),連結実質赤字比率に係る赤字・黒字の構成分析!C$37)</f>
        <v>一般会計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0.21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0.37</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0.28000000000000003</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0.42</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0.43</v>
      </c>
    </row>
    <row r="34" spans="1:16" x14ac:dyDescent="0.15">
      <c r="A34" s="177" t="str">
        <f>IF(連結実質赤字比率に係る赤字・黒字の構成分析!C$36="",NA(),連結実質赤字比率に係る赤字・黒字の構成分析!C$36)</f>
        <v>公共下水道事業特別会計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0.68</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0.71</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0.69</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0.72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0.65</v>
      </c>
    </row>
    <row r="35" spans="1:16" x14ac:dyDescent="0.15">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1</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2.15</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2.82</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5.14</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5.66</v>
      </c>
    </row>
    <row r="36" spans="1:16" x14ac:dyDescent="0.15">
      <c r="A36" s="177" t="str">
        <f>IF(連結実質赤字比率に係る赤字・黒字の構成分析!C$34="",NA(),連結実質赤字比率に係る赤字・黒字の構成分析!C$34)</f>
        <v>水道事業会計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7.89</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9.08</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8.9600000000000009</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10.23</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7.5</v>
      </c>
    </row>
    <row r="39" spans="1:16" x14ac:dyDescent="0.15">
      <c r="A39" s="146" t="s">
        <v>60</v>
      </c>
    </row>
    <row r="40" spans="1:16" x14ac:dyDescent="0.15">
      <c r="A40" s="178"/>
      <c r="B40" s="178" t="str">
        <f>'実質公債費比率（分子）の構造'!K$44</f>
        <v>H26</v>
      </c>
      <c r="C40" s="178"/>
      <c r="D40" s="178"/>
      <c r="E40" s="178" t="str">
        <f>'実質公債費比率（分子）の構造'!L$44</f>
        <v>H27</v>
      </c>
      <c r="F40" s="178"/>
      <c r="G40" s="178"/>
      <c r="H40" s="178" t="str">
        <f>'実質公債費比率（分子）の構造'!M$44</f>
        <v>H28</v>
      </c>
      <c r="I40" s="178"/>
      <c r="J40" s="178"/>
      <c r="K40" s="178" t="str">
        <f>'実質公債費比率（分子）の構造'!N$44</f>
        <v>H29</v>
      </c>
      <c r="L40" s="178"/>
      <c r="M40" s="178"/>
      <c r="N40" s="178" t="str">
        <f>'実質公債費比率（分子）の構造'!O$44</f>
        <v>H30</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1063</v>
      </c>
      <c r="E42" s="178"/>
      <c r="F42" s="178"/>
      <c r="G42" s="178">
        <f>'実質公債費比率（分子）の構造'!L$52</f>
        <v>1042</v>
      </c>
      <c r="H42" s="178"/>
      <c r="I42" s="178"/>
      <c r="J42" s="178">
        <f>'実質公債費比率（分子）の構造'!M$52</f>
        <v>1037</v>
      </c>
      <c r="K42" s="178"/>
      <c r="L42" s="178"/>
      <c r="M42" s="178">
        <f>'実質公債費比率（分子）の構造'!N$52</f>
        <v>1043</v>
      </c>
      <c r="N42" s="178"/>
      <c r="O42" s="178"/>
      <c r="P42" s="178">
        <f>'実質公債費比率（分子）の構造'!O$52</f>
        <v>991</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192</v>
      </c>
      <c r="C45" s="178"/>
      <c r="D45" s="178"/>
      <c r="E45" s="178">
        <f>'実質公債費比率（分子）の構造'!L$49</f>
        <v>165</v>
      </c>
      <c r="F45" s="178"/>
      <c r="G45" s="178"/>
      <c r="H45" s="178">
        <f>'実質公債費比率（分子）の構造'!M$49</f>
        <v>145</v>
      </c>
      <c r="I45" s="178"/>
      <c r="J45" s="178"/>
      <c r="K45" s="178">
        <f>'実質公債費比率（分子）の構造'!N$49</f>
        <v>155</v>
      </c>
      <c r="L45" s="178"/>
      <c r="M45" s="178"/>
      <c r="N45" s="178">
        <f>'実質公債費比率（分子）の構造'!O$49</f>
        <v>147</v>
      </c>
      <c r="O45" s="178"/>
      <c r="P45" s="178"/>
    </row>
    <row r="46" spans="1:16" x14ac:dyDescent="0.15">
      <c r="A46" s="178" t="s">
        <v>67</v>
      </c>
      <c r="B46" s="178">
        <f>'実質公債費比率（分子）の構造'!K$48</f>
        <v>126</v>
      </c>
      <c r="C46" s="178"/>
      <c r="D46" s="178"/>
      <c r="E46" s="178">
        <f>'実質公債費比率（分子）の構造'!L$48</f>
        <v>131</v>
      </c>
      <c r="F46" s="178"/>
      <c r="G46" s="178"/>
      <c r="H46" s="178">
        <f>'実質公債費比率（分子）の構造'!M$48</f>
        <v>140</v>
      </c>
      <c r="I46" s="178"/>
      <c r="J46" s="178"/>
      <c r="K46" s="178">
        <f>'実質公債費比率（分子）の構造'!N$48</f>
        <v>164</v>
      </c>
      <c r="L46" s="178"/>
      <c r="M46" s="178"/>
      <c r="N46" s="178">
        <f>'実質公債費比率（分子）の構造'!O$48</f>
        <v>168</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1402</v>
      </c>
      <c r="C49" s="178"/>
      <c r="D49" s="178"/>
      <c r="E49" s="178">
        <f>'実質公債費比率（分子）の構造'!L$45</f>
        <v>1394</v>
      </c>
      <c r="F49" s="178"/>
      <c r="G49" s="178"/>
      <c r="H49" s="178">
        <f>'実質公債費比率（分子）の構造'!M$45</f>
        <v>1402</v>
      </c>
      <c r="I49" s="178"/>
      <c r="J49" s="178"/>
      <c r="K49" s="178">
        <f>'実質公債費比率（分子）の構造'!N$45</f>
        <v>1454</v>
      </c>
      <c r="L49" s="178"/>
      <c r="M49" s="178"/>
      <c r="N49" s="178">
        <f>'実質公債費比率（分子）の構造'!O$45</f>
        <v>1422</v>
      </c>
      <c r="O49" s="178"/>
      <c r="P49" s="178"/>
    </row>
    <row r="50" spans="1:16" x14ac:dyDescent="0.15">
      <c r="A50" s="178" t="s">
        <v>71</v>
      </c>
      <c r="B50" s="178" t="e">
        <f>NA()</f>
        <v>#N/A</v>
      </c>
      <c r="C50" s="178">
        <f>IF(ISNUMBER('実質公債費比率（分子）の構造'!K$53),'実質公債費比率（分子）の構造'!K$53,NA())</f>
        <v>657</v>
      </c>
      <c r="D50" s="178" t="e">
        <f>NA()</f>
        <v>#N/A</v>
      </c>
      <c r="E50" s="178" t="e">
        <f>NA()</f>
        <v>#N/A</v>
      </c>
      <c r="F50" s="178">
        <f>IF(ISNUMBER('実質公債費比率（分子）の構造'!L$53),'実質公債費比率（分子）の構造'!L$53,NA())</f>
        <v>648</v>
      </c>
      <c r="G50" s="178" t="e">
        <f>NA()</f>
        <v>#N/A</v>
      </c>
      <c r="H50" s="178" t="e">
        <f>NA()</f>
        <v>#N/A</v>
      </c>
      <c r="I50" s="178">
        <f>IF(ISNUMBER('実質公債費比率（分子）の構造'!M$53),'実質公債費比率（分子）の構造'!M$53,NA())</f>
        <v>650</v>
      </c>
      <c r="J50" s="178" t="e">
        <f>NA()</f>
        <v>#N/A</v>
      </c>
      <c r="K50" s="178" t="e">
        <f>NA()</f>
        <v>#N/A</v>
      </c>
      <c r="L50" s="178">
        <f>IF(ISNUMBER('実質公債費比率（分子）の構造'!N$53),'実質公債費比率（分子）の構造'!N$53,NA())</f>
        <v>730</v>
      </c>
      <c r="M50" s="178" t="e">
        <f>NA()</f>
        <v>#N/A</v>
      </c>
      <c r="N50" s="178" t="e">
        <f>NA()</f>
        <v>#N/A</v>
      </c>
      <c r="O50" s="178">
        <f>IF(ISNUMBER('実質公債費比率（分子）の構造'!O$53),'実質公債費比率（分子）の構造'!O$53,NA())</f>
        <v>746</v>
      </c>
      <c r="P50" s="178" t="e">
        <f>NA()</f>
        <v>#N/A</v>
      </c>
    </row>
    <row r="53" spans="1:16" x14ac:dyDescent="0.15">
      <c r="A53" s="146" t="s">
        <v>72</v>
      </c>
    </row>
    <row r="54" spans="1:16" x14ac:dyDescent="0.15">
      <c r="A54" s="177"/>
      <c r="B54" s="177" t="str">
        <f>'将来負担比率（分子）の構造'!I$40</f>
        <v>H26</v>
      </c>
      <c r="C54" s="177"/>
      <c r="D54" s="177"/>
      <c r="E54" s="177" t="str">
        <f>'将来負担比率（分子）の構造'!J$40</f>
        <v>H27</v>
      </c>
      <c r="F54" s="177"/>
      <c r="G54" s="177"/>
      <c r="H54" s="177" t="str">
        <f>'将来負担比率（分子）の構造'!K$40</f>
        <v>H28</v>
      </c>
      <c r="I54" s="177"/>
      <c r="J54" s="177"/>
      <c r="K54" s="177" t="str">
        <f>'将来負担比率（分子）の構造'!L$40</f>
        <v>H29</v>
      </c>
      <c r="L54" s="177"/>
      <c r="M54" s="177"/>
      <c r="N54" s="177" t="str">
        <f>'将来負担比率（分子）の構造'!M$40</f>
        <v>H30</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9259</v>
      </c>
      <c r="E56" s="177"/>
      <c r="F56" s="177"/>
      <c r="G56" s="177">
        <f>'将来負担比率（分子）の構造'!J$52</f>
        <v>9515</v>
      </c>
      <c r="H56" s="177"/>
      <c r="I56" s="177"/>
      <c r="J56" s="177">
        <f>'将来負担比率（分子）の構造'!K$52</f>
        <v>9494</v>
      </c>
      <c r="K56" s="177"/>
      <c r="L56" s="177"/>
      <c r="M56" s="177">
        <f>'将来負担比率（分子）の構造'!L$52</f>
        <v>9343</v>
      </c>
      <c r="N56" s="177"/>
      <c r="O56" s="177"/>
      <c r="P56" s="177">
        <f>'将来負担比率（分子）の構造'!M$52</f>
        <v>9326</v>
      </c>
    </row>
    <row r="57" spans="1:16" x14ac:dyDescent="0.15">
      <c r="A57" s="177" t="s">
        <v>42</v>
      </c>
      <c r="B57" s="177"/>
      <c r="C57" s="177"/>
      <c r="D57" s="177">
        <f>'将来負担比率（分子）の構造'!I$51</f>
        <v>2173</v>
      </c>
      <c r="E57" s="177"/>
      <c r="F57" s="177"/>
      <c r="G57" s="177">
        <f>'将来負担比率（分子）の構造'!J$51</f>
        <v>2101</v>
      </c>
      <c r="H57" s="177"/>
      <c r="I57" s="177"/>
      <c r="J57" s="177">
        <f>'将来負担比率（分子）の構造'!K$51</f>
        <v>2117</v>
      </c>
      <c r="K57" s="177"/>
      <c r="L57" s="177"/>
      <c r="M57" s="177">
        <f>'将来負担比率（分子）の構造'!L$51</f>
        <v>1995</v>
      </c>
      <c r="N57" s="177"/>
      <c r="O57" s="177"/>
      <c r="P57" s="177">
        <f>'将来負担比率（分子）の構造'!M$51</f>
        <v>1913</v>
      </c>
    </row>
    <row r="58" spans="1:16" x14ac:dyDescent="0.15">
      <c r="A58" s="177" t="s">
        <v>41</v>
      </c>
      <c r="B58" s="177"/>
      <c r="C58" s="177"/>
      <c r="D58" s="177">
        <f>'将来負担比率（分子）の構造'!I$50</f>
        <v>4280</v>
      </c>
      <c r="E58" s="177"/>
      <c r="F58" s="177"/>
      <c r="G58" s="177">
        <f>'将来負担比率（分子）の構造'!J$50</f>
        <v>4276</v>
      </c>
      <c r="H58" s="177"/>
      <c r="I58" s="177"/>
      <c r="J58" s="177">
        <f>'将来負担比率（分子）の構造'!K$50</f>
        <v>3958</v>
      </c>
      <c r="K58" s="177"/>
      <c r="L58" s="177"/>
      <c r="M58" s="177">
        <f>'将来負担比率（分子）の構造'!L$50</f>
        <v>3776</v>
      </c>
      <c r="N58" s="177"/>
      <c r="O58" s="177"/>
      <c r="P58" s="177">
        <f>'将来負担比率（分子）の構造'!M$50</f>
        <v>3401</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f>'将来負担比率（分子）の構造'!L$49</f>
        <v>122</v>
      </c>
      <c r="L59" s="177"/>
      <c r="M59" s="177"/>
      <c r="N59" s="177">
        <f>'将来負担比率（分子）の構造'!M$49</f>
        <v>149</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2418</v>
      </c>
      <c r="C62" s="177"/>
      <c r="D62" s="177"/>
      <c r="E62" s="177">
        <f>'将来負担比率（分子）の構造'!J$45</f>
        <v>2341</v>
      </c>
      <c r="F62" s="177"/>
      <c r="G62" s="177"/>
      <c r="H62" s="177">
        <f>'将来負担比率（分子）の構造'!K$45</f>
        <v>2239</v>
      </c>
      <c r="I62" s="177"/>
      <c r="J62" s="177"/>
      <c r="K62" s="177">
        <f>'将来負担比率（分子）の構造'!L$45</f>
        <v>2222</v>
      </c>
      <c r="L62" s="177"/>
      <c r="M62" s="177"/>
      <c r="N62" s="177">
        <f>'将来負担比率（分子）の構造'!M$45</f>
        <v>2104</v>
      </c>
      <c r="O62" s="177"/>
      <c r="P62" s="177"/>
    </row>
    <row r="63" spans="1:16" x14ac:dyDescent="0.15">
      <c r="A63" s="177" t="s">
        <v>34</v>
      </c>
      <c r="B63" s="177">
        <f>'将来負担比率（分子）の構造'!I$44</f>
        <v>2016</v>
      </c>
      <c r="C63" s="177"/>
      <c r="D63" s="177"/>
      <c r="E63" s="177">
        <f>'将来負担比率（分子）の構造'!J$44</f>
        <v>1883</v>
      </c>
      <c r="F63" s="177"/>
      <c r="G63" s="177"/>
      <c r="H63" s="177">
        <f>'将来負担比率（分子）の構造'!K$44</f>
        <v>2082</v>
      </c>
      <c r="I63" s="177"/>
      <c r="J63" s="177"/>
      <c r="K63" s="177">
        <f>'将来負担比率（分子）の構造'!L$44</f>
        <v>1973</v>
      </c>
      <c r="L63" s="177"/>
      <c r="M63" s="177"/>
      <c r="N63" s="177">
        <f>'将来負担比率（分子）の構造'!M$44</f>
        <v>1842</v>
      </c>
      <c r="O63" s="177"/>
      <c r="P63" s="177"/>
    </row>
    <row r="64" spans="1:16" x14ac:dyDescent="0.15">
      <c r="A64" s="177" t="s">
        <v>33</v>
      </c>
      <c r="B64" s="177">
        <f>'将来負担比率（分子）の構造'!I$43</f>
        <v>2511</v>
      </c>
      <c r="C64" s="177"/>
      <c r="D64" s="177"/>
      <c r="E64" s="177">
        <f>'将来負担比率（分子）の構造'!J$43</f>
        <v>2491</v>
      </c>
      <c r="F64" s="177"/>
      <c r="G64" s="177"/>
      <c r="H64" s="177">
        <f>'将来負担比率（分子）の構造'!K$43</f>
        <v>2517</v>
      </c>
      <c r="I64" s="177"/>
      <c r="J64" s="177"/>
      <c r="K64" s="177">
        <f>'将来負担比率（分子）の構造'!L$43</f>
        <v>2588</v>
      </c>
      <c r="L64" s="177"/>
      <c r="M64" s="177"/>
      <c r="N64" s="177">
        <f>'将来負担比率（分子）の構造'!M$43</f>
        <v>2689</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14311</v>
      </c>
      <c r="C66" s="177"/>
      <c r="D66" s="177"/>
      <c r="E66" s="177">
        <f>'将来負担比率（分子）の構造'!J$41</f>
        <v>14862</v>
      </c>
      <c r="F66" s="177"/>
      <c r="G66" s="177"/>
      <c r="H66" s="177">
        <f>'将来負担比率（分子）の構造'!K$41</f>
        <v>14563</v>
      </c>
      <c r="I66" s="177"/>
      <c r="J66" s="177"/>
      <c r="K66" s="177">
        <f>'将来負担比率（分子）の構造'!L$41</f>
        <v>14289</v>
      </c>
      <c r="L66" s="177"/>
      <c r="M66" s="177"/>
      <c r="N66" s="177">
        <f>'将来負担比率（分子）の構造'!M$41</f>
        <v>14076</v>
      </c>
      <c r="O66" s="177"/>
      <c r="P66" s="177"/>
    </row>
    <row r="67" spans="1:16" x14ac:dyDescent="0.15">
      <c r="A67" s="177" t="s">
        <v>75</v>
      </c>
      <c r="B67" s="177" t="e">
        <f>NA()</f>
        <v>#N/A</v>
      </c>
      <c r="C67" s="177">
        <f>IF(ISNUMBER('将来負担比率（分子）の構造'!I$53), IF('将来負担比率（分子）の構造'!I$53 &lt; 0, 0, '将来負担比率（分子）の構造'!I$53), NA())</f>
        <v>5543</v>
      </c>
      <c r="D67" s="177" t="e">
        <f>NA()</f>
        <v>#N/A</v>
      </c>
      <c r="E67" s="177" t="e">
        <f>NA()</f>
        <v>#N/A</v>
      </c>
      <c r="F67" s="177">
        <f>IF(ISNUMBER('将来負担比率（分子）の構造'!J$53), IF('将来負担比率（分子）の構造'!J$53 &lt; 0, 0, '将来負担比率（分子）の構造'!J$53), NA())</f>
        <v>5685</v>
      </c>
      <c r="G67" s="177" t="e">
        <f>NA()</f>
        <v>#N/A</v>
      </c>
      <c r="H67" s="177" t="e">
        <f>NA()</f>
        <v>#N/A</v>
      </c>
      <c r="I67" s="177">
        <f>IF(ISNUMBER('将来負担比率（分子）の構造'!K$53), IF('将来負担比率（分子）の構造'!K$53 &lt; 0, 0, '将来負担比率（分子）の構造'!K$53), NA())</f>
        <v>5833</v>
      </c>
      <c r="J67" s="177" t="e">
        <f>NA()</f>
        <v>#N/A</v>
      </c>
      <c r="K67" s="177" t="e">
        <f>NA()</f>
        <v>#N/A</v>
      </c>
      <c r="L67" s="177">
        <f>IF(ISNUMBER('将来負担比率（分子）の構造'!L$53), IF('将来負担比率（分子）の構造'!L$53 &lt; 0, 0, '将来負担比率（分子）の構造'!L$53), NA())</f>
        <v>6082</v>
      </c>
      <c r="M67" s="177" t="e">
        <f>NA()</f>
        <v>#N/A</v>
      </c>
      <c r="N67" s="177" t="e">
        <f>NA()</f>
        <v>#N/A</v>
      </c>
      <c r="O67" s="177">
        <f>IF(ISNUMBER('将来負担比率（分子）の構造'!M$53), IF('将来負担比率（分子）の構造'!M$53 &lt; 0, 0, '将来負担比率（分子）の構造'!M$53), NA())</f>
        <v>6219</v>
      </c>
      <c r="P67" s="177" t="e">
        <f>NA()</f>
        <v>#N/A</v>
      </c>
    </row>
    <row r="70" spans="1:16" x14ac:dyDescent="0.15">
      <c r="A70" s="179" t="s">
        <v>76</v>
      </c>
      <c r="B70" s="179"/>
      <c r="C70" s="179"/>
      <c r="D70" s="179"/>
      <c r="E70" s="179"/>
      <c r="F70" s="179"/>
    </row>
    <row r="71" spans="1:16" x14ac:dyDescent="0.15">
      <c r="A71" s="180"/>
      <c r="B71" s="180" t="str">
        <f>基金残高に係る経年分析!F54</f>
        <v>H28</v>
      </c>
      <c r="C71" s="180" t="str">
        <f>基金残高に係る経年分析!G54</f>
        <v>H29</v>
      </c>
      <c r="D71" s="180" t="str">
        <f>基金残高に係る経年分析!H54</f>
        <v>H30</v>
      </c>
    </row>
    <row r="72" spans="1:16" x14ac:dyDescent="0.15">
      <c r="A72" s="180" t="s">
        <v>77</v>
      </c>
      <c r="B72" s="181">
        <f>基金残高に係る経年分析!F55</f>
        <v>2537</v>
      </c>
      <c r="C72" s="181">
        <f>基金残高に係る経年分析!G55</f>
        <v>2241</v>
      </c>
      <c r="D72" s="181">
        <f>基金残高に係る経年分析!H55</f>
        <v>1813</v>
      </c>
    </row>
    <row r="73" spans="1:16" x14ac:dyDescent="0.15">
      <c r="A73" s="180" t="s">
        <v>78</v>
      </c>
      <c r="B73" s="181">
        <f>基金残高に係る経年分析!F56</f>
        <v>82</v>
      </c>
      <c r="C73" s="181">
        <f>基金残高に係る経年分析!G56</f>
        <v>86</v>
      </c>
      <c r="D73" s="181">
        <f>基金残高に係る経年分析!H56</f>
        <v>90</v>
      </c>
    </row>
    <row r="74" spans="1:16" x14ac:dyDescent="0.15">
      <c r="A74" s="180" t="s">
        <v>79</v>
      </c>
      <c r="B74" s="181">
        <f>基金残高に係る経年分析!F57</f>
        <v>1239</v>
      </c>
      <c r="C74" s="181">
        <f>基金残高に係る経年分析!G57</f>
        <v>1368</v>
      </c>
      <c r="D74" s="181">
        <f>基金残高に係る経年分析!H57</f>
        <v>1418</v>
      </c>
    </row>
  </sheetData>
  <sheetProtection algorithmName="SHA-512" hashValue="4hESqEehdVYaEu8KaSlD+nuRIf3lhAGoxY8d3jhAFL+CDQKTvV8GMDhAJJJZV2szc/8kCdDA91BRYAzD/6rI/A==" saltValue="Nw7HWDA5pNMtbkC69A6z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17" t="s">
        <v>212</v>
      </c>
      <c r="DI1" s="618"/>
      <c r="DJ1" s="618"/>
      <c r="DK1" s="618"/>
      <c r="DL1" s="618"/>
      <c r="DM1" s="618"/>
      <c r="DN1" s="619"/>
      <c r="DO1" s="222"/>
      <c r="DP1" s="617" t="s">
        <v>213</v>
      </c>
      <c r="DQ1" s="618"/>
      <c r="DR1" s="618"/>
      <c r="DS1" s="618"/>
      <c r="DT1" s="618"/>
      <c r="DU1" s="618"/>
      <c r="DV1" s="618"/>
      <c r="DW1" s="618"/>
      <c r="DX1" s="618"/>
      <c r="DY1" s="618"/>
      <c r="DZ1" s="618"/>
      <c r="EA1" s="618"/>
      <c r="EB1" s="618"/>
      <c r="EC1" s="619"/>
      <c r="ED1" s="220"/>
      <c r="EE1" s="220"/>
      <c r="EF1" s="220"/>
      <c r="EG1" s="220"/>
      <c r="EH1" s="220"/>
      <c r="EI1" s="220"/>
      <c r="EJ1" s="220"/>
      <c r="EK1" s="220"/>
      <c r="EL1" s="220"/>
      <c r="EM1" s="220"/>
    </row>
    <row r="2" spans="2:143" ht="22.5" customHeight="1" x14ac:dyDescent="0.15">
      <c r="B2" s="223" t="s">
        <v>214</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6" customFormat="1" ht="11.25" customHeight="1" x14ac:dyDescent="0.15">
      <c r="B5" s="627" t="s">
        <v>225</v>
      </c>
      <c r="C5" s="628"/>
      <c r="D5" s="628"/>
      <c r="E5" s="628"/>
      <c r="F5" s="628"/>
      <c r="G5" s="628"/>
      <c r="H5" s="628"/>
      <c r="I5" s="628"/>
      <c r="J5" s="628"/>
      <c r="K5" s="628"/>
      <c r="L5" s="628"/>
      <c r="M5" s="628"/>
      <c r="N5" s="628"/>
      <c r="O5" s="628"/>
      <c r="P5" s="628"/>
      <c r="Q5" s="629"/>
      <c r="R5" s="630">
        <v>3373028</v>
      </c>
      <c r="S5" s="631"/>
      <c r="T5" s="631"/>
      <c r="U5" s="631"/>
      <c r="V5" s="631"/>
      <c r="W5" s="631"/>
      <c r="X5" s="631"/>
      <c r="Y5" s="632"/>
      <c r="Z5" s="633">
        <v>25.5</v>
      </c>
      <c r="AA5" s="633"/>
      <c r="AB5" s="633"/>
      <c r="AC5" s="633"/>
      <c r="AD5" s="634">
        <v>3198424</v>
      </c>
      <c r="AE5" s="634"/>
      <c r="AF5" s="634"/>
      <c r="AG5" s="634"/>
      <c r="AH5" s="634"/>
      <c r="AI5" s="634"/>
      <c r="AJ5" s="634"/>
      <c r="AK5" s="634"/>
      <c r="AL5" s="635">
        <v>49.8</v>
      </c>
      <c r="AM5" s="636"/>
      <c r="AN5" s="636"/>
      <c r="AO5" s="637"/>
      <c r="AP5" s="627" t="s">
        <v>226</v>
      </c>
      <c r="AQ5" s="628"/>
      <c r="AR5" s="628"/>
      <c r="AS5" s="628"/>
      <c r="AT5" s="628"/>
      <c r="AU5" s="628"/>
      <c r="AV5" s="628"/>
      <c r="AW5" s="628"/>
      <c r="AX5" s="628"/>
      <c r="AY5" s="628"/>
      <c r="AZ5" s="628"/>
      <c r="BA5" s="628"/>
      <c r="BB5" s="628"/>
      <c r="BC5" s="628"/>
      <c r="BD5" s="628"/>
      <c r="BE5" s="628"/>
      <c r="BF5" s="629"/>
      <c r="BG5" s="641">
        <v>3228098</v>
      </c>
      <c r="BH5" s="642"/>
      <c r="BI5" s="642"/>
      <c r="BJ5" s="642"/>
      <c r="BK5" s="642"/>
      <c r="BL5" s="642"/>
      <c r="BM5" s="642"/>
      <c r="BN5" s="643"/>
      <c r="BO5" s="644">
        <v>95.7</v>
      </c>
      <c r="BP5" s="644"/>
      <c r="BQ5" s="644"/>
      <c r="BR5" s="644"/>
      <c r="BS5" s="645">
        <v>29673</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86129</v>
      </c>
      <c r="S6" s="642"/>
      <c r="T6" s="642"/>
      <c r="U6" s="642"/>
      <c r="V6" s="642"/>
      <c r="W6" s="642"/>
      <c r="X6" s="642"/>
      <c r="Y6" s="643"/>
      <c r="Z6" s="644">
        <v>0.7</v>
      </c>
      <c r="AA6" s="644"/>
      <c r="AB6" s="644"/>
      <c r="AC6" s="644"/>
      <c r="AD6" s="645">
        <v>86129</v>
      </c>
      <c r="AE6" s="645"/>
      <c r="AF6" s="645"/>
      <c r="AG6" s="645"/>
      <c r="AH6" s="645"/>
      <c r="AI6" s="645"/>
      <c r="AJ6" s="645"/>
      <c r="AK6" s="645"/>
      <c r="AL6" s="646">
        <v>1.3</v>
      </c>
      <c r="AM6" s="647"/>
      <c r="AN6" s="647"/>
      <c r="AO6" s="648"/>
      <c r="AP6" s="638" t="s">
        <v>231</v>
      </c>
      <c r="AQ6" s="639"/>
      <c r="AR6" s="639"/>
      <c r="AS6" s="639"/>
      <c r="AT6" s="639"/>
      <c r="AU6" s="639"/>
      <c r="AV6" s="639"/>
      <c r="AW6" s="639"/>
      <c r="AX6" s="639"/>
      <c r="AY6" s="639"/>
      <c r="AZ6" s="639"/>
      <c r="BA6" s="639"/>
      <c r="BB6" s="639"/>
      <c r="BC6" s="639"/>
      <c r="BD6" s="639"/>
      <c r="BE6" s="639"/>
      <c r="BF6" s="640"/>
      <c r="BG6" s="641">
        <v>3228098</v>
      </c>
      <c r="BH6" s="642"/>
      <c r="BI6" s="642"/>
      <c r="BJ6" s="642"/>
      <c r="BK6" s="642"/>
      <c r="BL6" s="642"/>
      <c r="BM6" s="642"/>
      <c r="BN6" s="643"/>
      <c r="BO6" s="644">
        <v>95.7</v>
      </c>
      <c r="BP6" s="644"/>
      <c r="BQ6" s="644"/>
      <c r="BR6" s="644"/>
      <c r="BS6" s="645">
        <v>29673</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159303</v>
      </c>
      <c r="CS6" s="642"/>
      <c r="CT6" s="642"/>
      <c r="CU6" s="642"/>
      <c r="CV6" s="642"/>
      <c r="CW6" s="642"/>
      <c r="CX6" s="642"/>
      <c r="CY6" s="643"/>
      <c r="CZ6" s="635">
        <v>1.2</v>
      </c>
      <c r="DA6" s="636"/>
      <c r="DB6" s="636"/>
      <c r="DC6" s="655"/>
      <c r="DD6" s="650">
        <v>4000</v>
      </c>
      <c r="DE6" s="642"/>
      <c r="DF6" s="642"/>
      <c r="DG6" s="642"/>
      <c r="DH6" s="642"/>
      <c r="DI6" s="642"/>
      <c r="DJ6" s="642"/>
      <c r="DK6" s="642"/>
      <c r="DL6" s="642"/>
      <c r="DM6" s="642"/>
      <c r="DN6" s="642"/>
      <c r="DO6" s="642"/>
      <c r="DP6" s="643"/>
      <c r="DQ6" s="650">
        <v>159303</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8069</v>
      </c>
      <c r="S7" s="642"/>
      <c r="T7" s="642"/>
      <c r="U7" s="642"/>
      <c r="V7" s="642"/>
      <c r="W7" s="642"/>
      <c r="X7" s="642"/>
      <c r="Y7" s="643"/>
      <c r="Z7" s="644">
        <v>0.1</v>
      </c>
      <c r="AA7" s="644"/>
      <c r="AB7" s="644"/>
      <c r="AC7" s="644"/>
      <c r="AD7" s="645">
        <v>8069</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1194048</v>
      </c>
      <c r="BH7" s="642"/>
      <c r="BI7" s="642"/>
      <c r="BJ7" s="642"/>
      <c r="BK7" s="642"/>
      <c r="BL7" s="642"/>
      <c r="BM7" s="642"/>
      <c r="BN7" s="643"/>
      <c r="BO7" s="644">
        <v>35.4</v>
      </c>
      <c r="BP7" s="644"/>
      <c r="BQ7" s="644"/>
      <c r="BR7" s="644"/>
      <c r="BS7" s="645">
        <v>29673</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1644036</v>
      </c>
      <c r="CS7" s="642"/>
      <c r="CT7" s="642"/>
      <c r="CU7" s="642"/>
      <c r="CV7" s="642"/>
      <c r="CW7" s="642"/>
      <c r="CX7" s="642"/>
      <c r="CY7" s="643"/>
      <c r="CZ7" s="644">
        <v>12.5</v>
      </c>
      <c r="DA7" s="644"/>
      <c r="DB7" s="644"/>
      <c r="DC7" s="644"/>
      <c r="DD7" s="650">
        <v>76575</v>
      </c>
      <c r="DE7" s="642"/>
      <c r="DF7" s="642"/>
      <c r="DG7" s="642"/>
      <c r="DH7" s="642"/>
      <c r="DI7" s="642"/>
      <c r="DJ7" s="642"/>
      <c r="DK7" s="642"/>
      <c r="DL7" s="642"/>
      <c r="DM7" s="642"/>
      <c r="DN7" s="642"/>
      <c r="DO7" s="642"/>
      <c r="DP7" s="643"/>
      <c r="DQ7" s="650">
        <v>1422385</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14183</v>
      </c>
      <c r="S8" s="642"/>
      <c r="T8" s="642"/>
      <c r="U8" s="642"/>
      <c r="V8" s="642"/>
      <c r="W8" s="642"/>
      <c r="X8" s="642"/>
      <c r="Y8" s="643"/>
      <c r="Z8" s="644">
        <v>0.1</v>
      </c>
      <c r="AA8" s="644"/>
      <c r="AB8" s="644"/>
      <c r="AC8" s="644"/>
      <c r="AD8" s="645">
        <v>14183</v>
      </c>
      <c r="AE8" s="645"/>
      <c r="AF8" s="645"/>
      <c r="AG8" s="645"/>
      <c r="AH8" s="645"/>
      <c r="AI8" s="645"/>
      <c r="AJ8" s="645"/>
      <c r="AK8" s="645"/>
      <c r="AL8" s="646">
        <v>0.2</v>
      </c>
      <c r="AM8" s="647"/>
      <c r="AN8" s="647"/>
      <c r="AO8" s="648"/>
      <c r="AP8" s="638" t="s">
        <v>237</v>
      </c>
      <c r="AQ8" s="639"/>
      <c r="AR8" s="639"/>
      <c r="AS8" s="639"/>
      <c r="AT8" s="639"/>
      <c r="AU8" s="639"/>
      <c r="AV8" s="639"/>
      <c r="AW8" s="639"/>
      <c r="AX8" s="639"/>
      <c r="AY8" s="639"/>
      <c r="AZ8" s="639"/>
      <c r="BA8" s="639"/>
      <c r="BB8" s="639"/>
      <c r="BC8" s="639"/>
      <c r="BD8" s="639"/>
      <c r="BE8" s="639"/>
      <c r="BF8" s="640"/>
      <c r="BG8" s="641">
        <v>36526</v>
      </c>
      <c r="BH8" s="642"/>
      <c r="BI8" s="642"/>
      <c r="BJ8" s="642"/>
      <c r="BK8" s="642"/>
      <c r="BL8" s="642"/>
      <c r="BM8" s="642"/>
      <c r="BN8" s="643"/>
      <c r="BO8" s="644">
        <v>1.1000000000000001</v>
      </c>
      <c r="BP8" s="644"/>
      <c r="BQ8" s="644"/>
      <c r="BR8" s="644"/>
      <c r="BS8" s="650" t="s">
        <v>179</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5121001</v>
      </c>
      <c r="CS8" s="642"/>
      <c r="CT8" s="642"/>
      <c r="CU8" s="642"/>
      <c r="CV8" s="642"/>
      <c r="CW8" s="642"/>
      <c r="CX8" s="642"/>
      <c r="CY8" s="643"/>
      <c r="CZ8" s="644">
        <v>38.799999999999997</v>
      </c>
      <c r="DA8" s="644"/>
      <c r="DB8" s="644"/>
      <c r="DC8" s="644"/>
      <c r="DD8" s="650">
        <v>33982</v>
      </c>
      <c r="DE8" s="642"/>
      <c r="DF8" s="642"/>
      <c r="DG8" s="642"/>
      <c r="DH8" s="642"/>
      <c r="DI8" s="642"/>
      <c r="DJ8" s="642"/>
      <c r="DK8" s="642"/>
      <c r="DL8" s="642"/>
      <c r="DM8" s="642"/>
      <c r="DN8" s="642"/>
      <c r="DO8" s="642"/>
      <c r="DP8" s="643"/>
      <c r="DQ8" s="650">
        <v>2631888</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11866</v>
      </c>
      <c r="S9" s="642"/>
      <c r="T9" s="642"/>
      <c r="U9" s="642"/>
      <c r="V9" s="642"/>
      <c r="W9" s="642"/>
      <c r="X9" s="642"/>
      <c r="Y9" s="643"/>
      <c r="Z9" s="644">
        <v>0.1</v>
      </c>
      <c r="AA9" s="644"/>
      <c r="AB9" s="644"/>
      <c r="AC9" s="644"/>
      <c r="AD9" s="645">
        <v>11866</v>
      </c>
      <c r="AE9" s="645"/>
      <c r="AF9" s="645"/>
      <c r="AG9" s="645"/>
      <c r="AH9" s="645"/>
      <c r="AI9" s="645"/>
      <c r="AJ9" s="645"/>
      <c r="AK9" s="645"/>
      <c r="AL9" s="646">
        <v>0.2</v>
      </c>
      <c r="AM9" s="647"/>
      <c r="AN9" s="647"/>
      <c r="AO9" s="648"/>
      <c r="AP9" s="638" t="s">
        <v>240</v>
      </c>
      <c r="AQ9" s="639"/>
      <c r="AR9" s="639"/>
      <c r="AS9" s="639"/>
      <c r="AT9" s="639"/>
      <c r="AU9" s="639"/>
      <c r="AV9" s="639"/>
      <c r="AW9" s="639"/>
      <c r="AX9" s="639"/>
      <c r="AY9" s="639"/>
      <c r="AZ9" s="639"/>
      <c r="BA9" s="639"/>
      <c r="BB9" s="639"/>
      <c r="BC9" s="639"/>
      <c r="BD9" s="639"/>
      <c r="BE9" s="639"/>
      <c r="BF9" s="640"/>
      <c r="BG9" s="641">
        <v>909234</v>
      </c>
      <c r="BH9" s="642"/>
      <c r="BI9" s="642"/>
      <c r="BJ9" s="642"/>
      <c r="BK9" s="642"/>
      <c r="BL9" s="642"/>
      <c r="BM9" s="642"/>
      <c r="BN9" s="643"/>
      <c r="BO9" s="644">
        <v>27</v>
      </c>
      <c r="BP9" s="644"/>
      <c r="BQ9" s="644"/>
      <c r="BR9" s="644"/>
      <c r="BS9" s="650" t="s">
        <v>179</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1353953</v>
      </c>
      <c r="CS9" s="642"/>
      <c r="CT9" s="642"/>
      <c r="CU9" s="642"/>
      <c r="CV9" s="642"/>
      <c r="CW9" s="642"/>
      <c r="CX9" s="642"/>
      <c r="CY9" s="643"/>
      <c r="CZ9" s="644">
        <v>10.3</v>
      </c>
      <c r="DA9" s="644"/>
      <c r="DB9" s="644"/>
      <c r="DC9" s="644"/>
      <c r="DD9" s="650">
        <v>53120</v>
      </c>
      <c r="DE9" s="642"/>
      <c r="DF9" s="642"/>
      <c r="DG9" s="642"/>
      <c r="DH9" s="642"/>
      <c r="DI9" s="642"/>
      <c r="DJ9" s="642"/>
      <c r="DK9" s="642"/>
      <c r="DL9" s="642"/>
      <c r="DM9" s="642"/>
      <c r="DN9" s="642"/>
      <c r="DO9" s="642"/>
      <c r="DP9" s="643"/>
      <c r="DQ9" s="650">
        <v>1245519</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179</v>
      </c>
      <c r="S10" s="642"/>
      <c r="T10" s="642"/>
      <c r="U10" s="642"/>
      <c r="V10" s="642"/>
      <c r="W10" s="642"/>
      <c r="X10" s="642"/>
      <c r="Y10" s="643"/>
      <c r="Z10" s="644" t="s">
        <v>179</v>
      </c>
      <c r="AA10" s="644"/>
      <c r="AB10" s="644"/>
      <c r="AC10" s="644"/>
      <c r="AD10" s="645" t="s">
        <v>179</v>
      </c>
      <c r="AE10" s="645"/>
      <c r="AF10" s="645"/>
      <c r="AG10" s="645"/>
      <c r="AH10" s="645"/>
      <c r="AI10" s="645"/>
      <c r="AJ10" s="645"/>
      <c r="AK10" s="645"/>
      <c r="AL10" s="646" t="s">
        <v>179</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87291</v>
      </c>
      <c r="BH10" s="642"/>
      <c r="BI10" s="642"/>
      <c r="BJ10" s="642"/>
      <c r="BK10" s="642"/>
      <c r="BL10" s="642"/>
      <c r="BM10" s="642"/>
      <c r="BN10" s="643"/>
      <c r="BO10" s="644">
        <v>2.6</v>
      </c>
      <c r="BP10" s="644"/>
      <c r="BQ10" s="644"/>
      <c r="BR10" s="644"/>
      <c r="BS10" s="650" t="s">
        <v>179</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9188</v>
      </c>
      <c r="CS10" s="642"/>
      <c r="CT10" s="642"/>
      <c r="CU10" s="642"/>
      <c r="CV10" s="642"/>
      <c r="CW10" s="642"/>
      <c r="CX10" s="642"/>
      <c r="CY10" s="643"/>
      <c r="CZ10" s="644">
        <v>0.1</v>
      </c>
      <c r="DA10" s="644"/>
      <c r="DB10" s="644"/>
      <c r="DC10" s="644"/>
      <c r="DD10" s="650" t="s">
        <v>179</v>
      </c>
      <c r="DE10" s="642"/>
      <c r="DF10" s="642"/>
      <c r="DG10" s="642"/>
      <c r="DH10" s="642"/>
      <c r="DI10" s="642"/>
      <c r="DJ10" s="642"/>
      <c r="DK10" s="642"/>
      <c r="DL10" s="642"/>
      <c r="DM10" s="642"/>
      <c r="DN10" s="642"/>
      <c r="DO10" s="642"/>
      <c r="DP10" s="643"/>
      <c r="DQ10" s="650">
        <v>8188</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179</v>
      </c>
      <c r="S11" s="642"/>
      <c r="T11" s="642"/>
      <c r="U11" s="642"/>
      <c r="V11" s="642"/>
      <c r="W11" s="642"/>
      <c r="X11" s="642"/>
      <c r="Y11" s="643"/>
      <c r="Z11" s="644" t="s">
        <v>179</v>
      </c>
      <c r="AA11" s="644"/>
      <c r="AB11" s="644"/>
      <c r="AC11" s="644"/>
      <c r="AD11" s="645" t="s">
        <v>179</v>
      </c>
      <c r="AE11" s="645"/>
      <c r="AF11" s="645"/>
      <c r="AG11" s="645"/>
      <c r="AH11" s="645"/>
      <c r="AI11" s="645"/>
      <c r="AJ11" s="645"/>
      <c r="AK11" s="645"/>
      <c r="AL11" s="646" t="s">
        <v>179</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160997</v>
      </c>
      <c r="BH11" s="642"/>
      <c r="BI11" s="642"/>
      <c r="BJ11" s="642"/>
      <c r="BK11" s="642"/>
      <c r="BL11" s="642"/>
      <c r="BM11" s="642"/>
      <c r="BN11" s="643"/>
      <c r="BO11" s="644">
        <v>4.8</v>
      </c>
      <c r="BP11" s="644"/>
      <c r="BQ11" s="644"/>
      <c r="BR11" s="644"/>
      <c r="BS11" s="650">
        <v>29673</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281280</v>
      </c>
      <c r="CS11" s="642"/>
      <c r="CT11" s="642"/>
      <c r="CU11" s="642"/>
      <c r="CV11" s="642"/>
      <c r="CW11" s="642"/>
      <c r="CX11" s="642"/>
      <c r="CY11" s="643"/>
      <c r="CZ11" s="644">
        <v>2.1</v>
      </c>
      <c r="DA11" s="644"/>
      <c r="DB11" s="644"/>
      <c r="DC11" s="644"/>
      <c r="DD11" s="650">
        <v>62731</v>
      </c>
      <c r="DE11" s="642"/>
      <c r="DF11" s="642"/>
      <c r="DG11" s="642"/>
      <c r="DH11" s="642"/>
      <c r="DI11" s="642"/>
      <c r="DJ11" s="642"/>
      <c r="DK11" s="642"/>
      <c r="DL11" s="642"/>
      <c r="DM11" s="642"/>
      <c r="DN11" s="642"/>
      <c r="DO11" s="642"/>
      <c r="DP11" s="643"/>
      <c r="DQ11" s="650">
        <v>220877</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484335</v>
      </c>
      <c r="S12" s="642"/>
      <c r="T12" s="642"/>
      <c r="U12" s="642"/>
      <c r="V12" s="642"/>
      <c r="W12" s="642"/>
      <c r="X12" s="642"/>
      <c r="Y12" s="643"/>
      <c r="Z12" s="644">
        <v>3.7</v>
      </c>
      <c r="AA12" s="644"/>
      <c r="AB12" s="644"/>
      <c r="AC12" s="644"/>
      <c r="AD12" s="645">
        <v>484335</v>
      </c>
      <c r="AE12" s="645"/>
      <c r="AF12" s="645"/>
      <c r="AG12" s="645"/>
      <c r="AH12" s="645"/>
      <c r="AI12" s="645"/>
      <c r="AJ12" s="645"/>
      <c r="AK12" s="645"/>
      <c r="AL12" s="646">
        <v>7.5</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1698401</v>
      </c>
      <c r="BH12" s="642"/>
      <c r="BI12" s="642"/>
      <c r="BJ12" s="642"/>
      <c r="BK12" s="642"/>
      <c r="BL12" s="642"/>
      <c r="BM12" s="642"/>
      <c r="BN12" s="643"/>
      <c r="BO12" s="644">
        <v>50.4</v>
      </c>
      <c r="BP12" s="644"/>
      <c r="BQ12" s="644"/>
      <c r="BR12" s="644"/>
      <c r="BS12" s="650" t="s">
        <v>179</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155679</v>
      </c>
      <c r="CS12" s="642"/>
      <c r="CT12" s="642"/>
      <c r="CU12" s="642"/>
      <c r="CV12" s="642"/>
      <c r="CW12" s="642"/>
      <c r="CX12" s="642"/>
      <c r="CY12" s="643"/>
      <c r="CZ12" s="644">
        <v>1.2</v>
      </c>
      <c r="DA12" s="644"/>
      <c r="DB12" s="644"/>
      <c r="DC12" s="644"/>
      <c r="DD12" s="650">
        <v>19634</v>
      </c>
      <c r="DE12" s="642"/>
      <c r="DF12" s="642"/>
      <c r="DG12" s="642"/>
      <c r="DH12" s="642"/>
      <c r="DI12" s="642"/>
      <c r="DJ12" s="642"/>
      <c r="DK12" s="642"/>
      <c r="DL12" s="642"/>
      <c r="DM12" s="642"/>
      <c r="DN12" s="642"/>
      <c r="DO12" s="642"/>
      <c r="DP12" s="643"/>
      <c r="DQ12" s="650">
        <v>120244</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t="s">
        <v>138</v>
      </c>
      <c r="S13" s="642"/>
      <c r="T13" s="642"/>
      <c r="U13" s="642"/>
      <c r="V13" s="642"/>
      <c r="W13" s="642"/>
      <c r="X13" s="642"/>
      <c r="Y13" s="643"/>
      <c r="Z13" s="644" t="s">
        <v>138</v>
      </c>
      <c r="AA13" s="644"/>
      <c r="AB13" s="644"/>
      <c r="AC13" s="644"/>
      <c r="AD13" s="645" t="s">
        <v>179</v>
      </c>
      <c r="AE13" s="645"/>
      <c r="AF13" s="645"/>
      <c r="AG13" s="645"/>
      <c r="AH13" s="645"/>
      <c r="AI13" s="645"/>
      <c r="AJ13" s="645"/>
      <c r="AK13" s="645"/>
      <c r="AL13" s="646" t="s">
        <v>179</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1691460</v>
      </c>
      <c r="BH13" s="642"/>
      <c r="BI13" s="642"/>
      <c r="BJ13" s="642"/>
      <c r="BK13" s="642"/>
      <c r="BL13" s="642"/>
      <c r="BM13" s="642"/>
      <c r="BN13" s="643"/>
      <c r="BO13" s="644">
        <v>50.1</v>
      </c>
      <c r="BP13" s="644"/>
      <c r="BQ13" s="644"/>
      <c r="BR13" s="644"/>
      <c r="BS13" s="650" t="s">
        <v>179</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840024</v>
      </c>
      <c r="CS13" s="642"/>
      <c r="CT13" s="642"/>
      <c r="CU13" s="642"/>
      <c r="CV13" s="642"/>
      <c r="CW13" s="642"/>
      <c r="CX13" s="642"/>
      <c r="CY13" s="643"/>
      <c r="CZ13" s="644">
        <v>6.4</v>
      </c>
      <c r="DA13" s="644"/>
      <c r="DB13" s="644"/>
      <c r="DC13" s="644"/>
      <c r="DD13" s="650">
        <v>456502</v>
      </c>
      <c r="DE13" s="642"/>
      <c r="DF13" s="642"/>
      <c r="DG13" s="642"/>
      <c r="DH13" s="642"/>
      <c r="DI13" s="642"/>
      <c r="DJ13" s="642"/>
      <c r="DK13" s="642"/>
      <c r="DL13" s="642"/>
      <c r="DM13" s="642"/>
      <c r="DN13" s="642"/>
      <c r="DO13" s="642"/>
      <c r="DP13" s="643"/>
      <c r="DQ13" s="650">
        <v>463879</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179</v>
      </c>
      <c r="S14" s="642"/>
      <c r="T14" s="642"/>
      <c r="U14" s="642"/>
      <c r="V14" s="642"/>
      <c r="W14" s="642"/>
      <c r="X14" s="642"/>
      <c r="Y14" s="643"/>
      <c r="Z14" s="644" t="s">
        <v>179</v>
      </c>
      <c r="AA14" s="644"/>
      <c r="AB14" s="644"/>
      <c r="AC14" s="644"/>
      <c r="AD14" s="645" t="s">
        <v>179</v>
      </c>
      <c r="AE14" s="645"/>
      <c r="AF14" s="645"/>
      <c r="AG14" s="645"/>
      <c r="AH14" s="645"/>
      <c r="AI14" s="645"/>
      <c r="AJ14" s="645"/>
      <c r="AK14" s="645"/>
      <c r="AL14" s="646" t="s">
        <v>179</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94451</v>
      </c>
      <c r="BH14" s="642"/>
      <c r="BI14" s="642"/>
      <c r="BJ14" s="642"/>
      <c r="BK14" s="642"/>
      <c r="BL14" s="642"/>
      <c r="BM14" s="642"/>
      <c r="BN14" s="643"/>
      <c r="BO14" s="644">
        <v>2.8</v>
      </c>
      <c r="BP14" s="644"/>
      <c r="BQ14" s="644"/>
      <c r="BR14" s="644"/>
      <c r="BS14" s="650" t="s">
        <v>179</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946592</v>
      </c>
      <c r="CS14" s="642"/>
      <c r="CT14" s="642"/>
      <c r="CU14" s="642"/>
      <c r="CV14" s="642"/>
      <c r="CW14" s="642"/>
      <c r="CX14" s="642"/>
      <c r="CY14" s="643"/>
      <c r="CZ14" s="644">
        <v>7.2</v>
      </c>
      <c r="DA14" s="644"/>
      <c r="DB14" s="644"/>
      <c r="DC14" s="644"/>
      <c r="DD14" s="650">
        <v>442336</v>
      </c>
      <c r="DE14" s="642"/>
      <c r="DF14" s="642"/>
      <c r="DG14" s="642"/>
      <c r="DH14" s="642"/>
      <c r="DI14" s="642"/>
      <c r="DJ14" s="642"/>
      <c r="DK14" s="642"/>
      <c r="DL14" s="642"/>
      <c r="DM14" s="642"/>
      <c r="DN14" s="642"/>
      <c r="DO14" s="642"/>
      <c r="DP14" s="643"/>
      <c r="DQ14" s="650">
        <v>496747</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26826</v>
      </c>
      <c r="S15" s="642"/>
      <c r="T15" s="642"/>
      <c r="U15" s="642"/>
      <c r="V15" s="642"/>
      <c r="W15" s="642"/>
      <c r="X15" s="642"/>
      <c r="Y15" s="643"/>
      <c r="Z15" s="644">
        <v>0.2</v>
      </c>
      <c r="AA15" s="644"/>
      <c r="AB15" s="644"/>
      <c r="AC15" s="644"/>
      <c r="AD15" s="645">
        <v>26826</v>
      </c>
      <c r="AE15" s="645"/>
      <c r="AF15" s="645"/>
      <c r="AG15" s="645"/>
      <c r="AH15" s="645"/>
      <c r="AI15" s="645"/>
      <c r="AJ15" s="645"/>
      <c r="AK15" s="645"/>
      <c r="AL15" s="646">
        <v>0.4</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241198</v>
      </c>
      <c r="BH15" s="642"/>
      <c r="BI15" s="642"/>
      <c r="BJ15" s="642"/>
      <c r="BK15" s="642"/>
      <c r="BL15" s="642"/>
      <c r="BM15" s="642"/>
      <c r="BN15" s="643"/>
      <c r="BO15" s="644">
        <v>7.2</v>
      </c>
      <c r="BP15" s="644"/>
      <c r="BQ15" s="644"/>
      <c r="BR15" s="644"/>
      <c r="BS15" s="650" t="s">
        <v>179</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1214341</v>
      </c>
      <c r="CS15" s="642"/>
      <c r="CT15" s="642"/>
      <c r="CU15" s="642"/>
      <c r="CV15" s="642"/>
      <c r="CW15" s="642"/>
      <c r="CX15" s="642"/>
      <c r="CY15" s="643"/>
      <c r="CZ15" s="644">
        <v>9.1999999999999993</v>
      </c>
      <c r="DA15" s="644"/>
      <c r="DB15" s="644"/>
      <c r="DC15" s="644"/>
      <c r="DD15" s="650">
        <v>360421</v>
      </c>
      <c r="DE15" s="642"/>
      <c r="DF15" s="642"/>
      <c r="DG15" s="642"/>
      <c r="DH15" s="642"/>
      <c r="DI15" s="642"/>
      <c r="DJ15" s="642"/>
      <c r="DK15" s="642"/>
      <c r="DL15" s="642"/>
      <c r="DM15" s="642"/>
      <c r="DN15" s="642"/>
      <c r="DO15" s="642"/>
      <c r="DP15" s="643"/>
      <c r="DQ15" s="650">
        <v>827292</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138</v>
      </c>
      <c r="S16" s="642"/>
      <c r="T16" s="642"/>
      <c r="U16" s="642"/>
      <c r="V16" s="642"/>
      <c r="W16" s="642"/>
      <c r="X16" s="642"/>
      <c r="Y16" s="643"/>
      <c r="Z16" s="644" t="s">
        <v>179</v>
      </c>
      <c r="AA16" s="644"/>
      <c r="AB16" s="644"/>
      <c r="AC16" s="644"/>
      <c r="AD16" s="645" t="s">
        <v>179</v>
      </c>
      <c r="AE16" s="645"/>
      <c r="AF16" s="645"/>
      <c r="AG16" s="645"/>
      <c r="AH16" s="645"/>
      <c r="AI16" s="645"/>
      <c r="AJ16" s="645"/>
      <c r="AK16" s="645"/>
      <c r="AL16" s="646" t="s">
        <v>179</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179</v>
      </c>
      <c r="BH16" s="642"/>
      <c r="BI16" s="642"/>
      <c r="BJ16" s="642"/>
      <c r="BK16" s="642"/>
      <c r="BL16" s="642"/>
      <c r="BM16" s="642"/>
      <c r="BN16" s="643"/>
      <c r="BO16" s="644" t="s">
        <v>179</v>
      </c>
      <c r="BP16" s="644"/>
      <c r="BQ16" s="644"/>
      <c r="BR16" s="644"/>
      <c r="BS16" s="650" t="s">
        <v>179</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37322</v>
      </c>
      <c r="CS16" s="642"/>
      <c r="CT16" s="642"/>
      <c r="CU16" s="642"/>
      <c r="CV16" s="642"/>
      <c r="CW16" s="642"/>
      <c r="CX16" s="642"/>
      <c r="CY16" s="643"/>
      <c r="CZ16" s="644">
        <v>0.3</v>
      </c>
      <c r="DA16" s="644"/>
      <c r="DB16" s="644"/>
      <c r="DC16" s="644"/>
      <c r="DD16" s="650" t="s">
        <v>179</v>
      </c>
      <c r="DE16" s="642"/>
      <c r="DF16" s="642"/>
      <c r="DG16" s="642"/>
      <c r="DH16" s="642"/>
      <c r="DI16" s="642"/>
      <c r="DJ16" s="642"/>
      <c r="DK16" s="642"/>
      <c r="DL16" s="642"/>
      <c r="DM16" s="642"/>
      <c r="DN16" s="642"/>
      <c r="DO16" s="642"/>
      <c r="DP16" s="643"/>
      <c r="DQ16" s="650">
        <v>6324</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9659</v>
      </c>
      <c r="S17" s="642"/>
      <c r="T17" s="642"/>
      <c r="U17" s="642"/>
      <c r="V17" s="642"/>
      <c r="W17" s="642"/>
      <c r="X17" s="642"/>
      <c r="Y17" s="643"/>
      <c r="Z17" s="644">
        <v>0.1</v>
      </c>
      <c r="AA17" s="644"/>
      <c r="AB17" s="644"/>
      <c r="AC17" s="644"/>
      <c r="AD17" s="645">
        <v>9659</v>
      </c>
      <c r="AE17" s="645"/>
      <c r="AF17" s="645"/>
      <c r="AG17" s="645"/>
      <c r="AH17" s="645"/>
      <c r="AI17" s="645"/>
      <c r="AJ17" s="645"/>
      <c r="AK17" s="645"/>
      <c r="AL17" s="646">
        <v>0.2</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179</v>
      </c>
      <c r="BH17" s="642"/>
      <c r="BI17" s="642"/>
      <c r="BJ17" s="642"/>
      <c r="BK17" s="642"/>
      <c r="BL17" s="642"/>
      <c r="BM17" s="642"/>
      <c r="BN17" s="643"/>
      <c r="BO17" s="644" t="s">
        <v>179</v>
      </c>
      <c r="BP17" s="644"/>
      <c r="BQ17" s="644"/>
      <c r="BR17" s="644"/>
      <c r="BS17" s="650" t="s">
        <v>179</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1421754</v>
      </c>
      <c r="CS17" s="642"/>
      <c r="CT17" s="642"/>
      <c r="CU17" s="642"/>
      <c r="CV17" s="642"/>
      <c r="CW17" s="642"/>
      <c r="CX17" s="642"/>
      <c r="CY17" s="643"/>
      <c r="CZ17" s="644">
        <v>10.8</v>
      </c>
      <c r="DA17" s="644"/>
      <c r="DB17" s="644"/>
      <c r="DC17" s="644"/>
      <c r="DD17" s="650" t="s">
        <v>179</v>
      </c>
      <c r="DE17" s="642"/>
      <c r="DF17" s="642"/>
      <c r="DG17" s="642"/>
      <c r="DH17" s="642"/>
      <c r="DI17" s="642"/>
      <c r="DJ17" s="642"/>
      <c r="DK17" s="642"/>
      <c r="DL17" s="642"/>
      <c r="DM17" s="642"/>
      <c r="DN17" s="642"/>
      <c r="DO17" s="642"/>
      <c r="DP17" s="643"/>
      <c r="DQ17" s="650">
        <v>1369188</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3736144</v>
      </c>
      <c r="S18" s="642"/>
      <c r="T18" s="642"/>
      <c r="U18" s="642"/>
      <c r="V18" s="642"/>
      <c r="W18" s="642"/>
      <c r="X18" s="642"/>
      <c r="Y18" s="643"/>
      <c r="Z18" s="644">
        <v>28.2</v>
      </c>
      <c r="AA18" s="644"/>
      <c r="AB18" s="644"/>
      <c r="AC18" s="644"/>
      <c r="AD18" s="645">
        <v>2554272</v>
      </c>
      <c r="AE18" s="645"/>
      <c r="AF18" s="645"/>
      <c r="AG18" s="645"/>
      <c r="AH18" s="645"/>
      <c r="AI18" s="645"/>
      <c r="AJ18" s="645"/>
      <c r="AK18" s="645"/>
      <c r="AL18" s="646">
        <v>39.799999999999997</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179</v>
      </c>
      <c r="BH18" s="642"/>
      <c r="BI18" s="642"/>
      <c r="BJ18" s="642"/>
      <c r="BK18" s="642"/>
      <c r="BL18" s="642"/>
      <c r="BM18" s="642"/>
      <c r="BN18" s="643"/>
      <c r="BO18" s="644" t="s">
        <v>179</v>
      </c>
      <c r="BP18" s="644"/>
      <c r="BQ18" s="644"/>
      <c r="BR18" s="644"/>
      <c r="BS18" s="650" t="s">
        <v>179</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179</v>
      </c>
      <c r="CS18" s="642"/>
      <c r="CT18" s="642"/>
      <c r="CU18" s="642"/>
      <c r="CV18" s="642"/>
      <c r="CW18" s="642"/>
      <c r="CX18" s="642"/>
      <c r="CY18" s="643"/>
      <c r="CZ18" s="644" t="s">
        <v>179</v>
      </c>
      <c r="DA18" s="644"/>
      <c r="DB18" s="644"/>
      <c r="DC18" s="644"/>
      <c r="DD18" s="650" t="s">
        <v>179</v>
      </c>
      <c r="DE18" s="642"/>
      <c r="DF18" s="642"/>
      <c r="DG18" s="642"/>
      <c r="DH18" s="642"/>
      <c r="DI18" s="642"/>
      <c r="DJ18" s="642"/>
      <c r="DK18" s="642"/>
      <c r="DL18" s="642"/>
      <c r="DM18" s="642"/>
      <c r="DN18" s="642"/>
      <c r="DO18" s="642"/>
      <c r="DP18" s="643"/>
      <c r="DQ18" s="650" t="s">
        <v>179</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2554272</v>
      </c>
      <c r="S19" s="642"/>
      <c r="T19" s="642"/>
      <c r="U19" s="642"/>
      <c r="V19" s="642"/>
      <c r="W19" s="642"/>
      <c r="X19" s="642"/>
      <c r="Y19" s="643"/>
      <c r="Z19" s="644">
        <v>19.3</v>
      </c>
      <c r="AA19" s="644"/>
      <c r="AB19" s="644"/>
      <c r="AC19" s="644"/>
      <c r="AD19" s="645">
        <v>2554272</v>
      </c>
      <c r="AE19" s="645"/>
      <c r="AF19" s="645"/>
      <c r="AG19" s="645"/>
      <c r="AH19" s="645"/>
      <c r="AI19" s="645"/>
      <c r="AJ19" s="645"/>
      <c r="AK19" s="645"/>
      <c r="AL19" s="646">
        <v>39.799999999999997</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144930</v>
      </c>
      <c r="BH19" s="642"/>
      <c r="BI19" s="642"/>
      <c r="BJ19" s="642"/>
      <c r="BK19" s="642"/>
      <c r="BL19" s="642"/>
      <c r="BM19" s="642"/>
      <c r="BN19" s="643"/>
      <c r="BO19" s="644">
        <v>4.3</v>
      </c>
      <c r="BP19" s="644"/>
      <c r="BQ19" s="644"/>
      <c r="BR19" s="644"/>
      <c r="BS19" s="650" t="s">
        <v>179</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179</v>
      </c>
      <c r="CS19" s="642"/>
      <c r="CT19" s="642"/>
      <c r="CU19" s="642"/>
      <c r="CV19" s="642"/>
      <c r="CW19" s="642"/>
      <c r="CX19" s="642"/>
      <c r="CY19" s="643"/>
      <c r="CZ19" s="644" t="s">
        <v>179</v>
      </c>
      <c r="DA19" s="644"/>
      <c r="DB19" s="644"/>
      <c r="DC19" s="644"/>
      <c r="DD19" s="650" t="s">
        <v>179</v>
      </c>
      <c r="DE19" s="642"/>
      <c r="DF19" s="642"/>
      <c r="DG19" s="642"/>
      <c r="DH19" s="642"/>
      <c r="DI19" s="642"/>
      <c r="DJ19" s="642"/>
      <c r="DK19" s="642"/>
      <c r="DL19" s="642"/>
      <c r="DM19" s="642"/>
      <c r="DN19" s="642"/>
      <c r="DO19" s="642"/>
      <c r="DP19" s="643"/>
      <c r="DQ19" s="650" t="s">
        <v>179</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1181872</v>
      </c>
      <c r="S20" s="642"/>
      <c r="T20" s="642"/>
      <c r="U20" s="642"/>
      <c r="V20" s="642"/>
      <c r="W20" s="642"/>
      <c r="X20" s="642"/>
      <c r="Y20" s="643"/>
      <c r="Z20" s="644">
        <v>8.9</v>
      </c>
      <c r="AA20" s="644"/>
      <c r="AB20" s="644"/>
      <c r="AC20" s="644"/>
      <c r="AD20" s="645" t="s">
        <v>179</v>
      </c>
      <c r="AE20" s="645"/>
      <c r="AF20" s="645"/>
      <c r="AG20" s="645"/>
      <c r="AH20" s="645"/>
      <c r="AI20" s="645"/>
      <c r="AJ20" s="645"/>
      <c r="AK20" s="645"/>
      <c r="AL20" s="646" t="s">
        <v>179</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144930</v>
      </c>
      <c r="BH20" s="642"/>
      <c r="BI20" s="642"/>
      <c r="BJ20" s="642"/>
      <c r="BK20" s="642"/>
      <c r="BL20" s="642"/>
      <c r="BM20" s="642"/>
      <c r="BN20" s="643"/>
      <c r="BO20" s="644">
        <v>4.3</v>
      </c>
      <c r="BP20" s="644"/>
      <c r="BQ20" s="644"/>
      <c r="BR20" s="644"/>
      <c r="BS20" s="650" t="s">
        <v>179</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13184473</v>
      </c>
      <c r="CS20" s="642"/>
      <c r="CT20" s="642"/>
      <c r="CU20" s="642"/>
      <c r="CV20" s="642"/>
      <c r="CW20" s="642"/>
      <c r="CX20" s="642"/>
      <c r="CY20" s="643"/>
      <c r="CZ20" s="644">
        <v>100</v>
      </c>
      <c r="DA20" s="644"/>
      <c r="DB20" s="644"/>
      <c r="DC20" s="644"/>
      <c r="DD20" s="650">
        <v>1509301</v>
      </c>
      <c r="DE20" s="642"/>
      <c r="DF20" s="642"/>
      <c r="DG20" s="642"/>
      <c r="DH20" s="642"/>
      <c r="DI20" s="642"/>
      <c r="DJ20" s="642"/>
      <c r="DK20" s="642"/>
      <c r="DL20" s="642"/>
      <c r="DM20" s="642"/>
      <c r="DN20" s="642"/>
      <c r="DO20" s="642"/>
      <c r="DP20" s="643"/>
      <c r="DQ20" s="650">
        <v>8971834</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179</v>
      </c>
      <c r="S21" s="642"/>
      <c r="T21" s="642"/>
      <c r="U21" s="642"/>
      <c r="V21" s="642"/>
      <c r="W21" s="642"/>
      <c r="X21" s="642"/>
      <c r="Y21" s="643"/>
      <c r="Z21" s="644" t="s">
        <v>179</v>
      </c>
      <c r="AA21" s="644"/>
      <c r="AB21" s="644"/>
      <c r="AC21" s="644"/>
      <c r="AD21" s="645" t="s">
        <v>179</v>
      </c>
      <c r="AE21" s="645"/>
      <c r="AF21" s="645"/>
      <c r="AG21" s="645"/>
      <c r="AH21" s="645"/>
      <c r="AI21" s="645"/>
      <c r="AJ21" s="645"/>
      <c r="AK21" s="645"/>
      <c r="AL21" s="646" t="s">
        <v>179</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179</v>
      </c>
      <c r="BH21" s="642"/>
      <c r="BI21" s="642"/>
      <c r="BJ21" s="642"/>
      <c r="BK21" s="642"/>
      <c r="BL21" s="642"/>
      <c r="BM21" s="642"/>
      <c r="BN21" s="643"/>
      <c r="BO21" s="644" t="s">
        <v>179</v>
      </c>
      <c r="BP21" s="644"/>
      <c r="BQ21" s="644"/>
      <c r="BR21" s="644"/>
      <c r="BS21" s="650" t="s">
        <v>179</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7750239</v>
      </c>
      <c r="S22" s="642"/>
      <c r="T22" s="642"/>
      <c r="U22" s="642"/>
      <c r="V22" s="642"/>
      <c r="W22" s="642"/>
      <c r="X22" s="642"/>
      <c r="Y22" s="643"/>
      <c r="Z22" s="644">
        <v>58.6</v>
      </c>
      <c r="AA22" s="644"/>
      <c r="AB22" s="644"/>
      <c r="AC22" s="644"/>
      <c r="AD22" s="645">
        <v>6393763</v>
      </c>
      <c r="AE22" s="645"/>
      <c r="AF22" s="645"/>
      <c r="AG22" s="645"/>
      <c r="AH22" s="645"/>
      <c r="AI22" s="645"/>
      <c r="AJ22" s="645"/>
      <c r="AK22" s="645"/>
      <c r="AL22" s="646">
        <v>99.5</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179</v>
      </c>
      <c r="BH22" s="642"/>
      <c r="BI22" s="642"/>
      <c r="BJ22" s="642"/>
      <c r="BK22" s="642"/>
      <c r="BL22" s="642"/>
      <c r="BM22" s="642"/>
      <c r="BN22" s="643"/>
      <c r="BO22" s="644" t="s">
        <v>179</v>
      </c>
      <c r="BP22" s="644"/>
      <c r="BQ22" s="644"/>
      <c r="BR22" s="644"/>
      <c r="BS22" s="650" t="s">
        <v>179</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3029</v>
      </c>
      <c r="S23" s="642"/>
      <c r="T23" s="642"/>
      <c r="U23" s="642"/>
      <c r="V23" s="642"/>
      <c r="W23" s="642"/>
      <c r="X23" s="642"/>
      <c r="Y23" s="643"/>
      <c r="Z23" s="644">
        <v>0</v>
      </c>
      <c r="AA23" s="644"/>
      <c r="AB23" s="644"/>
      <c r="AC23" s="644"/>
      <c r="AD23" s="645">
        <v>3029</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v>144930</v>
      </c>
      <c r="BH23" s="642"/>
      <c r="BI23" s="642"/>
      <c r="BJ23" s="642"/>
      <c r="BK23" s="642"/>
      <c r="BL23" s="642"/>
      <c r="BM23" s="642"/>
      <c r="BN23" s="643"/>
      <c r="BO23" s="644">
        <v>4.3</v>
      </c>
      <c r="BP23" s="644"/>
      <c r="BQ23" s="644"/>
      <c r="BR23" s="644"/>
      <c r="BS23" s="650" t="s">
        <v>179</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3" t="s">
        <v>285</v>
      </c>
      <c r="DM23" s="674"/>
      <c r="DN23" s="674"/>
      <c r="DO23" s="674"/>
      <c r="DP23" s="674"/>
      <c r="DQ23" s="674"/>
      <c r="DR23" s="674"/>
      <c r="DS23" s="674"/>
      <c r="DT23" s="674"/>
      <c r="DU23" s="674"/>
      <c r="DV23" s="675"/>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102316</v>
      </c>
      <c r="S24" s="642"/>
      <c r="T24" s="642"/>
      <c r="U24" s="642"/>
      <c r="V24" s="642"/>
      <c r="W24" s="642"/>
      <c r="X24" s="642"/>
      <c r="Y24" s="643"/>
      <c r="Z24" s="644">
        <v>0.8</v>
      </c>
      <c r="AA24" s="644"/>
      <c r="AB24" s="644"/>
      <c r="AC24" s="644"/>
      <c r="AD24" s="645" t="s">
        <v>179</v>
      </c>
      <c r="AE24" s="645"/>
      <c r="AF24" s="645"/>
      <c r="AG24" s="645"/>
      <c r="AH24" s="645"/>
      <c r="AI24" s="645"/>
      <c r="AJ24" s="645"/>
      <c r="AK24" s="645"/>
      <c r="AL24" s="646" t="s">
        <v>179</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179</v>
      </c>
      <c r="BH24" s="642"/>
      <c r="BI24" s="642"/>
      <c r="BJ24" s="642"/>
      <c r="BK24" s="642"/>
      <c r="BL24" s="642"/>
      <c r="BM24" s="642"/>
      <c r="BN24" s="643"/>
      <c r="BO24" s="644" t="s">
        <v>179</v>
      </c>
      <c r="BP24" s="644"/>
      <c r="BQ24" s="644"/>
      <c r="BR24" s="644"/>
      <c r="BS24" s="650" t="s">
        <v>179</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6904656</v>
      </c>
      <c r="CS24" s="631"/>
      <c r="CT24" s="631"/>
      <c r="CU24" s="631"/>
      <c r="CV24" s="631"/>
      <c r="CW24" s="631"/>
      <c r="CX24" s="631"/>
      <c r="CY24" s="632"/>
      <c r="CZ24" s="635">
        <v>52.4</v>
      </c>
      <c r="DA24" s="636"/>
      <c r="DB24" s="636"/>
      <c r="DC24" s="655"/>
      <c r="DD24" s="676">
        <v>4561564</v>
      </c>
      <c r="DE24" s="631"/>
      <c r="DF24" s="631"/>
      <c r="DG24" s="631"/>
      <c r="DH24" s="631"/>
      <c r="DI24" s="631"/>
      <c r="DJ24" s="631"/>
      <c r="DK24" s="632"/>
      <c r="DL24" s="676">
        <v>4441715</v>
      </c>
      <c r="DM24" s="631"/>
      <c r="DN24" s="631"/>
      <c r="DO24" s="631"/>
      <c r="DP24" s="631"/>
      <c r="DQ24" s="631"/>
      <c r="DR24" s="631"/>
      <c r="DS24" s="631"/>
      <c r="DT24" s="631"/>
      <c r="DU24" s="631"/>
      <c r="DV24" s="632"/>
      <c r="DW24" s="635">
        <v>65.099999999999994</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174155</v>
      </c>
      <c r="S25" s="642"/>
      <c r="T25" s="642"/>
      <c r="U25" s="642"/>
      <c r="V25" s="642"/>
      <c r="W25" s="642"/>
      <c r="X25" s="642"/>
      <c r="Y25" s="643"/>
      <c r="Z25" s="644">
        <v>1.3</v>
      </c>
      <c r="AA25" s="644"/>
      <c r="AB25" s="644"/>
      <c r="AC25" s="644"/>
      <c r="AD25" s="645">
        <v>14335</v>
      </c>
      <c r="AE25" s="645"/>
      <c r="AF25" s="645"/>
      <c r="AG25" s="645"/>
      <c r="AH25" s="645"/>
      <c r="AI25" s="645"/>
      <c r="AJ25" s="645"/>
      <c r="AK25" s="645"/>
      <c r="AL25" s="646">
        <v>0.2</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179</v>
      </c>
      <c r="BH25" s="642"/>
      <c r="BI25" s="642"/>
      <c r="BJ25" s="642"/>
      <c r="BK25" s="642"/>
      <c r="BL25" s="642"/>
      <c r="BM25" s="642"/>
      <c r="BN25" s="643"/>
      <c r="BO25" s="644" t="s">
        <v>179</v>
      </c>
      <c r="BP25" s="644"/>
      <c r="BQ25" s="644"/>
      <c r="BR25" s="644"/>
      <c r="BS25" s="650" t="s">
        <v>179</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2438726</v>
      </c>
      <c r="CS25" s="665"/>
      <c r="CT25" s="665"/>
      <c r="CU25" s="665"/>
      <c r="CV25" s="665"/>
      <c r="CW25" s="665"/>
      <c r="CX25" s="665"/>
      <c r="CY25" s="666"/>
      <c r="CZ25" s="646">
        <v>18.5</v>
      </c>
      <c r="DA25" s="677"/>
      <c r="DB25" s="677"/>
      <c r="DC25" s="679"/>
      <c r="DD25" s="650">
        <v>2275032</v>
      </c>
      <c r="DE25" s="665"/>
      <c r="DF25" s="665"/>
      <c r="DG25" s="665"/>
      <c r="DH25" s="665"/>
      <c r="DI25" s="665"/>
      <c r="DJ25" s="665"/>
      <c r="DK25" s="666"/>
      <c r="DL25" s="650">
        <v>2165980</v>
      </c>
      <c r="DM25" s="665"/>
      <c r="DN25" s="665"/>
      <c r="DO25" s="665"/>
      <c r="DP25" s="665"/>
      <c r="DQ25" s="665"/>
      <c r="DR25" s="665"/>
      <c r="DS25" s="665"/>
      <c r="DT25" s="665"/>
      <c r="DU25" s="665"/>
      <c r="DV25" s="666"/>
      <c r="DW25" s="646">
        <v>31.8</v>
      </c>
      <c r="DX25" s="677"/>
      <c r="DY25" s="677"/>
      <c r="DZ25" s="677"/>
      <c r="EA25" s="677"/>
      <c r="EB25" s="677"/>
      <c r="EC25" s="678"/>
    </row>
    <row r="26" spans="2:133" ht="11.25" customHeight="1" x14ac:dyDescent="0.15">
      <c r="B26" s="638" t="s">
        <v>293</v>
      </c>
      <c r="C26" s="639"/>
      <c r="D26" s="639"/>
      <c r="E26" s="639"/>
      <c r="F26" s="639"/>
      <c r="G26" s="639"/>
      <c r="H26" s="639"/>
      <c r="I26" s="639"/>
      <c r="J26" s="639"/>
      <c r="K26" s="639"/>
      <c r="L26" s="639"/>
      <c r="M26" s="639"/>
      <c r="N26" s="639"/>
      <c r="O26" s="639"/>
      <c r="P26" s="639"/>
      <c r="Q26" s="640"/>
      <c r="R26" s="641">
        <v>83076</v>
      </c>
      <c r="S26" s="642"/>
      <c r="T26" s="642"/>
      <c r="U26" s="642"/>
      <c r="V26" s="642"/>
      <c r="W26" s="642"/>
      <c r="X26" s="642"/>
      <c r="Y26" s="643"/>
      <c r="Z26" s="644">
        <v>0.6</v>
      </c>
      <c r="AA26" s="644"/>
      <c r="AB26" s="644"/>
      <c r="AC26" s="644"/>
      <c r="AD26" s="645" t="s">
        <v>179</v>
      </c>
      <c r="AE26" s="645"/>
      <c r="AF26" s="645"/>
      <c r="AG26" s="645"/>
      <c r="AH26" s="645"/>
      <c r="AI26" s="645"/>
      <c r="AJ26" s="645"/>
      <c r="AK26" s="645"/>
      <c r="AL26" s="646" t="s">
        <v>179</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179</v>
      </c>
      <c r="BH26" s="642"/>
      <c r="BI26" s="642"/>
      <c r="BJ26" s="642"/>
      <c r="BK26" s="642"/>
      <c r="BL26" s="642"/>
      <c r="BM26" s="642"/>
      <c r="BN26" s="643"/>
      <c r="BO26" s="644" t="s">
        <v>179</v>
      </c>
      <c r="BP26" s="644"/>
      <c r="BQ26" s="644"/>
      <c r="BR26" s="644"/>
      <c r="BS26" s="650" t="s">
        <v>179</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1593950</v>
      </c>
      <c r="CS26" s="642"/>
      <c r="CT26" s="642"/>
      <c r="CU26" s="642"/>
      <c r="CV26" s="642"/>
      <c r="CW26" s="642"/>
      <c r="CX26" s="642"/>
      <c r="CY26" s="643"/>
      <c r="CZ26" s="646">
        <v>12.1</v>
      </c>
      <c r="DA26" s="677"/>
      <c r="DB26" s="677"/>
      <c r="DC26" s="679"/>
      <c r="DD26" s="650">
        <v>1481358</v>
      </c>
      <c r="DE26" s="642"/>
      <c r="DF26" s="642"/>
      <c r="DG26" s="642"/>
      <c r="DH26" s="642"/>
      <c r="DI26" s="642"/>
      <c r="DJ26" s="642"/>
      <c r="DK26" s="643"/>
      <c r="DL26" s="650" t="s">
        <v>179</v>
      </c>
      <c r="DM26" s="642"/>
      <c r="DN26" s="642"/>
      <c r="DO26" s="642"/>
      <c r="DP26" s="642"/>
      <c r="DQ26" s="642"/>
      <c r="DR26" s="642"/>
      <c r="DS26" s="642"/>
      <c r="DT26" s="642"/>
      <c r="DU26" s="642"/>
      <c r="DV26" s="643"/>
      <c r="DW26" s="646" t="s">
        <v>179</v>
      </c>
      <c r="DX26" s="677"/>
      <c r="DY26" s="677"/>
      <c r="DZ26" s="677"/>
      <c r="EA26" s="677"/>
      <c r="EB26" s="677"/>
      <c r="EC26" s="678"/>
    </row>
    <row r="27" spans="2:133" ht="11.25" customHeight="1" x14ac:dyDescent="0.15">
      <c r="B27" s="638" t="s">
        <v>296</v>
      </c>
      <c r="C27" s="639"/>
      <c r="D27" s="639"/>
      <c r="E27" s="639"/>
      <c r="F27" s="639"/>
      <c r="G27" s="639"/>
      <c r="H27" s="639"/>
      <c r="I27" s="639"/>
      <c r="J27" s="639"/>
      <c r="K27" s="639"/>
      <c r="L27" s="639"/>
      <c r="M27" s="639"/>
      <c r="N27" s="639"/>
      <c r="O27" s="639"/>
      <c r="P27" s="639"/>
      <c r="Q27" s="640"/>
      <c r="R27" s="641">
        <v>2126299</v>
      </c>
      <c r="S27" s="642"/>
      <c r="T27" s="642"/>
      <c r="U27" s="642"/>
      <c r="V27" s="642"/>
      <c r="W27" s="642"/>
      <c r="X27" s="642"/>
      <c r="Y27" s="643"/>
      <c r="Z27" s="644">
        <v>16.100000000000001</v>
      </c>
      <c r="AA27" s="644"/>
      <c r="AB27" s="644"/>
      <c r="AC27" s="644"/>
      <c r="AD27" s="645" t="s">
        <v>179</v>
      </c>
      <c r="AE27" s="645"/>
      <c r="AF27" s="645"/>
      <c r="AG27" s="645"/>
      <c r="AH27" s="645"/>
      <c r="AI27" s="645"/>
      <c r="AJ27" s="645"/>
      <c r="AK27" s="645"/>
      <c r="AL27" s="646" t="s">
        <v>179</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3373028</v>
      </c>
      <c r="BH27" s="642"/>
      <c r="BI27" s="642"/>
      <c r="BJ27" s="642"/>
      <c r="BK27" s="642"/>
      <c r="BL27" s="642"/>
      <c r="BM27" s="642"/>
      <c r="BN27" s="643"/>
      <c r="BO27" s="644">
        <v>100</v>
      </c>
      <c r="BP27" s="644"/>
      <c r="BQ27" s="644"/>
      <c r="BR27" s="644"/>
      <c r="BS27" s="650">
        <v>29673</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3044176</v>
      </c>
      <c r="CS27" s="665"/>
      <c r="CT27" s="665"/>
      <c r="CU27" s="665"/>
      <c r="CV27" s="665"/>
      <c r="CW27" s="665"/>
      <c r="CX27" s="665"/>
      <c r="CY27" s="666"/>
      <c r="CZ27" s="646">
        <v>23.1</v>
      </c>
      <c r="DA27" s="677"/>
      <c r="DB27" s="677"/>
      <c r="DC27" s="679"/>
      <c r="DD27" s="650">
        <v>917344</v>
      </c>
      <c r="DE27" s="665"/>
      <c r="DF27" s="665"/>
      <c r="DG27" s="665"/>
      <c r="DH27" s="665"/>
      <c r="DI27" s="665"/>
      <c r="DJ27" s="665"/>
      <c r="DK27" s="666"/>
      <c r="DL27" s="650">
        <v>906547</v>
      </c>
      <c r="DM27" s="665"/>
      <c r="DN27" s="665"/>
      <c r="DO27" s="665"/>
      <c r="DP27" s="665"/>
      <c r="DQ27" s="665"/>
      <c r="DR27" s="665"/>
      <c r="DS27" s="665"/>
      <c r="DT27" s="665"/>
      <c r="DU27" s="665"/>
      <c r="DV27" s="666"/>
      <c r="DW27" s="646">
        <v>13.3</v>
      </c>
      <c r="DX27" s="677"/>
      <c r="DY27" s="677"/>
      <c r="DZ27" s="677"/>
      <c r="EA27" s="677"/>
      <c r="EB27" s="677"/>
      <c r="EC27" s="678"/>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179</v>
      </c>
      <c r="S28" s="642"/>
      <c r="T28" s="642"/>
      <c r="U28" s="642"/>
      <c r="V28" s="642"/>
      <c r="W28" s="642"/>
      <c r="X28" s="642"/>
      <c r="Y28" s="643"/>
      <c r="Z28" s="644" t="s">
        <v>179</v>
      </c>
      <c r="AA28" s="644"/>
      <c r="AB28" s="644"/>
      <c r="AC28" s="644"/>
      <c r="AD28" s="645" t="s">
        <v>179</v>
      </c>
      <c r="AE28" s="645"/>
      <c r="AF28" s="645"/>
      <c r="AG28" s="645"/>
      <c r="AH28" s="645"/>
      <c r="AI28" s="645"/>
      <c r="AJ28" s="645"/>
      <c r="AK28" s="645"/>
      <c r="AL28" s="646" t="s">
        <v>179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1421754</v>
      </c>
      <c r="CS28" s="642"/>
      <c r="CT28" s="642"/>
      <c r="CU28" s="642"/>
      <c r="CV28" s="642"/>
      <c r="CW28" s="642"/>
      <c r="CX28" s="642"/>
      <c r="CY28" s="643"/>
      <c r="CZ28" s="646">
        <v>10.8</v>
      </c>
      <c r="DA28" s="677"/>
      <c r="DB28" s="677"/>
      <c r="DC28" s="679"/>
      <c r="DD28" s="650">
        <v>1369188</v>
      </c>
      <c r="DE28" s="642"/>
      <c r="DF28" s="642"/>
      <c r="DG28" s="642"/>
      <c r="DH28" s="642"/>
      <c r="DI28" s="642"/>
      <c r="DJ28" s="642"/>
      <c r="DK28" s="643"/>
      <c r="DL28" s="650">
        <v>1369188</v>
      </c>
      <c r="DM28" s="642"/>
      <c r="DN28" s="642"/>
      <c r="DO28" s="642"/>
      <c r="DP28" s="642"/>
      <c r="DQ28" s="642"/>
      <c r="DR28" s="642"/>
      <c r="DS28" s="642"/>
      <c r="DT28" s="642"/>
      <c r="DU28" s="642"/>
      <c r="DV28" s="643"/>
      <c r="DW28" s="646">
        <v>20.100000000000001</v>
      </c>
      <c r="DX28" s="677"/>
      <c r="DY28" s="677"/>
      <c r="DZ28" s="677"/>
      <c r="EA28" s="677"/>
      <c r="EB28" s="677"/>
      <c r="EC28" s="678"/>
    </row>
    <row r="29" spans="2:133" ht="11.25" customHeight="1" x14ac:dyDescent="0.15">
      <c r="B29" s="638" t="s">
        <v>301</v>
      </c>
      <c r="C29" s="639"/>
      <c r="D29" s="639"/>
      <c r="E29" s="639"/>
      <c r="F29" s="639"/>
      <c r="G29" s="639"/>
      <c r="H29" s="639"/>
      <c r="I29" s="639"/>
      <c r="J29" s="639"/>
      <c r="K29" s="639"/>
      <c r="L29" s="639"/>
      <c r="M29" s="639"/>
      <c r="N29" s="639"/>
      <c r="O29" s="639"/>
      <c r="P29" s="639"/>
      <c r="Q29" s="640"/>
      <c r="R29" s="641">
        <v>812157</v>
      </c>
      <c r="S29" s="642"/>
      <c r="T29" s="642"/>
      <c r="U29" s="642"/>
      <c r="V29" s="642"/>
      <c r="W29" s="642"/>
      <c r="X29" s="642"/>
      <c r="Y29" s="643"/>
      <c r="Z29" s="644">
        <v>6.1</v>
      </c>
      <c r="AA29" s="644"/>
      <c r="AB29" s="644"/>
      <c r="AC29" s="644"/>
      <c r="AD29" s="645" t="s">
        <v>179</v>
      </c>
      <c r="AE29" s="645"/>
      <c r="AF29" s="645"/>
      <c r="AG29" s="645"/>
      <c r="AH29" s="645"/>
      <c r="AI29" s="645"/>
      <c r="AJ29" s="645"/>
      <c r="AK29" s="645"/>
      <c r="AL29" s="646" t="s">
        <v>179</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70</v>
      </c>
      <c r="CG29" s="657"/>
      <c r="CH29" s="657"/>
      <c r="CI29" s="657"/>
      <c r="CJ29" s="657"/>
      <c r="CK29" s="657"/>
      <c r="CL29" s="657"/>
      <c r="CM29" s="657"/>
      <c r="CN29" s="657"/>
      <c r="CO29" s="657"/>
      <c r="CP29" s="657"/>
      <c r="CQ29" s="658"/>
      <c r="CR29" s="641">
        <v>1421522</v>
      </c>
      <c r="CS29" s="665"/>
      <c r="CT29" s="665"/>
      <c r="CU29" s="665"/>
      <c r="CV29" s="665"/>
      <c r="CW29" s="665"/>
      <c r="CX29" s="665"/>
      <c r="CY29" s="666"/>
      <c r="CZ29" s="646">
        <v>10.8</v>
      </c>
      <c r="DA29" s="677"/>
      <c r="DB29" s="677"/>
      <c r="DC29" s="679"/>
      <c r="DD29" s="650">
        <v>1368956</v>
      </c>
      <c r="DE29" s="665"/>
      <c r="DF29" s="665"/>
      <c r="DG29" s="665"/>
      <c r="DH29" s="665"/>
      <c r="DI29" s="665"/>
      <c r="DJ29" s="665"/>
      <c r="DK29" s="666"/>
      <c r="DL29" s="650">
        <v>1368956</v>
      </c>
      <c r="DM29" s="665"/>
      <c r="DN29" s="665"/>
      <c r="DO29" s="665"/>
      <c r="DP29" s="665"/>
      <c r="DQ29" s="665"/>
      <c r="DR29" s="665"/>
      <c r="DS29" s="665"/>
      <c r="DT29" s="665"/>
      <c r="DU29" s="665"/>
      <c r="DV29" s="666"/>
      <c r="DW29" s="646">
        <v>20.100000000000001</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33577</v>
      </c>
      <c r="S30" s="642"/>
      <c r="T30" s="642"/>
      <c r="U30" s="642"/>
      <c r="V30" s="642"/>
      <c r="W30" s="642"/>
      <c r="X30" s="642"/>
      <c r="Y30" s="643"/>
      <c r="Z30" s="644">
        <v>0.3</v>
      </c>
      <c r="AA30" s="644"/>
      <c r="AB30" s="644"/>
      <c r="AC30" s="644"/>
      <c r="AD30" s="645">
        <v>2317</v>
      </c>
      <c r="AE30" s="645"/>
      <c r="AF30" s="645"/>
      <c r="AG30" s="645"/>
      <c r="AH30" s="645"/>
      <c r="AI30" s="645"/>
      <c r="AJ30" s="645"/>
      <c r="AK30" s="645"/>
      <c r="AL30" s="646">
        <v>0</v>
      </c>
      <c r="AM30" s="647"/>
      <c r="AN30" s="647"/>
      <c r="AO30" s="648"/>
      <c r="AP30" s="689" t="s">
        <v>306</v>
      </c>
      <c r="AQ30" s="690"/>
      <c r="AR30" s="690"/>
      <c r="AS30" s="690"/>
      <c r="AT30" s="695" t="s">
        <v>307</v>
      </c>
      <c r="AU30" s="227"/>
      <c r="AV30" s="227"/>
      <c r="AW30" s="227"/>
      <c r="AX30" s="627" t="s">
        <v>187</v>
      </c>
      <c r="AY30" s="628"/>
      <c r="AZ30" s="628"/>
      <c r="BA30" s="628"/>
      <c r="BB30" s="628"/>
      <c r="BC30" s="628"/>
      <c r="BD30" s="628"/>
      <c r="BE30" s="628"/>
      <c r="BF30" s="629"/>
      <c r="BG30" s="701">
        <v>99.5</v>
      </c>
      <c r="BH30" s="702"/>
      <c r="BI30" s="702"/>
      <c r="BJ30" s="702"/>
      <c r="BK30" s="702"/>
      <c r="BL30" s="702"/>
      <c r="BM30" s="636">
        <v>98.3</v>
      </c>
      <c r="BN30" s="702"/>
      <c r="BO30" s="702"/>
      <c r="BP30" s="702"/>
      <c r="BQ30" s="703"/>
      <c r="BR30" s="701">
        <v>99.3</v>
      </c>
      <c r="BS30" s="702"/>
      <c r="BT30" s="702"/>
      <c r="BU30" s="702"/>
      <c r="BV30" s="702"/>
      <c r="BW30" s="702"/>
      <c r="BX30" s="636">
        <v>97.3</v>
      </c>
      <c r="BY30" s="702"/>
      <c r="BZ30" s="702"/>
      <c r="CA30" s="702"/>
      <c r="CB30" s="703"/>
      <c r="CD30" s="706"/>
      <c r="CE30" s="707"/>
      <c r="CF30" s="656" t="s">
        <v>308</v>
      </c>
      <c r="CG30" s="657"/>
      <c r="CH30" s="657"/>
      <c r="CI30" s="657"/>
      <c r="CJ30" s="657"/>
      <c r="CK30" s="657"/>
      <c r="CL30" s="657"/>
      <c r="CM30" s="657"/>
      <c r="CN30" s="657"/>
      <c r="CO30" s="657"/>
      <c r="CP30" s="657"/>
      <c r="CQ30" s="658"/>
      <c r="CR30" s="641">
        <v>1307177</v>
      </c>
      <c r="CS30" s="642"/>
      <c r="CT30" s="642"/>
      <c r="CU30" s="642"/>
      <c r="CV30" s="642"/>
      <c r="CW30" s="642"/>
      <c r="CX30" s="642"/>
      <c r="CY30" s="643"/>
      <c r="CZ30" s="646">
        <v>9.9</v>
      </c>
      <c r="DA30" s="677"/>
      <c r="DB30" s="677"/>
      <c r="DC30" s="679"/>
      <c r="DD30" s="650">
        <v>1260916</v>
      </c>
      <c r="DE30" s="642"/>
      <c r="DF30" s="642"/>
      <c r="DG30" s="642"/>
      <c r="DH30" s="642"/>
      <c r="DI30" s="642"/>
      <c r="DJ30" s="642"/>
      <c r="DK30" s="643"/>
      <c r="DL30" s="650">
        <v>1260916</v>
      </c>
      <c r="DM30" s="642"/>
      <c r="DN30" s="642"/>
      <c r="DO30" s="642"/>
      <c r="DP30" s="642"/>
      <c r="DQ30" s="642"/>
      <c r="DR30" s="642"/>
      <c r="DS30" s="642"/>
      <c r="DT30" s="642"/>
      <c r="DU30" s="642"/>
      <c r="DV30" s="643"/>
      <c r="DW30" s="646">
        <v>18.5</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255492</v>
      </c>
      <c r="S31" s="642"/>
      <c r="T31" s="642"/>
      <c r="U31" s="642"/>
      <c r="V31" s="642"/>
      <c r="W31" s="642"/>
      <c r="X31" s="642"/>
      <c r="Y31" s="643"/>
      <c r="Z31" s="644">
        <v>1.9</v>
      </c>
      <c r="AA31" s="644"/>
      <c r="AB31" s="644"/>
      <c r="AC31" s="644"/>
      <c r="AD31" s="645" t="s">
        <v>179</v>
      </c>
      <c r="AE31" s="645"/>
      <c r="AF31" s="645"/>
      <c r="AG31" s="645"/>
      <c r="AH31" s="645"/>
      <c r="AI31" s="645"/>
      <c r="AJ31" s="645"/>
      <c r="AK31" s="645"/>
      <c r="AL31" s="646" t="s">
        <v>179</v>
      </c>
      <c r="AM31" s="647"/>
      <c r="AN31" s="647"/>
      <c r="AO31" s="648"/>
      <c r="AP31" s="691"/>
      <c r="AQ31" s="692"/>
      <c r="AR31" s="692"/>
      <c r="AS31" s="692"/>
      <c r="AT31" s="696"/>
      <c r="AU31" s="226" t="s">
        <v>310</v>
      </c>
      <c r="AV31" s="226"/>
      <c r="AW31" s="226"/>
      <c r="AX31" s="638" t="s">
        <v>311</v>
      </c>
      <c r="AY31" s="639"/>
      <c r="AZ31" s="639"/>
      <c r="BA31" s="639"/>
      <c r="BB31" s="639"/>
      <c r="BC31" s="639"/>
      <c r="BD31" s="639"/>
      <c r="BE31" s="639"/>
      <c r="BF31" s="640"/>
      <c r="BG31" s="698">
        <v>99.5</v>
      </c>
      <c r="BH31" s="665"/>
      <c r="BI31" s="665"/>
      <c r="BJ31" s="665"/>
      <c r="BK31" s="665"/>
      <c r="BL31" s="665"/>
      <c r="BM31" s="647">
        <v>98.4</v>
      </c>
      <c r="BN31" s="699"/>
      <c r="BO31" s="699"/>
      <c r="BP31" s="699"/>
      <c r="BQ31" s="700"/>
      <c r="BR31" s="698">
        <v>99.4</v>
      </c>
      <c r="BS31" s="665"/>
      <c r="BT31" s="665"/>
      <c r="BU31" s="665"/>
      <c r="BV31" s="665"/>
      <c r="BW31" s="665"/>
      <c r="BX31" s="647">
        <v>98.2</v>
      </c>
      <c r="BY31" s="699"/>
      <c r="BZ31" s="699"/>
      <c r="CA31" s="699"/>
      <c r="CB31" s="700"/>
      <c r="CD31" s="706"/>
      <c r="CE31" s="707"/>
      <c r="CF31" s="656" t="s">
        <v>312</v>
      </c>
      <c r="CG31" s="657"/>
      <c r="CH31" s="657"/>
      <c r="CI31" s="657"/>
      <c r="CJ31" s="657"/>
      <c r="CK31" s="657"/>
      <c r="CL31" s="657"/>
      <c r="CM31" s="657"/>
      <c r="CN31" s="657"/>
      <c r="CO31" s="657"/>
      <c r="CP31" s="657"/>
      <c r="CQ31" s="658"/>
      <c r="CR31" s="641">
        <v>114345</v>
      </c>
      <c r="CS31" s="665"/>
      <c r="CT31" s="665"/>
      <c r="CU31" s="665"/>
      <c r="CV31" s="665"/>
      <c r="CW31" s="665"/>
      <c r="CX31" s="665"/>
      <c r="CY31" s="666"/>
      <c r="CZ31" s="646">
        <v>0.9</v>
      </c>
      <c r="DA31" s="677"/>
      <c r="DB31" s="677"/>
      <c r="DC31" s="679"/>
      <c r="DD31" s="650">
        <v>108040</v>
      </c>
      <c r="DE31" s="665"/>
      <c r="DF31" s="665"/>
      <c r="DG31" s="665"/>
      <c r="DH31" s="665"/>
      <c r="DI31" s="665"/>
      <c r="DJ31" s="665"/>
      <c r="DK31" s="666"/>
      <c r="DL31" s="650">
        <v>108040</v>
      </c>
      <c r="DM31" s="665"/>
      <c r="DN31" s="665"/>
      <c r="DO31" s="665"/>
      <c r="DP31" s="665"/>
      <c r="DQ31" s="665"/>
      <c r="DR31" s="665"/>
      <c r="DS31" s="665"/>
      <c r="DT31" s="665"/>
      <c r="DU31" s="665"/>
      <c r="DV31" s="666"/>
      <c r="DW31" s="646">
        <v>1.6</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496617</v>
      </c>
      <c r="S32" s="642"/>
      <c r="T32" s="642"/>
      <c r="U32" s="642"/>
      <c r="V32" s="642"/>
      <c r="W32" s="642"/>
      <c r="X32" s="642"/>
      <c r="Y32" s="643"/>
      <c r="Z32" s="644">
        <v>3.8</v>
      </c>
      <c r="AA32" s="644"/>
      <c r="AB32" s="644"/>
      <c r="AC32" s="644"/>
      <c r="AD32" s="645" t="s">
        <v>179</v>
      </c>
      <c r="AE32" s="645"/>
      <c r="AF32" s="645"/>
      <c r="AG32" s="645"/>
      <c r="AH32" s="645"/>
      <c r="AI32" s="645"/>
      <c r="AJ32" s="645"/>
      <c r="AK32" s="645"/>
      <c r="AL32" s="646" t="s">
        <v>179</v>
      </c>
      <c r="AM32" s="647"/>
      <c r="AN32" s="647"/>
      <c r="AO32" s="648"/>
      <c r="AP32" s="693"/>
      <c r="AQ32" s="694"/>
      <c r="AR32" s="694"/>
      <c r="AS32" s="694"/>
      <c r="AT32" s="697"/>
      <c r="AU32" s="228"/>
      <c r="AV32" s="228"/>
      <c r="AW32" s="228"/>
      <c r="AX32" s="686" t="s">
        <v>314</v>
      </c>
      <c r="AY32" s="687"/>
      <c r="AZ32" s="687"/>
      <c r="BA32" s="687"/>
      <c r="BB32" s="687"/>
      <c r="BC32" s="687"/>
      <c r="BD32" s="687"/>
      <c r="BE32" s="687"/>
      <c r="BF32" s="688"/>
      <c r="BG32" s="710">
        <v>99.5</v>
      </c>
      <c r="BH32" s="711"/>
      <c r="BI32" s="711"/>
      <c r="BJ32" s="711"/>
      <c r="BK32" s="711"/>
      <c r="BL32" s="711"/>
      <c r="BM32" s="712">
        <v>98</v>
      </c>
      <c r="BN32" s="711"/>
      <c r="BO32" s="711"/>
      <c r="BP32" s="711"/>
      <c r="BQ32" s="713"/>
      <c r="BR32" s="710">
        <v>99.2</v>
      </c>
      <c r="BS32" s="711"/>
      <c r="BT32" s="711"/>
      <c r="BU32" s="711"/>
      <c r="BV32" s="711"/>
      <c r="BW32" s="711"/>
      <c r="BX32" s="712">
        <v>96.5</v>
      </c>
      <c r="BY32" s="711"/>
      <c r="BZ32" s="711"/>
      <c r="CA32" s="711"/>
      <c r="CB32" s="713"/>
      <c r="CD32" s="708"/>
      <c r="CE32" s="709"/>
      <c r="CF32" s="656" t="s">
        <v>315</v>
      </c>
      <c r="CG32" s="657"/>
      <c r="CH32" s="657"/>
      <c r="CI32" s="657"/>
      <c r="CJ32" s="657"/>
      <c r="CK32" s="657"/>
      <c r="CL32" s="657"/>
      <c r="CM32" s="657"/>
      <c r="CN32" s="657"/>
      <c r="CO32" s="657"/>
      <c r="CP32" s="657"/>
      <c r="CQ32" s="658"/>
      <c r="CR32" s="641">
        <v>232</v>
      </c>
      <c r="CS32" s="642"/>
      <c r="CT32" s="642"/>
      <c r="CU32" s="642"/>
      <c r="CV32" s="642"/>
      <c r="CW32" s="642"/>
      <c r="CX32" s="642"/>
      <c r="CY32" s="643"/>
      <c r="CZ32" s="646">
        <v>0</v>
      </c>
      <c r="DA32" s="677"/>
      <c r="DB32" s="677"/>
      <c r="DC32" s="679"/>
      <c r="DD32" s="650">
        <v>232</v>
      </c>
      <c r="DE32" s="642"/>
      <c r="DF32" s="642"/>
      <c r="DG32" s="642"/>
      <c r="DH32" s="642"/>
      <c r="DI32" s="642"/>
      <c r="DJ32" s="642"/>
      <c r="DK32" s="643"/>
      <c r="DL32" s="650">
        <v>232</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93588</v>
      </c>
      <c r="S33" s="642"/>
      <c r="T33" s="642"/>
      <c r="U33" s="642"/>
      <c r="V33" s="642"/>
      <c r="W33" s="642"/>
      <c r="X33" s="642"/>
      <c r="Y33" s="643"/>
      <c r="Z33" s="644">
        <v>0.7</v>
      </c>
      <c r="AA33" s="644"/>
      <c r="AB33" s="644"/>
      <c r="AC33" s="644"/>
      <c r="AD33" s="645" t="s">
        <v>179</v>
      </c>
      <c r="AE33" s="645"/>
      <c r="AF33" s="645"/>
      <c r="AG33" s="645"/>
      <c r="AH33" s="645"/>
      <c r="AI33" s="645"/>
      <c r="AJ33" s="645"/>
      <c r="AK33" s="645"/>
      <c r="AL33" s="646" t="s">
        <v>179</v>
      </c>
      <c r="AM33" s="647"/>
      <c r="AN33" s="647"/>
      <c r="AO33" s="648"/>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656" t="s">
        <v>317</v>
      </c>
      <c r="CE33" s="657"/>
      <c r="CF33" s="657"/>
      <c r="CG33" s="657"/>
      <c r="CH33" s="657"/>
      <c r="CI33" s="657"/>
      <c r="CJ33" s="657"/>
      <c r="CK33" s="657"/>
      <c r="CL33" s="657"/>
      <c r="CM33" s="657"/>
      <c r="CN33" s="657"/>
      <c r="CO33" s="657"/>
      <c r="CP33" s="657"/>
      <c r="CQ33" s="658"/>
      <c r="CR33" s="641">
        <v>4733194</v>
      </c>
      <c r="CS33" s="665"/>
      <c r="CT33" s="665"/>
      <c r="CU33" s="665"/>
      <c r="CV33" s="665"/>
      <c r="CW33" s="665"/>
      <c r="CX33" s="665"/>
      <c r="CY33" s="666"/>
      <c r="CZ33" s="646">
        <v>35.9</v>
      </c>
      <c r="DA33" s="677"/>
      <c r="DB33" s="677"/>
      <c r="DC33" s="679"/>
      <c r="DD33" s="650">
        <v>4046519</v>
      </c>
      <c r="DE33" s="665"/>
      <c r="DF33" s="665"/>
      <c r="DG33" s="665"/>
      <c r="DH33" s="665"/>
      <c r="DI33" s="665"/>
      <c r="DJ33" s="665"/>
      <c r="DK33" s="666"/>
      <c r="DL33" s="650">
        <v>2903725</v>
      </c>
      <c r="DM33" s="665"/>
      <c r="DN33" s="665"/>
      <c r="DO33" s="665"/>
      <c r="DP33" s="665"/>
      <c r="DQ33" s="665"/>
      <c r="DR33" s="665"/>
      <c r="DS33" s="665"/>
      <c r="DT33" s="665"/>
      <c r="DU33" s="665"/>
      <c r="DV33" s="666"/>
      <c r="DW33" s="646">
        <v>42.6</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209952</v>
      </c>
      <c r="S34" s="642"/>
      <c r="T34" s="642"/>
      <c r="U34" s="642"/>
      <c r="V34" s="642"/>
      <c r="W34" s="642"/>
      <c r="X34" s="642"/>
      <c r="Y34" s="643"/>
      <c r="Z34" s="644">
        <v>1.6</v>
      </c>
      <c r="AA34" s="644"/>
      <c r="AB34" s="644"/>
      <c r="AC34" s="644"/>
      <c r="AD34" s="645">
        <v>10321</v>
      </c>
      <c r="AE34" s="645"/>
      <c r="AF34" s="645"/>
      <c r="AG34" s="645"/>
      <c r="AH34" s="645"/>
      <c r="AI34" s="645"/>
      <c r="AJ34" s="645"/>
      <c r="AK34" s="645"/>
      <c r="AL34" s="646">
        <v>0.2</v>
      </c>
      <c r="AM34" s="647"/>
      <c r="AN34" s="647"/>
      <c r="AO34" s="648"/>
      <c r="AP34" s="231"/>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1715326</v>
      </c>
      <c r="CS34" s="642"/>
      <c r="CT34" s="642"/>
      <c r="CU34" s="642"/>
      <c r="CV34" s="642"/>
      <c r="CW34" s="642"/>
      <c r="CX34" s="642"/>
      <c r="CY34" s="643"/>
      <c r="CZ34" s="646">
        <v>13</v>
      </c>
      <c r="DA34" s="677"/>
      <c r="DB34" s="677"/>
      <c r="DC34" s="679"/>
      <c r="DD34" s="650">
        <v>1412797</v>
      </c>
      <c r="DE34" s="642"/>
      <c r="DF34" s="642"/>
      <c r="DG34" s="642"/>
      <c r="DH34" s="642"/>
      <c r="DI34" s="642"/>
      <c r="DJ34" s="642"/>
      <c r="DK34" s="643"/>
      <c r="DL34" s="650">
        <v>733685</v>
      </c>
      <c r="DM34" s="642"/>
      <c r="DN34" s="642"/>
      <c r="DO34" s="642"/>
      <c r="DP34" s="642"/>
      <c r="DQ34" s="642"/>
      <c r="DR34" s="642"/>
      <c r="DS34" s="642"/>
      <c r="DT34" s="642"/>
      <c r="DU34" s="642"/>
      <c r="DV34" s="643"/>
      <c r="DW34" s="646">
        <v>10.8</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1093700</v>
      </c>
      <c r="S35" s="642"/>
      <c r="T35" s="642"/>
      <c r="U35" s="642"/>
      <c r="V35" s="642"/>
      <c r="W35" s="642"/>
      <c r="X35" s="642"/>
      <c r="Y35" s="643"/>
      <c r="Z35" s="644">
        <v>8.3000000000000007</v>
      </c>
      <c r="AA35" s="644"/>
      <c r="AB35" s="644"/>
      <c r="AC35" s="644"/>
      <c r="AD35" s="645" t="s">
        <v>179</v>
      </c>
      <c r="AE35" s="645"/>
      <c r="AF35" s="645"/>
      <c r="AG35" s="645"/>
      <c r="AH35" s="645"/>
      <c r="AI35" s="645"/>
      <c r="AJ35" s="645"/>
      <c r="AK35" s="645"/>
      <c r="AL35" s="646" t="s">
        <v>179</v>
      </c>
      <c r="AM35" s="647"/>
      <c r="AN35" s="647"/>
      <c r="AO35" s="648"/>
      <c r="AP35" s="231"/>
      <c r="AQ35" s="714" t="s">
        <v>323</v>
      </c>
      <c r="AR35" s="715"/>
      <c r="AS35" s="715"/>
      <c r="AT35" s="715"/>
      <c r="AU35" s="715"/>
      <c r="AV35" s="715"/>
      <c r="AW35" s="715"/>
      <c r="AX35" s="715"/>
      <c r="AY35" s="716"/>
      <c r="AZ35" s="630">
        <v>1892300</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382845</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47123</v>
      </c>
      <c r="CS35" s="665"/>
      <c r="CT35" s="665"/>
      <c r="CU35" s="665"/>
      <c r="CV35" s="665"/>
      <c r="CW35" s="665"/>
      <c r="CX35" s="665"/>
      <c r="CY35" s="666"/>
      <c r="CZ35" s="646">
        <v>0.4</v>
      </c>
      <c r="DA35" s="677"/>
      <c r="DB35" s="677"/>
      <c r="DC35" s="679"/>
      <c r="DD35" s="650">
        <v>17525</v>
      </c>
      <c r="DE35" s="665"/>
      <c r="DF35" s="665"/>
      <c r="DG35" s="665"/>
      <c r="DH35" s="665"/>
      <c r="DI35" s="665"/>
      <c r="DJ35" s="665"/>
      <c r="DK35" s="666"/>
      <c r="DL35" s="650">
        <v>17525</v>
      </c>
      <c r="DM35" s="665"/>
      <c r="DN35" s="665"/>
      <c r="DO35" s="665"/>
      <c r="DP35" s="665"/>
      <c r="DQ35" s="665"/>
      <c r="DR35" s="665"/>
      <c r="DS35" s="665"/>
      <c r="DT35" s="665"/>
      <c r="DU35" s="665"/>
      <c r="DV35" s="666"/>
      <c r="DW35" s="646">
        <v>0.3</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179</v>
      </c>
      <c r="S36" s="642"/>
      <c r="T36" s="642"/>
      <c r="U36" s="642"/>
      <c r="V36" s="642"/>
      <c r="W36" s="642"/>
      <c r="X36" s="642"/>
      <c r="Y36" s="643"/>
      <c r="Z36" s="644" t="s">
        <v>179</v>
      </c>
      <c r="AA36" s="644"/>
      <c r="AB36" s="644"/>
      <c r="AC36" s="644"/>
      <c r="AD36" s="645" t="s">
        <v>179</v>
      </c>
      <c r="AE36" s="645"/>
      <c r="AF36" s="645"/>
      <c r="AG36" s="645"/>
      <c r="AH36" s="645"/>
      <c r="AI36" s="645"/>
      <c r="AJ36" s="645"/>
      <c r="AK36" s="645"/>
      <c r="AL36" s="646" t="s">
        <v>179</v>
      </c>
      <c r="AM36" s="647"/>
      <c r="AN36" s="647"/>
      <c r="AO36" s="648"/>
      <c r="AQ36" s="718" t="s">
        <v>327</v>
      </c>
      <c r="AR36" s="719"/>
      <c r="AS36" s="719"/>
      <c r="AT36" s="719"/>
      <c r="AU36" s="719"/>
      <c r="AV36" s="719"/>
      <c r="AW36" s="719"/>
      <c r="AX36" s="719"/>
      <c r="AY36" s="720"/>
      <c r="AZ36" s="641">
        <v>446051</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302994</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1401650</v>
      </c>
      <c r="CS36" s="642"/>
      <c r="CT36" s="642"/>
      <c r="CU36" s="642"/>
      <c r="CV36" s="642"/>
      <c r="CW36" s="642"/>
      <c r="CX36" s="642"/>
      <c r="CY36" s="643"/>
      <c r="CZ36" s="646">
        <v>10.6</v>
      </c>
      <c r="DA36" s="677"/>
      <c r="DB36" s="677"/>
      <c r="DC36" s="679"/>
      <c r="DD36" s="650">
        <v>1306302</v>
      </c>
      <c r="DE36" s="642"/>
      <c r="DF36" s="642"/>
      <c r="DG36" s="642"/>
      <c r="DH36" s="642"/>
      <c r="DI36" s="642"/>
      <c r="DJ36" s="642"/>
      <c r="DK36" s="643"/>
      <c r="DL36" s="650">
        <v>1078034</v>
      </c>
      <c r="DM36" s="642"/>
      <c r="DN36" s="642"/>
      <c r="DO36" s="642"/>
      <c r="DP36" s="642"/>
      <c r="DQ36" s="642"/>
      <c r="DR36" s="642"/>
      <c r="DS36" s="642"/>
      <c r="DT36" s="642"/>
      <c r="DU36" s="642"/>
      <c r="DV36" s="643"/>
      <c r="DW36" s="646">
        <v>15.8</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395700</v>
      </c>
      <c r="S37" s="642"/>
      <c r="T37" s="642"/>
      <c r="U37" s="642"/>
      <c r="V37" s="642"/>
      <c r="W37" s="642"/>
      <c r="X37" s="642"/>
      <c r="Y37" s="643"/>
      <c r="Z37" s="644">
        <v>3</v>
      </c>
      <c r="AA37" s="644"/>
      <c r="AB37" s="644"/>
      <c r="AC37" s="644"/>
      <c r="AD37" s="645" t="s">
        <v>179</v>
      </c>
      <c r="AE37" s="645"/>
      <c r="AF37" s="645"/>
      <c r="AG37" s="645"/>
      <c r="AH37" s="645"/>
      <c r="AI37" s="645"/>
      <c r="AJ37" s="645"/>
      <c r="AK37" s="645"/>
      <c r="AL37" s="646" t="s">
        <v>179</v>
      </c>
      <c r="AM37" s="647"/>
      <c r="AN37" s="647"/>
      <c r="AO37" s="648"/>
      <c r="AQ37" s="718" t="s">
        <v>331</v>
      </c>
      <c r="AR37" s="719"/>
      <c r="AS37" s="719"/>
      <c r="AT37" s="719"/>
      <c r="AU37" s="719"/>
      <c r="AV37" s="719"/>
      <c r="AW37" s="719"/>
      <c r="AX37" s="719"/>
      <c r="AY37" s="720"/>
      <c r="AZ37" s="641">
        <v>243391</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3989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524911</v>
      </c>
      <c r="CS37" s="665"/>
      <c r="CT37" s="665"/>
      <c r="CU37" s="665"/>
      <c r="CV37" s="665"/>
      <c r="CW37" s="665"/>
      <c r="CX37" s="665"/>
      <c r="CY37" s="666"/>
      <c r="CZ37" s="646">
        <v>4</v>
      </c>
      <c r="DA37" s="677"/>
      <c r="DB37" s="677"/>
      <c r="DC37" s="679"/>
      <c r="DD37" s="650">
        <v>517120</v>
      </c>
      <c r="DE37" s="665"/>
      <c r="DF37" s="665"/>
      <c r="DG37" s="665"/>
      <c r="DH37" s="665"/>
      <c r="DI37" s="665"/>
      <c r="DJ37" s="665"/>
      <c r="DK37" s="666"/>
      <c r="DL37" s="650">
        <v>486026</v>
      </c>
      <c r="DM37" s="665"/>
      <c r="DN37" s="665"/>
      <c r="DO37" s="665"/>
      <c r="DP37" s="665"/>
      <c r="DQ37" s="665"/>
      <c r="DR37" s="665"/>
      <c r="DS37" s="665"/>
      <c r="DT37" s="665"/>
      <c r="DU37" s="665"/>
      <c r="DV37" s="666"/>
      <c r="DW37" s="646">
        <v>7.1</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13234197</v>
      </c>
      <c r="S38" s="722"/>
      <c r="T38" s="722"/>
      <c r="U38" s="722"/>
      <c r="V38" s="722"/>
      <c r="W38" s="722"/>
      <c r="X38" s="722"/>
      <c r="Y38" s="723"/>
      <c r="Z38" s="724">
        <v>100</v>
      </c>
      <c r="AA38" s="724"/>
      <c r="AB38" s="724"/>
      <c r="AC38" s="724"/>
      <c r="AD38" s="725">
        <v>6423765</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900</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6936</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1446249</v>
      </c>
      <c r="CS38" s="642"/>
      <c r="CT38" s="642"/>
      <c r="CU38" s="642"/>
      <c r="CV38" s="642"/>
      <c r="CW38" s="642"/>
      <c r="CX38" s="642"/>
      <c r="CY38" s="643"/>
      <c r="CZ38" s="646">
        <v>11</v>
      </c>
      <c r="DA38" s="677"/>
      <c r="DB38" s="677"/>
      <c r="DC38" s="679"/>
      <c r="DD38" s="650">
        <v>1207894</v>
      </c>
      <c r="DE38" s="642"/>
      <c r="DF38" s="642"/>
      <c r="DG38" s="642"/>
      <c r="DH38" s="642"/>
      <c r="DI38" s="642"/>
      <c r="DJ38" s="642"/>
      <c r="DK38" s="643"/>
      <c r="DL38" s="650">
        <v>1074481</v>
      </c>
      <c r="DM38" s="642"/>
      <c r="DN38" s="642"/>
      <c r="DO38" s="642"/>
      <c r="DP38" s="642"/>
      <c r="DQ38" s="642"/>
      <c r="DR38" s="642"/>
      <c r="DS38" s="642"/>
      <c r="DT38" s="642"/>
      <c r="DU38" s="642"/>
      <c r="DV38" s="643"/>
      <c r="DW38" s="646">
        <v>15.8</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t="s">
        <v>138</v>
      </c>
      <c r="BA39" s="642"/>
      <c r="BB39" s="642"/>
      <c r="BC39" s="642"/>
      <c r="BD39" s="665"/>
      <c r="BE39" s="665"/>
      <c r="BF39" s="700"/>
      <c r="BG39" s="732" t="s">
        <v>339</v>
      </c>
      <c r="BH39" s="733"/>
      <c r="BI39" s="733"/>
      <c r="BJ39" s="733"/>
      <c r="BK39" s="733"/>
      <c r="BL39" s="232"/>
      <c r="BM39" s="657" t="s">
        <v>340</v>
      </c>
      <c r="BN39" s="657"/>
      <c r="BO39" s="657"/>
      <c r="BP39" s="657"/>
      <c r="BQ39" s="657"/>
      <c r="BR39" s="657"/>
      <c r="BS39" s="657"/>
      <c r="BT39" s="657"/>
      <c r="BU39" s="658"/>
      <c r="BV39" s="641">
        <v>110</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121846</v>
      </c>
      <c r="CS39" s="665"/>
      <c r="CT39" s="665"/>
      <c r="CU39" s="665"/>
      <c r="CV39" s="665"/>
      <c r="CW39" s="665"/>
      <c r="CX39" s="665"/>
      <c r="CY39" s="666"/>
      <c r="CZ39" s="646">
        <v>0.9</v>
      </c>
      <c r="DA39" s="677"/>
      <c r="DB39" s="677"/>
      <c r="DC39" s="679"/>
      <c r="DD39" s="650">
        <v>102001</v>
      </c>
      <c r="DE39" s="665"/>
      <c r="DF39" s="665"/>
      <c r="DG39" s="665"/>
      <c r="DH39" s="665"/>
      <c r="DI39" s="665"/>
      <c r="DJ39" s="665"/>
      <c r="DK39" s="666"/>
      <c r="DL39" s="650" t="s">
        <v>138</v>
      </c>
      <c r="DM39" s="665"/>
      <c r="DN39" s="665"/>
      <c r="DO39" s="665"/>
      <c r="DP39" s="665"/>
      <c r="DQ39" s="665"/>
      <c r="DR39" s="665"/>
      <c r="DS39" s="665"/>
      <c r="DT39" s="665"/>
      <c r="DU39" s="665"/>
      <c r="DV39" s="666"/>
      <c r="DW39" s="646" t="s">
        <v>179</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356237</v>
      </c>
      <c r="BA40" s="642"/>
      <c r="BB40" s="642"/>
      <c r="BC40" s="642"/>
      <c r="BD40" s="665"/>
      <c r="BE40" s="665"/>
      <c r="BF40" s="700"/>
      <c r="BG40" s="732"/>
      <c r="BH40" s="733"/>
      <c r="BI40" s="733"/>
      <c r="BJ40" s="733"/>
      <c r="BK40" s="733"/>
      <c r="BL40" s="232"/>
      <c r="BM40" s="657" t="s">
        <v>343</v>
      </c>
      <c r="BN40" s="657"/>
      <c r="BO40" s="657"/>
      <c r="BP40" s="657"/>
      <c r="BQ40" s="657"/>
      <c r="BR40" s="657"/>
      <c r="BS40" s="657"/>
      <c r="BT40" s="657"/>
      <c r="BU40" s="658"/>
      <c r="BV40" s="641" t="s">
        <v>138</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1000</v>
      </c>
      <c r="CS40" s="642"/>
      <c r="CT40" s="642"/>
      <c r="CU40" s="642"/>
      <c r="CV40" s="642"/>
      <c r="CW40" s="642"/>
      <c r="CX40" s="642"/>
      <c r="CY40" s="643"/>
      <c r="CZ40" s="646">
        <v>0</v>
      </c>
      <c r="DA40" s="677"/>
      <c r="DB40" s="677"/>
      <c r="DC40" s="679"/>
      <c r="DD40" s="650" t="s">
        <v>179</v>
      </c>
      <c r="DE40" s="642"/>
      <c r="DF40" s="642"/>
      <c r="DG40" s="642"/>
      <c r="DH40" s="642"/>
      <c r="DI40" s="642"/>
      <c r="DJ40" s="642"/>
      <c r="DK40" s="643"/>
      <c r="DL40" s="650" t="s">
        <v>179</v>
      </c>
      <c r="DM40" s="642"/>
      <c r="DN40" s="642"/>
      <c r="DO40" s="642"/>
      <c r="DP40" s="642"/>
      <c r="DQ40" s="642"/>
      <c r="DR40" s="642"/>
      <c r="DS40" s="642"/>
      <c r="DT40" s="642"/>
      <c r="DU40" s="642"/>
      <c r="DV40" s="643"/>
      <c r="DW40" s="646" t="s">
        <v>179</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845721</v>
      </c>
      <c r="BA41" s="722"/>
      <c r="BB41" s="722"/>
      <c r="BC41" s="722"/>
      <c r="BD41" s="711"/>
      <c r="BE41" s="711"/>
      <c r="BF41" s="713"/>
      <c r="BG41" s="734"/>
      <c r="BH41" s="735"/>
      <c r="BI41" s="735"/>
      <c r="BJ41" s="735"/>
      <c r="BK41" s="735"/>
      <c r="BL41" s="233"/>
      <c r="BM41" s="668" t="s">
        <v>346</v>
      </c>
      <c r="BN41" s="668"/>
      <c r="BO41" s="668"/>
      <c r="BP41" s="668"/>
      <c r="BQ41" s="668"/>
      <c r="BR41" s="668"/>
      <c r="BS41" s="668"/>
      <c r="BT41" s="668"/>
      <c r="BU41" s="669"/>
      <c r="BV41" s="721">
        <v>318</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179</v>
      </c>
      <c r="CS41" s="665"/>
      <c r="CT41" s="665"/>
      <c r="CU41" s="665"/>
      <c r="CV41" s="665"/>
      <c r="CW41" s="665"/>
      <c r="CX41" s="665"/>
      <c r="CY41" s="666"/>
      <c r="CZ41" s="646" t="s">
        <v>179</v>
      </c>
      <c r="DA41" s="677"/>
      <c r="DB41" s="677"/>
      <c r="DC41" s="679"/>
      <c r="DD41" s="650" t="s">
        <v>138</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6" t="s">
        <v>348</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38" t="s">
        <v>349</v>
      </c>
      <c r="CE42" s="639"/>
      <c r="CF42" s="639"/>
      <c r="CG42" s="639"/>
      <c r="CH42" s="639"/>
      <c r="CI42" s="639"/>
      <c r="CJ42" s="639"/>
      <c r="CK42" s="639"/>
      <c r="CL42" s="639"/>
      <c r="CM42" s="639"/>
      <c r="CN42" s="639"/>
      <c r="CO42" s="639"/>
      <c r="CP42" s="639"/>
      <c r="CQ42" s="640"/>
      <c r="CR42" s="641">
        <v>1546623</v>
      </c>
      <c r="CS42" s="642"/>
      <c r="CT42" s="642"/>
      <c r="CU42" s="642"/>
      <c r="CV42" s="642"/>
      <c r="CW42" s="642"/>
      <c r="CX42" s="642"/>
      <c r="CY42" s="643"/>
      <c r="CZ42" s="646">
        <v>11.7</v>
      </c>
      <c r="DA42" s="647"/>
      <c r="DB42" s="647"/>
      <c r="DC42" s="742"/>
      <c r="DD42" s="650">
        <v>363751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6" t="s">
        <v>350</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38" t="s">
        <v>351</v>
      </c>
      <c r="CE43" s="639"/>
      <c r="CF43" s="639"/>
      <c r="CG43" s="639"/>
      <c r="CH43" s="639"/>
      <c r="CI43" s="639"/>
      <c r="CJ43" s="639"/>
      <c r="CK43" s="639"/>
      <c r="CL43" s="639"/>
      <c r="CM43" s="639"/>
      <c r="CN43" s="639"/>
      <c r="CO43" s="639"/>
      <c r="CP43" s="639"/>
      <c r="CQ43" s="640"/>
      <c r="CR43" s="641">
        <v>85952</v>
      </c>
      <c r="CS43" s="665"/>
      <c r="CT43" s="665"/>
      <c r="CU43" s="665"/>
      <c r="CV43" s="665"/>
      <c r="CW43" s="665"/>
      <c r="CX43" s="665"/>
      <c r="CY43" s="666"/>
      <c r="CZ43" s="646">
        <v>0.7</v>
      </c>
      <c r="DA43" s="677"/>
      <c r="DB43" s="677"/>
      <c r="DC43" s="679"/>
      <c r="DD43" s="650">
        <v>85695</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37" t="s">
        <v>352</v>
      </c>
      <c r="CD44" s="753" t="s">
        <v>304</v>
      </c>
      <c r="CE44" s="754"/>
      <c r="CF44" s="638" t="s">
        <v>353</v>
      </c>
      <c r="CG44" s="639"/>
      <c r="CH44" s="639"/>
      <c r="CI44" s="639"/>
      <c r="CJ44" s="639"/>
      <c r="CK44" s="639"/>
      <c r="CL44" s="639"/>
      <c r="CM44" s="639"/>
      <c r="CN44" s="639"/>
      <c r="CO44" s="639"/>
      <c r="CP44" s="639"/>
      <c r="CQ44" s="640"/>
      <c r="CR44" s="641">
        <v>1509301</v>
      </c>
      <c r="CS44" s="642"/>
      <c r="CT44" s="642"/>
      <c r="CU44" s="642"/>
      <c r="CV44" s="642"/>
      <c r="CW44" s="642"/>
      <c r="CX44" s="642"/>
      <c r="CY44" s="643"/>
      <c r="CZ44" s="646">
        <v>11.4</v>
      </c>
      <c r="DA44" s="647"/>
      <c r="DB44" s="647"/>
      <c r="DC44" s="742"/>
      <c r="DD44" s="650">
        <v>357427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702989</v>
      </c>
      <c r="CS45" s="665"/>
      <c r="CT45" s="665"/>
      <c r="CU45" s="665"/>
      <c r="CV45" s="665"/>
      <c r="CW45" s="665"/>
      <c r="CX45" s="665"/>
      <c r="CY45" s="666"/>
      <c r="CZ45" s="646">
        <v>5.3</v>
      </c>
      <c r="DA45" s="677"/>
      <c r="DB45" s="677"/>
      <c r="DC45" s="679"/>
      <c r="DD45" s="650">
        <v>18131</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783254</v>
      </c>
      <c r="CS46" s="642"/>
      <c r="CT46" s="642"/>
      <c r="CU46" s="642"/>
      <c r="CV46" s="642"/>
      <c r="CW46" s="642"/>
      <c r="CX46" s="642"/>
      <c r="CY46" s="643"/>
      <c r="CZ46" s="646">
        <v>5.9</v>
      </c>
      <c r="DA46" s="647"/>
      <c r="DB46" s="647"/>
      <c r="DC46" s="742"/>
      <c r="DD46" s="650">
        <v>337038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37322</v>
      </c>
      <c r="CS47" s="665"/>
      <c r="CT47" s="665"/>
      <c r="CU47" s="665"/>
      <c r="CV47" s="665"/>
      <c r="CW47" s="665"/>
      <c r="CX47" s="665"/>
      <c r="CY47" s="666"/>
      <c r="CZ47" s="646">
        <v>0.3</v>
      </c>
      <c r="DA47" s="677"/>
      <c r="DB47" s="677"/>
      <c r="DC47" s="679"/>
      <c r="DD47" s="650">
        <v>6324</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358</v>
      </c>
      <c r="CS48" s="642"/>
      <c r="CT48" s="642"/>
      <c r="CU48" s="642"/>
      <c r="CV48" s="642"/>
      <c r="CW48" s="642"/>
      <c r="CX48" s="642"/>
      <c r="CY48" s="643"/>
      <c r="CZ48" s="646" t="s">
        <v>358</v>
      </c>
      <c r="DA48" s="647"/>
      <c r="DB48" s="647"/>
      <c r="DC48" s="742"/>
      <c r="DD48" s="650" t="s">
        <v>358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13184473</v>
      </c>
      <c r="CS49" s="711"/>
      <c r="CT49" s="711"/>
      <c r="CU49" s="711"/>
      <c r="CV49" s="711"/>
      <c r="CW49" s="711"/>
      <c r="CX49" s="711"/>
      <c r="CY49" s="743"/>
      <c r="CZ49" s="726">
        <v>100</v>
      </c>
      <c r="DA49" s="744"/>
      <c r="DB49" s="744"/>
      <c r="DC49" s="745"/>
      <c r="DD49" s="746">
        <v>8971834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CP4ks5XDLunDUjaKea+hggWUH/t/DD70jWQ18kgIMLfXPxTQYn6tSNUWTVRZ6j7LZRGYZypZKS3UkUV1MdoRRg==" saltValue="Aj2KIrHWJ3tIzTeVaykC/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788" t="s">
        <v>361</v>
      </c>
      <c r="DK2" s="789"/>
      <c r="DL2" s="789"/>
      <c r="DM2" s="789"/>
      <c r="DN2" s="789"/>
      <c r="DO2" s="790"/>
      <c r="DP2" s="246"/>
      <c r="DQ2" s="788" t="s">
        <v>362</v>
      </c>
      <c r="DR2" s="789"/>
      <c r="DS2" s="789"/>
      <c r="DT2" s="789"/>
      <c r="DU2" s="789"/>
      <c r="DV2" s="789"/>
      <c r="DW2" s="789"/>
      <c r="DX2" s="789"/>
      <c r="DY2" s="789"/>
      <c r="DZ2" s="790"/>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49"/>
      <c r="BA4" s="249"/>
      <c r="BB4" s="249"/>
      <c r="BC4" s="249"/>
      <c r="BD4" s="249"/>
      <c r="BE4" s="250"/>
      <c r="BF4" s="250"/>
      <c r="BG4" s="250"/>
      <c r="BH4" s="250"/>
      <c r="BI4" s="250"/>
      <c r="BJ4" s="250"/>
      <c r="BK4" s="250"/>
      <c r="BL4" s="250"/>
      <c r="BM4" s="250"/>
      <c r="BN4" s="250"/>
      <c r="BO4" s="250"/>
      <c r="BP4" s="250"/>
      <c r="BQ4" s="249" t="s">
        <v>364</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3"/>
      <c r="BA5" s="253"/>
      <c r="BB5" s="253"/>
      <c r="BC5" s="253"/>
      <c r="BD5" s="253"/>
      <c r="BE5" s="254"/>
      <c r="BF5" s="254"/>
      <c r="BG5" s="254"/>
      <c r="BH5" s="254"/>
      <c r="BI5" s="254"/>
      <c r="BJ5" s="254"/>
      <c r="BK5" s="254"/>
      <c r="BL5" s="254"/>
      <c r="BM5" s="254"/>
      <c r="BN5" s="254"/>
      <c r="BO5" s="254"/>
      <c r="BP5" s="254"/>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1"/>
    </row>
    <row r="6" spans="1:131" s="252"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49"/>
      <c r="BA6" s="249"/>
      <c r="BB6" s="249"/>
      <c r="BC6" s="249"/>
      <c r="BD6" s="249"/>
      <c r="BE6" s="250"/>
      <c r="BF6" s="250"/>
      <c r="BG6" s="250"/>
      <c r="BH6" s="250"/>
      <c r="BI6" s="250"/>
      <c r="BJ6" s="250"/>
      <c r="BK6" s="250"/>
      <c r="BL6" s="250"/>
      <c r="BM6" s="250"/>
      <c r="BN6" s="250"/>
      <c r="BO6" s="250"/>
      <c r="BP6" s="250"/>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1"/>
    </row>
    <row r="7" spans="1:131" s="252" customFormat="1" ht="26.25" customHeight="1" thickTop="1" x14ac:dyDescent="0.15">
      <c r="A7" s="255">
        <v>1</v>
      </c>
      <c r="B7" s="773" t="s">
        <v>382</v>
      </c>
      <c r="C7" s="774"/>
      <c r="D7" s="774"/>
      <c r="E7" s="774"/>
      <c r="F7" s="774"/>
      <c r="G7" s="774"/>
      <c r="H7" s="774"/>
      <c r="I7" s="774"/>
      <c r="J7" s="774"/>
      <c r="K7" s="774"/>
      <c r="L7" s="774"/>
      <c r="M7" s="774"/>
      <c r="N7" s="774"/>
      <c r="O7" s="774"/>
      <c r="P7" s="775"/>
      <c r="Q7" s="776">
        <v>13240</v>
      </c>
      <c r="R7" s="777"/>
      <c r="S7" s="777"/>
      <c r="T7" s="777"/>
      <c r="U7" s="777"/>
      <c r="V7" s="777">
        <v>13190</v>
      </c>
      <c r="W7" s="777"/>
      <c r="X7" s="777"/>
      <c r="Y7" s="777"/>
      <c r="Z7" s="777"/>
      <c r="AA7" s="777">
        <v>50</v>
      </c>
      <c r="AB7" s="777"/>
      <c r="AC7" s="777"/>
      <c r="AD7" s="777"/>
      <c r="AE7" s="778"/>
      <c r="AF7" s="779">
        <v>29</v>
      </c>
      <c r="AG7" s="780"/>
      <c r="AH7" s="780"/>
      <c r="AI7" s="780"/>
      <c r="AJ7" s="781"/>
      <c r="AK7" s="816">
        <v>497</v>
      </c>
      <c r="AL7" s="817"/>
      <c r="AM7" s="817"/>
      <c r="AN7" s="817"/>
      <c r="AO7" s="817"/>
      <c r="AP7" s="817">
        <v>14076</v>
      </c>
      <c r="AQ7" s="817"/>
      <c r="AR7" s="817"/>
      <c r="AS7" s="817"/>
      <c r="AT7" s="817"/>
      <c r="AU7" s="818"/>
      <c r="AV7" s="818"/>
      <c r="AW7" s="818"/>
      <c r="AX7" s="818"/>
      <c r="AY7" s="819"/>
      <c r="AZ7" s="249"/>
      <c r="BA7" s="249"/>
      <c r="BB7" s="249"/>
      <c r="BC7" s="249"/>
      <c r="BD7" s="249"/>
      <c r="BE7" s="250"/>
      <c r="BF7" s="250"/>
      <c r="BG7" s="250"/>
      <c r="BH7" s="250"/>
      <c r="BI7" s="250"/>
      <c r="BJ7" s="250"/>
      <c r="BK7" s="250"/>
      <c r="BL7" s="250"/>
      <c r="BM7" s="250"/>
      <c r="BN7" s="250"/>
      <c r="BO7" s="250"/>
      <c r="BP7" s="250"/>
      <c r="BQ7" s="256">
        <v>1</v>
      </c>
      <c r="BR7" s="257"/>
      <c r="BS7" s="820" t="s">
        <v>583</v>
      </c>
      <c r="BT7" s="821"/>
      <c r="BU7" s="821"/>
      <c r="BV7" s="821"/>
      <c r="BW7" s="821"/>
      <c r="BX7" s="821"/>
      <c r="BY7" s="821"/>
      <c r="BZ7" s="821"/>
      <c r="CA7" s="821"/>
      <c r="CB7" s="821"/>
      <c r="CC7" s="821"/>
      <c r="CD7" s="821"/>
      <c r="CE7" s="821"/>
      <c r="CF7" s="821"/>
      <c r="CG7" s="822"/>
      <c r="CH7" s="813">
        <v>7</v>
      </c>
      <c r="CI7" s="814"/>
      <c r="CJ7" s="814"/>
      <c r="CK7" s="814"/>
      <c r="CL7" s="815"/>
      <c r="CM7" s="813">
        <v>70</v>
      </c>
      <c r="CN7" s="814"/>
      <c r="CO7" s="814"/>
      <c r="CP7" s="814"/>
      <c r="CQ7" s="815"/>
      <c r="CR7" s="813">
        <v>70</v>
      </c>
      <c r="CS7" s="814"/>
      <c r="CT7" s="814"/>
      <c r="CU7" s="814"/>
      <c r="CV7" s="815"/>
      <c r="CW7" s="813" t="s">
        <v>584</v>
      </c>
      <c r="CX7" s="814"/>
      <c r="CY7" s="814"/>
      <c r="CZ7" s="814"/>
      <c r="DA7" s="815"/>
      <c r="DB7" s="813" t="s">
        <v>574</v>
      </c>
      <c r="DC7" s="814"/>
      <c r="DD7" s="814"/>
      <c r="DE7" s="814"/>
      <c r="DF7" s="815"/>
      <c r="DG7" s="813" t="s">
        <v>574</v>
      </c>
      <c r="DH7" s="814"/>
      <c r="DI7" s="814"/>
      <c r="DJ7" s="814"/>
      <c r="DK7" s="815"/>
      <c r="DL7" s="813" t="s">
        <v>574</v>
      </c>
      <c r="DM7" s="814"/>
      <c r="DN7" s="814"/>
      <c r="DO7" s="814"/>
      <c r="DP7" s="815"/>
      <c r="DQ7" s="813" t="s">
        <v>574</v>
      </c>
      <c r="DR7" s="814"/>
      <c r="DS7" s="814"/>
      <c r="DT7" s="814"/>
      <c r="DU7" s="815"/>
      <c r="DV7" s="794"/>
      <c r="DW7" s="795"/>
      <c r="DX7" s="795"/>
      <c r="DY7" s="795"/>
      <c r="DZ7" s="796"/>
      <c r="EA7" s="251"/>
    </row>
    <row r="8" spans="1:131" s="252" customFormat="1" ht="26.25" customHeight="1" x14ac:dyDescent="0.15">
      <c r="A8" s="258">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49"/>
      <c r="BA8" s="249"/>
      <c r="BB8" s="249"/>
      <c r="BC8" s="249"/>
      <c r="BD8" s="249"/>
      <c r="BE8" s="250"/>
      <c r="BF8" s="250"/>
      <c r="BG8" s="250"/>
      <c r="BH8" s="250"/>
      <c r="BI8" s="250"/>
      <c r="BJ8" s="250"/>
      <c r="BK8" s="250"/>
      <c r="BL8" s="250"/>
      <c r="BM8" s="250"/>
      <c r="BN8" s="250"/>
      <c r="BO8" s="250"/>
      <c r="BP8" s="250"/>
      <c r="BQ8" s="259">
        <v>2</v>
      </c>
      <c r="BR8" s="260"/>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1"/>
    </row>
    <row r="9" spans="1:131" s="252" customFormat="1" ht="26.25" customHeight="1" x14ac:dyDescent="0.15">
      <c r="A9" s="258">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49"/>
      <c r="BA9" s="249"/>
      <c r="BB9" s="249"/>
      <c r="BC9" s="249"/>
      <c r="BD9" s="249"/>
      <c r="BE9" s="250"/>
      <c r="BF9" s="250"/>
      <c r="BG9" s="250"/>
      <c r="BH9" s="250"/>
      <c r="BI9" s="250"/>
      <c r="BJ9" s="250"/>
      <c r="BK9" s="250"/>
      <c r="BL9" s="250"/>
      <c r="BM9" s="250"/>
      <c r="BN9" s="250"/>
      <c r="BO9" s="250"/>
      <c r="BP9" s="250"/>
      <c r="BQ9" s="259">
        <v>3</v>
      </c>
      <c r="BR9" s="260"/>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1"/>
    </row>
    <row r="10" spans="1:131" s="252" customFormat="1" ht="26.25" customHeight="1" x14ac:dyDescent="0.15">
      <c r="A10" s="258">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49"/>
      <c r="BA10" s="249"/>
      <c r="BB10" s="249"/>
      <c r="BC10" s="249"/>
      <c r="BD10" s="249"/>
      <c r="BE10" s="250"/>
      <c r="BF10" s="250"/>
      <c r="BG10" s="250"/>
      <c r="BH10" s="250"/>
      <c r="BI10" s="250"/>
      <c r="BJ10" s="250"/>
      <c r="BK10" s="250"/>
      <c r="BL10" s="250"/>
      <c r="BM10" s="250"/>
      <c r="BN10" s="250"/>
      <c r="BO10" s="250"/>
      <c r="BP10" s="250"/>
      <c r="BQ10" s="259">
        <v>4</v>
      </c>
      <c r="BR10" s="260"/>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1"/>
    </row>
    <row r="11" spans="1:131" s="252" customFormat="1" ht="26.25" customHeight="1" x14ac:dyDescent="0.15">
      <c r="A11" s="258">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49"/>
      <c r="BA11" s="249"/>
      <c r="BB11" s="249"/>
      <c r="BC11" s="249"/>
      <c r="BD11" s="249"/>
      <c r="BE11" s="250"/>
      <c r="BF11" s="250"/>
      <c r="BG11" s="250"/>
      <c r="BH11" s="250"/>
      <c r="BI11" s="250"/>
      <c r="BJ11" s="250"/>
      <c r="BK11" s="250"/>
      <c r="BL11" s="250"/>
      <c r="BM11" s="250"/>
      <c r="BN11" s="250"/>
      <c r="BO11" s="250"/>
      <c r="BP11" s="250"/>
      <c r="BQ11" s="259">
        <v>5</v>
      </c>
      <c r="BR11" s="260"/>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1"/>
    </row>
    <row r="12" spans="1:131" s="252" customFormat="1" ht="26.25" customHeight="1" x14ac:dyDescent="0.15">
      <c r="A12" s="258">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49"/>
      <c r="BA12" s="249"/>
      <c r="BB12" s="249"/>
      <c r="BC12" s="249"/>
      <c r="BD12" s="249"/>
      <c r="BE12" s="250"/>
      <c r="BF12" s="250"/>
      <c r="BG12" s="250"/>
      <c r="BH12" s="250"/>
      <c r="BI12" s="250"/>
      <c r="BJ12" s="250"/>
      <c r="BK12" s="250"/>
      <c r="BL12" s="250"/>
      <c r="BM12" s="250"/>
      <c r="BN12" s="250"/>
      <c r="BO12" s="250"/>
      <c r="BP12" s="250"/>
      <c r="BQ12" s="259">
        <v>6</v>
      </c>
      <c r="BR12" s="260"/>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1"/>
    </row>
    <row r="13" spans="1:131" s="252" customFormat="1" ht="26.25" customHeight="1" x14ac:dyDescent="0.15">
      <c r="A13" s="258">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49"/>
      <c r="BA13" s="249"/>
      <c r="BB13" s="249"/>
      <c r="BC13" s="249"/>
      <c r="BD13" s="249"/>
      <c r="BE13" s="250"/>
      <c r="BF13" s="250"/>
      <c r="BG13" s="250"/>
      <c r="BH13" s="250"/>
      <c r="BI13" s="250"/>
      <c r="BJ13" s="250"/>
      <c r="BK13" s="250"/>
      <c r="BL13" s="250"/>
      <c r="BM13" s="250"/>
      <c r="BN13" s="250"/>
      <c r="BO13" s="250"/>
      <c r="BP13" s="250"/>
      <c r="BQ13" s="259">
        <v>7</v>
      </c>
      <c r="BR13" s="260"/>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1"/>
    </row>
    <row r="14" spans="1:131" s="252" customFormat="1" ht="26.25" customHeight="1" x14ac:dyDescent="0.15">
      <c r="A14" s="258">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49"/>
      <c r="BA14" s="249"/>
      <c r="BB14" s="249"/>
      <c r="BC14" s="249"/>
      <c r="BD14" s="249"/>
      <c r="BE14" s="250"/>
      <c r="BF14" s="250"/>
      <c r="BG14" s="250"/>
      <c r="BH14" s="250"/>
      <c r="BI14" s="250"/>
      <c r="BJ14" s="250"/>
      <c r="BK14" s="250"/>
      <c r="BL14" s="250"/>
      <c r="BM14" s="250"/>
      <c r="BN14" s="250"/>
      <c r="BO14" s="250"/>
      <c r="BP14" s="250"/>
      <c r="BQ14" s="259">
        <v>8</v>
      </c>
      <c r="BR14" s="260"/>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1"/>
    </row>
    <row r="15" spans="1:131" s="252" customFormat="1" ht="26.25" customHeight="1" x14ac:dyDescent="0.15">
      <c r="A15" s="258">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49"/>
      <c r="BA15" s="249"/>
      <c r="BB15" s="249"/>
      <c r="BC15" s="249"/>
      <c r="BD15" s="249"/>
      <c r="BE15" s="250"/>
      <c r="BF15" s="250"/>
      <c r="BG15" s="250"/>
      <c r="BH15" s="250"/>
      <c r="BI15" s="250"/>
      <c r="BJ15" s="250"/>
      <c r="BK15" s="250"/>
      <c r="BL15" s="250"/>
      <c r="BM15" s="250"/>
      <c r="BN15" s="250"/>
      <c r="BO15" s="250"/>
      <c r="BP15" s="250"/>
      <c r="BQ15" s="259">
        <v>9</v>
      </c>
      <c r="BR15" s="260"/>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1"/>
    </row>
    <row r="16" spans="1:131" s="252" customFormat="1" ht="26.25" customHeight="1" x14ac:dyDescent="0.15">
      <c r="A16" s="258">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49"/>
      <c r="BA16" s="249"/>
      <c r="BB16" s="249"/>
      <c r="BC16" s="249"/>
      <c r="BD16" s="249"/>
      <c r="BE16" s="250"/>
      <c r="BF16" s="250"/>
      <c r="BG16" s="250"/>
      <c r="BH16" s="250"/>
      <c r="BI16" s="250"/>
      <c r="BJ16" s="250"/>
      <c r="BK16" s="250"/>
      <c r="BL16" s="250"/>
      <c r="BM16" s="250"/>
      <c r="BN16" s="250"/>
      <c r="BO16" s="250"/>
      <c r="BP16" s="250"/>
      <c r="BQ16" s="259">
        <v>10</v>
      </c>
      <c r="BR16" s="260"/>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1"/>
    </row>
    <row r="17" spans="1:131" s="252" customFormat="1" ht="26.25" customHeight="1" x14ac:dyDescent="0.15">
      <c r="A17" s="258">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49"/>
      <c r="BA17" s="249"/>
      <c r="BB17" s="249"/>
      <c r="BC17" s="249"/>
      <c r="BD17" s="249"/>
      <c r="BE17" s="250"/>
      <c r="BF17" s="250"/>
      <c r="BG17" s="250"/>
      <c r="BH17" s="250"/>
      <c r="BI17" s="250"/>
      <c r="BJ17" s="250"/>
      <c r="BK17" s="250"/>
      <c r="BL17" s="250"/>
      <c r="BM17" s="250"/>
      <c r="BN17" s="250"/>
      <c r="BO17" s="250"/>
      <c r="BP17" s="250"/>
      <c r="BQ17" s="259">
        <v>11</v>
      </c>
      <c r="BR17" s="260"/>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1"/>
    </row>
    <row r="18" spans="1:131" s="252" customFormat="1" ht="26.25" customHeight="1" x14ac:dyDescent="0.15">
      <c r="A18" s="258">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49"/>
      <c r="BA18" s="249"/>
      <c r="BB18" s="249"/>
      <c r="BC18" s="249"/>
      <c r="BD18" s="249"/>
      <c r="BE18" s="250"/>
      <c r="BF18" s="250"/>
      <c r="BG18" s="250"/>
      <c r="BH18" s="250"/>
      <c r="BI18" s="250"/>
      <c r="BJ18" s="250"/>
      <c r="BK18" s="250"/>
      <c r="BL18" s="250"/>
      <c r="BM18" s="250"/>
      <c r="BN18" s="250"/>
      <c r="BO18" s="250"/>
      <c r="BP18" s="250"/>
      <c r="BQ18" s="259">
        <v>12</v>
      </c>
      <c r="BR18" s="260"/>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1"/>
    </row>
    <row r="19" spans="1:131" s="252" customFormat="1" ht="26.25" customHeight="1" x14ac:dyDescent="0.15">
      <c r="A19" s="258">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49"/>
      <c r="BA19" s="249"/>
      <c r="BB19" s="249"/>
      <c r="BC19" s="249"/>
      <c r="BD19" s="249"/>
      <c r="BE19" s="250"/>
      <c r="BF19" s="250"/>
      <c r="BG19" s="250"/>
      <c r="BH19" s="250"/>
      <c r="BI19" s="250"/>
      <c r="BJ19" s="250"/>
      <c r="BK19" s="250"/>
      <c r="BL19" s="250"/>
      <c r="BM19" s="250"/>
      <c r="BN19" s="250"/>
      <c r="BO19" s="250"/>
      <c r="BP19" s="250"/>
      <c r="BQ19" s="259">
        <v>13</v>
      </c>
      <c r="BR19" s="260"/>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1"/>
    </row>
    <row r="20" spans="1:131" s="252" customFormat="1" ht="26.25" customHeight="1" x14ac:dyDescent="0.15">
      <c r="A20" s="258">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49"/>
      <c r="BA20" s="249"/>
      <c r="BB20" s="249"/>
      <c r="BC20" s="249"/>
      <c r="BD20" s="249"/>
      <c r="BE20" s="250"/>
      <c r="BF20" s="250"/>
      <c r="BG20" s="250"/>
      <c r="BH20" s="250"/>
      <c r="BI20" s="250"/>
      <c r="BJ20" s="250"/>
      <c r="BK20" s="250"/>
      <c r="BL20" s="250"/>
      <c r="BM20" s="250"/>
      <c r="BN20" s="250"/>
      <c r="BO20" s="250"/>
      <c r="BP20" s="250"/>
      <c r="BQ20" s="259">
        <v>14</v>
      </c>
      <c r="BR20" s="260"/>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1"/>
    </row>
    <row r="21" spans="1:131" s="252" customFormat="1" ht="26.25" customHeight="1" thickBot="1" x14ac:dyDescent="0.2">
      <c r="A21" s="258">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49"/>
      <c r="BA21" s="249"/>
      <c r="BB21" s="249"/>
      <c r="BC21" s="249"/>
      <c r="BD21" s="249"/>
      <c r="BE21" s="250"/>
      <c r="BF21" s="250"/>
      <c r="BG21" s="250"/>
      <c r="BH21" s="250"/>
      <c r="BI21" s="250"/>
      <c r="BJ21" s="250"/>
      <c r="BK21" s="250"/>
      <c r="BL21" s="250"/>
      <c r="BM21" s="250"/>
      <c r="BN21" s="250"/>
      <c r="BO21" s="250"/>
      <c r="BP21" s="250"/>
      <c r="BQ21" s="259">
        <v>15</v>
      </c>
      <c r="BR21" s="260"/>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1"/>
    </row>
    <row r="22" spans="1:131" s="252" customFormat="1" ht="26.25" customHeight="1" x14ac:dyDescent="0.15">
      <c r="A22" s="258">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0"/>
      <c r="BF22" s="250"/>
      <c r="BG22" s="250"/>
      <c r="BH22" s="250"/>
      <c r="BI22" s="250"/>
      <c r="BJ22" s="250"/>
      <c r="BK22" s="250"/>
      <c r="BL22" s="250"/>
      <c r="BM22" s="250"/>
      <c r="BN22" s="250"/>
      <c r="BO22" s="250"/>
      <c r="BP22" s="250"/>
      <c r="BQ22" s="259">
        <v>16</v>
      </c>
      <c r="BR22" s="260"/>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1"/>
    </row>
    <row r="23" spans="1:131" s="252" customFormat="1" ht="26.25" customHeight="1" thickBot="1" x14ac:dyDescent="0.2">
      <c r="A23" s="261" t="s">
        <v>384</v>
      </c>
      <c r="B23" s="832" t="s">
        <v>385</v>
      </c>
      <c r="C23" s="833"/>
      <c r="D23" s="833"/>
      <c r="E23" s="833"/>
      <c r="F23" s="833"/>
      <c r="G23" s="833"/>
      <c r="H23" s="833"/>
      <c r="I23" s="833"/>
      <c r="J23" s="833"/>
      <c r="K23" s="833"/>
      <c r="L23" s="833"/>
      <c r="M23" s="833"/>
      <c r="N23" s="833"/>
      <c r="O23" s="833"/>
      <c r="P23" s="834"/>
      <c r="Q23" s="835">
        <v>13240</v>
      </c>
      <c r="R23" s="836"/>
      <c r="S23" s="836"/>
      <c r="T23" s="836"/>
      <c r="U23" s="836"/>
      <c r="V23" s="836">
        <v>13190</v>
      </c>
      <c r="W23" s="836"/>
      <c r="X23" s="836"/>
      <c r="Y23" s="836"/>
      <c r="Z23" s="836"/>
      <c r="AA23" s="836">
        <v>50</v>
      </c>
      <c r="AB23" s="836"/>
      <c r="AC23" s="836"/>
      <c r="AD23" s="836"/>
      <c r="AE23" s="837"/>
      <c r="AF23" s="838">
        <v>29</v>
      </c>
      <c r="AG23" s="836"/>
      <c r="AH23" s="836"/>
      <c r="AI23" s="836"/>
      <c r="AJ23" s="839"/>
      <c r="AK23" s="840"/>
      <c r="AL23" s="841"/>
      <c r="AM23" s="841"/>
      <c r="AN23" s="841"/>
      <c r="AO23" s="841"/>
      <c r="AP23" s="836">
        <v>14076</v>
      </c>
      <c r="AQ23" s="836"/>
      <c r="AR23" s="836"/>
      <c r="AS23" s="836"/>
      <c r="AT23" s="836"/>
      <c r="AU23" s="842"/>
      <c r="AV23" s="842"/>
      <c r="AW23" s="842"/>
      <c r="AX23" s="842"/>
      <c r="AY23" s="843"/>
      <c r="AZ23" s="851" t="s">
        <v>179</v>
      </c>
      <c r="BA23" s="852"/>
      <c r="BB23" s="852"/>
      <c r="BC23" s="852"/>
      <c r="BD23" s="853"/>
      <c r="BE23" s="250"/>
      <c r="BF23" s="250"/>
      <c r="BG23" s="250"/>
      <c r="BH23" s="250"/>
      <c r="BI23" s="250"/>
      <c r="BJ23" s="250"/>
      <c r="BK23" s="250"/>
      <c r="BL23" s="250"/>
      <c r="BM23" s="250"/>
      <c r="BN23" s="250"/>
      <c r="BO23" s="250"/>
      <c r="BP23" s="250"/>
      <c r="BQ23" s="259">
        <v>17</v>
      </c>
      <c r="BR23" s="260"/>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1"/>
    </row>
    <row r="24" spans="1:131" s="252"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49"/>
      <c r="BA24" s="249"/>
      <c r="BB24" s="249"/>
      <c r="BC24" s="249"/>
      <c r="BD24" s="249"/>
      <c r="BE24" s="250"/>
      <c r="BF24" s="250"/>
      <c r="BG24" s="250"/>
      <c r="BH24" s="250"/>
      <c r="BI24" s="250"/>
      <c r="BJ24" s="250"/>
      <c r="BK24" s="250"/>
      <c r="BL24" s="250"/>
      <c r="BM24" s="250"/>
      <c r="BN24" s="250"/>
      <c r="BO24" s="250"/>
      <c r="BP24" s="250"/>
      <c r="BQ24" s="259">
        <v>18</v>
      </c>
      <c r="BR24" s="260"/>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1"/>
    </row>
    <row r="25" spans="1:131" s="244"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49"/>
      <c r="BK25" s="249"/>
      <c r="BL25" s="249"/>
      <c r="BM25" s="249"/>
      <c r="BN25" s="249"/>
      <c r="BO25" s="262"/>
      <c r="BP25" s="262"/>
      <c r="BQ25" s="259">
        <v>19</v>
      </c>
      <c r="BR25" s="260"/>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3"/>
    </row>
    <row r="26" spans="1:131" s="244" customFormat="1" ht="26.25" customHeight="1" x14ac:dyDescent="0.15">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49"/>
      <c r="BK26" s="249"/>
      <c r="BL26" s="249"/>
      <c r="BM26" s="249"/>
      <c r="BN26" s="249"/>
      <c r="BO26" s="262"/>
      <c r="BP26" s="262"/>
      <c r="BQ26" s="259">
        <v>20</v>
      </c>
      <c r="BR26" s="260"/>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3"/>
    </row>
    <row r="27" spans="1:131" s="244"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49"/>
      <c r="BK27" s="249"/>
      <c r="BL27" s="249"/>
      <c r="BM27" s="249"/>
      <c r="BN27" s="249"/>
      <c r="BO27" s="262"/>
      <c r="BP27" s="262"/>
      <c r="BQ27" s="259">
        <v>21</v>
      </c>
      <c r="BR27" s="260"/>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3"/>
    </row>
    <row r="28" spans="1:131" s="244" customFormat="1" ht="26.25" customHeight="1" thickTop="1" x14ac:dyDescent="0.15">
      <c r="A28" s="263">
        <v>1</v>
      </c>
      <c r="B28" s="773" t="s">
        <v>396</v>
      </c>
      <c r="C28" s="774"/>
      <c r="D28" s="774"/>
      <c r="E28" s="774"/>
      <c r="F28" s="774"/>
      <c r="G28" s="774"/>
      <c r="H28" s="774"/>
      <c r="I28" s="774"/>
      <c r="J28" s="774"/>
      <c r="K28" s="774"/>
      <c r="L28" s="774"/>
      <c r="M28" s="774"/>
      <c r="N28" s="774"/>
      <c r="O28" s="774"/>
      <c r="P28" s="775"/>
      <c r="Q28" s="864">
        <v>3709</v>
      </c>
      <c r="R28" s="865"/>
      <c r="S28" s="865"/>
      <c r="T28" s="865"/>
      <c r="U28" s="865"/>
      <c r="V28" s="865">
        <v>3326</v>
      </c>
      <c r="W28" s="865"/>
      <c r="X28" s="865"/>
      <c r="Y28" s="865"/>
      <c r="Z28" s="865"/>
      <c r="AA28" s="865">
        <v>383</v>
      </c>
      <c r="AB28" s="865"/>
      <c r="AC28" s="865"/>
      <c r="AD28" s="865"/>
      <c r="AE28" s="866"/>
      <c r="AF28" s="867">
        <v>383</v>
      </c>
      <c r="AG28" s="865"/>
      <c r="AH28" s="865"/>
      <c r="AI28" s="865"/>
      <c r="AJ28" s="868"/>
      <c r="AK28" s="869">
        <v>356</v>
      </c>
      <c r="AL28" s="860"/>
      <c r="AM28" s="860"/>
      <c r="AN28" s="860"/>
      <c r="AO28" s="860"/>
      <c r="AP28" s="860" t="s">
        <v>569</v>
      </c>
      <c r="AQ28" s="860"/>
      <c r="AR28" s="860"/>
      <c r="AS28" s="860"/>
      <c r="AT28" s="860"/>
      <c r="AU28" s="860" t="s">
        <v>569</v>
      </c>
      <c r="AV28" s="860"/>
      <c r="AW28" s="860"/>
      <c r="AX28" s="860"/>
      <c r="AY28" s="860"/>
      <c r="AZ28" s="861" t="s">
        <v>569</v>
      </c>
      <c r="BA28" s="861"/>
      <c r="BB28" s="861"/>
      <c r="BC28" s="861"/>
      <c r="BD28" s="861"/>
      <c r="BE28" s="862"/>
      <c r="BF28" s="862"/>
      <c r="BG28" s="862"/>
      <c r="BH28" s="862"/>
      <c r="BI28" s="863"/>
      <c r="BJ28" s="249"/>
      <c r="BK28" s="249"/>
      <c r="BL28" s="249"/>
      <c r="BM28" s="249"/>
      <c r="BN28" s="249"/>
      <c r="BO28" s="262"/>
      <c r="BP28" s="262"/>
      <c r="BQ28" s="259">
        <v>22</v>
      </c>
      <c r="BR28" s="260"/>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3"/>
    </row>
    <row r="29" spans="1:131" s="244" customFormat="1" ht="26.25" customHeight="1" x14ac:dyDescent="0.15">
      <c r="A29" s="263">
        <v>2</v>
      </c>
      <c r="B29" s="797" t="s">
        <v>397</v>
      </c>
      <c r="C29" s="798"/>
      <c r="D29" s="798"/>
      <c r="E29" s="798"/>
      <c r="F29" s="798"/>
      <c r="G29" s="798"/>
      <c r="H29" s="798"/>
      <c r="I29" s="798"/>
      <c r="J29" s="798"/>
      <c r="K29" s="798"/>
      <c r="L29" s="798"/>
      <c r="M29" s="798"/>
      <c r="N29" s="798"/>
      <c r="O29" s="798"/>
      <c r="P29" s="799"/>
      <c r="Q29" s="800">
        <v>2806</v>
      </c>
      <c r="R29" s="801"/>
      <c r="S29" s="801"/>
      <c r="T29" s="801"/>
      <c r="U29" s="801"/>
      <c r="V29" s="801">
        <v>2795</v>
      </c>
      <c r="W29" s="801"/>
      <c r="X29" s="801"/>
      <c r="Y29" s="801"/>
      <c r="Z29" s="801"/>
      <c r="AA29" s="801">
        <v>12</v>
      </c>
      <c r="AB29" s="801"/>
      <c r="AC29" s="801"/>
      <c r="AD29" s="801"/>
      <c r="AE29" s="802"/>
      <c r="AF29" s="803">
        <v>12</v>
      </c>
      <c r="AG29" s="804"/>
      <c r="AH29" s="804"/>
      <c r="AI29" s="804"/>
      <c r="AJ29" s="805"/>
      <c r="AK29" s="872">
        <v>449</v>
      </c>
      <c r="AL29" s="873"/>
      <c r="AM29" s="873"/>
      <c r="AN29" s="873"/>
      <c r="AO29" s="873"/>
      <c r="AP29" s="873" t="s">
        <v>569</v>
      </c>
      <c r="AQ29" s="873"/>
      <c r="AR29" s="873"/>
      <c r="AS29" s="873"/>
      <c r="AT29" s="873"/>
      <c r="AU29" s="873" t="s">
        <v>570</v>
      </c>
      <c r="AV29" s="873"/>
      <c r="AW29" s="873"/>
      <c r="AX29" s="873"/>
      <c r="AY29" s="873"/>
      <c r="AZ29" s="874" t="s">
        <v>569</v>
      </c>
      <c r="BA29" s="874"/>
      <c r="BB29" s="874"/>
      <c r="BC29" s="874"/>
      <c r="BD29" s="874"/>
      <c r="BE29" s="870"/>
      <c r="BF29" s="870"/>
      <c r="BG29" s="870"/>
      <c r="BH29" s="870"/>
      <c r="BI29" s="871"/>
      <c r="BJ29" s="249"/>
      <c r="BK29" s="249"/>
      <c r="BL29" s="249"/>
      <c r="BM29" s="249"/>
      <c r="BN29" s="249"/>
      <c r="BO29" s="262"/>
      <c r="BP29" s="262"/>
      <c r="BQ29" s="259">
        <v>23</v>
      </c>
      <c r="BR29" s="260"/>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3"/>
    </row>
    <row r="30" spans="1:131" s="244" customFormat="1" ht="26.25" customHeight="1" x14ac:dyDescent="0.15">
      <c r="A30" s="263">
        <v>3</v>
      </c>
      <c r="B30" s="797" t="s">
        <v>398</v>
      </c>
      <c r="C30" s="798"/>
      <c r="D30" s="798"/>
      <c r="E30" s="798"/>
      <c r="F30" s="798"/>
      <c r="G30" s="798"/>
      <c r="H30" s="798"/>
      <c r="I30" s="798"/>
      <c r="J30" s="798"/>
      <c r="K30" s="798"/>
      <c r="L30" s="798"/>
      <c r="M30" s="798"/>
      <c r="N30" s="798"/>
      <c r="O30" s="798"/>
      <c r="P30" s="799"/>
      <c r="Q30" s="800">
        <v>599</v>
      </c>
      <c r="R30" s="801"/>
      <c r="S30" s="801"/>
      <c r="T30" s="801"/>
      <c r="U30" s="801"/>
      <c r="V30" s="801">
        <v>591</v>
      </c>
      <c r="W30" s="801"/>
      <c r="X30" s="801"/>
      <c r="Y30" s="801"/>
      <c r="Z30" s="801"/>
      <c r="AA30" s="801">
        <v>8</v>
      </c>
      <c r="AB30" s="801"/>
      <c r="AC30" s="801"/>
      <c r="AD30" s="801"/>
      <c r="AE30" s="802"/>
      <c r="AF30" s="803">
        <v>8</v>
      </c>
      <c r="AG30" s="804"/>
      <c r="AH30" s="804"/>
      <c r="AI30" s="804"/>
      <c r="AJ30" s="805"/>
      <c r="AK30" s="872">
        <v>395</v>
      </c>
      <c r="AL30" s="873"/>
      <c r="AM30" s="873"/>
      <c r="AN30" s="873"/>
      <c r="AO30" s="873"/>
      <c r="AP30" s="873" t="s">
        <v>570</v>
      </c>
      <c r="AQ30" s="873"/>
      <c r="AR30" s="873"/>
      <c r="AS30" s="873"/>
      <c r="AT30" s="873"/>
      <c r="AU30" s="873" t="s">
        <v>570</v>
      </c>
      <c r="AV30" s="873"/>
      <c r="AW30" s="873"/>
      <c r="AX30" s="873"/>
      <c r="AY30" s="873"/>
      <c r="AZ30" s="874" t="s">
        <v>569</v>
      </c>
      <c r="BA30" s="874"/>
      <c r="BB30" s="874"/>
      <c r="BC30" s="874"/>
      <c r="BD30" s="874"/>
      <c r="BE30" s="870"/>
      <c r="BF30" s="870"/>
      <c r="BG30" s="870"/>
      <c r="BH30" s="870"/>
      <c r="BI30" s="871"/>
      <c r="BJ30" s="249"/>
      <c r="BK30" s="249"/>
      <c r="BL30" s="249"/>
      <c r="BM30" s="249"/>
      <c r="BN30" s="249"/>
      <c r="BO30" s="262"/>
      <c r="BP30" s="262"/>
      <c r="BQ30" s="259">
        <v>24</v>
      </c>
      <c r="BR30" s="260"/>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3"/>
    </row>
    <row r="31" spans="1:131" s="244" customFormat="1" ht="26.25" customHeight="1" x14ac:dyDescent="0.15">
      <c r="A31" s="263">
        <v>4</v>
      </c>
      <c r="B31" s="797" t="s">
        <v>399</v>
      </c>
      <c r="C31" s="798"/>
      <c r="D31" s="798"/>
      <c r="E31" s="798"/>
      <c r="F31" s="798"/>
      <c r="G31" s="798"/>
      <c r="H31" s="798"/>
      <c r="I31" s="798"/>
      <c r="J31" s="798"/>
      <c r="K31" s="798"/>
      <c r="L31" s="798"/>
      <c r="M31" s="798"/>
      <c r="N31" s="798"/>
      <c r="O31" s="798"/>
      <c r="P31" s="799"/>
      <c r="Q31" s="800">
        <v>472</v>
      </c>
      <c r="R31" s="801"/>
      <c r="S31" s="801"/>
      <c r="T31" s="801"/>
      <c r="U31" s="801"/>
      <c r="V31" s="801">
        <v>397</v>
      </c>
      <c r="W31" s="801"/>
      <c r="X31" s="801"/>
      <c r="Y31" s="801"/>
      <c r="Z31" s="801"/>
      <c r="AA31" s="801">
        <v>75</v>
      </c>
      <c r="AB31" s="801"/>
      <c r="AC31" s="801"/>
      <c r="AD31" s="801"/>
      <c r="AE31" s="802"/>
      <c r="AF31" s="803">
        <v>507</v>
      </c>
      <c r="AG31" s="804"/>
      <c r="AH31" s="804"/>
      <c r="AI31" s="804"/>
      <c r="AJ31" s="805"/>
      <c r="AK31" s="872" t="s">
        <v>569</v>
      </c>
      <c r="AL31" s="873"/>
      <c r="AM31" s="873"/>
      <c r="AN31" s="873"/>
      <c r="AO31" s="873"/>
      <c r="AP31" s="873">
        <v>1671</v>
      </c>
      <c r="AQ31" s="873"/>
      <c r="AR31" s="873"/>
      <c r="AS31" s="873"/>
      <c r="AT31" s="873"/>
      <c r="AU31" s="873" t="s">
        <v>569</v>
      </c>
      <c r="AV31" s="873"/>
      <c r="AW31" s="873"/>
      <c r="AX31" s="873"/>
      <c r="AY31" s="873"/>
      <c r="AZ31" s="874" t="s">
        <v>570</v>
      </c>
      <c r="BA31" s="874"/>
      <c r="BB31" s="874"/>
      <c r="BC31" s="874"/>
      <c r="BD31" s="874"/>
      <c r="BE31" s="870" t="s">
        <v>400</v>
      </c>
      <c r="BF31" s="870"/>
      <c r="BG31" s="870"/>
      <c r="BH31" s="870"/>
      <c r="BI31" s="871"/>
      <c r="BJ31" s="249"/>
      <c r="BK31" s="249"/>
      <c r="BL31" s="249"/>
      <c r="BM31" s="249"/>
      <c r="BN31" s="249"/>
      <c r="BO31" s="262"/>
      <c r="BP31" s="262"/>
      <c r="BQ31" s="259">
        <v>25</v>
      </c>
      <c r="BR31" s="260"/>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3"/>
    </row>
    <row r="32" spans="1:131" s="244" customFormat="1" ht="26.25" customHeight="1" x14ac:dyDescent="0.15">
      <c r="A32" s="263">
        <v>5</v>
      </c>
      <c r="B32" s="797" t="s">
        <v>401</v>
      </c>
      <c r="C32" s="798"/>
      <c r="D32" s="798"/>
      <c r="E32" s="798"/>
      <c r="F32" s="798"/>
      <c r="G32" s="798"/>
      <c r="H32" s="798"/>
      <c r="I32" s="798"/>
      <c r="J32" s="798"/>
      <c r="K32" s="798"/>
      <c r="L32" s="798"/>
      <c r="M32" s="798"/>
      <c r="N32" s="798"/>
      <c r="O32" s="798"/>
      <c r="P32" s="799"/>
      <c r="Q32" s="800">
        <v>162</v>
      </c>
      <c r="R32" s="801"/>
      <c r="S32" s="801"/>
      <c r="T32" s="801"/>
      <c r="U32" s="801"/>
      <c r="V32" s="801">
        <v>162</v>
      </c>
      <c r="W32" s="801"/>
      <c r="X32" s="801"/>
      <c r="Y32" s="801"/>
      <c r="Z32" s="801"/>
      <c r="AA32" s="801" t="s">
        <v>569</v>
      </c>
      <c r="AB32" s="801"/>
      <c r="AC32" s="801"/>
      <c r="AD32" s="801"/>
      <c r="AE32" s="802"/>
      <c r="AF32" s="803" t="s">
        <v>179</v>
      </c>
      <c r="AG32" s="804"/>
      <c r="AH32" s="804"/>
      <c r="AI32" s="804"/>
      <c r="AJ32" s="805"/>
      <c r="AK32" s="872">
        <v>124</v>
      </c>
      <c r="AL32" s="873"/>
      <c r="AM32" s="873"/>
      <c r="AN32" s="873"/>
      <c r="AO32" s="873"/>
      <c r="AP32" s="873">
        <v>926</v>
      </c>
      <c r="AQ32" s="873"/>
      <c r="AR32" s="873"/>
      <c r="AS32" s="873"/>
      <c r="AT32" s="873"/>
      <c r="AU32" s="873">
        <v>879</v>
      </c>
      <c r="AV32" s="873"/>
      <c r="AW32" s="873"/>
      <c r="AX32" s="873"/>
      <c r="AY32" s="873"/>
      <c r="AZ32" s="874" t="s">
        <v>569</v>
      </c>
      <c r="BA32" s="874"/>
      <c r="BB32" s="874"/>
      <c r="BC32" s="874"/>
      <c r="BD32" s="874"/>
      <c r="BE32" s="870" t="s">
        <v>402</v>
      </c>
      <c r="BF32" s="870"/>
      <c r="BG32" s="870"/>
      <c r="BH32" s="870"/>
      <c r="BI32" s="871"/>
      <c r="BJ32" s="249"/>
      <c r="BK32" s="249"/>
      <c r="BL32" s="249"/>
      <c r="BM32" s="249"/>
      <c r="BN32" s="249"/>
      <c r="BO32" s="262"/>
      <c r="BP32" s="262"/>
      <c r="BQ32" s="259">
        <v>26</v>
      </c>
      <c r="BR32" s="260"/>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3"/>
    </row>
    <row r="33" spans="1:131" s="244" customFormat="1" ht="26.25" customHeight="1" x14ac:dyDescent="0.15">
      <c r="A33" s="263">
        <v>6</v>
      </c>
      <c r="B33" s="797" t="s">
        <v>403</v>
      </c>
      <c r="C33" s="798"/>
      <c r="D33" s="798"/>
      <c r="E33" s="798"/>
      <c r="F33" s="798"/>
      <c r="G33" s="798"/>
      <c r="H33" s="798"/>
      <c r="I33" s="798"/>
      <c r="J33" s="798"/>
      <c r="K33" s="798"/>
      <c r="L33" s="798"/>
      <c r="M33" s="798"/>
      <c r="N33" s="798"/>
      <c r="O33" s="798"/>
      <c r="P33" s="799"/>
      <c r="Q33" s="800">
        <v>422</v>
      </c>
      <c r="R33" s="801"/>
      <c r="S33" s="801"/>
      <c r="T33" s="801"/>
      <c r="U33" s="801"/>
      <c r="V33" s="801">
        <v>371</v>
      </c>
      <c r="W33" s="801"/>
      <c r="X33" s="801"/>
      <c r="Y33" s="801"/>
      <c r="Z33" s="801"/>
      <c r="AA33" s="801">
        <v>52</v>
      </c>
      <c r="AB33" s="801"/>
      <c r="AC33" s="801"/>
      <c r="AD33" s="801"/>
      <c r="AE33" s="802"/>
      <c r="AF33" s="803">
        <v>45</v>
      </c>
      <c r="AG33" s="804"/>
      <c r="AH33" s="804"/>
      <c r="AI33" s="804"/>
      <c r="AJ33" s="805"/>
      <c r="AK33" s="872">
        <v>120</v>
      </c>
      <c r="AL33" s="873"/>
      <c r="AM33" s="873"/>
      <c r="AN33" s="873"/>
      <c r="AO33" s="873"/>
      <c r="AP33" s="873">
        <v>1998</v>
      </c>
      <c r="AQ33" s="873"/>
      <c r="AR33" s="873"/>
      <c r="AS33" s="873"/>
      <c r="AT33" s="873"/>
      <c r="AU33" s="873">
        <v>1810</v>
      </c>
      <c r="AV33" s="873"/>
      <c r="AW33" s="873"/>
      <c r="AX33" s="873"/>
      <c r="AY33" s="873"/>
      <c r="AZ33" s="874" t="s">
        <v>569</v>
      </c>
      <c r="BA33" s="874"/>
      <c r="BB33" s="874"/>
      <c r="BC33" s="874"/>
      <c r="BD33" s="874"/>
      <c r="BE33" s="870" t="s">
        <v>402</v>
      </c>
      <c r="BF33" s="870"/>
      <c r="BG33" s="870"/>
      <c r="BH33" s="870"/>
      <c r="BI33" s="871"/>
      <c r="BJ33" s="249"/>
      <c r="BK33" s="249"/>
      <c r="BL33" s="249"/>
      <c r="BM33" s="249"/>
      <c r="BN33" s="249"/>
      <c r="BO33" s="262"/>
      <c r="BP33" s="262"/>
      <c r="BQ33" s="259">
        <v>27</v>
      </c>
      <c r="BR33" s="260"/>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3"/>
    </row>
    <row r="34" spans="1:131" s="244" customFormat="1" ht="26.25" customHeight="1" x14ac:dyDescent="0.15">
      <c r="A34" s="263">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49"/>
      <c r="BK34" s="249"/>
      <c r="BL34" s="249"/>
      <c r="BM34" s="249"/>
      <c r="BN34" s="249"/>
      <c r="BO34" s="262"/>
      <c r="BP34" s="262"/>
      <c r="BQ34" s="259">
        <v>28</v>
      </c>
      <c r="BR34" s="260"/>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3"/>
    </row>
    <row r="35" spans="1:131" s="244" customFormat="1" ht="26.25" customHeight="1" x14ac:dyDescent="0.15">
      <c r="A35" s="263">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49"/>
      <c r="BK35" s="249"/>
      <c r="BL35" s="249"/>
      <c r="BM35" s="249"/>
      <c r="BN35" s="249"/>
      <c r="BO35" s="262"/>
      <c r="BP35" s="262"/>
      <c r="BQ35" s="259">
        <v>29</v>
      </c>
      <c r="BR35" s="260"/>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3"/>
    </row>
    <row r="36" spans="1:131" s="244" customFormat="1" ht="26.25" customHeight="1" x14ac:dyDescent="0.15">
      <c r="A36" s="263">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49"/>
      <c r="BK36" s="249"/>
      <c r="BL36" s="249"/>
      <c r="BM36" s="249"/>
      <c r="BN36" s="249"/>
      <c r="BO36" s="262"/>
      <c r="BP36" s="262"/>
      <c r="BQ36" s="259">
        <v>30</v>
      </c>
      <c r="BR36" s="260"/>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3"/>
    </row>
    <row r="37" spans="1:131" s="244" customFormat="1" ht="26.25" customHeight="1" x14ac:dyDescent="0.15">
      <c r="A37" s="263">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49"/>
      <c r="BK37" s="249"/>
      <c r="BL37" s="249"/>
      <c r="BM37" s="249"/>
      <c r="BN37" s="249"/>
      <c r="BO37" s="262"/>
      <c r="BP37" s="262"/>
      <c r="BQ37" s="259">
        <v>31</v>
      </c>
      <c r="BR37" s="260"/>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3"/>
    </row>
    <row r="38" spans="1:131" s="244" customFormat="1" ht="26.25" customHeight="1" x14ac:dyDescent="0.15">
      <c r="A38" s="263">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49"/>
      <c r="BK38" s="249"/>
      <c r="BL38" s="249"/>
      <c r="BM38" s="249"/>
      <c r="BN38" s="249"/>
      <c r="BO38" s="262"/>
      <c r="BP38" s="262"/>
      <c r="BQ38" s="259">
        <v>32</v>
      </c>
      <c r="BR38" s="260"/>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3"/>
    </row>
    <row r="39" spans="1:131" s="244" customFormat="1" ht="26.25" customHeight="1" x14ac:dyDescent="0.15">
      <c r="A39" s="263">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49"/>
      <c r="BK39" s="249"/>
      <c r="BL39" s="249"/>
      <c r="BM39" s="249"/>
      <c r="BN39" s="249"/>
      <c r="BO39" s="262"/>
      <c r="BP39" s="262"/>
      <c r="BQ39" s="259">
        <v>33</v>
      </c>
      <c r="BR39" s="260"/>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3"/>
    </row>
    <row r="40" spans="1:131" s="244" customFormat="1" ht="26.25" customHeight="1" x14ac:dyDescent="0.15">
      <c r="A40" s="258">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49"/>
      <c r="BK40" s="249"/>
      <c r="BL40" s="249"/>
      <c r="BM40" s="249"/>
      <c r="BN40" s="249"/>
      <c r="BO40" s="262"/>
      <c r="BP40" s="262"/>
      <c r="BQ40" s="259">
        <v>34</v>
      </c>
      <c r="BR40" s="260"/>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3"/>
    </row>
    <row r="41" spans="1:131" s="244" customFormat="1" ht="26.25" customHeight="1" x14ac:dyDescent="0.15">
      <c r="A41" s="258">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49"/>
      <c r="BK41" s="249"/>
      <c r="BL41" s="249"/>
      <c r="BM41" s="249"/>
      <c r="BN41" s="249"/>
      <c r="BO41" s="262"/>
      <c r="BP41" s="262"/>
      <c r="BQ41" s="259">
        <v>35</v>
      </c>
      <c r="BR41" s="260"/>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3"/>
    </row>
    <row r="42" spans="1:131" s="244" customFormat="1" ht="26.25" customHeight="1" x14ac:dyDescent="0.15">
      <c r="A42" s="258">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49"/>
      <c r="BK42" s="249"/>
      <c r="BL42" s="249"/>
      <c r="BM42" s="249"/>
      <c r="BN42" s="249"/>
      <c r="BO42" s="262"/>
      <c r="BP42" s="262"/>
      <c r="BQ42" s="259">
        <v>36</v>
      </c>
      <c r="BR42" s="260"/>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3"/>
    </row>
    <row r="43" spans="1:131" s="244" customFormat="1" ht="26.25" customHeight="1" x14ac:dyDescent="0.15">
      <c r="A43" s="258">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49"/>
      <c r="BK43" s="249"/>
      <c r="BL43" s="249"/>
      <c r="BM43" s="249"/>
      <c r="BN43" s="249"/>
      <c r="BO43" s="262"/>
      <c r="BP43" s="262"/>
      <c r="BQ43" s="259">
        <v>37</v>
      </c>
      <c r="BR43" s="260"/>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3"/>
    </row>
    <row r="44" spans="1:131" s="244" customFormat="1" ht="26.25" customHeight="1" x14ac:dyDescent="0.15">
      <c r="A44" s="258">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49"/>
      <c r="BK44" s="249"/>
      <c r="BL44" s="249"/>
      <c r="BM44" s="249"/>
      <c r="BN44" s="249"/>
      <c r="BO44" s="262"/>
      <c r="BP44" s="262"/>
      <c r="BQ44" s="259">
        <v>38</v>
      </c>
      <c r="BR44" s="260"/>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3"/>
    </row>
    <row r="45" spans="1:131" s="244" customFormat="1" ht="26.25" customHeight="1" x14ac:dyDescent="0.15">
      <c r="A45" s="258">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49"/>
      <c r="BK45" s="249"/>
      <c r="BL45" s="249"/>
      <c r="BM45" s="249"/>
      <c r="BN45" s="249"/>
      <c r="BO45" s="262"/>
      <c r="BP45" s="262"/>
      <c r="BQ45" s="259">
        <v>39</v>
      </c>
      <c r="BR45" s="260"/>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3"/>
    </row>
    <row r="46" spans="1:131" s="244" customFormat="1" ht="26.25" customHeight="1" x14ac:dyDescent="0.15">
      <c r="A46" s="258">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49"/>
      <c r="BK46" s="249"/>
      <c r="BL46" s="249"/>
      <c r="BM46" s="249"/>
      <c r="BN46" s="249"/>
      <c r="BO46" s="262"/>
      <c r="BP46" s="262"/>
      <c r="BQ46" s="259">
        <v>40</v>
      </c>
      <c r="BR46" s="260"/>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3"/>
    </row>
    <row r="47" spans="1:131" s="244" customFormat="1" ht="26.25" customHeight="1" x14ac:dyDescent="0.15">
      <c r="A47" s="258">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49"/>
      <c r="BK47" s="249"/>
      <c r="BL47" s="249"/>
      <c r="BM47" s="249"/>
      <c r="BN47" s="249"/>
      <c r="BO47" s="262"/>
      <c r="BP47" s="262"/>
      <c r="BQ47" s="259">
        <v>41</v>
      </c>
      <c r="BR47" s="260"/>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3"/>
    </row>
    <row r="48" spans="1:131" s="244" customFormat="1" ht="26.25" customHeight="1" x14ac:dyDescent="0.15">
      <c r="A48" s="258">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49"/>
      <c r="BK48" s="249"/>
      <c r="BL48" s="249"/>
      <c r="BM48" s="249"/>
      <c r="BN48" s="249"/>
      <c r="BO48" s="262"/>
      <c r="BP48" s="262"/>
      <c r="BQ48" s="259">
        <v>42</v>
      </c>
      <c r="BR48" s="260"/>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3"/>
    </row>
    <row r="49" spans="1:131" s="244" customFormat="1" ht="26.25" customHeight="1" x14ac:dyDescent="0.15">
      <c r="A49" s="258">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49"/>
      <c r="BK49" s="249"/>
      <c r="BL49" s="249"/>
      <c r="BM49" s="249"/>
      <c r="BN49" s="249"/>
      <c r="BO49" s="262"/>
      <c r="BP49" s="262"/>
      <c r="BQ49" s="259">
        <v>43</v>
      </c>
      <c r="BR49" s="260"/>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3"/>
    </row>
    <row r="50" spans="1:131" s="244" customFormat="1" ht="26.25" customHeight="1" x14ac:dyDescent="0.15">
      <c r="A50" s="258">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49"/>
      <c r="BK50" s="249"/>
      <c r="BL50" s="249"/>
      <c r="BM50" s="249"/>
      <c r="BN50" s="249"/>
      <c r="BO50" s="262"/>
      <c r="BP50" s="262"/>
      <c r="BQ50" s="259">
        <v>44</v>
      </c>
      <c r="BR50" s="260"/>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3"/>
    </row>
    <row r="51" spans="1:131" s="244" customFormat="1" ht="26.25" customHeight="1" x14ac:dyDescent="0.15">
      <c r="A51" s="258">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49"/>
      <c r="BK51" s="249"/>
      <c r="BL51" s="249"/>
      <c r="BM51" s="249"/>
      <c r="BN51" s="249"/>
      <c r="BO51" s="262"/>
      <c r="BP51" s="262"/>
      <c r="BQ51" s="259">
        <v>45</v>
      </c>
      <c r="BR51" s="260"/>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3"/>
    </row>
    <row r="52" spans="1:131" s="244" customFormat="1" ht="26.25" customHeight="1" x14ac:dyDescent="0.15">
      <c r="A52" s="258">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49"/>
      <c r="BK52" s="249"/>
      <c r="BL52" s="249"/>
      <c r="BM52" s="249"/>
      <c r="BN52" s="249"/>
      <c r="BO52" s="262"/>
      <c r="BP52" s="262"/>
      <c r="BQ52" s="259">
        <v>46</v>
      </c>
      <c r="BR52" s="260"/>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3"/>
    </row>
    <row r="53" spans="1:131" s="244" customFormat="1" ht="26.25" customHeight="1" x14ac:dyDescent="0.15">
      <c r="A53" s="258">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49"/>
      <c r="BK53" s="249"/>
      <c r="BL53" s="249"/>
      <c r="BM53" s="249"/>
      <c r="BN53" s="249"/>
      <c r="BO53" s="262"/>
      <c r="BP53" s="262"/>
      <c r="BQ53" s="259">
        <v>47</v>
      </c>
      <c r="BR53" s="260"/>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3"/>
    </row>
    <row r="54" spans="1:131" s="244" customFormat="1" ht="26.25" customHeight="1" x14ac:dyDescent="0.15">
      <c r="A54" s="258">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49"/>
      <c r="BK54" s="249"/>
      <c r="BL54" s="249"/>
      <c r="BM54" s="249"/>
      <c r="BN54" s="249"/>
      <c r="BO54" s="262"/>
      <c r="BP54" s="262"/>
      <c r="BQ54" s="259">
        <v>48</v>
      </c>
      <c r="BR54" s="260"/>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3"/>
    </row>
    <row r="55" spans="1:131" s="244" customFormat="1" ht="26.25" customHeight="1" x14ac:dyDescent="0.15">
      <c r="A55" s="258">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49"/>
      <c r="BK55" s="249"/>
      <c r="BL55" s="249"/>
      <c r="BM55" s="249"/>
      <c r="BN55" s="249"/>
      <c r="BO55" s="262"/>
      <c r="BP55" s="262"/>
      <c r="BQ55" s="259">
        <v>49</v>
      </c>
      <c r="BR55" s="260"/>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3"/>
    </row>
    <row r="56" spans="1:131" s="244" customFormat="1" ht="26.25" customHeight="1" x14ac:dyDescent="0.15">
      <c r="A56" s="258">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49"/>
      <c r="BK56" s="249"/>
      <c r="BL56" s="249"/>
      <c r="BM56" s="249"/>
      <c r="BN56" s="249"/>
      <c r="BO56" s="262"/>
      <c r="BP56" s="262"/>
      <c r="BQ56" s="259">
        <v>50</v>
      </c>
      <c r="BR56" s="260"/>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3"/>
    </row>
    <row r="57" spans="1:131" s="244" customFormat="1" ht="26.25" customHeight="1" x14ac:dyDescent="0.15">
      <c r="A57" s="258">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49"/>
      <c r="BK57" s="249"/>
      <c r="BL57" s="249"/>
      <c r="BM57" s="249"/>
      <c r="BN57" s="249"/>
      <c r="BO57" s="262"/>
      <c r="BP57" s="262"/>
      <c r="BQ57" s="259">
        <v>51</v>
      </c>
      <c r="BR57" s="260"/>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3"/>
    </row>
    <row r="58" spans="1:131" s="244" customFormat="1" ht="26.25" customHeight="1" x14ac:dyDescent="0.15">
      <c r="A58" s="258">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49"/>
      <c r="BK58" s="249"/>
      <c r="BL58" s="249"/>
      <c r="BM58" s="249"/>
      <c r="BN58" s="249"/>
      <c r="BO58" s="262"/>
      <c r="BP58" s="262"/>
      <c r="BQ58" s="259">
        <v>52</v>
      </c>
      <c r="BR58" s="260"/>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3"/>
    </row>
    <row r="59" spans="1:131" s="244" customFormat="1" ht="26.25" customHeight="1" x14ac:dyDescent="0.15">
      <c r="A59" s="258">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49"/>
      <c r="BK59" s="249"/>
      <c r="BL59" s="249"/>
      <c r="BM59" s="249"/>
      <c r="BN59" s="249"/>
      <c r="BO59" s="262"/>
      <c r="BP59" s="262"/>
      <c r="BQ59" s="259">
        <v>53</v>
      </c>
      <c r="BR59" s="260"/>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3"/>
    </row>
    <row r="60" spans="1:131" s="244" customFormat="1" ht="26.25" customHeight="1" x14ac:dyDescent="0.15">
      <c r="A60" s="258">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49"/>
      <c r="BK60" s="249"/>
      <c r="BL60" s="249"/>
      <c r="BM60" s="249"/>
      <c r="BN60" s="249"/>
      <c r="BO60" s="262"/>
      <c r="BP60" s="262"/>
      <c r="BQ60" s="259">
        <v>54</v>
      </c>
      <c r="BR60" s="260"/>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3"/>
    </row>
    <row r="61" spans="1:131" s="244" customFormat="1" ht="26.25" customHeight="1" thickBot="1" x14ac:dyDescent="0.2">
      <c r="A61" s="258">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49"/>
      <c r="BK61" s="249"/>
      <c r="BL61" s="249"/>
      <c r="BM61" s="249"/>
      <c r="BN61" s="249"/>
      <c r="BO61" s="262"/>
      <c r="BP61" s="262"/>
      <c r="BQ61" s="259">
        <v>55</v>
      </c>
      <c r="BR61" s="260"/>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3"/>
    </row>
    <row r="62" spans="1:131" s="244" customFormat="1" ht="26.25" customHeight="1" x14ac:dyDescent="0.15">
      <c r="A62" s="258">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2"/>
      <c r="BP62" s="262"/>
      <c r="BQ62" s="259">
        <v>56</v>
      </c>
      <c r="BR62" s="260"/>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3"/>
    </row>
    <row r="63" spans="1:131" s="244" customFormat="1" ht="26.25" customHeight="1" thickBot="1" x14ac:dyDescent="0.2">
      <c r="A63" s="261" t="s">
        <v>384</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955</v>
      </c>
      <c r="AG63" s="884"/>
      <c r="AH63" s="884"/>
      <c r="AI63" s="884"/>
      <c r="AJ63" s="885"/>
      <c r="AK63" s="886"/>
      <c r="AL63" s="881"/>
      <c r="AM63" s="881"/>
      <c r="AN63" s="881"/>
      <c r="AO63" s="881"/>
      <c r="AP63" s="884">
        <v>4595</v>
      </c>
      <c r="AQ63" s="884"/>
      <c r="AR63" s="884"/>
      <c r="AS63" s="884"/>
      <c r="AT63" s="884"/>
      <c r="AU63" s="884">
        <v>2689</v>
      </c>
      <c r="AV63" s="884"/>
      <c r="AW63" s="884"/>
      <c r="AX63" s="884"/>
      <c r="AY63" s="884"/>
      <c r="AZ63" s="888"/>
      <c r="BA63" s="888"/>
      <c r="BB63" s="888"/>
      <c r="BC63" s="888"/>
      <c r="BD63" s="888"/>
      <c r="BE63" s="889"/>
      <c r="BF63" s="889"/>
      <c r="BG63" s="889"/>
      <c r="BH63" s="889"/>
      <c r="BI63" s="890"/>
      <c r="BJ63" s="891" t="s">
        <v>179</v>
      </c>
      <c r="BK63" s="892"/>
      <c r="BL63" s="892"/>
      <c r="BM63" s="892"/>
      <c r="BN63" s="893"/>
      <c r="BO63" s="262"/>
      <c r="BP63" s="262"/>
      <c r="BQ63" s="259">
        <v>57</v>
      </c>
      <c r="BR63" s="260"/>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3"/>
    </row>
    <row r="65" spans="1:131" s="244" customFormat="1" ht="26.25" customHeight="1" thickBot="1" x14ac:dyDescent="0.2">
      <c r="A65" s="249" t="s">
        <v>406</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3"/>
    </row>
    <row r="66" spans="1:131" s="244" customFormat="1" ht="26.25" customHeight="1" x14ac:dyDescent="0.15">
      <c r="A66" s="782" t="s">
        <v>407</v>
      </c>
      <c r="B66" s="783"/>
      <c r="C66" s="783"/>
      <c r="D66" s="783"/>
      <c r="E66" s="783"/>
      <c r="F66" s="783"/>
      <c r="G66" s="783"/>
      <c r="H66" s="783"/>
      <c r="I66" s="783"/>
      <c r="J66" s="783"/>
      <c r="K66" s="783"/>
      <c r="L66" s="783"/>
      <c r="M66" s="783"/>
      <c r="N66" s="783"/>
      <c r="O66" s="783"/>
      <c r="P66" s="784"/>
      <c r="Q66" s="759" t="s">
        <v>388</v>
      </c>
      <c r="R66" s="760"/>
      <c r="S66" s="760"/>
      <c r="T66" s="760"/>
      <c r="U66" s="761"/>
      <c r="V66" s="759" t="s">
        <v>408</v>
      </c>
      <c r="W66" s="760"/>
      <c r="X66" s="760"/>
      <c r="Y66" s="760"/>
      <c r="Z66" s="761"/>
      <c r="AA66" s="759" t="s">
        <v>390</v>
      </c>
      <c r="AB66" s="760"/>
      <c r="AC66" s="760"/>
      <c r="AD66" s="760"/>
      <c r="AE66" s="761"/>
      <c r="AF66" s="894" t="s">
        <v>391</v>
      </c>
      <c r="AG66" s="855"/>
      <c r="AH66" s="855"/>
      <c r="AI66" s="855"/>
      <c r="AJ66" s="895"/>
      <c r="AK66" s="759" t="s">
        <v>392</v>
      </c>
      <c r="AL66" s="783"/>
      <c r="AM66" s="783"/>
      <c r="AN66" s="783"/>
      <c r="AO66" s="784"/>
      <c r="AP66" s="759" t="s">
        <v>393</v>
      </c>
      <c r="AQ66" s="760"/>
      <c r="AR66" s="760"/>
      <c r="AS66" s="760"/>
      <c r="AT66" s="761"/>
      <c r="AU66" s="759" t="s">
        <v>409</v>
      </c>
      <c r="AV66" s="760"/>
      <c r="AW66" s="760"/>
      <c r="AX66" s="760"/>
      <c r="AY66" s="761"/>
      <c r="AZ66" s="759" t="s">
        <v>372</v>
      </c>
      <c r="BA66" s="760"/>
      <c r="BB66" s="760"/>
      <c r="BC66" s="760"/>
      <c r="BD66" s="771"/>
      <c r="BE66" s="262"/>
      <c r="BF66" s="262"/>
      <c r="BG66" s="262"/>
      <c r="BH66" s="262"/>
      <c r="BI66" s="262"/>
      <c r="BJ66" s="262"/>
      <c r="BK66" s="262"/>
      <c r="BL66" s="262"/>
      <c r="BM66" s="262"/>
      <c r="BN66" s="262"/>
      <c r="BO66" s="262"/>
      <c r="BP66" s="262"/>
      <c r="BQ66" s="259">
        <v>60</v>
      </c>
      <c r="BR66" s="264"/>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3"/>
    </row>
    <row r="67" spans="1:131" s="244"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2"/>
      <c r="BF67" s="262"/>
      <c r="BG67" s="262"/>
      <c r="BH67" s="262"/>
      <c r="BI67" s="262"/>
      <c r="BJ67" s="262"/>
      <c r="BK67" s="262"/>
      <c r="BL67" s="262"/>
      <c r="BM67" s="262"/>
      <c r="BN67" s="262"/>
      <c r="BO67" s="262"/>
      <c r="BP67" s="262"/>
      <c r="BQ67" s="259">
        <v>61</v>
      </c>
      <c r="BR67" s="264"/>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3"/>
    </row>
    <row r="68" spans="1:131" s="244" customFormat="1" ht="26.25" customHeight="1" thickTop="1" x14ac:dyDescent="0.15">
      <c r="A68" s="255">
        <v>1</v>
      </c>
      <c r="B68" s="911" t="s">
        <v>571</v>
      </c>
      <c r="C68" s="912"/>
      <c r="D68" s="912"/>
      <c r="E68" s="912"/>
      <c r="F68" s="912"/>
      <c r="G68" s="912"/>
      <c r="H68" s="912"/>
      <c r="I68" s="912"/>
      <c r="J68" s="912"/>
      <c r="K68" s="912"/>
      <c r="L68" s="912"/>
      <c r="M68" s="912"/>
      <c r="N68" s="912"/>
      <c r="O68" s="912"/>
      <c r="P68" s="913"/>
      <c r="Q68" s="914">
        <v>8502</v>
      </c>
      <c r="R68" s="908"/>
      <c r="S68" s="908"/>
      <c r="T68" s="908"/>
      <c r="U68" s="908"/>
      <c r="V68" s="908">
        <v>7172</v>
      </c>
      <c r="W68" s="908"/>
      <c r="X68" s="908"/>
      <c r="Y68" s="908"/>
      <c r="Z68" s="908"/>
      <c r="AA68" s="908">
        <v>1330</v>
      </c>
      <c r="AB68" s="908"/>
      <c r="AC68" s="908"/>
      <c r="AD68" s="908"/>
      <c r="AE68" s="908"/>
      <c r="AF68" s="908">
        <v>1330</v>
      </c>
      <c r="AG68" s="908"/>
      <c r="AH68" s="908"/>
      <c r="AI68" s="908"/>
      <c r="AJ68" s="908"/>
      <c r="AK68" s="908" t="s">
        <v>572</v>
      </c>
      <c r="AL68" s="908"/>
      <c r="AM68" s="908"/>
      <c r="AN68" s="908"/>
      <c r="AO68" s="908"/>
      <c r="AP68" s="908" t="s">
        <v>572</v>
      </c>
      <c r="AQ68" s="908"/>
      <c r="AR68" s="908"/>
      <c r="AS68" s="908"/>
      <c r="AT68" s="908"/>
      <c r="AU68" s="908" t="s">
        <v>572</v>
      </c>
      <c r="AV68" s="908"/>
      <c r="AW68" s="908"/>
      <c r="AX68" s="908"/>
      <c r="AY68" s="908"/>
      <c r="AZ68" s="909"/>
      <c r="BA68" s="909"/>
      <c r="BB68" s="909"/>
      <c r="BC68" s="909"/>
      <c r="BD68" s="910"/>
      <c r="BE68" s="262"/>
      <c r="BF68" s="262"/>
      <c r="BG68" s="262"/>
      <c r="BH68" s="262"/>
      <c r="BI68" s="262"/>
      <c r="BJ68" s="262"/>
      <c r="BK68" s="262"/>
      <c r="BL68" s="262"/>
      <c r="BM68" s="262"/>
      <c r="BN68" s="262"/>
      <c r="BO68" s="262"/>
      <c r="BP68" s="262"/>
      <c r="BQ68" s="259">
        <v>62</v>
      </c>
      <c r="BR68" s="264"/>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3"/>
    </row>
    <row r="69" spans="1:131" s="244" customFormat="1" ht="26.25" customHeight="1" x14ac:dyDescent="0.15">
      <c r="A69" s="258">
        <v>2</v>
      </c>
      <c r="B69" s="915" t="s">
        <v>573</v>
      </c>
      <c r="C69" s="916"/>
      <c r="D69" s="916"/>
      <c r="E69" s="916"/>
      <c r="F69" s="916"/>
      <c r="G69" s="916"/>
      <c r="H69" s="916"/>
      <c r="I69" s="916"/>
      <c r="J69" s="916"/>
      <c r="K69" s="916"/>
      <c r="L69" s="916"/>
      <c r="M69" s="916"/>
      <c r="N69" s="916"/>
      <c r="O69" s="916"/>
      <c r="P69" s="917"/>
      <c r="Q69" s="918">
        <v>67</v>
      </c>
      <c r="R69" s="873"/>
      <c r="S69" s="873"/>
      <c r="T69" s="873"/>
      <c r="U69" s="873"/>
      <c r="V69" s="873">
        <v>61</v>
      </c>
      <c r="W69" s="873"/>
      <c r="X69" s="873"/>
      <c r="Y69" s="873"/>
      <c r="Z69" s="873"/>
      <c r="AA69" s="873">
        <v>6</v>
      </c>
      <c r="AB69" s="873"/>
      <c r="AC69" s="873"/>
      <c r="AD69" s="873"/>
      <c r="AE69" s="873"/>
      <c r="AF69" s="873">
        <v>6</v>
      </c>
      <c r="AG69" s="873"/>
      <c r="AH69" s="873"/>
      <c r="AI69" s="873"/>
      <c r="AJ69" s="873"/>
      <c r="AK69" s="873" t="s">
        <v>574</v>
      </c>
      <c r="AL69" s="873"/>
      <c r="AM69" s="873"/>
      <c r="AN69" s="873"/>
      <c r="AO69" s="873"/>
      <c r="AP69" s="873">
        <v>49</v>
      </c>
      <c r="AQ69" s="873"/>
      <c r="AR69" s="873"/>
      <c r="AS69" s="873"/>
      <c r="AT69" s="873"/>
      <c r="AU69" s="873">
        <v>21</v>
      </c>
      <c r="AV69" s="873"/>
      <c r="AW69" s="873"/>
      <c r="AX69" s="873"/>
      <c r="AY69" s="873"/>
      <c r="AZ69" s="919"/>
      <c r="BA69" s="919"/>
      <c r="BB69" s="919"/>
      <c r="BC69" s="919"/>
      <c r="BD69" s="920"/>
      <c r="BE69" s="262"/>
      <c r="BF69" s="262"/>
      <c r="BG69" s="262"/>
      <c r="BH69" s="262"/>
      <c r="BI69" s="262"/>
      <c r="BJ69" s="262"/>
      <c r="BK69" s="262"/>
      <c r="BL69" s="262"/>
      <c r="BM69" s="262"/>
      <c r="BN69" s="262"/>
      <c r="BO69" s="262"/>
      <c r="BP69" s="262"/>
      <c r="BQ69" s="259">
        <v>63</v>
      </c>
      <c r="BR69" s="264"/>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3"/>
    </row>
    <row r="70" spans="1:131" s="244" customFormat="1" ht="26.25" customHeight="1" x14ac:dyDescent="0.15">
      <c r="A70" s="258">
        <v>3</v>
      </c>
      <c r="B70" s="915" t="s">
        <v>575</v>
      </c>
      <c r="C70" s="916"/>
      <c r="D70" s="916"/>
      <c r="E70" s="916"/>
      <c r="F70" s="916"/>
      <c r="G70" s="916"/>
      <c r="H70" s="916"/>
      <c r="I70" s="916"/>
      <c r="J70" s="916"/>
      <c r="K70" s="916"/>
      <c r="L70" s="916"/>
      <c r="M70" s="916"/>
      <c r="N70" s="916"/>
      <c r="O70" s="916"/>
      <c r="P70" s="917"/>
      <c r="Q70" s="918">
        <v>513</v>
      </c>
      <c r="R70" s="873"/>
      <c r="S70" s="873"/>
      <c r="T70" s="873"/>
      <c r="U70" s="873"/>
      <c r="V70" s="873">
        <v>474</v>
      </c>
      <c r="W70" s="873"/>
      <c r="X70" s="873"/>
      <c r="Y70" s="873"/>
      <c r="Z70" s="873"/>
      <c r="AA70" s="873">
        <v>39</v>
      </c>
      <c r="AB70" s="873"/>
      <c r="AC70" s="873"/>
      <c r="AD70" s="873"/>
      <c r="AE70" s="873"/>
      <c r="AF70" s="873">
        <v>39</v>
      </c>
      <c r="AG70" s="873"/>
      <c r="AH70" s="873"/>
      <c r="AI70" s="873"/>
      <c r="AJ70" s="873"/>
      <c r="AK70" s="873">
        <v>46</v>
      </c>
      <c r="AL70" s="873"/>
      <c r="AM70" s="873"/>
      <c r="AN70" s="873"/>
      <c r="AO70" s="873"/>
      <c r="AP70" s="873">
        <v>88</v>
      </c>
      <c r="AQ70" s="873"/>
      <c r="AR70" s="873"/>
      <c r="AS70" s="873"/>
      <c r="AT70" s="873"/>
      <c r="AU70" s="873">
        <v>27</v>
      </c>
      <c r="AV70" s="873"/>
      <c r="AW70" s="873"/>
      <c r="AX70" s="873"/>
      <c r="AY70" s="873"/>
      <c r="AZ70" s="919"/>
      <c r="BA70" s="919"/>
      <c r="BB70" s="919"/>
      <c r="BC70" s="919"/>
      <c r="BD70" s="920"/>
      <c r="BE70" s="262"/>
      <c r="BF70" s="262"/>
      <c r="BG70" s="262"/>
      <c r="BH70" s="262"/>
      <c r="BI70" s="262"/>
      <c r="BJ70" s="262"/>
      <c r="BK70" s="262"/>
      <c r="BL70" s="262"/>
      <c r="BM70" s="262"/>
      <c r="BN70" s="262"/>
      <c r="BO70" s="262"/>
      <c r="BP70" s="262"/>
      <c r="BQ70" s="259">
        <v>64</v>
      </c>
      <c r="BR70" s="264"/>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3"/>
    </row>
    <row r="71" spans="1:131" s="244" customFormat="1" ht="26.25" customHeight="1" x14ac:dyDescent="0.15">
      <c r="A71" s="258">
        <v>4</v>
      </c>
      <c r="B71" s="915" t="s">
        <v>576</v>
      </c>
      <c r="C71" s="916"/>
      <c r="D71" s="916"/>
      <c r="E71" s="916"/>
      <c r="F71" s="916"/>
      <c r="G71" s="916"/>
      <c r="H71" s="916"/>
      <c r="I71" s="916"/>
      <c r="J71" s="916"/>
      <c r="K71" s="916"/>
      <c r="L71" s="916"/>
      <c r="M71" s="916"/>
      <c r="N71" s="916"/>
      <c r="O71" s="916"/>
      <c r="P71" s="917"/>
      <c r="Q71" s="918">
        <v>1168</v>
      </c>
      <c r="R71" s="873"/>
      <c r="S71" s="873"/>
      <c r="T71" s="873"/>
      <c r="U71" s="873"/>
      <c r="V71" s="873">
        <v>1126</v>
      </c>
      <c r="W71" s="873"/>
      <c r="X71" s="873"/>
      <c r="Y71" s="873"/>
      <c r="Z71" s="873"/>
      <c r="AA71" s="873">
        <v>26</v>
      </c>
      <c r="AB71" s="873"/>
      <c r="AC71" s="873"/>
      <c r="AD71" s="873"/>
      <c r="AE71" s="873"/>
      <c r="AF71" s="873">
        <v>26</v>
      </c>
      <c r="AG71" s="873"/>
      <c r="AH71" s="873"/>
      <c r="AI71" s="873"/>
      <c r="AJ71" s="873"/>
      <c r="AK71" s="873" t="s">
        <v>574</v>
      </c>
      <c r="AL71" s="873"/>
      <c r="AM71" s="873"/>
      <c r="AN71" s="873"/>
      <c r="AO71" s="873"/>
      <c r="AP71" s="873">
        <v>35</v>
      </c>
      <c r="AQ71" s="873"/>
      <c r="AR71" s="873"/>
      <c r="AS71" s="873"/>
      <c r="AT71" s="873"/>
      <c r="AU71" s="873">
        <v>11</v>
      </c>
      <c r="AV71" s="873"/>
      <c r="AW71" s="873"/>
      <c r="AX71" s="873"/>
      <c r="AY71" s="873"/>
      <c r="AZ71" s="919"/>
      <c r="BA71" s="919"/>
      <c r="BB71" s="919"/>
      <c r="BC71" s="919"/>
      <c r="BD71" s="920"/>
      <c r="BE71" s="262"/>
      <c r="BF71" s="262"/>
      <c r="BG71" s="262"/>
      <c r="BH71" s="262"/>
      <c r="BI71" s="262"/>
      <c r="BJ71" s="262"/>
      <c r="BK71" s="262"/>
      <c r="BL71" s="262"/>
      <c r="BM71" s="262"/>
      <c r="BN71" s="262"/>
      <c r="BO71" s="262"/>
      <c r="BP71" s="262"/>
      <c r="BQ71" s="259">
        <v>65</v>
      </c>
      <c r="BR71" s="264"/>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3"/>
    </row>
    <row r="72" spans="1:131" s="244" customFormat="1" ht="26.25" customHeight="1" x14ac:dyDescent="0.15">
      <c r="A72" s="258">
        <v>5</v>
      </c>
      <c r="B72" s="915" t="s">
        <v>577</v>
      </c>
      <c r="C72" s="916"/>
      <c r="D72" s="916"/>
      <c r="E72" s="916"/>
      <c r="F72" s="916"/>
      <c r="G72" s="916"/>
      <c r="H72" s="916"/>
      <c r="I72" s="916"/>
      <c r="J72" s="916"/>
      <c r="K72" s="916"/>
      <c r="L72" s="916"/>
      <c r="M72" s="916"/>
      <c r="N72" s="916"/>
      <c r="O72" s="916"/>
      <c r="P72" s="917"/>
      <c r="Q72" s="918">
        <v>1181</v>
      </c>
      <c r="R72" s="873"/>
      <c r="S72" s="873"/>
      <c r="T72" s="873"/>
      <c r="U72" s="873"/>
      <c r="V72" s="873">
        <v>1118</v>
      </c>
      <c r="W72" s="873"/>
      <c r="X72" s="873"/>
      <c r="Y72" s="873"/>
      <c r="Z72" s="873"/>
      <c r="AA72" s="873">
        <v>63</v>
      </c>
      <c r="AB72" s="873"/>
      <c r="AC72" s="873"/>
      <c r="AD72" s="873"/>
      <c r="AE72" s="873"/>
      <c r="AF72" s="873">
        <v>63</v>
      </c>
      <c r="AG72" s="873"/>
      <c r="AH72" s="873"/>
      <c r="AI72" s="873"/>
      <c r="AJ72" s="873"/>
      <c r="AK72" s="873" t="s">
        <v>574</v>
      </c>
      <c r="AL72" s="873"/>
      <c r="AM72" s="873"/>
      <c r="AN72" s="873"/>
      <c r="AO72" s="873"/>
      <c r="AP72" s="873" t="s">
        <v>574</v>
      </c>
      <c r="AQ72" s="873"/>
      <c r="AR72" s="873"/>
      <c r="AS72" s="873"/>
      <c r="AT72" s="873"/>
      <c r="AU72" s="873" t="s">
        <v>574</v>
      </c>
      <c r="AV72" s="873"/>
      <c r="AW72" s="873"/>
      <c r="AX72" s="873"/>
      <c r="AY72" s="873"/>
      <c r="AZ72" s="919"/>
      <c r="BA72" s="919"/>
      <c r="BB72" s="919"/>
      <c r="BC72" s="919"/>
      <c r="BD72" s="920"/>
      <c r="BE72" s="262"/>
      <c r="BF72" s="262"/>
      <c r="BG72" s="262"/>
      <c r="BH72" s="262"/>
      <c r="BI72" s="262"/>
      <c r="BJ72" s="262"/>
      <c r="BK72" s="262"/>
      <c r="BL72" s="262"/>
      <c r="BM72" s="262"/>
      <c r="BN72" s="262"/>
      <c r="BO72" s="262"/>
      <c r="BP72" s="262"/>
      <c r="BQ72" s="259">
        <v>66</v>
      </c>
      <c r="BR72" s="264"/>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3"/>
    </row>
    <row r="73" spans="1:131" s="244" customFormat="1" ht="26.25" customHeight="1" x14ac:dyDescent="0.15">
      <c r="A73" s="258">
        <v>6</v>
      </c>
      <c r="B73" s="915" t="s">
        <v>578</v>
      </c>
      <c r="C73" s="916"/>
      <c r="D73" s="916"/>
      <c r="E73" s="916"/>
      <c r="F73" s="916"/>
      <c r="G73" s="916"/>
      <c r="H73" s="916"/>
      <c r="I73" s="916"/>
      <c r="J73" s="916"/>
      <c r="K73" s="916"/>
      <c r="L73" s="916"/>
      <c r="M73" s="916"/>
      <c r="N73" s="916"/>
      <c r="O73" s="916"/>
      <c r="P73" s="917"/>
      <c r="Q73" s="918">
        <v>137</v>
      </c>
      <c r="R73" s="873"/>
      <c r="S73" s="873"/>
      <c r="T73" s="873"/>
      <c r="U73" s="873"/>
      <c r="V73" s="873">
        <v>135</v>
      </c>
      <c r="W73" s="873"/>
      <c r="X73" s="873"/>
      <c r="Y73" s="873"/>
      <c r="Z73" s="873"/>
      <c r="AA73" s="873">
        <v>2</v>
      </c>
      <c r="AB73" s="873"/>
      <c r="AC73" s="873"/>
      <c r="AD73" s="873"/>
      <c r="AE73" s="873"/>
      <c r="AF73" s="873">
        <v>2</v>
      </c>
      <c r="AG73" s="873"/>
      <c r="AH73" s="873"/>
      <c r="AI73" s="873"/>
      <c r="AJ73" s="873"/>
      <c r="AK73" s="873">
        <v>29</v>
      </c>
      <c r="AL73" s="873"/>
      <c r="AM73" s="873"/>
      <c r="AN73" s="873"/>
      <c r="AO73" s="873"/>
      <c r="AP73" s="873" t="s">
        <v>574</v>
      </c>
      <c r="AQ73" s="873"/>
      <c r="AR73" s="873"/>
      <c r="AS73" s="873"/>
      <c r="AT73" s="873"/>
      <c r="AU73" s="873" t="s">
        <v>574</v>
      </c>
      <c r="AV73" s="873"/>
      <c r="AW73" s="873"/>
      <c r="AX73" s="873"/>
      <c r="AY73" s="873"/>
      <c r="AZ73" s="919"/>
      <c r="BA73" s="919"/>
      <c r="BB73" s="919"/>
      <c r="BC73" s="919"/>
      <c r="BD73" s="920"/>
      <c r="BE73" s="262"/>
      <c r="BF73" s="262"/>
      <c r="BG73" s="262"/>
      <c r="BH73" s="262"/>
      <c r="BI73" s="262"/>
      <c r="BJ73" s="262"/>
      <c r="BK73" s="262"/>
      <c r="BL73" s="262"/>
      <c r="BM73" s="262"/>
      <c r="BN73" s="262"/>
      <c r="BO73" s="262"/>
      <c r="BP73" s="262"/>
      <c r="BQ73" s="259">
        <v>67</v>
      </c>
      <c r="BR73" s="264"/>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3"/>
    </row>
    <row r="74" spans="1:131" s="244" customFormat="1" ht="26.25" customHeight="1" x14ac:dyDescent="0.15">
      <c r="A74" s="258">
        <v>7</v>
      </c>
      <c r="B74" s="915" t="s">
        <v>579</v>
      </c>
      <c r="C74" s="916"/>
      <c r="D74" s="916"/>
      <c r="E74" s="916"/>
      <c r="F74" s="916"/>
      <c r="G74" s="916"/>
      <c r="H74" s="916"/>
      <c r="I74" s="916"/>
      <c r="J74" s="916"/>
      <c r="K74" s="916"/>
      <c r="L74" s="916"/>
      <c r="M74" s="916"/>
      <c r="N74" s="916"/>
      <c r="O74" s="916"/>
      <c r="P74" s="917"/>
      <c r="Q74" s="918">
        <v>119</v>
      </c>
      <c r="R74" s="873"/>
      <c r="S74" s="873"/>
      <c r="T74" s="873"/>
      <c r="U74" s="873"/>
      <c r="V74" s="873">
        <v>114</v>
      </c>
      <c r="W74" s="873"/>
      <c r="X74" s="873"/>
      <c r="Y74" s="873"/>
      <c r="Z74" s="873"/>
      <c r="AA74" s="873">
        <v>5</v>
      </c>
      <c r="AB74" s="873"/>
      <c r="AC74" s="873"/>
      <c r="AD74" s="873"/>
      <c r="AE74" s="873"/>
      <c r="AF74" s="873">
        <v>5</v>
      </c>
      <c r="AG74" s="873"/>
      <c r="AH74" s="873"/>
      <c r="AI74" s="873"/>
      <c r="AJ74" s="873"/>
      <c r="AK74" s="873">
        <v>4</v>
      </c>
      <c r="AL74" s="873"/>
      <c r="AM74" s="873"/>
      <c r="AN74" s="873"/>
      <c r="AO74" s="873"/>
      <c r="AP74" s="873" t="s">
        <v>574</v>
      </c>
      <c r="AQ74" s="873"/>
      <c r="AR74" s="873"/>
      <c r="AS74" s="873"/>
      <c r="AT74" s="873"/>
      <c r="AU74" s="873" t="s">
        <v>574</v>
      </c>
      <c r="AV74" s="873"/>
      <c r="AW74" s="873"/>
      <c r="AX74" s="873"/>
      <c r="AY74" s="873"/>
      <c r="AZ74" s="919"/>
      <c r="BA74" s="919"/>
      <c r="BB74" s="919"/>
      <c r="BC74" s="919"/>
      <c r="BD74" s="920"/>
      <c r="BE74" s="262"/>
      <c r="BF74" s="262"/>
      <c r="BG74" s="262"/>
      <c r="BH74" s="262"/>
      <c r="BI74" s="262"/>
      <c r="BJ74" s="262"/>
      <c r="BK74" s="262"/>
      <c r="BL74" s="262"/>
      <c r="BM74" s="262"/>
      <c r="BN74" s="262"/>
      <c r="BO74" s="262"/>
      <c r="BP74" s="262"/>
      <c r="BQ74" s="259">
        <v>68</v>
      </c>
      <c r="BR74" s="264"/>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3"/>
    </row>
    <row r="75" spans="1:131" s="244" customFormat="1" ht="26.25" customHeight="1" x14ac:dyDescent="0.15">
      <c r="A75" s="258">
        <v>8</v>
      </c>
      <c r="B75" s="915" t="s">
        <v>580</v>
      </c>
      <c r="C75" s="916"/>
      <c r="D75" s="916"/>
      <c r="E75" s="916"/>
      <c r="F75" s="916"/>
      <c r="G75" s="916"/>
      <c r="H75" s="916"/>
      <c r="I75" s="916"/>
      <c r="J75" s="916"/>
      <c r="K75" s="916"/>
      <c r="L75" s="916"/>
      <c r="M75" s="916"/>
      <c r="N75" s="916"/>
      <c r="O75" s="916"/>
      <c r="P75" s="917"/>
      <c r="Q75" s="921">
        <v>146299</v>
      </c>
      <c r="R75" s="922"/>
      <c r="S75" s="922"/>
      <c r="T75" s="922"/>
      <c r="U75" s="872"/>
      <c r="V75" s="923">
        <v>144398</v>
      </c>
      <c r="W75" s="922"/>
      <c r="X75" s="922"/>
      <c r="Y75" s="922"/>
      <c r="Z75" s="872"/>
      <c r="AA75" s="923">
        <v>1901</v>
      </c>
      <c r="AB75" s="922"/>
      <c r="AC75" s="922"/>
      <c r="AD75" s="922"/>
      <c r="AE75" s="872"/>
      <c r="AF75" s="923">
        <v>1901</v>
      </c>
      <c r="AG75" s="922"/>
      <c r="AH75" s="922"/>
      <c r="AI75" s="922"/>
      <c r="AJ75" s="872"/>
      <c r="AK75" s="923">
        <v>126</v>
      </c>
      <c r="AL75" s="922"/>
      <c r="AM75" s="922"/>
      <c r="AN75" s="922"/>
      <c r="AO75" s="872"/>
      <c r="AP75" s="923" t="s">
        <v>574</v>
      </c>
      <c r="AQ75" s="922"/>
      <c r="AR75" s="922"/>
      <c r="AS75" s="922"/>
      <c r="AT75" s="872"/>
      <c r="AU75" s="923" t="s">
        <v>574</v>
      </c>
      <c r="AV75" s="922"/>
      <c r="AW75" s="922"/>
      <c r="AX75" s="922"/>
      <c r="AY75" s="872"/>
      <c r="AZ75" s="919"/>
      <c r="BA75" s="919"/>
      <c r="BB75" s="919"/>
      <c r="BC75" s="919"/>
      <c r="BD75" s="920"/>
      <c r="BE75" s="262"/>
      <c r="BF75" s="262"/>
      <c r="BG75" s="262"/>
      <c r="BH75" s="262"/>
      <c r="BI75" s="262"/>
      <c r="BJ75" s="262"/>
      <c r="BK75" s="262"/>
      <c r="BL75" s="262"/>
      <c r="BM75" s="262"/>
      <c r="BN75" s="262"/>
      <c r="BO75" s="262"/>
      <c r="BP75" s="262"/>
      <c r="BQ75" s="259">
        <v>69</v>
      </c>
      <c r="BR75" s="264"/>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3"/>
    </row>
    <row r="76" spans="1:131" s="244" customFormat="1" ht="26.25" customHeight="1" x14ac:dyDescent="0.15">
      <c r="A76" s="258">
        <v>9</v>
      </c>
      <c r="B76" s="915" t="s">
        <v>581</v>
      </c>
      <c r="C76" s="916"/>
      <c r="D76" s="916"/>
      <c r="E76" s="916"/>
      <c r="F76" s="916"/>
      <c r="G76" s="916"/>
      <c r="H76" s="916"/>
      <c r="I76" s="916"/>
      <c r="J76" s="916"/>
      <c r="K76" s="916"/>
      <c r="L76" s="916"/>
      <c r="M76" s="916"/>
      <c r="N76" s="916"/>
      <c r="O76" s="916"/>
      <c r="P76" s="917"/>
      <c r="Q76" s="921">
        <v>259</v>
      </c>
      <c r="R76" s="922"/>
      <c r="S76" s="922"/>
      <c r="T76" s="922"/>
      <c r="U76" s="872"/>
      <c r="V76" s="923">
        <v>234</v>
      </c>
      <c r="W76" s="922"/>
      <c r="X76" s="922"/>
      <c r="Y76" s="922"/>
      <c r="Z76" s="872"/>
      <c r="AA76" s="923">
        <v>25</v>
      </c>
      <c r="AB76" s="922"/>
      <c r="AC76" s="922"/>
      <c r="AD76" s="922"/>
      <c r="AE76" s="872"/>
      <c r="AF76" s="923">
        <v>25</v>
      </c>
      <c r="AG76" s="922"/>
      <c r="AH76" s="922"/>
      <c r="AI76" s="922"/>
      <c r="AJ76" s="872"/>
      <c r="AK76" s="923">
        <v>22</v>
      </c>
      <c r="AL76" s="922"/>
      <c r="AM76" s="922"/>
      <c r="AN76" s="922"/>
      <c r="AO76" s="872"/>
      <c r="AP76" s="923" t="s">
        <v>574</v>
      </c>
      <c r="AQ76" s="922"/>
      <c r="AR76" s="922"/>
      <c r="AS76" s="922"/>
      <c r="AT76" s="872"/>
      <c r="AU76" s="923" t="s">
        <v>574</v>
      </c>
      <c r="AV76" s="922"/>
      <c r="AW76" s="922"/>
      <c r="AX76" s="922"/>
      <c r="AY76" s="872"/>
      <c r="AZ76" s="919"/>
      <c r="BA76" s="919"/>
      <c r="BB76" s="919"/>
      <c r="BC76" s="919"/>
      <c r="BD76" s="920"/>
      <c r="BE76" s="262"/>
      <c r="BF76" s="262"/>
      <c r="BG76" s="262"/>
      <c r="BH76" s="262"/>
      <c r="BI76" s="262"/>
      <c r="BJ76" s="262"/>
      <c r="BK76" s="262"/>
      <c r="BL76" s="262"/>
      <c r="BM76" s="262"/>
      <c r="BN76" s="262"/>
      <c r="BO76" s="262"/>
      <c r="BP76" s="262"/>
      <c r="BQ76" s="259">
        <v>70</v>
      </c>
      <c r="BR76" s="264"/>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3"/>
    </row>
    <row r="77" spans="1:131" s="244" customFormat="1" ht="26.25" customHeight="1" x14ac:dyDescent="0.15">
      <c r="A77" s="258">
        <v>10</v>
      </c>
      <c r="B77" s="915" t="s">
        <v>582</v>
      </c>
      <c r="C77" s="916"/>
      <c r="D77" s="916"/>
      <c r="E77" s="916"/>
      <c r="F77" s="916"/>
      <c r="G77" s="916"/>
      <c r="H77" s="916"/>
      <c r="I77" s="916"/>
      <c r="J77" s="916"/>
      <c r="K77" s="916"/>
      <c r="L77" s="916"/>
      <c r="M77" s="916"/>
      <c r="N77" s="916"/>
      <c r="O77" s="916"/>
      <c r="P77" s="917"/>
      <c r="Q77" s="921">
        <v>6946</v>
      </c>
      <c r="R77" s="922"/>
      <c r="S77" s="922"/>
      <c r="T77" s="922"/>
      <c r="U77" s="872"/>
      <c r="V77" s="923">
        <v>7393</v>
      </c>
      <c r="W77" s="922"/>
      <c r="X77" s="922"/>
      <c r="Y77" s="922"/>
      <c r="Z77" s="872"/>
      <c r="AA77" s="923">
        <v>-447</v>
      </c>
      <c r="AB77" s="922"/>
      <c r="AC77" s="922"/>
      <c r="AD77" s="922"/>
      <c r="AE77" s="872"/>
      <c r="AF77" s="923">
        <v>-373</v>
      </c>
      <c r="AG77" s="922"/>
      <c r="AH77" s="922"/>
      <c r="AI77" s="922"/>
      <c r="AJ77" s="872"/>
      <c r="AK77" s="923" t="s">
        <v>574</v>
      </c>
      <c r="AL77" s="922"/>
      <c r="AM77" s="922"/>
      <c r="AN77" s="922"/>
      <c r="AO77" s="872"/>
      <c r="AP77" s="923">
        <v>4483</v>
      </c>
      <c r="AQ77" s="922"/>
      <c r="AR77" s="922"/>
      <c r="AS77" s="922"/>
      <c r="AT77" s="872"/>
      <c r="AU77" s="923">
        <v>1783</v>
      </c>
      <c r="AV77" s="922"/>
      <c r="AW77" s="922"/>
      <c r="AX77" s="922"/>
      <c r="AY77" s="872"/>
      <c r="AZ77" s="919"/>
      <c r="BA77" s="919"/>
      <c r="BB77" s="919"/>
      <c r="BC77" s="919"/>
      <c r="BD77" s="920"/>
      <c r="BE77" s="262"/>
      <c r="BF77" s="262"/>
      <c r="BG77" s="262"/>
      <c r="BH77" s="262"/>
      <c r="BI77" s="262"/>
      <c r="BJ77" s="262"/>
      <c r="BK77" s="262"/>
      <c r="BL77" s="262"/>
      <c r="BM77" s="262"/>
      <c r="BN77" s="262"/>
      <c r="BO77" s="262"/>
      <c r="BP77" s="262"/>
      <c r="BQ77" s="259">
        <v>71</v>
      </c>
      <c r="BR77" s="264"/>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3"/>
    </row>
    <row r="78" spans="1:131" s="244" customFormat="1" ht="26.25" customHeight="1" x14ac:dyDescent="0.15">
      <c r="A78" s="258">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2"/>
      <c r="BF78" s="262"/>
      <c r="BG78" s="262"/>
      <c r="BH78" s="262"/>
      <c r="BI78" s="262"/>
      <c r="BJ78" s="265"/>
      <c r="BK78" s="265"/>
      <c r="BL78" s="265"/>
      <c r="BM78" s="265"/>
      <c r="BN78" s="265"/>
      <c r="BO78" s="262"/>
      <c r="BP78" s="262"/>
      <c r="BQ78" s="259">
        <v>72</v>
      </c>
      <c r="BR78" s="264"/>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3"/>
    </row>
    <row r="79" spans="1:131" s="244" customFormat="1" ht="26.25" customHeight="1" x14ac:dyDescent="0.15">
      <c r="A79" s="258">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2"/>
      <c r="BF79" s="262"/>
      <c r="BG79" s="262"/>
      <c r="BH79" s="262"/>
      <c r="BI79" s="262"/>
      <c r="BJ79" s="265"/>
      <c r="BK79" s="265"/>
      <c r="BL79" s="265"/>
      <c r="BM79" s="265"/>
      <c r="BN79" s="265"/>
      <c r="BO79" s="262"/>
      <c r="BP79" s="262"/>
      <c r="BQ79" s="259">
        <v>73</v>
      </c>
      <c r="BR79" s="264"/>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3"/>
    </row>
    <row r="80" spans="1:131" s="244" customFormat="1" ht="26.25" customHeight="1" x14ac:dyDescent="0.15">
      <c r="A80" s="258">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2"/>
      <c r="BF80" s="262"/>
      <c r="BG80" s="262"/>
      <c r="BH80" s="262"/>
      <c r="BI80" s="262"/>
      <c r="BJ80" s="262"/>
      <c r="BK80" s="262"/>
      <c r="BL80" s="262"/>
      <c r="BM80" s="262"/>
      <c r="BN80" s="262"/>
      <c r="BO80" s="262"/>
      <c r="BP80" s="262"/>
      <c r="BQ80" s="259">
        <v>74</v>
      </c>
      <c r="BR80" s="264"/>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3"/>
    </row>
    <row r="81" spans="1:131" s="244" customFormat="1" ht="26.25" customHeight="1" x14ac:dyDescent="0.15">
      <c r="A81" s="258">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2"/>
      <c r="BF81" s="262"/>
      <c r="BG81" s="262"/>
      <c r="BH81" s="262"/>
      <c r="BI81" s="262"/>
      <c r="BJ81" s="262"/>
      <c r="BK81" s="262"/>
      <c r="BL81" s="262"/>
      <c r="BM81" s="262"/>
      <c r="BN81" s="262"/>
      <c r="BO81" s="262"/>
      <c r="BP81" s="262"/>
      <c r="BQ81" s="259">
        <v>75</v>
      </c>
      <c r="BR81" s="264"/>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3"/>
    </row>
    <row r="82" spans="1:131" s="244" customFormat="1" ht="26.25" customHeight="1" x14ac:dyDescent="0.15">
      <c r="A82" s="258">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2"/>
      <c r="BF82" s="262"/>
      <c r="BG82" s="262"/>
      <c r="BH82" s="262"/>
      <c r="BI82" s="262"/>
      <c r="BJ82" s="262"/>
      <c r="BK82" s="262"/>
      <c r="BL82" s="262"/>
      <c r="BM82" s="262"/>
      <c r="BN82" s="262"/>
      <c r="BO82" s="262"/>
      <c r="BP82" s="262"/>
      <c r="BQ82" s="259">
        <v>76</v>
      </c>
      <c r="BR82" s="264"/>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3"/>
    </row>
    <row r="83" spans="1:131" s="244" customFormat="1" ht="26.25" customHeight="1" x14ac:dyDescent="0.15">
      <c r="A83" s="258">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2"/>
      <c r="BF83" s="262"/>
      <c r="BG83" s="262"/>
      <c r="BH83" s="262"/>
      <c r="BI83" s="262"/>
      <c r="BJ83" s="262"/>
      <c r="BK83" s="262"/>
      <c r="BL83" s="262"/>
      <c r="BM83" s="262"/>
      <c r="BN83" s="262"/>
      <c r="BO83" s="262"/>
      <c r="BP83" s="262"/>
      <c r="BQ83" s="259">
        <v>77</v>
      </c>
      <c r="BR83" s="264"/>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3"/>
    </row>
    <row r="84" spans="1:131" s="244" customFormat="1" ht="26.25" customHeight="1" x14ac:dyDescent="0.15">
      <c r="A84" s="258">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2"/>
      <c r="BF84" s="262"/>
      <c r="BG84" s="262"/>
      <c r="BH84" s="262"/>
      <c r="BI84" s="262"/>
      <c r="BJ84" s="262"/>
      <c r="BK84" s="262"/>
      <c r="BL84" s="262"/>
      <c r="BM84" s="262"/>
      <c r="BN84" s="262"/>
      <c r="BO84" s="262"/>
      <c r="BP84" s="262"/>
      <c r="BQ84" s="259">
        <v>78</v>
      </c>
      <c r="BR84" s="264"/>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3"/>
    </row>
    <row r="85" spans="1:131" s="244" customFormat="1" ht="26.25" customHeight="1" x14ac:dyDescent="0.15">
      <c r="A85" s="258">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2"/>
      <c r="BF85" s="262"/>
      <c r="BG85" s="262"/>
      <c r="BH85" s="262"/>
      <c r="BI85" s="262"/>
      <c r="BJ85" s="262"/>
      <c r="BK85" s="262"/>
      <c r="BL85" s="262"/>
      <c r="BM85" s="262"/>
      <c r="BN85" s="262"/>
      <c r="BO85" s="262"/>
      <c r="BP85" s="262"/>
      <c r="BQ85" s="259">
        <v>79</v>
      </c>
      <c r="BR85" s="264"/>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3"/>
    </row>
    <row r="86" spans="1:131" s="244" customFormat="1" ht="26.25" customHeight="1" x14ac:dyDescent="0.15">
      <c r="A86" s="258">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2"/>
      <c r="BF86" s="262"/>
      <c r="BG86" s="262"/>
      <c r="BH86" s="262"/>
      <c r="BI86" s="262"/>
      <c r="BJ86" s="262"/>
      <c r="BK86" s="262"/>
      <c r="BL86" s="262"/>
      <c r="BM86" s="262"/>
      <c r="BN86" s="262"/>
      <c r="BO86" s="262"/>
      <c r="BP86" s="262"/>
      <c r="BQ86" s="259">
        <v>80</v>
      </c>
      <c r="BR86" s="264"/>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3"/>
    </row>
    <row r="87" spans="1:131" s="244" customFormat="1" ht="26.25" customHeight="1" x14ac:dyDescent="0.15">
      <c r="A87" s="266">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2"/>
      <c r="BF87" s="262"/>
      <c r="BG87" s="262"/>
      <c r="BH87" s="262"/>
      <c r="BI87" s="262"/>
      <c r="BJ87" s="262"/>
      <c r="BK87" s="262"/>
      <c r="BL87" s="262"/>
      <c r="BM87" s="262"/>
      <c r="BN87" s="262"/>
      <c r="BO87" s="262"/>
      <c r="BP87" s="262"/>
      <c r="BQ87" s="259">
        <v>81</v>
      </c>
      <c r="BR87" s="264"/>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3"/>
    </row>
    <row r="88" spans="1:131" s="244" customFormat="1" ht="26.25" customHeight="1" thickBot="1" x14ac:dyDescent="0.2">
      <c r="A88" s="261" t="s">
        <v>384</v>
      </c>
      <c r="B88" s="832" t="s">
        <v>410</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3024</v>
      </c>
      <c r="AG88" s="884"/>
      <c r="AH88" s="884"/>
      <c r="AI88" s="884"/>
      <c r="AJ88" s="884"/>
      <c r="AK88" s="881"/>
      <c r="AL88" s="881"/>
      <c r="AM88" s="881"/>
      <c r="AN88" s="881"/>
      <c r="AO88" s="881"/>
      <c r="AP88" s="884">
        <v>4655</v>
      </c>
      <c r="AQ88" s="884"/>
      <c r="AR88" s="884"/>
      <c r="AS88" s="884"/>
      <c r="AT88" s="884"/>
      <c r="AU88" s="884">
        <v>1842</v>
      </c>
      <c r="AV88" s="884"/>
      <c r="AW88" s="884"/>
      <c r="AX88" s="884"/>
      <c r="AY88" s="884"/>
      <c r="AZ88" s="889"/>
      <c r="BA88" s="889"/>
      <c r="BB88" s="889"/>
      <c r="BC88" s="889"/>
      <c r="BD88" s="890"/>
      <c r="BE88" s="262"/>
      <c r="BF88" s="262"/>
      <c r="BG88" s="262"/>
      <c r="BH88" s="262"/>
      <c r="BI88" s="262"/>
      <c r="BJ88" s="262"/>
      <c r="BK88" s="262"/>
      <c r="BL88" s="262"/>
      <c r="BM88" s="262"/>
      <c r="BN88" s="262"/>
      <c r="BO88" s="262"/>
      <c r="BP88" s="262"/>
      <c r="BQ88" s="259">
        <v>82</v>
      </c>
      <c r="BR88" s="264"/>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384</v>
      </c>
      <c r="BR102" s="832" t="s">
        <v>411</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70</v>
      </c>
      <c r="CS102" s="892"/>
      <c r="CT102" s="892"/>
      <c r="CU102" s="892"/>
      <c r="CV102" s="935"/>
      <c r="CW102" s="934" t="s">
        <v>499</v>
      </c>
      <c r="CX102" s="892"/>
      <c r="CY102" s="892"/>
      <c r="CZ102" s="892"/>
      <c r="DA102" s="935"/>
      <c r="DB102" s="934" t="s">
        <v>499</v>
      </c>
      <c r="DC102" s="892"/>
      <c r="DD102" s="892"/>
      <c r="DE102" s="892"/>
      <c r="DF102" s="935"/>
      <c r="DG102" s="934" t="s">
        <v>499</v>
      </c>
      <c r="DH102" s="892"/>
      <c r="DI102" s="892"/>
      <c r="DJ102" s="892"/>
      <c r="DK102" s="935"/>
      <c r="DL102" s="934" t="s">
        <v>499</v>
      </c>
      <c r="DM102" s="892"/>
      <c r="DN102" s="892"/>
      <c r="DO102" s="892"/>
      <c r="DP102" s="935"/>
      <c r="DQ102" s="934" t="s">
        <v>499</v>
      </c>
      <c r="DR102" s="892"/>
      <c r="DS102" s="892"/>
      <c r="DT102" s="892"/>
      <c r="DU102" s="935"/>
      <c r="DV102" s="958"/>
      <c r="DW102" s="959"/>
      <c r="DX102" s="959"/>
      <c r="DY102" s="959"/>
      <c r="DZ102" s="960"/>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61" t="s">
        <v>412</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62" t="s">
        <v>413</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414</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415</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63" t="s">
        <v>416</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417</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3" customFormat="1" ht="26.25" customHeight="1" x14ac:dyDescent="0.15">
      <c r="A109" s="956" t="s">
        <v>418</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419</v>
      </c>
      <c r="AB109" s="937"/>
      <c r="AC109" s="937"/>
      <c r="AD109" s="937"/>
      <c r="AE109" s="938"/>
      <c r="AF109" s="936" t="s">
        <v>303</v>
      </c>
      <c r="AG109" s="937"/>
      <c r="AH109" s="937"/>
      <c r="AI109" s="937"/>
      <c r="AJ109" s="938"/>
      <c r="AK109" s="936" t="s">
        <v>302</v>
      </c>
      <c r="AL109" s="937"/>
      <c r="AM109" s="937"/>
      <c r="AN109" s="937"/>
      <c r="AO109" s="938"/>
      <c r="AP109" s="936" t="s">
        <v>420</v>
      </c>
      <c r="AQ109" s="937"/>
      <c r="AR109" s="937"/>
      <c r="AS109" s="937"/>
      <c r="AT109" s="939"/>
      <c r="AU109" s="956" t="s">
        <v>418</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419</v>
      </c>
      <c r="BR109" s="937"/>
      <c r="BS109" s="937"/>
      <c r="BT109" s="937"/>
      <c r="BU109" s="938"/>
      <c r="BV109" s="936" t="s">
        <v>303</v>
      </c>
      <c r="BW109" s="937"/>
      <c r="BX109" s="937"/>
      <c r="BY109" s="937"/>
      <c r="BZ109" s="938"/>
      <c r="CA109" s="936" t="s">
        <v>302</v>
      </c>
      <c r="CB109" s="937"/>
      <c r="CC109" s="937"/>
      <c r="CD109" s="937"/>
      <c r="CE109" s="938"/>
      <c r="CF109" s="957" t="s">
        <v>420</v>
      </c>
      <c r="CG109" s="957"/>
      <c r="CH109" s="957"/>
      <c r="CI109" s="957"/>
      <c r="CJ109" s="957"/>
      <c r="CK109" s="936" t="s">
        <v>421</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419</v>
      </c>
      <c r="DH109" s="937"/>
      <c r="DI109" s="937"/>
      <c r="DJ109" s="937"/>
      <c r="DK109" s="938"/>
      <c r="DL109" s="936" t="s">
        <v>303</v>
      </c>
      <c r="DM109" s="937"/>
      <c r="DN109" s="937"/>
      <c r="DO109" s="937"/>
      <c r="DP109" s="938"/>
      <c r="DQ109" s="936" t="s">
        <v>302</v>
      </c>
      <c r="DR109" s="937"/>
      <c r="DS109" s="937"/>
      <c r="DT109" s="937"/>
      <c r="DU109" s="938"/>
      <c r="DV109" s="936" t="s">
        <v>420</v>
      </c>
      <c r="DW109" s="937"/>
      <c r="DX109" s="937"/>
      <c r="DY109" s="937"/>
      <c r="DZ109" s="939"/>
    </row>
    <row r="110" spans="1:131" s="243" customFormat="1" ht="26.25" customHeight="1" x14ac:dyDescent="0.15">
      <c r="A110" s="940" t="s">
        <v>422</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1401624</v>
      </c>
      <c r="AB110" s="944"/>
      <c r="AC110" s="944"/>
      <c r="AD110" s="944"/>
      <c r="AE110" s="945"/>
      <c r="AF110" s="946">
        <v>1454139</v>
      </c>
      <c r="AG110" s="944"/>
      <c r="AH110" s="944"/>
      <c r="AI110" s="944"/>
      <c r="AJ110" s="945"/>
      <c r="AK110" s="946">
        <v>1421522</v>
      </c>
      <c r="AL110" s="944"/>
      <c r="AM110" s="944"/>
      <c r="AN110" s="944"/>
      <c r="AO110" s="945"/>
      <c r="AP110" s="947">
        <v>24</v>
      </c>
      <c r="AQ110" s="948"/>
      <c r="AR110" s="948"/>
      <c r="AS110" s="948"/>
      <c r="AT110" s="949"/>
      <c r="AU110" s="950" t="s">
        <v>73</v>
      </c>
      <c r="AV110" s="951"/>
      <c r="AW110" s="951"/>
      <c r="AX110" s="951"/>
      <c r="AY110" s="951"/>
      <c r="AZ110" s="992" t="s">
        <v>423</v>
      </c>
      <c r="BA110" s="941"/>
      <c r="BB110" s="941"/>
      <c r="BC110" s="941"/>
      <c r="BD110" s="941"/>
      <c r="BE110" s="941"/>
      <c r="BF110" s="941"/>
      <c r="BG110" s="941"/>
      <c r="BH110" s="941"/>
      <c r="BI110" s="941"/>
      <c r="BJ110" s="941"/>
      <c r="BK110" s="941"/>
      <c r="BL110" s="941"/>
      <c r="BM110" s="941"/>
      <c r="BN110" s="941"/>
      <c r="BO110" s="941"/>
      <c r="BP110" s="942"/>
      <c r="BQ110" s="978">
        <v>14563321</v>
      </c>
      <c r="BR110" s="979"/>
      <c r="BS110" s="979"/>
      <c r="BT110" s="979"/>
      <c r="BU110" s="979"/>
      <c r="BV110" s="979">
        <v>14288989</v>
      </c>
      <c r="BW110" s="979"/>
      <c r="BX110" s="979"/>
      <c r="BY110" s="979"/>
      <c r="BZ110" s="979"/>
      <c r="CA110" s="979">
        <v>14075512</v>
      </c>
      <c r="CB110" s="979"/>
      <c r="CC110" s="979"/>
      <c r="CD110" s="979"/>
      <c r="CE110" s="979"/>
      <c r="CF110" s="993">
        <v>237.4</v>
      </c>
      <c r="CG110" s="994"/>
      <c r="CH110" s="994"/>
      <c r="CI110" s="994"/>
      <c r="CJ110" s="994"/>
      <c r="CK110" s="995" t="s">
        <v>424</v>
      </c>
      <c r="CL110" s="996"/>
      <c r="CM110" s="975" t="s">
        <v>425</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179</v>
      </c>
      <c r="DH110" s="979"/>
      <c r="DI110" s="979"/>
      <c r="DJ110" s="979"/>
      <c r="DK110" s="979"/>
      <c r="DL110" s="979" t="s">
        <v>179</v>
      </c>
      <c r="DM110" s="979"/>
      <c r="DN110" s="979"/>
      <c r="DO110" s="979"/>
      <c r="DP110" s="979"/>
      <c r="DQ110" s="979" t="s">
        <v>179</v>
      </c>
      <c r="DR110" s="979"/>
      <c r="DS110" s="979"/>
      <c r="DT110" s="979"/>
      <c r="DU110" s="979"/>
      <c r="DV110" s="980" t="s">
        <v>426</v>
      </c>
      <c r="DW110" s="980"/>
      <c r="DX110" s="980"/>
      <c r="DY110" s="980"/>
      <c r="DZ110" s="981"/>
    </row>
    <row r="111" spans="1:131" s="243" customFormat="1" ht="26.25" customHeight="1" x14ac:dyDescent="0.15">
      <c r="A111" s="982" t="s">
        <v>427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428</v>
      </c>
      <c r="AB111" s="986"/>
      <c r="AC111" s="986"/>
      <c r="AD111" s="986"/>
      <c r="AE111" s="987"/>
      <c r="AF111" s="988" t="s">
        <v>428</v>
      </c>
      <c r="AG111" s="986"/>
      <c r="AH111" s="986"/>
      <c r="AI111" s="986"/>
      <c r="AJ111" s="987"/>
      <c r="AK111" s="988" t="s">
        <v>426</v>
      </c>
      <c r="AL111" s="986"/>
      <c r="AM111" s="986"/>
      <c r="AN111" s="986"/>
      <c r="AO111" s="987"/>
      <c r="AP111" s="989" t="s">
        <v>426</v>
      </c>
      <c r="AQ111" s="990"/>
      <c r="AR111" s="990"/>
      <c r="AS111" s="990"/>
      <c r="AT111" s="991"/>
      <c r="AU111" s="952"/>
      <c r="AV111" s="953"/>
      <c r="AW111" s="953"/>
      <c r="AX111" s="953"/>
      <c r="AY111" s="953"/>
      <c r="AZ111" s="1001" t="s">
        <v>429</v>
      </c>
      <c r="BA111" s="1002"/>
      <c r="BB111" s="1002"/>
      <c r="BC111" s="1002"/>
      <c r="BD111" s="1002"/>
      <c r="BE111" s="1002"/>
      <c r="BF111" s="1002"/>
      <c r="BG111" s="1002"/>
      <c r="BH111" s="1002"/>
      <c r="BI111" s="1002"/>
      <c r="BJ111" s="1002"/>
      <c r="BK111" s="1002"/>
      <c r="BL111" s="1002"/>
      <c r="BM111" s="1002"/>
      <c r="BN111" s="1002"/>
      <c r="BO111" s="1002"/>
      <c r="BP111" s="1003"/>
      <c r="BQ111" s="971" t="s">
        <v>179</v>
      </c>
      <c r="BR111" s="972"/>
      <c r="BS111" s="972"/>
      <c r="BT111" s="972"/>
      <c r="BU111" s="972"/>
      <c r="BV111" s="972" t="s">
        <v>179</v>
      </c>
      <c r="BW111" s="972"/>
      <c r="BX111" s="972"/>
      <c r="BY111" s="972"/>
      <c r="BZ111" s="972"/>
      <c r="CA111" s="972" t="s">
        <v>426</v>
      </c>
      <c r="CB111" s="972"/>
      <c r="CC111" s="972"/>
      <c r="CD111" s="972"/>
      <c r="CE111" s="972"/>
      <c r="CF111" s="966" t="s">
        <v>426</v>
      </c>
      <c r="CG111" s="967"/>
      <c r="CH111" s="967"/>
      <c r="CI111" s="967"/>
      <c r="CJ111" s="967"/>
      <c r="CK111" s="997"/>
      <c r="CL111" s="998"/>
      <c r="CM111" s="968" t="s">
        <v>430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179</v>
      </c>
      <c r="DH111" s="972"/>
      <c r="DI111" s="972"/>
      <c r="DJ111" s="972"/>
      <c r="DK111" s="972"/>
      <c r="DL111" s="972" t="s">
        <v>179</v>
      </c>
      <c r="DM111" s="972"/>
      <c r="DN111" s="972"/>
      <c r="DO111" s="972"/>
      <c r="DP111" s="972"/>
      <c r="DQ111" s="972" t="s">
        <v>426</v>
      </c>
      <c r="DR111" s="972"/>
      <c r="DS111" s="972"/>
      <c r="DT111" s="972"/>
      <c r="DU111" s="972"/>
      <c r="DV111" s="973" t="s">
        <v>426</v>
      </c>
      <c r="DW111" s="973"/>
      <c r="DX111" s="973"/>
      <c r="DY111" s="973"/>
      <c r="DZ111" s="974"/>
    </row>
    <row r="112" spans="1:131" s="243" customFormat="1" ht="26.25" customHeight="1" x14ac:dyDescent="0.15">
      <c r="A112" s="1004" t="s">
        <v>431</v>
      </c>
      <c r="B112" s="1005"/>
      <c r="C112" s="1002" t="s">
        <v>432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179</v>
      </c>
      <c r="AB112" s="1011"/>
      <c r="AC112" s="1011"/>
      <c r="AD112" s="1011"/>
      <c r="AE112" s="1012"/>
      <c r="AF112" s="1013" t="s">
        <v>179</v>
      </c>
      <c r="AG112" s="1011"/>
      <c r="AH112" s="1011"/>
      <c r="AI112" s="1011"/>
      <c r="AJ112" s="1012"/>
      <c r="AK112" s="1013" t="s">
        <v>179</v>
      </c>
      <c r="AL112" s="1011"/>
      <c r="AM112" s="1011"/>
      <c r="AN112" s="1011"/>
      <c r="AO112" s="1012"/>
      <c r="AP112" s="1014" t="s">
        <v>426</v>
      </c>
      <c r="AQ112" s="1015"/>
      <c r="AR112" s="1015"/>
      <c r="AS112" s="1015"/>
      <c r="AT112" s="1016"/>
      <c r="AU112" s="952"/>
      <c r="AV112" s="953"/>
      <c r="AW112" s="953"/>
      <c r="AX112" s="953"/>
      <c r="AY112" s="953"/>
      <c r="AZ112" s="1001" t="s">
        <v>433</v>
      </c>
      <c r="BA112" s="1002"/>
      <c r="BB112" s="1002"/>
      <c r="BC112" s="1002"/>
      <c r="BD112" s="1002"/>
      <c r="BE112" s="1002"/>
      <c r="BF112" s="1002"/>
      <c r="BG112" s="1002"/>
      <c r="BH112" s="1002"/>
      <c r="BI112" s="1002"/>
      <c r="BJ112" s="1002"/>
      <c r="BK112" s="1002"/>
      <c r="BL112" s="1002"/>
      <c r="BM112" s="1002"/>
      <c r="BN112" s="1002"/>
      <c r="BO112" s="1002"/>
      <c r="BP112" s="1003"/>
      <c r="BQ112" s="971">
        <v>2517411</v>
      </c>
      <c r="BR112" s="972"/>
      <c r="BS112" s="972"/>
      <c r="BT112" s="972"/>
      <c r="BU112" s="972"/>
      <c r="BV112" s="972">
        <v>2588424</v>
      </c>
      <c r="BW112" s="972"/>
      <c r="BX112" s="972"/>
      <c r="BY112" s="972"/>
      <c r="BZ112" s="972"/>
      <c r="CA112" s="972">
        <v>2689150</v>
      </c>
      <c r="CB112" s="972"/>
      <c r="CC112" s="972"/>
      <c r="CD112" s="972"/>
      <c r="CE112" s="972"/>
      <c r="CF112" s="966">
        <v>45.4</v>
      </c>
      <c r="CG112" s="967"/>
      <c r="CH112" s="967"/>
      <c r="CI112" s="967"/>
      <c r="CJ112" s="967"/>
      <c r="CK112" s="997"/>
      <c r="CL112" s="998"/>
      <c r="CM112" s="968" t="s">
        <v>434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179</v>
      </c>
      <c r="DH112" s="972"/>
      <c r="DI112" s="972"/>
      <c r="DJ112" s="972"/>
      <c r="DK112" s="972"/>
      <c r="DL112" s="972" t="s">
        <v>179</v>
      </c>
      <c r="DM112" s="972"/>
      <c r="DN112" s="972"/>
      <c r="DO112" s="972"/>
      <c r="DP112" s="972"/>
      <c r="DQ112" s="972" t="s">
        <v>179</v>
      </c>
      <c r="DR112" s="972"/>
      <c r="DS112" s="972"/>
      <c r="DT112" s="972"/>
      <c r="DU112" s="972"/>
      <c r="DV112" s="973" t="s">
        <v>179</v>
      </c>
      <c r="DW112" s="973"/>
      <c r="DX112" s="973"/>
      <c r="DY112" s="973"/>
      <c r="DZ112" s="974"/>
    </row>
    <row r="113" spans="1:130" s="243" customFormat="1" ht="26.25" customHeight="1" x14ac:dyDescent="0.15">
      <c r="A113" s="1006"/>
      <c r="B113" s="1007"/>
      <c r="C113" s="1002" t="s">
        <v>435</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139789</v>
      </c>
      <c r="AB113" s="986"/>
      <c r="AC113" s="986"/>
      <c r="AD113" s="986"/>
      <c r="AE113" s="987"/>
      <c r="AF113" s="988">
        <v>164016</v>
      </c>
      <c r="AG113" s="986"/>
      <c r="AH113" s="986"/>
      <c r="AI113" s="986"/>
      <c r="AJ113" s="987"/>
      <c r="AK113" s="988">
        <v>168463</v>
      </c>
      <c r="AL113" s="986"/>
      <c r="AM113" s="986"/>
      <c r="AN113" s="986"/>
      <c r="AO113" s="987"/>
      <c r="AP113" s="989">
        <v>2.8</v>
      </c>
      <c r="AQ113" s="990"/>
      <c r="AR113" s="990"/>
      <c r="AS113" s="990"/>
      <c r="AT113" s="991"/>
      <c r="AU113" s="952"/>
      <c r="AV113" s="953"/>
      <c r="AW113" s="953"/>
      <c r="AX113" s="953"/>
      <c r="AY113" s="953"/>
      <c r="AZ113" s="1001" t="s">
        <v>436</v>
      </c>
      <c r="BA113" s="1002"/>
      <c r="BB113" s="1002"/>
      <c r="BC113" s="1002"/>
      <c r="BD113" s="1002"/>
      <c r="BE113" s="1002"/>
      <c r="BF113" s="1002"/>
      <c r="BG113" s="1002"/>
      <c r="BH113" s="1002"/>
      <c r="BI113" s="1002"/>
      <c r="BJ113" s="1002"/>
      <c r="BK113" s="1002"/>
      <c r="BL113" s="1002"/>
      <c r="BM113" s="1002"/>
      <c r="BN113" s="1002"/>
      <c r="BO113" s="1002"/>
      <c r="BP113" s="1003"/>
      <c r="BQ113" s="971">
        <v>2082447</v>
      </c>
      <c r="BR113" s="972"/>
      <c r="BS113" s="972"/>
      <c r="BT113" s="972"/>
      <c r="BU113" s="972"/>
      <c r="BV113" s="972">
        <v>1973257</v>
      </c>
      <c r="BW113" s="972"/>
      <c r="BX113" s="972"/>
      <c r="BY113" s="972"/>
      <c r="BZ113" s="972"/>
      <c r="CA113" s="972">
        <v>1842080</v>
      </c>
      <c r="CB113" s="972"/>
      <c r="CC113" s="972"/>
      <c r="CD113" s="972"/>
      <c r="CE113" s="972"/>
      <c r="CF113" s="966">
        <v>31.1</v>
      </c>
      <c r="CG113" s="967"/>
      <c r="CH113" s="967"/>
      <c r="CI113" s="967"/>
      <c r="CJ113" s="967"/>
      <c r="CK113" s="997"/>
      <c r="CL113" s="998"/>
      <c r="CM113" s="968" t="s">
        <v>437</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179</v>
      </c>
      <c r="DH113" s="1011"/>
      <c r="DI113" s="1011"/>
      <c r="DJ113" s="1011"/>
      <c r="DK113" s="1012"/>
      <c r="DL113" s="1013" t="s">
        <v>179</v>
      </c>
      <c r="DM113" s="1011"/>
      <c r="DN113" s="1011"/>
      <c r="DO113" s="1011"/>
      <c r="DP113" s="1012"/>
      <c r="DQ113" s="1013" t="s">
        <v>179</v>
      </c>
      <c r="DR113" s="1011"/>
      <c r="DS113" s="1011"/>
      <c r="DT113" s="1011"/>
      <c r="DU113" s="1012"/>
      <c r="DV113" s="1014" t="s">
        <v>179</v>
      </c>
      <c r="DW113" s="1015"/>
      <c r="DX113" s="1015"/>
      <c r="DY113" s="1015"/>
      <c r="DZ113" s="1016"/>
    </row>
    <row r="114" spans="1:130" s="243" customFormat="1" ht="26.25" customHeight="1" x14ac:dyDescent="0.15">
      <c r="A114" s="1006"/>
      <c r="B114" s="1007"/>
      <c r="C114" s="1002" t="s">
        <v>438</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145300</v>
      </c>
      <c r="AB114" s="1011"/>
      <c r="AC114" s="1011"/>
      <c r="AD114" s="1011"/>
      <c r="AE114" s="1012"/>
      <c r="AF114" s="1013">
        <v>155163</v>
      </c>
      <c r="AG114" s="1011"/>
      <c r="AH114" s="1011"/>
      <c r="AI114" s="1011"/>
      <c r="AJ114" s="1012"/>
      <c r="AK114" s="1013">
        <v>146959</v>
      </c>
      <c r="AL114" s="1011"/>
      <c r="AM114" s="1011"/>
      <c r="AN114" s="1011"/>
      <c r="AO114" s="1012"/>
      <c r="AP114" s="1014">
        <v>2.5</v>
      </c>
      <c r="AQ114" s="1015"/>
      <c r="AR114" s="1015"/>
      <c r="AS114" s="1015"/>
      <c r="AT114" s="1016"/>
      <c r="AU114" s="952"/>
      <c r="AV114" s="953"/>
      <c r="AW114" s="953"/>
      <c r="AX114" s="953"/>
      <c r="AY114" s="953"/>
      <c r="AZ114" s="1001" t="s">
        <v>439</v>
      </c>
      <c r="BA114" s="1002"/>
      <c r="BB114" s="1002"/>
      <c r="BC114" s="1002"/>
      <c r="BD114" s="1002"/>
      <c r="BE114" s="1002"/>
      <c r="BF114" s="1002"/>
      <c r="BG114" s="1002"/>
      <c r="BH114" s="1002"/>
      <c r="BI114" s="1002"/>
      <c r="BJ114" s="1002"/>
      <c r="BK114" s="1002"/>
      <c r="BL114" s="1002"/>
      <c r="BM114" s="1002"/>
      <c r="BN114" s="1002"/>
      <c r="BO114" s="1002"/>
      <c r="BP114" s="1003"/>
      <c r="BQ114" s="971">
        <v>2238786</v>
      </c>
      <c r="BR114" s="972"/>
      <c r="BS114" s="972"/>
      <c r="BT114" s="972"/>
      <c r="BU114" s="972"/>
      <c r="BV114" s="972">
        <v>2222054</v>
      </c>
      <c r="BW114" s="972"/>
      <c r="BX114" s="972"/>
      <c r="BY114" s="972"/>
      <c r="BZ114" s="972"/>
      <c r="CA114" s="972">
        <v>2103707</v>
      </c>
      <c r="CB114" s="972"/>
      <c r="CC114" s="972"/>
      <c r="CD114" s="972"/>
      <c r="CE114" s="972"/>
      <c r="CF114" s="966">
        <v>35.5</v>
      </c>
      <c r="CG114" s="967"/>
      <c r="CH114" s="967"/>
      <c r="CI114" s="967"/>
      <c r="CJ114" s="967"/>
      <c r="CK114" s="997"/>
      <c r="CL114" s="998"/>
      <c r="CM114" s="968" t="s">
        <v>440</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179</v>
      </c>
      <c r="DH114" s="1011"/>
      <c r="DI114" s="1011"/>
      <c r="DJ114" s="1011"/>
      <c r="DK114" s="1012"/>
      <c r="DL114" s="1013" t="s">
        <v>428</v>
      </c>
      <c r="DM114" s="1011"/>
      <c r="DN114" s="1011"/>
      <c r="DO114" s="1011"/>
      <c r="DP114" s="1012"/>
      <c r="DQ114" s="1013" t="s">
        <v>179</v>
      </c>
      <c r="DR114" s="1011"/>
      <c r="DS114" s="1011"/>
      <c r="DT114" s="1011"/>
      <c r="DU114" s="1012"/>
      <c r="DV114" s="1014" t="s">
        <v>179</v>
      </c>
      <c r="DW114" s="1015"/>
      <c r="DX114" s="1015"/>
      <c r="DY114" s="1015"/>
      <c r="DZ114" s="1016"/>
    </row>
    <row r="115" spans="1:130" s="243" customFormat="1" ht="26.25" customHeight="1" x14ac:dyDescent="0.15">
      <c r="A115" s="1006"/>
      <c r="B115" s="1007"/>
      <c r="C115" s="1002" t="s">
        <v>441</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179</v>
      </c>
      <c r="AB115" s="986"/>
      <c r="AC115" s="986"/>
      <c r="AD115" s="986"/>
      <c r="AE115" s="987"/>
      <c r="AF115" s="988" t="s">
        <v>179</v>
      </c>
      <c r="AG115" s="986"/>
      <c r="AH115" s="986"/>
      <c r="AI115" s="986"/>
      <c r="AJ115" s="987"/>
      <c r="AK115" s="988" t="s">
        <v>426</v>
      </c>
      <c r="AL115" s="986"/>
      <c r="AM115" s="986"/>
      <c r="AN115" s="986"/>
      <c r="AO115" s="987"/>
      <c r="AP115" s="989" t="s">
        <v>179</v>
      </c>
      <c r="AQ115" s="990"/>
      <c r="AR115" s="990"/>
      <c r="AS115" s="990"/>
      <c r="AT115" s="991"/>
      <c r="AU115" s="952"/>
      <c r="AV115" s="953"/>
      <c r="AW115" s="953"/>
      <c r="AX115" s="953"/>
      <c r="AY115" s="953"/>
      <c r="AZ115" s="1001" t="s">
        <v>442</v>
      </c>
      <c r="BA115" s="1002"/>
      <c r="BB115" s="1002"/>
      <c r="BC115" s="1002"/>
      <c r="BD115" s="1002"/>
      <c r="BE115" s="1002"/>
      <c r="BF115" s="1002"/>
      <c r="BG115" s="1002"/>
      <c r="BH115" s="1002"/>
      <c r="BI115" s="1002"/>
      <c r="BJ115" s="1002"/>
      <c r="BK115" s="1002"/>
      <c r="BL115" s="1002"/>
      <c r="BM115" s="1002"/>
      <c r="BN115" s="1002"/>
      <c r="BO115" s="1002"/>
      <c r="BP115" s="1003"/>
      <c r="BQ115" s="971" t="s">
        <v>179</v>
      </c>
      <c r="BR115" s="972"/>
      <c r="BS115" s="972"/>
      <c r="BT115" s="972"/>
      <c r="BU115" s="972"/>
      <c r="BV115" s="972" t="s">
        <v>428</v>
      </c>
      <c r="BW115" s="972"/>
      <c r="BX115" s="972"/>
      <c r="BY115" s="972"/>
      <c r="BZ115" s="972"/>
      <c r="CA115" s="972" t="s">
        <v>426</v>
      </c>
      <c r="CB115" s="972"/>
      <c r="CC115" s="972"/>
      <c r="CD115" s="972"/>
      <c r="CE115" s="972"/>
      <c r="CF115" s="966" t="s">
        <v>179</v>
      </c>
      <c r="CG115" s="967"/>
      <c r="CH115" s="967"/>
      <c r="CI115" s="967"/>
      <c r="CJ115" s="967"/>
      <c r="CK115" s="997"/>
      <c r="CL115" s="998"/>
      <c r="CM115" s="1001" t="s">
        <v>443</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179</v>
      </c>
      <c r="DH115" s="1011"/>
      <c r="DI115" s="1011"/>
      <c r="DJ115" s="1011"/>
      <c r="DK115" s="1012"/>
      <c r="DL115" s="1013" t="s">
        <v>179</v>
      </c>
      <c r="DM115" s="1011"/>
      <c r="DN115" s="1011"/>
      <c r="DO115" s="1011"/>
      <c r="DP115" s="1012"/>
      <c r="DQ115" s="1013" t="s">
        <v>179</v>
      </c>
      <c r="DR115" s="1011"/>
      <c r="DS115" s="1011"/>
      <c r="DT115" s="1011"/>
      <c r="DU115" s="1012"/>
      <c r="DV115" s="1014" t="s">
        <v>179</v>
      </c>
      <c r="DW115" s="1015"/>
      <c r="DX115" s="1015"/>
      <c r="DY115" s="1015"/>
      <c r="DZ115" s="1016"/>
    </row>
    <row r="116" spans="1:130" s="243" customFormat="1" ht="26.25" customHeight="1" x14ac:dyDescent="0.15">
      <c r="A116" s="1008"/>
      <c r="B116" s="1009"/>
      <c r="C116" s="1017" t="s">
        <v>444</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179</v>
      </c>
      <c r="AB116" s="1011"/>
      <c r="AC116" s="1011"/>
      <c r="AD116" s="1011"/>
      <c r="AE116" s="1012"/>
      <c r="AF116" s="1013" t="s">
        <v>179</v>
      </c>
      <c r="AG116" s="1011"/>
      <c r="AH116" s="1011"/>
      <c r="AI116" s="1011"/>
      <c r="AJ116" s="1012"/>
      <c r="AK116" s="1013" t="s">
        <v>179</v>
      </c>
      <c r="AL116" s="1011"/>
      <c r="AM116" s="1011"/>
      <c r="AN116" s="1011"/>
      <c r="AO116" s="1012"/>
      <c r="AP116" s="1014" t="s">
        <v>179</v>
      </c>
      <c r="AQ116" s="1015"/>
      <c r="AR116" s="1015"/>
      <c r="AS116" s="1015"/>
      <c r="AT116" s="1016"/>
      <c r="AU116" s="952"/>
      <c r="AV116" s="953"/>
      <c r="AW116" s="953"/>
      <c r="AX116" s="953"/>
      <c r="AY116" s="953"/>
      <c r="AZ116" s="1019" t="s">
        <v>445</v>
      </c>
      <c r="BA116" s="1020"/>
      <c r="BB116" s="1020"/>
      <c r="BC116" s="1020"/>
      <c r="BD116" s="1020"/>
      <c r="BE116" s="1020"/>
      <c r="BF116" s="1020"/>
      <c r="BG116" s="1020"/>
      <c r="BH116" s="1020"/>
      <c r="BI116" s="1020"/>
      <c r="BJ116" s="1020"/>
      <c r="BK116" s="1020"/>
      <c r="BL116" s="1020"/>
      <c r="BM116" s="1020"/>
      <c r="BN116" s="1020"/>
      <c r="BO116" s="1020"/>
      <c r="BP116" s="1021"/>
      <c r="BQ116" s="971" t="s">
        <v>179</v>
      </c>
      <c r="BR116" s="972"/>
      <c r="BS116" s="972"/>
      <c r="BT116" s="972"/>
      <c r="BU116" s="972"/>
      <c r="BV116" s="972" t="s">
        <v>179</v>
      </c>
      <c r="BW116" s="972"/>
      <c r="BX116" s="972"/>
      <c r="BY116" s="972"/>
      <c r="BZ116" s="972"/>
      <c r="CA116" s="972" t="s">
        <v>426</v>
      </c>
      <c r="CB116" s="972"/>
      <c r="CC116" s="972"/>
      <c r="CD116" s="972"/>
      <c r="CE116" s="972"/>
      <c r="CF116" s="966" t="s">
        <v>179</v>
      </c>
      <c r="CG116" s="967"/>
      <c r="CH116" s="967"/>
      <c r="CI116" s="967"/>
      <c r="CJ116" s="967"/>
      <c r="CK116" s="997"/>
      <c r="CL116" s="998"/>
      <c r="CM116" s="968" t="s">
        <v>446</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179</v>
      </c>
      <c r="DH116" s="1011"/>
      <c r="DI116" s="1011"/>
      <c r="DJ116" s="1011"/>
      <c r="DK116" s="1012"/>
      <c r="DL116" s="1013" t="s">
        <v>428</v>
      </c>
      <c r="DM116" s="1011"/>
      <c r="DN116" s="1011"/>
      <c r="DO116" s="1011"/>
      <c r="DP116" s="1012"/>
      <c r="DQ116" s="1013" t="s">
        <v>428</v>
      </c>
      <c r="DR116" s="1011"/>
      <c r="DS116" s="1011"/>
      <c r="DT116" s="1011"/>
      <c r="DU116" s="1012"/>
      <c r="DV116" s="1014" t="s">
        <v>428</v>
      </c>
      <c r="DW116" s="1015"/>
      <c r="DX116" s="1015"/>
      <c r="DY116" s="1015"/>
      <c r="DZ116" s="1016"/>
    </row>
    <row r="117" spans="1:130" s="243"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447</v>
      </c>
      <c r="Z117" s="938"/>
      <c r="AA117" s="1028">
        <v>1686713</v>
      </c>
      <c r="AB117" s="1029"/>
      <c r="AC117" s="1029"/>
      <c r="AD117" s="1029"/>
      <c r="AE117" s="1030"/>
      <c r="AF117" s="1031">
        <v>1773318</v>
      </c>
      <c r="AG117" s="1029"/>
      <c r="AH117" s="1029"/>
      <c r="AI117" s="1029"/>
      <c r="AJ117" s="1030"/>
      <c r="AK117" s="1031">
        <v>1736944</v>
      </c>
      <c r="AL117" s="1029"/>
      <c r="AM117" s="1029"/>
      <c r="AN117" s="1029"/>
      <c r="AO117" s="1030"/>
      <c r="AP117" s="1032"/>
      <c r="AQ117" s="1033"/>
      <c r="AR117" s="1033"/>
      <c r="AS117" s="1033"/>
      <c r="AT117" s="1034"/>
      <c r="AU117" s="952"/>
      <c r="AV117" s="953"/>
      <c r="AW117" s="953"/>
      <c r="AX117" s="953"/>
      <c r="AY117" s="953"/>
      <c r="AZ117" s="1019" t="s">
        <v>448</v>
      </c>
      <c r="BA117" s="1020"/>
      <c r="BB117" s="1020"/>
      <c r="BC117" s="1020"/>
      <c r="BD117" s="1020"/>
      <c r="BE117" s="1020"/>
      <c r="BF117" s="1020"/>
      <c r="BG117" s="1020"/>
      <c r="BH117" s="1020"/>
      <c r="BI117" s="1020"/>
      <c r="BJ117" s="1020"/>
      <c r="BK117" s="1020"/>
      <c r="BL117" s="1020"/>
      <c r="BM117" s="1020"/>
      <c r="BN117" s="1020"/>
      <c r="BO117" s="1020"/>
      <c r="BP117" s="1021"/>
      <c r="BQ117" s="971" t="s">
        <v>179</v>
      </c>
      <c r="BR117" s="972"/>
      <c r="BS117" s="972"/>
      <c r="BT117" s="972"/>
      <c r="BU117" s="972"/>
      <c r="BV117" s="972" t="s">
        <v>426</v>
      </c>
      <c r="BW117" s="972"/>
      <c r="BX117" s="972"/>
      <c r="BY117" s="972"/>
      <c r="BZ117" s="972"/>
      <c r="CA117" s="972" t="s">
        <v>426</v>
      </c>
      <c r="CB117" s="972"/>
      <c r="CC117" s="972"/>
      <c r="CD117" s="972"/>
      <c r="CE117" s="972"/>
      <c r="CF117" s="966" t="s">
        <v>426</v>
      </c>
      <c r="CG117" s="967"/>
      <c r="CH117" s="967"/>
      <c r="CI117" s="967"/>
      <c r="CJ117" s="967"/>
      <c r="CK117" s="997"/>
      <c r="CL117" s="998"/>
      <c r="CM117" s="968" t="s">
        <v>449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426</v>
      </c>
      <c r="DH117" s="1011"/>
      <c r="DI117" s="1011"/>
      <c r="DJ117" s="1011"/>
      <c r="DK117" s="1012"/>
      <c r="DL117" s="1013" t="s">
        <v>426</v>
      </c>
      <c r="DM117" s="1011"/>
      <c r="DN117" s="1011"/>
      <c r="DO117" s="1011"/>
      <c r="DP117" s="1012"/>
      <c r="DQ117" s="1013" t="s">
        <v>426</v>
      </c>
      <c r="DR117" s="1011"/>
      <c r="DS117" s="1011"/>
      <c r="DT117" s="1011"/>
      <c r="DU117" s="1012"/>
      <c r="DV117" s="1014" t="s">
        <v>179</v>
      </c>
      <c r="DW117" s="1015"/>
      <c r="DX117" s="1015"/>
      <c r="DY117" s="1015"/>
      <c r="DZ117" s="1016"/>
    </row>
    <row r="118" spans="1:130" s="243" customFormat="1" ht="26.25" customHeight="1" x14ac:dyDescent="0.15">
      <c r="A118" s="956" t="s">
        <v>421</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419</v>
      </c>
      <c r="AB118" s="937"/>
      <c r="AC118" s="937"/>
      <c r="AD118" s="937"/>
      <c r="AE118" s="938"/>
      <c r="AF118" s="936" t="s">
        <v>303</v>
      </c>
      <c r="AG118" s="937"/>
      <c r="AH118" s="937"/>
      <c r="AI118" s="937"/>
      <c r="AJ118" s="938"/>
      <c r="AK118" s="936" t="s">
        <v>302</v>
      </c>
      <c r="AL118" s="937"/>
      <c r="AM118" s="937"/>
      <c r="AN118" s="937"/>
      <c r="AO118" s="938"/>
      <c r="AP118" s="1023" t="s">
        <v>420</v>
      </c>
      <c r="AQ118" s="1024"/>
      <c r="AR118" s="1024"/>
      <c r="AS118" s="1024"/>
      <c r="AT118" s="1025"/>
      <c r="AU118" s="952"/>
      <c r="AV118" s="953"/>
      <c r="AW118" s="953"/>
      <c r="AX118" s="953"/>
      <c r="AY118" s="953"/>
      <c r="AZ118" s="1026" t="s">
        <v>450</v>
      </c>
      <c r="BA118" s="1017"/>
      <c r="BB118" s="1017"/>
      <c r="BC118" s="1017"/>
      <c r="BD118" s="1017"/>
      <c r="BE118" s="1017"/>
      <c r="BF118" s="1017"/>
      <c r="BG118" s="1017"/>
      <c r="BH118" s="1017"/>
      <c r="BI118" s="1017"/>
      <c r="BJ118" s="1017"/>
      <c r="BK118" s="1017"/>
      <c r="BL118" s="1017"/>
      <c r="BM118" s="1017"/>
      <c r="BN118" s="1017"/>
      <c r="BO118" s="1017"/>
      <c r="BP118" s="1018"/>
      <c r="BQ118" s="1049" t="s">
        <v>179</v>
      </c>
      <c r="BR118" s="1050"/>
      <c r="BS118" s="1050"/>
      <c r="BT118" s="1050"/>
      <c r="BU118" s="1050"/>
      <c r="BV118" s="1050">
        <v>122161</v>
      </c>
      <c r="BW118" s="1050"/>
      <c r="BX118" s="1050"/>
      <c r="BY118" s="1050"/>
      <c r="BZ118" s="1050"/>
      <c r="CA118" s="1050">
        <v>148674</v>
      </c>
      <c r="CB118" s="1050"/>
      <c r="CC118" s="1050"/>
      <c r="CD118" s="1050"/>
      <c r="CE118" s="1050"/>
      <c r="CF118" s="966">
        <v>2.5</v>
      </c>
      <c r="CG118" s="967"/>
      <c r="CH118" s="967"/>
      <c r="CI118" s="967"/>
      <c r="CJ118" s="967"/>
      <c r="CK118" s="997"/>
      <c r="CL118" s="998"/>
      <c r="CM118" s="968" t="s">
        <v>451</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179</v>
      </c>
      <c r="DH118" s="1011"/>
      <c r="DI118" s="1011"/>
      <c r="DJ118" s="1011"/>
      <c r="DK118" s="1012"/>
      <c r="DL118" s="1013" t="s">
        <v>179</v>
      </c>
      <c r="DM118" s="1011"/>
      <c r="DN118" s="1011"/>
      <c r="DO118" s="1011"/>
      <c r="DP118" s="1012"/>
      <c r="DQ118" s="1013" t="s">
        <v>179</v>
      </c>
      <c r="DR118" s="1011"/>
      <c r="DS118" s="1011"/>
      <c r="DT118" s="1011"/>
      <c r="DU118" s="1012"/>
      <c r="DV118" s="1014" t="s">
        <v>179</v>
      </c>
      <c r="DW118" s="1015"/>
      <c r="DX118" s="1015"/>
      <c r="DY118" s="1015"/>
      <c r="DZ118" s="1016"/>
    </row>
    <row r="119" spans="1:130" s="243" customFormat="1" ht="26.25" customHeight="1" x14ac:dyDescent="0.15">
      <c r="A119" s="1110" t="s">
        <v>424</v>
      </c>
      <c r="B119" s="996"/>
      <c r="C119" s="975" t="s">
        <v>425</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179</v>
      </c>
      <c r="AB119" s="944"/>
      <c r="AC119" s="944"/>
      <c r="AD119" s="944"/>
      <c r="AE119" s="945"/>
      <c r="AF119" s="946" t="s">
        <v>179</v>
      </c>
      <c r="AG119" s="944"/>
      <c r="AH119" s="944"/>
      <c r="AI119" s="944"/>
      <c r="AJ119" s="945"/>
      <c r="AK119" s="946" t="s">
        <v>428</v>
      </c>
      <c r="AL119" s="944"/>
      <c r="AM119" s="944"/>
      <c r="AN119" s="944"/>
      <c r="AO119" s="945"/>
      <c r="AP119" s="947" t="s">
        <v>179</v>
      </c>
      <c r="AQ119" s="948"/>
      <c r="AR119" s="948"/>
      <c r="AS119" s="948"/>
      <c r="AT119" s="949"/>
      <c r="AU119" s="954"/>
      <c r="AV119" s="955"/>
      <c r="AW119" s="955"/>
      <c r="AX119" s="955"/>
      <c r="AY119" s="955"/>
      <c r="AZ119" s="274" t="s">
        <v>187</v>
      </c>
      <c r="BA119" s="274"/>
      <c r="BB119" s="274"/>
      <c r="BC119" s="274"/>
      <c r="BD119" s="274"/>
      <c r="BE119" s="274"/>
      <c r="BF119" s="274"/>
      <c r="BG119" s="274"/>
      <c r="BH119" s="274"/>
      <c r="BI119" s="274"/>
      <c r="BJ119" s="274"/>
      <c r="BK119" s="274"/>
      <c r="BL119" s="274"/>
      <c r="BM119" s="274"/>
      <c r="BN119" s="274"/>
      <c r="BO119" s="1027" t="s">
        <v>452</v>
      </c>
      <c r="BP119" s="1058"/>
      <c r="BQ119" s="1049">
        <v>21401965</v>
      </c>
      <c r="BR119" s="1050"/>
      <c r="BS119" s="1050"/>
      <c r="BT119" s="1050"/>
      <c r="BU119" s="1050"/>
      <c r="BV119" s="1050">
        <v>21194885</v>
      </c>
      <c r="BW119" s="1050"/>
      <c r="BX119" s="1050"/>
      <c r="BY119" s="1050"/>
      <c r="BZ119" s="1050"/>
      <c r="CA119" s="1050">
        <v>20859123</v>
      </c>
      <c r="CB119" s="1050"/>
      <c r="CC119" s="1050"/>
      <c r="CD119" s="1050"/>
      <c r="CE119" s="1050"/>
      <c r="CF119" s="1051"/>
      <c r="CG119" s="1052"/>
      <c r="CH119" s="1052"/>
      <c r="CI119" s="1052"/>
      <c r="CJ119" s="1053"/>
      <c r="CK119" s="999"/>
      <c r="CL119" s="1000"/>
      <c r="CM119" s="1054" t="s">
        <v>453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428</v>
      </c>
      <c r="DH119" s="1036"/>
      <c r="DI119" s="1036"/>
      <c r="DJ119" s="1036"/>
      <c r="DK119" s="1037"/>
      <c r="DL119" s="1035" t="s">
        <v>428</v>
      </c>
      <c r="DM119" s="1036"/>
      <c r="DN119" s="1036"/>
      <c r="DO119" s="1036"/>
      <c r="DP119" s="1037"/>
      <c r="DQ119" s="1035" t="s">
        <v>428</v>
      </c>
      <c r="DR119" s="1036"/>
      <c r="DS119" s="1036"/>
      <c r="DT119" s="1036"/>
      <c r="DU119" s="1037"/>
      <c r="DV119" s="1038" t="s">
        <v>179</v>
      </c>
      <c r="DW119" s="1039"/>
      <c r="DX119" s="1039"/>
      <c r="DY119" s="1039"/>
      <c r="DZ119" s="1040"/>
    </row>
    <row r="120" spans="1:130" s="243" customFormat="1" ht="26.25" customHeight="1" x14ac:dyDescent="0.15">
      <c r="A120" s="1111"/>
      <c r="B120" s="998"/>
      <c r="C120" s="968" t="s">
        <v>430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426</v>
      </c>
      <c r="AB120" s="1011"/>
      <c r="AC120" s="1011"/>
      <c r="AD120" s="1011"/>
      <c r="AE120" s="1012"/>
      <c r="AF120" s="1013" t="s">
        <v>179</v>
      </c>
      <c r="AG120" s="1011"/>
      <c r="AH120" s="1011"/>
      <c r="AI120" s="1011"/>
      <c r="AJ120" s="1012"/>
      <c r="AK120" s="1013" t="s">
        <v>428</v>
      </c>
      <c r="AL120" s="1011"/>
      <c r="AM120" s="1011"/>
      <c r="AN120" s="1011"/>
      <c r="AO120" s="1012"/>
      <c r="AP120" s="1014" t="s">
        <v>179</v>
      </c>
      <c r="AQ120" s="1015"/>
      <c r="AR120" s="1015"/>
      <c r="AS120" s="1015"/>
      <c r="AT120" s="1016"/>
      <c r="AU120" s="1041" t="s">
        <v>454</v>
      </c>
      <c r="AV120" s="1042"/>
      <c r="AW120" s="1042"/>
      <c r="AX120" s="1042"/>
      <c r="AY120" s="1043"/>
      <c r="AZ120" s="992" t="s">
        <v>455</v>
      </c>
      <c r="BA120" s="941"/>
      <c r="BB120" s="941"/>
      <c r="BC120" s="941"/>
      <c r="BD120" s="941"/>
      <c r="BE120" s="941"/>
      <c r="BF120" s="941"/>
      <c r="BG120" s="941"/>
      <c r="BH120" s="941"/>
      <c r="BI120" s="941"/>
      <c r="BJ120" s="941"/>
      <c r="BK120" s="941"/>
      <c r="BL120" s="941"/>
      <c r="BM120" s="941"/>
      <c r="BN120" s="941"/>
      <c r="BO120" s="941"/>
      <c r="BP120" s="942"/>
      <c r="BQ120" s="978">
        <v>3958435</v>
      </c>
      <c r="BR120" s="979"/>
      <c r="BS120" s="979"/>
      <c r="BT120" s="979"/>
      <c r="BU120" s="979"/>
      <c r="BV120" s="979">
        <v>3775532</v>
      </c>
      <c r="BW120" s="979"/>
      <c r="BX120" s="979"/>
      <c r="BY120" s="979"/>
      <c r="BZ120" s="979"/>
      <c r="CA120" s="979">
        <v>3400845</v>
      </c>
      <c r="CB120" s="979"/>
      <c r="CC120" s="979"/>
      <c r="CD120" s="979"/>
      <c r="CE120" s="979"/>
      <c r="CF120" s="993">
        <v>57.4</v>
      </c>
      <c r="CG120" s="994"/>
      <c r="CH120" s="994"/>
      <c r="CI120" s="994"/>
      <c r="CJ120" s="994"/>
      <c r="CK120" s="1059" t="s">
        <v>456</v>
      </c>
      <c r="CL120" s="1060"/>
      <c r="CM120" s="1060"/>
      <c r="CN120" s="1060"/>
      <c r="CO120" s="1061"/>
      <c r="CP120" s="1067" t="s">
        <v>403</v>
      </c>
      <c r="CQ120" s="1068"/>
      <c r="CR120" s="1068"/>
      <c r="CS120" s="1068"/>
      <c r="CT120" s="1068"/>
      <c r="CU120" s="1068"/>
      <c r="CV120" s="1068"/>
      <c r="CW120" s="1068"/>
      <c r="CX120" s="1068"/>
      <c r="CY120" s="1068"/>
      <c r="CZ120" s="1068"/>
      <c r="DA120" s="1068"/>
      <c r="DB120" s="1068"/>
      <c r="DC120" s="1068"/>
      <c r="DD120" s="1068"/>
      <c r="DE120" s="1068"/>
      <c r="DF120" s="1069"/>
      <c r="DG120" s="978">
        <v>1599338</v>
      </c>
      <c r="DH120" s="979"/>
      <c r="DI120" s="979"/>
      <c r="DJ120" s="979"/>
      <c r="DK120" s="979"/>
      <c r="DL120" s="979">
        <v>1684781</v>
      </c>
      <c r="DM120" s="979"/>
      <c r="DN120" s="979"/>
      <c r="DO120" s="979"/>
      <c r="DP120" s="979"/>
      <c r="DQ120" s="979">
        <v>1809953</v>
      </c>
      <c r="DR120" s="979"/>
      <c r="DS120" s="979"/>
      <c r="DT120" s="979"/>
      <c r="DU120" s="979"/>
      <c r="DV120" s="980">
        <v>30.5</v>
      </c>
      <c r="DW120" s="980"/>
      <c r="DX120" s="980"/>
      <c r="DY120" s="980"/>
      <c r="DZ120" s="981"/>
    </row>
    <row r="121" spans="1:130" s="243" customFormat="1" ht="26.25" customHeight="1" x14ac:dyDescent="0.15">
      <c r="A121" s="1111"/>
      <c r="B121" s="998"/>
      <c r="C121" s="1019" t="s">
        <v>457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179</v>
      </c>
      <c r="AB121" s="1011"/>
      <c r="AC121" s="1011"/>
      <c r="AD121" s="1011"/>
      <c r="AE121" s="1012"/>
      <c r="AF121" s="1013" t="s">
        <v>179</v>
      </c>
      <c r="AG121" s="1011"/>
      <c r="AH121" s="1011"/>
      <c r="AI121" s="1011"/>
      <c r="AJ121" s="1012"/>
      <c r="AK121" s="1013" t="s">
        <v>179</v>
      </c>
      <c r="AL121" s="1011"/>
      <c r="AM121" s="1011"/>
      <c r="AN121" s="1011"/>
      <c r="AO121" s="1012"/>
      <c r="AP121" s="1014" t="s">
        <v>179</v>
      </c>
      <c r="AQ121" s="1015"/>
      <c r="AR121" s="1015"/>
      <c r="AS121" s="1015"/>
      <c r="AT121" s="1016"/>
      <c r="AU121" s="1044"/>
      <c r="AV121" s="1045"/>
      <c r="AW121" s="1045"/>
      <c r="AX121" s="1045"/>
      <c r="AY121" s="1046"/>
      <c r="AZ121" s="1001" t="s">
        <v>458</v>
      </c>
      <c r="BA121" s="1002"/>
      <c r="BB121" s="1002"/>
      <c r="BC121" s="1002"/>
      <c r="BD121" s="1002"/>
      <c r="BE121" s="1002"/>
      <c r="BF121" s="1002"/>
      <c r="BG121" s="1002"/>
      <c r="BH121" s="1002"/>
      <c r="BI121" s="1002"/>
      <c r="BJ121" s="1002"/>
      <c r="BK121" s="1002"/>
      <c r="BL121" s="1002"/>
      <c r="BM121" s="1002"/>
      <c r="BN121" s="1002"/>
      <c r="BO121" s="1002"/>
      <c r="BP121" s="1003"/>
      <c r="BQ121" s="971">
        <v>2116555</v>
      </c>
      <c r="BR121" s="972"/>
      <c r="BS121" s="972"/>
      <c r="BT121" s="972"/>
      <c r="BU121" s="972"/>
      <c r="BV121" s="972">
        <v>1994697</v>
      </c>
      <c r="BW121" s="972"/>
      <c r="BX121" s="972"/>
      <c r="BY121" s="972"/>
      <c r="BZ121" s="972"/>
      <c r="CA121" s="972">
        <v>1913081</v>
      </c>
      <c r="CB121" s="972"/>
      <c r="CC121" s="972"/>
      <c r="CD121" s="972"/>
      <c r="CE121" s="972"/>
      <c r="CF121" s="966">
        <v>32.299999999999997</v>
      </c>
      <c r="CG121" s="967"/>
      <c r="CH121" s="967"/>
      <c r="CI121" s="967"/>
      <c r="CJ121" s="967"/>
      <c r="CK121" s="1062"/>
      <c r="CL121" s="1063"/>
      <c r="CM121" s="1063"/>
      <c r="CN121" s="1063"/>
      <c r="CO121" s="1064"/>
      <c r="CP121" s="1072" t="s">
        <v>401</v>
      </c>
      <c r="CQ121" s="1073"/>
      <c r="CR121" s="1073"/>
      <c r="CS121" s="1073"/>
      <c r="CT121" s="1073"/>
      <c r="CU121" s="1073"/>
      <c r="CV121" s="1073"/>
      <c r="CW121" s="1073"/>
      <c r="CX121" s="1073"/>
      <c r="CY121" s="1073"/>
      <c r="CZ121" s="1073"/>
      <c r="DA121" s="1073"/>
      <c r="DB121" s="1073"/>
      <c r="DC121" s="1073"/>
      <c r="DD121" s="1073"/>
      <c r="DE121" s="1073"/>
      <c r="DF121" s="1074"/>
      <c r="DG121" s="971">
        <v>918073</v>
      </c>
      <c r="DH121" s="972"/>
      <c r="DI121" s="972"/>
      <c r="DJ121" s="972"/>
      <c r="DK121" s="972"/>
      <c r="DL121" s="972">
        <v>903643</v>
      </c>
      <c r="DM121" s="972"/>
      <c r="DN121" s="972"/>
      <c r="DO121" s="972"/>
      <c r="DP121" s="972"/>
      <c r="DQ121" s="972">
        <v>879197</v>
      </c>
      <c r="DR121" s="972"/>
      <c r="DS121" s="972"/>
      <c r="DT121" s="972"/>
      <c r="DU121" s="972"/>
      <c r="DV121" s="973">
        <v>14.8</v>
      </c>
      <c r="DW121" s="973"/>
      <c r="DX121" s="973"/>
      <c r="DY121" s="973"/>
      <c r="DZ121" s="974"/>
    </row>
    <row r="122" spans="1:130" s="243" customFormat="1" ht="26.25" customHeight="1" x14ac:dyDescent="0.15">
      <c r="A122" s="1111"/>
      <c r="B122" s="998"/>
      <c r="C122" s="968" t="s">
        <v>440</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179</v>
      </c>
      <c r="AB122" s="1011"/>
      <c r="AC122" s="1011"/>
      <c r="AD122" s="1011"/>
      <c r="AE122" s="1012"/>
      <c r="AF122" s="1013" t="s">
        <v>428</v>
      </c>
      <c r="AG122" s="1011"/>
      <c r="AH122" s="1011"/>
      <c r="AI122" s="1011"/>
      <c r="AJ122" s="1012"/>
      <c r="AK122" s="1013" t="s">
        <v>179</v>
      </c>
      <c r="AL122" s="1011"/>
      <c r="AM122" s="1011"/>
      <c r="AN122" s="1011"/>
      <c r="AO122" s="1012"/>
      <c r="AP122" s="1014" t="s">
        <v>428</v>
      </c>
      <c r="AQ122" s="1015"/>
      <c r="AR122" s="1015"/>
      <c r="AS122" s="1015"/>
      <c r="AT122" s="1016"/>
      <c r="AU122" s="1044"/>
      <c r="AV122" s="1045"/>
      <c r="AW122" s="1045"/>
      <c r="AX122" s="1045"/>
      <c r="AY122" s="1046"/>
      <c r="AZ122" s="1026" t="s">
        <v>459</v>
      </c>
      <c r="BA122" s="1017"/>
      <c r="BB122" s="1017"/>
      <c r="BC122" s="1017"/>
      <c r="BD122" s="1017"/>
      <c r="BE122" s="1017"/>
      <c r="BF122" s="1017"/>
      <c r="BG122" s="1017"/>
      <c r="BH122" s="1017"/>
      <c r="BI122" s="1017"/>
      <c r="BJ122" s="1017"/>
      <c r="BK122" s="1017"/>
      <c r="BL122" s="1017"/>
      <c r="BM122" s="1017"/>
      <c r="BN122" s="1017"/>
      <c r="BO122" s="1017"/>
      <c r="BP122" s="1018"/>
      <c r="BQ122" s="1049">
        <v>9494277</v>
      </c>
      <c r="BR122" s="1050"/>
      <c r="BS122" s="1050"/>
      <c r="BT122" s="1050"/>
      <c r="BU122" s="1050"/>
      <c r="BV122" s="1050">
        <v>9342758</v>
      </c>
      <c r="BW122" s="1050"/>
      <c r="BX122" s="1050"/>
      <c r="BY122" s="1050"/>
      <c r="BZ122" s="1050"/>
      <c r="CA122" s="1050">
        <v>9326017</v>
      </c>
      <c r="CB122" s="1050"/>
      <c r="CC122" s="1050"/>
      <c r="CD122" s="1050"/>
      <c r="CE122" s="1050"/>
      <c r="CF122" s="1070">
        <v>157.30000000000001</v>
      </c>
      <c r="CG122" s="1071"/>
      <c r="CH122" s="1071"/>
      <c r="CI122" s="1071"/>
      <c r="CJ122" s="1071"/>
      <c r="CK122" s="1062"/>
      <c r="CL122" s="1063"/>
      <c r="CM122" s="1063"/>
      <c r="CN122" s="1063"/>
      <c r="CO122" s="1064"/>
      <c r="CP122" s="1072" t="s">
        <v>397</v>
      </c>
      <c r="CQ122" s="1073"/>
      <c r="CR122" s="1073"/>
      <c r="CS122" s="1073"/>
      <c r="CT122" s="1073"/>
      <c r="CU122" s="1073"/>
      <c r="CV122" s="1073"/>
      <c r="CW122" s="1073"/>
      <c r="CX122" s="1073"/>
      <c r="CY122" s="1073"/>
      <c r="CZ122" s="1073"/>
      <c r="DA122" s="1073"/>
      <c r="DB122" s="1073"/>
      <c r="DC122" s="1073"/>
      <c r="DD122" s="1073"/>
      <c r="DE122" s="1073"/>
      <c r="DF122" s="1074"/>
      <c r="DG122" s="971" t="s">
        <v>179</v>
      </c>
      <c r="DH122" s="972"/>
      <c r="DI122" s="972"/>
      <c r="DJ122" s="972"/>
      <c r="DK122" s="972"/>
      <c r="DL122" s="972" t="s">
        <v>179</v>
      </c>
      <c r="DM122" s="972"/>
      <c r="DN122" s="972"/>
      <c r="DO122" s="972"/>
      <c r="DP122" s="972"/>
      <c r="DQ122" s="972" t="s">
        <v>179</v>
      </c>
      <c r="DR122" s="972"/>
      <c r="DS122" s="972"/>
      <c r="DT122" s="972"/>
      <c r="DU122" s="972"/>
      <c r="DV122" s="973" t="s">
        <v>179</v>
      </c>
      <c r="DW122" s="973"/>
      <c r="DX122" s="973"/>
      <c r="DY122" s="973"/>
      <c r="DZ122" s="974"/>
    </row>
    <row r="123" spans="1:130" s="243" customFormat="1" ht="26.25" customHeight="1" x14ac:dyDescent="0.15">
      <c r="A123" s="1111"/>
      <c r="B123" s="998"/>
      <c r="C123" s="968" t="s">
        <v>446</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179</v>
      </c>
      <c r="AB123" s="1011"/>
      <c r="AC123" s="1011"/>
      <c r="AD123" s="1011"/>
      <c r="AE123" s="1012"/>
      <c r="AF123" s="1013" t="s">
        <v>179</v>
      </c>
      <c r="AG123" s="1011"/>
      <c r="AH123" s="1011"/>
      <c r="AI123" s="1011"/>
      <c r="AJ123" s="1012"/>
      <c r="AK123" s="1013" t="s">
        <v>179</v>
      </c>
      <c r="AL123" s="1011"/>
      <c r="AM123" s="1011"/>
      <c r="AN123" s="1011"/>
      <c r="AO123" s="1012"/>
      <c r="AP123" s="1014" t="s">
        <v>179</v>
      </c>
      <c r="AQ123" s="1015"/>
      <c r="AR123" s="1015"/>
      <c r="AS123" s="1015"/>
      <c r="AT123" s="1016"/>
      <c r="AU123" s="1047"/>
      <c r="AV123" s="1048"/>
      <c r="AW123" s="1048"/>
      <c r="AX123" s="1048"/>
      <c r="AY123" s="1048"/>
      <c r="AZ123" s="274" t="s">
        <v>187</v>
      </c>
      <c r="BA123" s="274"/>
      <c r="BB123" s="274"/>
      <c r="BC123" s="274"/>
      <c r="BD123" s="274"/>
      <c r="BE123" s="274"/>
      <c r="BF123" s="274"/>
      <c r="BG123" s="274"/>
      <c r="BH123" s="274"/>
      <c r="BI123" s="274"/>
      <c r="BJ123" s="274"/>
      <c r="BK123" s="274"/>
      <c r="BL123" s="274"/>
      <c r="BM123" s="274"/>
      <c r="BN123" s="274"/>
      <c r="BO123" s="1027" t="s">
        <v>460</v>
      </c>
      <c r="BP123" s="1058"/>
      <c r="BQ123" s="1117">
        <v>15569267</v>
      </c>
      <c r="BR123" s="1118"/>
      <c r="BS123" s="1118"/>
      <c r="BT123" s="1118"/>
      <c r="BU123" s="1118"/>
      <c r="BV123" s="1118">
        <v>15112987</v>
      </c>
      <c r="BW123" s="1118"/>
      <c r="BX123" s="1118"/>
      <c r="BY123" s="1118"/>
      <c r="BZ123" s="1118"/>
      <c r="CA123" s="1118">
        <v>14639943</v>
      </c>
      <c r="CB123" s="1118"/>
      <c r="CC123" s="1118"/>
      <c r="CD123" s="1118"/>
      <c r="CE123" s="1118"/>
      <c r="CF123" s="1051"/>
      <c r="CG123" s="1052"/>
      <c r="CH123" s="1052"/>
      <c r="CI123" s="1052"/>
      <c r="CJ123" s="1053"/>
      <c r="CK123" s="1062"/>
      <c r="CL123" s="1063"/>
      <c r="CM123" s="1063"/>
      <c r="CN123" s="1063"/>
      <c r="CO123" s="1064"/>
      <c r="CP123" s="1072" t="s">
        <v>398</v>
      </c>
      <c r="CQ123" s="1073"/>
      <c r="CR123" s="1073"/>
      <c r="CS123" s="1073"/>
      <c r="CT123" s="1073"/>
      <c r="CU123" s="1073"/>
      <c r="CV123" s="1073"/>
      <c r="CW123" s="1073"/>
      <c r="CX123" s="1073"/>
      <c r="CY123" s="1073"/>
      <c r="CZ123" s="1073"/>
      <c r="DA123" s="1073"/>
      <c r="DB123" s="1073"/>
      <c r="DC123" s="1073"/>
      <c r="DD123" s="1073"/>
      <c r="DE123" s="1073"/>
      <c r="DF123" s="1074"/>
      <c r="DG123" s="1010" t="s">
        <v>426</v>
      </c>
      <c r="DH123" s="1011"/>
      <c r="DI123" s="1011"/>
      <c r="DJ123" s="1011"/>
      <c r="DK123" s="1012"/>
      <c r="DL123" s="1013" t="s">
        <v>426</v>
      </c>
      <c r="DM123" s="1011"/>
      <c r="DN123" s="1011"/>
      <c r="DO123" s="1011"/>
      <c r="DP123" s="1012"/>
      <c r="DQ123" s="1013" t="s">
        <v>179</v>
      </c>
      <c r="DR123" s="1011"/>
      <c r="DS123" s="1011"/>
      <c r="DT123" s="1011"/>
      <c r="DU123" s="1012"/>
      <c r="DV123" s="1014" t="s">
        <v>179</v>
      </c>
      <c r="DW123" s="1015"/>
      <c r="DX123" s="1015"/>
      <c r="DY123" s="1015"/>
      <c r="DZ123" s="1016"/>
    </row>
    <row r="124" spans="1:130" s="243" customFormat="1" ht="26.25" customHeight="1" thickBot="1" x14ac:dyDescent="0.2">
      <c r="A124" s="1111"/>
      <c r="B124" s="998"/>
      <c r="C124" s="968" t="s">
        <v>449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426</v>
      </c>
      <c r="AB124" s="1011"/>
      <c r="AC124" s="1011"/>
      <c r="AD124" s="1011"/>
      <c r="AE124" s="1012"/>
      <c r="AF124" s="1013" t="s">
        <v>179</v>
      </c>
      <c r="AG124" s="1011"/>
      <c r="AH124" s="1011"/>
      <c r="AI124" s="1011"/>
      <c r="AJ124" s="1012"/>
      <c r="AK124" s="1013" t="s">
        <v>179</v>
      </c>
      <c r="AL124" s="1011"/>
      <c r="AM124" s="1011"/>
      <c r="AN124" s="1011"/>
      <c r="AO124" s="1012"/>
      <c r="AP124" s="1014" t="s">
        <v>179</v>
      </c>
      <c r="AQ124" s="1015"/>
      <c r="AR124" s="1015"/>
      <c r="AS124" s="1015"/>
      <c r="AT124" s="1016"/>
      <c r="AU124" s="1113" t="s">
        <v>461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98.5</v>
      </c>
      <c r="BR124" s="1080"/>
      <c r="BS124" s="1080"/>
      <c r="BT124" s="1080"/>
      <c r="BU124" s="1080"/>
      <c r="BV124" s="1080">
        <v>103.3</v>
      </c>
      <c r="BW124" s="1080"/>
      <c r="BX124" s="1080"/>
      <c r="BY124" s="1080"/>
      <c r="BZ124" s="1080"/>
      <c r="CA124" s="1080">
        <v>104.9</v>
      </c>
      <c r="CB124" s="1080"/>
      <c r="CC124" s="1080"/>
      <c r="CD124" s="1080"/>
      <c r="CE124" s="1080"/>
      <c r="CF124" s="1081"/>
      <c r="CG124" s="1082"/>
      <c r="CH124" s="1082"/>
      <c r="CI124" s="1082"/>
      <c r="CJ124" s="1083"/>
      <c r="CK124" s="1065"/>
      <c r="CL124" s="1065"/>
      <c r="CM124" s="1065"/>
      <c r="CN124" s="1065"/>
      <c r="CO124" s="1066"/>
      <c r="CP124" s="1072" t="s">
        <v>462</v>
      </c>
      <c r="CQ124" s="1073"/>
      <c r="CR124" s="1073"/>
      <c r="CS124" s="1073"/>
      <c r="CT124" s="1073"/>
      <c r="CU124" s="1073"/>
      <c r="CV124" s="1073"/>
      <c r="CW124" s="1073"/>
      <c r="CX124" s="1073"/>
      <c r="CY124" s="1073"/>
      <c r="CZ124" s="1073"/>
      <c r="DA124" s="1073"/>
      <c r="DB124" s="1073"/>
      <c r="DC124" s="1073"/>
      <c r="DD124" s="1073"/>
      <c r="DE124" s="1073"/>
      <c r="DF124" s="1074"/>
      <c r="DG124" s="1057" t="s">
        <v>179</v>
      </c>
      <c r="DH124" s="1036"/>
      <c r="DI124" s="1036"/>
      <c r="DJ124" s="1036"/>
      <c r="DK124" s="1037"/>
      <c r="DL124" s="1035" t="s">
        <v>179</v>
      </c>
      <c r="DM124" s="1036"/>
      <c r="DN124" s="1036"/>
      <c r="DO124" s="1036"/>
      <c r="DP124" s="1037"/>
      <c r="DQ124" s="1035" t="s">
        <v>179</v>
      </c>
      <c r="DR124" s="1036"/>
      <c r="DS124" s="1036"/>
      <c r="DT124" s="1036"/>
      <c r="DU124" s="1037"/>
      <c r="DV124" s="1038" t="s">
        <v>179</v>
      </c>
      <c r="DW124" s="1039"/>
      <c r="DX124" s="1039"/>
      <c r="DY124" s="1039"/>
      <c r="DZ124" s="1040"/>
    </row>
    <row r="125" spans="1:130" s="243" customFormat="1" ht="26.25" customHeight="1" x14ac:dyDescent="0.15">
      <c r="A125" s="1111"/>
      <c r="B125" s="998"/>
      <c r="C125" s="968" t="s">
        <v>451</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179</v>
      </c>
      <c r="AB125" s="1011"/>
      <c r="AC125" s="1011"/>
      <c r="AD125" s="1011"/>
      <c r="AE125" s="1012"/>
      <c r="AF125" s="1013" t="s">
        <v>179</v>
      </c>
      <c r="AG125" s="1011"/>
      <c r="AH125" s="1011"/>
      <c r="AI125" s="1011"/>
      <c r="AJ125" s="1012"/>
      <c r="AK125" s="1013" t="s">
        <v>179</v>
      </c>
      <c r="AL125" s="1011"/>
      <c r="AM125" s="1011"/>
      <c r="AN125" s="1011"/>
      <c r="AO125" s="1012"/>
      <c r="AP125" s="1014" t="s">
        <v>179</v>
      </c>
      <c r="AQ125" s="1015"/>
      <c r="AR125" s="1015"/>
      <c r="AS125" s="1015"/>
      <c r="AT125" s="1016"/>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075" t="s">
        <v>463</v>
      </c>
      <c r="CL125" s="1060"/>
      <c r="CM125" s="1060"/>
      <c r="CN125" s="1060"/>
      <c r="CO125" s="1061"/>
      <c r="CP125" s="992" t="s">
        <v>464</v>
      </c>
      <c r="CQ125" s="941"/>
      <c r="CR125" s="941"/>
      <c r="CS125" s="941"/>
      <c r="CT125" s="941"/>
      <c r="CU125" s="941"/>
      <c r="CV125" s="941"/>
      <c r="CW125" s="941"/>
      <c r="CX125" s="941"/>
      <c r="CY125" s="941"/>
      <c r="CZ125" s="941"/>
      <c r="DA125" s="941"/>
      <c r="DB125" s="941"/>
      <c r="DC125" s="941"/>
      <c r="DD125" s="941"/>
      <c r="DE125" s="941"/>
      <c r="DF125" s="942"/>
      <c r="DG125" s="978" t="s">
        <v>179</v>
      </c>
      <c r="DH125" s="979"/>
      <c r="DI125" s="979"/>
      <c r="DJ125" s="979"/>
      <c r="DK125" s="979"/>
      <c r="DL125" s="979" t="s">
        <v>179</v>
      </c>
      <c r="DM125" s="979"/>
      <c r="DN125" s="979"/>
      <c r="DO125" s="979"/>
      <c r="DP125" s="979"/>
      <c r="DQ125" s="979" t="s">
        <v>179</v>
      </c>
      <c r="DR125" s="979"/>
      <c r="DS125" s="979"/>
      <c r="DT125" s="979"/>
      <c r="DU125" s="979"/>
      <c r="DV125" s="980" t="s">
        <v>179</v>
      </c>
      <c r="DW125" s="980"/>
      <c r="DX125" s="980"/>
      <c r="DY125" s="980"/>
      <c r="DZ125" s="981"/>
    </row>
    <row r="126" spans="1:130" s="243" customFormat="1" ht="26.25" customHeight="1" thickBot="1" x14ac:dyDescent="0.2">
      <c r="A126" s="1111"/>
      <c r="B126" s="998"/>
      <c r="C126" s="968" t="s">
        <v>453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179</v>
      </c>
      <c r="AB126" s="1011"/>
      <c r="AC126" s="1011"/>
      <c r="AD126" s="1011"/>
      <c r="AE126" s="1012"/>
      <c r="AF126" s="1013" t="s">
        <v>179</v>
      </c>
      <c r="AG126" s="1011"/>
      <c r="AH126" s="1011"/>
      <c r="AI126" s="1011"/>
      <c r="AJ126" s="1012"/>
      <c r="AK126" s="1013" t="s">
        <v>179</v>
      </c>
      <c r="AL126" s="1011"/>
      <c r="AM126" s="1011"/>
      <c r="AN126" s="1011"/>
      <c r="AO126" s="1012"/>
      <c r="AP126" s="1014" t="s">
        <v>179</v>
      </c>
      <c r="AQ126" s="1015"/>
      <c r="AR126" s="1015"/>
      <c r="AS126" s="1015"/>
      <c r="AT126" s="1016"/>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076"/>
      <c r="CL126" s="1063"/>
      <c r="CM126" s="1063"/>
      <c r="CN126" s="1063"/>
      <c r="CO126" s="1064"/>
      <c r="CP126" s="1001" t="s">
        <v>465</v>
      </c>
      <c r="CQ126" s="1002"/>
      <c r="CR126" s="1002"/>
      <c r="CS126" s="1002"/>
      <c r="CT126" s="1002"/>
      <c r="CU126" s="1002"/>
      <c r="CV126" s="1002"/>
      <c r="CW126" s="1002"/>
      <c r="CX126" s="1002"/>
      <c r="CY126" s="1002"/>
      <c r="CZ126" s="1002"/>
      <c r="DA126" s="1002"/>
      <c r="DB126" s="1002"/>
      <c r="DC126" s="1002"/>
      <c r="DD126" s="1002"/>
      <c r="DE126" s="1002"/>
      <c r="DF126" s="1003"/>
      <c r="DG126" s="971" t="s">
        <v>179</v>
      </c>
      <c r="DH126" s="972"/>
      <c r="DI126" s="972"/>
      <c r="DJ126" s="972"/>
      <c r="DK126" s="972"/>
      <c r="DL126" s="972" t="s">
        <v>179</v>
      </c>
      <c r="DM126" s="972"/>
      <c r="DN126" s="972"/>
      <c r="DO126" s="972"/>
      <c r="DP126" s="972"/>
      <c r="DQ126" s="972" t="s">
        <v>179</v>
      </c>
      <c r="DR126" s="972"/>
      <c r="DS126" s="972"/>
      <c r="DT126" s="972"/>
      <c r="DU126" s="972"/>
      <c r="DV126" s="973" t="s">
        <v>179</v>
      </c>
      <c r="DW126" s="973"/>
      <c r="DX126" s="973"/>
      <c r="DY126" s="973"/>
      <c r="DZ126" s="974"/>
    </row>
    <row r="127" spans="1:130" s="243" customFormat="1" ht="26.25" customHeight="1" x14ac:dyDescent="0.15">
      <c r="A127" s="1112"/>
      <c r="B127" s="1000"/>
      <c r="C127" s="1054" t="s">
        <v>466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179</v>
      </c>
      <c r="AB127" s="1011"/>
      <c r="AC127" s="1011"/>
      <c r="AD127" s="1011"/>
      <c r="AE127" s="1012"/>
      <c r="AF127" s="1013" t="s">
        <v>179</v>
      </c>
      <c r="AG127" s="1011"/>
      <c r="AH127" s="1011"/>
      <c r="AI127" s="1011"/>
      <c r="AJ127" s="1012"/>
      <c r="AK127" s="1013" t="s">
        <v>179</v>
      </c>
      <c r="AL127" s="1011"/>
      <c r="AM127" s="1011"/>
      <c r="AN127" s="1011"/>
      <c r="AO127" s="1012"/>
      <c r="AP127" s="1014" t="s">
        <v>179</v>
      </c>
      <c r="AQ127" s="1015"/>
      <c r="AR127" s="1015"/>
      <c r="AS127" s="1015"/>
      <c r="AT127" s="1016"/>
      <c r="AU127" s="279"/>
      <c r="AV127" s="279"/>
      <c r="AW127" s="279"/>
      <c r="AX127" s="1084" t="s">
        <v>467</v>
      </c>
      <c r="AY127" s="1085"/>
      <c r="AZ127" s="1085"/>
      <c r="BA127" s="1085"/>
      <c r="BB127" s="1085"/>
      <c r="BC127" s="1085"/>
      <c r="BD127" s="1085"/>
      <c r="BE127" s="1086"/>
      <c r="BF127" s="1087" t="s">
        <v>468</v>
      </c>
      <c r="BG127" s="1085"/>
      <c r="BH127" s="1085"/>
      <c r="BI127" s="1085"/>
      <c r="BJ127" s="1085"/>
      <c r="BK127" s="1085"/>
      <c r="BL127" s="1086"/>
      <c r="BM127" s="1087" t="s">
        <v>469</v>
      </c>
      <c r="BN127" s="1085"/>
      <c r="BO127" s="1085"/>
      <c r="BP127" s="1085"/>
      <c r="BQ127" s="1085"/>
      <c r="BR127" s="1085"/>
      <c r="BS127" s="1086"/>
      <c r="BT127" s="1087" t="s">
        <v>470</v>
      </c>
      <c r="BU127" s="1085"/>
      <c r="BV127" s="1085"/>
      <c r="BW127" s="1085"/>
      <c r="BX127" s="1085"/>
      <c r="BY127" s="1085"/>
      <c r="BZ127" s="1109"/>
      <c r="CA127" s="279"/>
      <c r="CB127" s="279"/>
      <c r="CC127" s="279"/>
      <c r="CD127" s="280"/>
      <c r="CE127" s="280"/>
      <c r="CF127" s="280"/>
      <c r="CG127" s="277"/>
      <c r="CH127" s="277"/>
      <c r="CI127" s="277"/>
      <c r="CJ127" s="278"/>
      <c r="CK127" s="1076"/>
      <c r="CL127" s="1063"/>
      <c r="CM127" s="1063"/>
      <c r="CN127" s="1063"/>
      <c r="CO127" s="1064"/>
      <c r="CP127" s="1001" t="s">
        <v>471</v>
      </c>
      <c r="CQ127" s="1002"/>
      <c r="CR127" s="1002"/>
      <c r="CS127" s="1002"/>
      <c r="CT127" s="1002"/>
      <c r="CU127" s="1002"/>
      <c r="CV127" s="1002"/>
      <c r="CW127" s="1002"/>
      <c r="CX127" s="1002"/>
      <c r="CY127" s="1002"/>
      <c r="CZ127" s="1002"/>
      <c r="DA127" s="1002"/>
      <c r="DB127" s="1002"/>
      <c r="DC127" s="1002"/>
      <c r="DD127" s="1002"/>
      <c r="DE127" s="1002"/>
      <c r="DF127" s="1003"/>
      <c r="DG127" s="971" t="s">
        <v>179</v>
      </c>
      <c r="DH127" s="972"/>
      <c r="DI127" s="972"/>
      <c r="DJ127" s="972"/>
      <c r="DK127" s="972"/>
      <c r="DL127" s="972" t="s">
        <v>179</v>
      </c>
      <c r="DM127" s="972"/>
      <c r="DN127" s="972"/>
      <c r="DO127" s="972"/>
      <c r="DP127" s="972"/>
      <c r="DQ127" s="972" t="s">
        <v>179</v>
      </c>
      <c r="DR127" s="972"/>
      <c r="DS127" s="972"/>
      <c r="DT127" s="972"/>
      <c r="DU127" s="972"/>
      <c r="DV127" s="973" t="s">
        <v>179</v>
      </c>
      <c r="DW127" s="973"/>
      <c r="DX127" s="973"/>
      <c r="DY127" s="973"/>
      <c r="DZ127" s="974"/>
    </row>
    <row r="128" spans="1:130" s="243" customFormat="1" ht="26.25" customHeight="1" thickBot="1" x14ac:dyDescent="0.2">
      <c r="A128" s="1095" t="s">
        <v>472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473</v>
      </c>
      <c r="X128" s="1097"/>
      <c r="Y128" s="1097"/>
      <c r="Z128" s="1098"/>
      <c r="AA128" s="1099">
        <v>161676</v>
      </c>
      <c r="AB128" s="1100"/>
      <c r="AC128" s="1100"/>
      <c r="AD128" s="1100"/>
      <c r="AE128" s="1101"/>
      <c r="AF128" s="1102">
        <v>168227</v>
      </c>
      <c r="AG128" s="1100"/>
      <c r="AH128" s="1100"/>
      <c r="AI128" s="1100"/>
      <c r="AJ128" s="1101"/>
      <c r="AK128" s="1102">
        <v>161960</v>
      </c>
      <c r="AL128" s="1100"/>
      <c r="AM128" s="1100"/>
      <c r="AN128" s="1100"/>
      <c r="AO128" s="1101"/>
      <c r="AP128" s="1103"/>
      <c r="AQ128" s="1104"/>
      <c r="AR128" s="1104"/>
      <c r="AS128" s="1104"/>
      <c r="AT128" s="1105"/>
      <c r="AU128" s="279"/>
      <c r="AV128" s="279"/>
      <c r="AW128" s="279"/>
      <c r="AX128" s="940" t="s">
        <v>474</v>
      </c>
      <c r="AY128" s="941"/>
      <c r="AZ128" s="941"/>
      <c r="BA128" s="941"/>
      <c r="BB128" s="941"/>
      <c r="BC128" s="941"/>
      <c r="BD128" s="941"/>
      <c r="BE128" s="942"/>
      <c r="BF128" s="1106" t="s">
        <v>179</v>
      </c>
      <c r="BG128" s="1107"/>
      <c r="BH128" s="1107"/>
      <c r="BI128" s="1107"/>
      <c r="BJ128" s="1107"/>
      <c r="BK128" s="1107"/>
      <c r="BL128" s="1108"/>
      <c r="BM128" s="1106">
        <v>14.13</v>
      </c>
      <c r="BN128" s="1107"/>
      <c r="BO128" s="1107"/>
      <c r="BP128" s="1107"/>
      <c r="BQ128" s="1107"/>
      <c r="BR128" s="1107"/>
      <c r="BS128" s="1108"/>
      <c r="BT128" s="1106">
        <v>20</v>
      </c>
      <c r="BU128" s="1107"/>
      <c r="BV128" s="1107"/>
      <c r="BW128" s="1107"/>
      <c r="BX128" s="1107"/>
      <c r="BY128" s="1107"/>
      <c r="BZ128" s="1131"/>
      <c r="CA128" s="280"/>
      <c r="CB128" s="280"/>
      <c r="CC128" s="280"/>
      <c r="CD128" s="280"/>
      <c r="CE128" s="280"/>
      <c r="CF128" s="280"/>
      <c r="CG128" s="277"/>
      <c r="CH128" s="277"/>
      <c r="CI128" s="277"/>
      <c r="CJ128" s="278"/>
      <c r="CK128" s="1077"/>
      <c r="CL128" s="1078"/>
      <c r="CM128" s="1078"/>
      <c r="CN128" s="1078"/>
      <c r="CO128" s="1079"/>
      <c r="CP128" s="1088" t="s">
        <v>475</v>
      </c>
      <c r="CQ128" s="1089"/>
      <c r="CR128" s="1089"/>
      <c r="CS128" s="1089"/>
      <c r="CT128" s="1089"/>
      <c r="CU128" s="1089"/>
      <c r="CV128" s="1089"/>
      <c r="CW128" s="1089"/>
      <c r="CX128" s="1089"/>
      <c r="CY128" s="1089"/>
      <c r="CZ128" s="1089"/>
      <c r="DA128" s="1089"/>
      <c r="DB128" s="1089"/>
      <c r="DC128" s="1089"/>
      <c r="DD128" s="1089"/>
      <c r="DE128" s="1089"/>
      <c r="DF128" s="1090"/>
      <c r="DG128" s="1091" t="s">
        <v>179</v>
      </c>
      <c r="DH128" s="1092"/>
      <c r="DI128" s="1092"/>
      <c r="DJ128" s="1092"/>
      <c r="DK128" s="1092"/>
      <c r="DL128" s="1092" t="s">
        <v>179</v>
      </c>
      <c r="DM128" s="1092"/>
      <c r="DN128" s="1092"/>
      <c r="DO128" s="1092"/>
      <c r="DP128" s="1092"/>
      <c r="DQ128" s="1092" t="s">
        <v>179</v>
      </c>
      <c r="DR128" s="1092"/>
      <c r="DS128" s="1092"/>
      <c r="DT128" s="1092"/>
      <c r="DU128" s="1092"/>
      <c r="DV128" s="1093" t="s">
        <v>179</v>
      </c>
      <c r="DW128" s="1093"/>
      <c r="DX128" s="1093"/>
      <c r="DY128" s="1093"/>
      <c r="DZ128" s="1094"/>
    </row>
    <row r="129" spans="1:131" s="243"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476</v>
      </c>
      <c r="X129" s="1126"/>
      <c r="Y129" s="1126"/>
      <c r="Z129" s="1127"/>
      <c r="AA129" s="1010">
        <v>6792555</v>
      </c>
      <c r="AB129" s="1011"/>
      <c r="AC129" s="1011"/>
      <c r="AD129" s="1011"/>
      <c r="AE129" s="1012"/>
      <c r="AF129" s="1013">
        <v>6760148</v>
      </c>
      <c r="AG129" s="1011"/>
      <c r="AH129" s="1011"/>
      <c r="AI129" s="1011"/>
      <c r="AJ129" s="1012"/>
      <c r="AK129" s="1013">
        <v>6757908</v>
      </c>
      <c r="AL129" s="1011"/>
      <c r="AM129" s="1011"/>
      <c r="AN129" s="1011"/>
      <c r="AO129" s="1012"/>
      <c r="AP129" s="1128"/>
      <c r="AQ129" s="1129"/>
      <c r="AR129" s="1129"/>
      <c r="AS129" s="1129"/>
      <c r="AT129" s="1130"/>
      <c r="AU129" s="281"/>
      <c r="AV129" s="281"/>
      <c r="AW129" s="281"/>
      <c r="AX129" s="1119" t="s">
        <v>477</v>
      </c>
      <c r="AY129" s="1002"/>
      <c r="AZ129" s="1002"/>
      <c r="BA129" s="1002"/>
      <c r="BB129" s="1002"/>
      <c r="BC129" s="1002"/>
      <c r="BD129" s="1002"/>
      <c r="BE129" s="1003"/>
      <c r="BF129" s="1120" t="s">
        <v>179</v>
      </c>
      <c r="BG129" s="1121"/>
      <c r="BH129" s="1121"/>
      <c r="BI129" s="1121"/>
      <c r="BJ129" s="1121"/>
      <c r="BK129" s="1121"/>
      <c r="BL129" s="1122"/>
      <c r="BM129" s="1120">
        <v>19.13</v>
      </c>
      <c r="BN129" s="1121"/>
      <c r="BO129" s="1121"/>
      <c r="BP129" s="1121"/>
      <c r="BQ129" s="1121"/>
      <c r="BR129" s="1121"/>
      <c r="BS129" s="1122"/>
      <c r="BT129" s="1120">
        <v>30</v>
      </c>
      <c r="BU129" s="1123"/>
      <c r="BV129" s="1123"/>
      <c r="BW129" s="1123"/>
      <c r="BX129" s="1123"/>
      <c r="BY129" s="1123"/>
      <c r="BZ129" s="1124"/>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982" t="s">
        <v>478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479</v>
      </c>
      <c r="X130" s="1126"/>
      <c r="Y130" s="1126"/>
      <c r="Z130" s="1127"/>
      <c r="AA130" s="1010">
        <v>874330</v>
      </c>
      <c r="AB130" s="1011"/>
      <c r="AC130" s="1011"/>
      <c r="AD130" s="1011"/>
      <c r="AE130" s="1012"/>
      <c r="AF130" s="1013">
        <v>874861</v>
      </c>
      <c r="AG130" s="1011"/>
      <c r="AH130" s="1011"/>
      <c r="AI130" s="1011"/>
      <c r="AJ130" s="1012"/>
      <c r="AK130" s="1013">
        <v>829456</v>
      </c>
      <c r="AL130" s="1011"/>
      <c r="AM130" s="1011"/>
      <c r="AN130" s="1011"/>
      <c r="AO130" s="1012"/>
      <c r="AP130" s="1128"/>
      <c r="AQ130" s="1129"/>
      <c r="AR130" s="1129"/>
      <c r="AS130" s="1129"/>
      <c r="AT130" s="1130"/>
      <c r="AU130" s="281"/>
      <c r="AV130" s="281"/>
      <c r="AW130" s="281"/>
      <c r="AX130" s="1119" t="s">
        <v>480</v>
      </c>
      <c r="AY130" s="1002"/>
      <c r="AZ130" s="1002"/>
      <c r="BA130" s="1002"/>
      <c r="BB130" s="1002"/>
      <c r="BC130" s="1002"/>
      <c r="BD130" s="1002"/>
      <c r="BE130" s="1003"/>
      <c r="BF130" s="1156">
        <v>11.9</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481</v>
      </c>
      <c r="X131" s="1164"/>
      <c r="Y131" s="1164"/>
      <c r="Z131" s="1165"/>
      <c r="AA131" s="1057">
        <v>5918225</v>
      </c>
      <c r="AB131" s="1036"/>
      <c r="AC131" s="1036"/>
      <c r="AD131" s="1036"/>
      <c r="AE131" s="1037"/>
      <c r="AF131" s="1035">
        <v>5885287</v>
      </c>
      <c r="AG131" s="1036"/>
      <c r="AH131" s="1036"/>
      <c r="AI131" s="1036"/>
      <c r="AJ131" s="1037"/>
      <c r="AK131" s="1035">
        <v>5928452</v>
      </c>
      <c r="AL131" s="1036"/>
      <c r="AM131" s="1036"/>
      <c r="AN131" s="1036"/>
      <c r="AO131" s="1037"/>
      <c r="AP131" s="1166"/>
      <c r="AQ131" s="1167"/>
      <c r="AR131" s="1167"/>
      <c r="AS131" s="1167"/>
      <c r="AT131" s="1168"/>
      <c r="AU131" s="281"/>
      <c r="AV131" s="281"/>
      <c r="AW131" s="281"/>
      <c r="AX131" s="1138" t="s">
        <v>482</v>
      </c>
      <c r="AY131" s="1089"/>
      <c r="AZ131" s="1089"/>
      <c r="BA131" s="1089"/>
      <c r="BB131" s="1089"/>
      <c r="BC131" s="1089"/>
      <c r="BD131" s="1089"/>
      <c r="BE131" s="1090"/>
      <c r="BF131" s="1139">
        <v>104.9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45" t="s">
        <v>483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484</v>
      </c>
      <c r="W132" s="1149"/>
      <c r="X132" s="1149"/>
      <c r="Y132" s="1149"/>
      <c r="Z132" s="1150"/>
      <c r="AA132" s="1151">
        <v>10.994968930000001</v>
      </c>
      <c r="AB132" s="1152"/>
      <c r="AC132" s="1152"/>
      <c r="AD132" s="1152"/>
      <c r="AE132" s="1153"/>
      <c r="AF132" s="1154">
        <v>12.40772115</v>
      </c>
      <c r="AG132" s="1152"/>
      <c r="AH132" s="1152"/>
      <c r="AI132" s="1152"/>
      <c r="AJ132" s="1153"/>
      <c r="AK132" s="1154">
        <v>12.575417939999999</v>
      </c>
      <c r="AL132" s="1152"/>
      <c r="AM132" s="1152"/>
      <c r="AN132" s="1152"/>
      <c r="AO132" s="1153"/>
      <c r="AP132" s="1051"/>
      <c r="AQ132" s="1052"/>
      <c r="AR132" s="1052"/>
      <c r="AS132" s="1052"/>
      <c r="AT132" s="1155"/>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485</v>
      </c>
      <c r="W133" s="1132"/>
      <c r="X133" s="1132"/>
      <c r="Y133" s="1132"/>
      <c r="Z133" s="1133"/>
      <c r="AA133" s="1134">
        <v>11</v>
      </c>
      <c r="AB133" s="1135"/>
      <c r="AC133" s="1135"/>
      <c r="AD133" s="1135"/>
      <c r="AE133" s="1136"/>
      <c r="AF133" s="1134">
        <v>11.4</v>
      </c>
      <c r="AG133" s="1135"/>
      <c r="AH133" s="1135"/>
      <c r="AI133" s="1135"/>
      <c r="AJ133" s="1136"/>
      <c r="AK133" s="1134">
        <v>11.9</v>
      </c>
      <c r="AL133" s="1135"/>
      <c r="AM133" s="1135"/>
      <c r="AN133" s="1135"/>
      <c r="AO133" s="1136"/>
      <c r="AP133" s="1081"/>
      <c r="AQ133" s="1082"/>
      <c r="AR133" s="1082"/>
      <c r="AS133" s="1082"/>
      <c r="AT133" s="1137"/>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3RI6m557vYWqjAUf94vIel8A/jXyYFzEkf9ydaJBwO4+2CC1k+E5K2mLnP7r7Cp8i1WP2Z8RTQp6qR6nz6Jwhw==" saltValue="eQEvqnJBGHqkojqjuMJL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486</v>
      </c>
    </row>
    <row r="98" spans="24:120" hidden="1" x14ac:dyDescent="0.15">
      <c r="CS98" s="287"/>
      <c r="CX98" s="287"/>
      <c r="DC98" s="287"/>
      <c r="DH98" s="287"/>
    </row>
    <row r="99" spans="24:120" hidden="1" x14ac:dyDescent="0.15">
      <c r="CS99" s="287"/>
      <c r="CX99" s="287"/>
      <c r="DC99" s="287"/>
      <c r="DH99" s="287"/>
    </row>
    <row r="100" spans="24:120" hidden="1" x14ac:dyDescent="0.15"/>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h7xIuWCeIInghBEfBKs5BWM6ECNhdfjzO+/gJi7/4XkeYvOQU/aMLHJopHNw8nSybs+GUmL7w0T7lAsNVnzpQ==" saltValue="3/T66DfOqZ0iiZZUFyBe+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p5TlirhjkJjKv1n0lA4WZBWtAlpGupv+o5qI8r9OWavrywrm+jwuxs7R1lAAXls9PmRvF1PdQrtqeQjM7eX0g==" saltValue="g+j5Q+njbbda/x/qcmm/KA=="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487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488</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72" t="s">
        <v>489</v>
      </c>
      <c r="AP7" s="300"/>
      <c r="AQ7" s="301" t="s">
        <v>490</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73"/>
      <c r="AP8" s="306" t="s">
        <v>491</v>
      </c>
      <c r="AQ8" s="307" t="s">
        <v>492</v>
      </c>
      <c r="AR8" s="308" t="s">
        <v>493</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74" t="s">
        <v>494</v>
      </c>
      <c r="AL9" s="1175"/>
      <c r="AM9" s="1175"/>
      <c r="AN9" s="1176"/>
      <c r="AO9" s="309">
        <v>2438726</v>
      </c>
      <c r="AP9" s="309">
        <v>103358</v>
      </c>
      <c r="AQ9" s="310">
        <v>90414</v>
      </c>
      <c r="AR9" s="311">
        <v>14.3</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74" t="s">
        <v>495</v>
      </c>
      <c r="AL10" s="1175"/>
      <c r="AM10" s="1175"/>
      <c r="AN10" s="1176"/>
      <c r="AO10" s="312">
        <v>199259</v>
      </c>
      <c r="AP10" s="312">
        <v>8445</v>
      </c>
      <c r="AQ10" s="313">
        <v>7325</v>
      </c>
      <c r="AR10" s="314">
        <v>15.3</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74" t="s">
        <v>496</v>
      </c>
      <c r="AL11" s="1175"/>
      <c r="AM11" s="1175"/>
      <c r="AN11" s="1176"/>
      <c r="AO11" s="312">
        <v>176670</v>
      </c>
      <c r="AP11" s="312">
        <v>7488</v>
      </c>
      <c r="AQ11" s="313">
        <v>9426</v>
      </c>
      <c r="AR11" s="314">
        <v>-20.6</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74" t="s">
        <v>497</v>
      </c>
      <c r="AL12" s="1175"/>
      <c r="AM12" s="1175"/>
      <c r="AN12" s="1176"/>
      <c r="AO12" s="312">
        <v>209055</v>
      </c>
      <c r="AP12" s="312">
        <v>8860</v>
      </c>
      <c r="AQ12" s="313">
        <v>1167</v>
      </c>
      <c r="AR12" s="314">
        <v>659.2</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74" t="s">
        <v>498</v>
      </c>
      <c r="AL13" s="1175"/>
      <c r="AM13" s="1175"/>
      <c r="AN13" s="1176"/>
      <c r="AO13" s="312" t="s">
        <v>499</v>
      </c>
      <c r="AP13" s="312" t="s">
        <v>499</v>
      </c>
      <c r="AQ13" s="313">
        <v>3</v>
      </c>
      <c r="AR13" s="314" t="s">
        <v>499</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74" t="s">
        <v>500</v>
      </c>
      <c r="AL14" s="1175"/>
      <c r="AM14" s="1175"/>
      <c r="AN14" s="1176"/>
      <c r="AO14" s="312">
        <v>146898</v>
      </c>
      <c r="AP14" s="312">
        <v>6226</v>
      </c>
      <c r="AQ14" s="313">
        <v>4078</v>
      </c>
      <c r="AR14" s="314">
        <v>52.7</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74" t="s">
        <v>501</v>
      </c>
      <c r="AL15" s="1175"/>
      <c r="AM15" s="1175"/>
      <c r="AN15" s="1176"/>
      <c r="AO15" s="312">
        <v>85952</v>
      </c>
      <c r="AP15" s="312">
        <v>3643</v>
      </c>
      <c r="AQ15" s="313">
        <v>2195</v>
      </c>
      <c r="AR15" s="314">
        <v>66</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77" t="s">
        <v>502</v>
      </c>
      <c r="AL16" s="1178"/>
      <c r="AM16" s="1178"/>
      <c r="AN16" s="1179"/>
      <c r="AO16" s="312">
        <v>-251715</v>
      </c>
      <c r="AP16" s="312">
        <v>-10668</v>
      </c>
      <c r="AQ16" s="313">
        <v>-8893</v>
      </c>
      <c r="AR16" s="314">
        <v>20</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177" t="s">
        <v>187</v>
      </c>
      <c r="AL17" s="1178"/>
      <c r="AM17" s="1178"/>
      <c r="AN17" s="1179"/>
      <c r="AO17" s="312">
        <v>3004845</v>
      </c>
      <c r="AP17" s="312">
        <v>127351</v>
      </c>
      <c r="AQ17" s="313">
        <v>105714</v>
      </c>
      <c r="AR17" s="314">
        <v>20.5</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503</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504</v>
      </c>
      <c r="AP20" s="320" t="s">
        <v>505</v>
      </c>
      <c r="AQ20" s="321" t="s">
        <v>506</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69" t="s">
        <v>507</v>
      </c>
      <c r="AL21" s="1170"/>
      <c r="AM21" s="1170"/>
      <c r="AN21" s="1171"/>
      <c r="AO21" s="324">
        <v>11.87</v>
      </c>
      <c r="AP21" s="325">
        <v>10.07</v>
      </c>
      <c r="AQ21" s="326">
        <v>1.8</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69" t="s">
        <v>508</v>
      </c>
      <c r="AL22" s="1170"/>
      <c r="AM22" s="1170"/>
      <c r="AN22" s="1171"/>
      <c r="AO22" s="329">
        <v>98</v>
      </c>
      <c r="AP22" s="330">
        <v>97.6</v>
      </c>
      <c r="AQ22" s="331">
        <v>0.4</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509</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510</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511</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72" t="s">
        <v>489</v>
      </c>
      <c r="AP30" s="300"/>
      <c r="AQ30" s="301" t="s">
        <v>490</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73"/>
      <c r="AP31" s="306" t="s">
        <v>491</v>
      </c>
      <c r="AQ31" s="307" t="s">
        <v>492</v>
      </c>
      <c r="AR31" s="308" t="s">
        <v>493</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85" t="s">
        <v>512</v>
      </c>
      <c r="AL32" s="1186"/>
      <c r="AM32" s="1186"/>
      <c r="AN32" s="1187"/>
      <c r="AO32" s="339">
        <v>1421522</v>
      </c>
      <c r="AP32" s="339">
        <v>60247</v>
      </c>
      <c r="AQ32" s="340">
        <v>67110</v>
      </c>
      <c r="AR32" s="341">
        <v>-10.199999999999999</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85" t="s">
        <v>513</v>
      </c>
      <c r="AL33" s="1186"/>
      <c r="AM33" s="1186"/>
      <c r="AN33" s="1187"/>
      <c r="AO33" s="339" t="s">
        <v>499</v>
      </c>
      <c r="AP33" s="339" t="s">
        <v>499</v>
      </c>
      <c r="AQ33" s="340" t="s">
        <v>499</v>
      </c>
      <c r="AR33" s="341" t="s">
        <v>499</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85" t="s">
        <v>514</v>
      </c>
      <c r="AL34" s="1186"/>
      <c r="AM34" s="1186"/>
      <c r="AN34" s="1187"/>
      <c r="AO34" s="339" t="s">
        <v>499</v>
      </c>
      <c r="AP34" s="339" t="s">
        <v>499</v>
      </c>
      <c r="AQ34" s="340">
        <v>6</v>
      </c>
      <c r="AR34" s="341" t="s">
        <v>499</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85" t="s">
        <v>515</v>
      </c>
      <c r="AL35" s="1186"/>
      <c r="AM35" s="1186"/>
      <c r="AN35" s="1187"/>
      <c r="AO35" s="339">
        <v>168463</v>
      </c>
      <c r="AP35" s="339">
        <v>7140</v>
      </c>
      <c r="AQ35" s="340">
        <v>17795</v>
      </c>
      <c r="AR35" s="341">
        <v>-59.9</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85" t="s">
        <v>516</v>
      </c>
      <c r="AL36" s="1186"/>
      <c r="AM36" s="1186"/>
      <c r="AN36" s="1187"/>
      <c r="AO36" s="339">
        <v>146959</v>
      </c>
      <c r="AP36" s="339">
        <v>6228</v>
      </c>
      <c r="AQ36" s="340">
        <v>2500</v>
      </c>
      <c r="AR36" s="341">
        <v>149.1</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85" t="s">
        <v>517</v>
      </c>
      <c r="AL37" s="1186"/>
      <c r="AM37" s="1186"/>
      <c r="AN37" s="1187"/>
      <c r="AO37" s="339" t="s">
        <v>499</v>
      </c>
      <c r="AP37" s="339" t="s">
        <v>499</v>
      </c>
      <c r="AQ37" s="340">
        <v>1001</v>
      </c>
      <c r="AR37" s="341" t="s">
        <v>499</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88" t="s">
        <v>518</v>
      </c>
      <c r="AL38" s="1189"/>
      <c r="AM38" s="1189"/>
      <c r="AN38" s="1190"/>
      <c r="AO38" s="342" t="s">
        <v>499</v>
      </c>
      <c r="AP38" s="342" t="s">
        <v>499</v>
      </c>
      <c r="AQ38" s="343">
        <v>4</v>
      </c>
      <c r="AR38" s="331" t="s">
        <v>499</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88" t="s">
        <v>519</v>
      </c>
      <c r="AL39" s="1189"/>
      <c r="AM39" s="1189"/>
      <c r="AN39" s="1190"/>
      <c r="AO39" s="339">
        <v>-161960</v>
      </c>
      <c r="AP39" s="339">
        <v>-6864</v>
      </c>
      <c r="AQ39" s="340">
        <v>-3748</v>
      </c>
      <c r="AR39" s="341">
        <v>83.1</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85" t="s">
        <v>520</v>
      </c>
      <c r="AL40" s="1186"/>
      <c r="AM40" s="1186"/>
      <c r="AN40" s="1187"/>
      <c r="AO40" s="339">
        <v>-829456</v>
      </c>
      <c r="AP40" s="339">
        <v>-35154</v>
      </c>
      <c r="AQ40" s="340">
        <v>-58908</v>
      </c>
      <c r="AR40" s="341">
        <v>-40.299999999999997</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91" t="s">
        <v>297</v>
      </c>
      <c r="AL41" s="1192"/>
      <c r="AM41" s="1192"/>
      <c r="AN41" s="1193"/>
      <c r="AO41" s="339">
        <v>745528</v>
      </c>
      <c r="AP41" s="339">
        <v>31597</v>
      </c>
      <c r="AQ41" s="340">
        <v>25761</v>
      </c>
      <c r="AR41" s="341">
        <v>22.7</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521</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522</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523</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80" t="s">
        <v>489</v>
      </c>
      <c r="AN49" s="1182" t="s">
        <v>524</v>
      </c>
      <c r="AO49" s="1183"/>
      <c r="AP49" s="1183"/>
      <c r="AQ49" s="1183"/>
      <c r="AR49" s="1184"/>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81"/>
      <c r="AN50" s="355" t="s">
        <v>525</v>
      </c>
      <c r="AO50" s="356" t="s">
        <v>526</v>
      </c>
      <c r="AP50" s="357" t="s">
        <v>527</v>
      </c>
      <c r="AQ50" s="358" t="s">
        <v>528</v>
      </c>
      <c r="AR50" s="359" t="s">
        <v>529</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530</v>
      </c>
      <c r="AL51" s="352"/>
      <c r="AM51" s="360">
        <v>1520576</v>
      </c>
      <c r="AN51" s="361">
        <v>60872</v>
      </c>
      <c r="AO51" s="362">
        <v>27.1</v>
      </c>
      <c r="AP51" s="363">
        <v>106614</v>
      </c>
      <c r="AQ51" s="364">
        <v>17.2</v>
      </c>
      <c r="AR51" s="365">
        <v>9.9</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531</v>
      </c>
      <c r="AM52" s="368">
        <v>1033351</v>
      </c>
      <c r="AN52" s="369">
        <v>41367</v>
      </c>
      <c r="AO52" s="370">
        <v>43.1</v>
      </c>
      <c r="AP52" s="371">
        <v>45545</v>
      </c>
      <c r="AQ52" s="372">
        <v>20.7</v>
      </c>
      <c r="AR52" s="373">
        <v>22.4</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532</v>
      </c>
      <c r="AL53" s="352"/>
      <c r="AM53" s="360">
        <v>2150155</v>
      </c>
      <c r="AN53" s="361">
        <v>87408</v>
      </c>
      <c r="AO53" s="362">
        <v>43.6</v>
      </c>
      <c r="AP53" s="363">
        <v>85459</v>
      </c>
      <c r="AQ53" s="364">
        <v>-19.8</v>
      </c>
      <c r="AR53" s="365">
        <v>63.4</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531</v>
      </c>
      <c r="AM54" s="368">
        <v>1397035</v>
      </c>
      <c r="AN54" s="369">
        <v>56792</v>
      </c>
      <c r="AO54" s="370">
        <v>37.299999999999997</v>
      </c>
      <c r="AP54" s="371">
        <v>44378</v>
      </c>
      <c r="AQ54" s="372">
        <v>-2.6</v>
      </c>
      <c r="AR54" s="373">
        <v>39.9</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533</v>
      </c>
      <c r="AL55" s="352"/>
      <c r="AM55" s="360">
        <v>1372056</v>
      </c>
      <c r="AN55" s="361">
        <v>56512</v>
      </c>
      <c r="AO55" s="362">
        <v>-35.299999999999997</v>
      </c>
      <c r="AP55" s="363">
        <v>83280</v>
      </c>
      <c r="AQ55" s="364">
        <v>-2.5</v>
      </c>
      <c r="AR55" s="365">
        <v>-32.799999999999997</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531</v>
      </c>
      <c r="AM56" s="368">
        <v>751801</v>
      </c>
      <c r="AN56" s="369">
        <v>30965</v>
      </c>
      <c r="AO56" s="370">
        <v>-45.5</v>
      </c>
      <c r="AP56" s="371">
        <v>43123</v>
      </c>
      <c r="AQ56" s="372">
        <v>-2.8</v>
      </c>
      <c r="AR56" s="373">
        <v>-42.7</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534</v>
      </c>
      <c r="AL57" s="352"/>
      <c r="AM57" s="360">
        <v>1315458</v>
      </c>
      <c r="AN57" s="361">
        <v>54799</v>
      </c>
      <c r="AO57" s="362">
        <v>-3</v>
      </c>
      <c r="AP57" s="363">
        <v>88968</v>
      </c>
      <c r="AQ57" s="364">
        <v>6.8</v>
      </c>
      <c r="AR57" s="365">
        <v>-9.8000000000000007</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531</v>
      </c>
      <c r="AM58" s="368">
        <v>700409</v>
      </c>
      <c r="AN58" s="369">
        <v>29178</v>
      </c>
      <c r="AO58" s="370">
        <v>-5.8</v>
      </c>
      <c r="AP58" s="371">
        <v>45482</v>
      </c>
      <c r="AQ58" s="372">
        <v>5.5</v>
      </c>
      <c r="AR58" s="373">
        <v>-11.3</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535</v>
      </c>
      <c r="AL59" s="352"/>
      <c r="AM59" s="360">
        <v>1509301</v>
      </c>
      <c r="AN59" s="361">
        <v>63967</v>
      </c>
      <c r="AO59" s="362">
        <v>16.7</v>
      </c>
      <c r="AP59" s="363">
        <v>85173</v>
      </c>
      <c r="AQ59" s="364">
        <v>-4.3</v>
      </c>
      <c r="AR59" s="365">
        <v>21</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531</v>
      </c>
      <c r="AM60" s="368">
        <v>783254</v>
      </c>
      <c r="AN60" s="369">
        <v>33196</v>
      </c>
      <c r="AO60" s="370">
        <v>13.8</v>
      </c>
      <c r="AP60" s="371">
        <v>43913</v>
      </c>
      <c r="AQ60" s="372">
        <v>-3.4</v>
      </c>
      <c r="AR60" s="373">
        <v>17.2</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536</v>
      </c>
      <c r="AL61" s="374"/>
      <c r="AM61" s="375">
        <v>1573509</v>
      </c>
      <c r="AN61" s="376">
        <v>64712</v>
      </c>
      <c r="AO61" s="377">
        <v>9.8000000000000007</v>
      </c>
      <c r="AP61" s="378">
        <v>89899</v>
      </c>
      <c r="AQ61" s="379">
        <v>-0.5</v>
      </c>
      <c r="AR61" s="365">
        <v>10.3</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531</v>
      </c>
      <c r="AM62" s="368">
        <v>933170</v>
      </c>
      <c r="AN62" s="369">
        <v>38300</v>
      </c>
      <c r="AO62" s="370">
        <v>8.6</v>
      </c>
      <c r="AP62" s="371">
        <v>44488</v>
      </c>
      <c r="AQ62" s="372">
        <v>3.5</v>
      </c>
      <c r="AR62" s="373">
        <v>5.0999999999999996</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ksljC6ta8LZzh9maRYFq7a1K+f7abQAkhjRwdhxG2hz1gScmOmsz+++hmROQBvuHA14OgwE/uCqDETJg79LEqw==" saltValue="8kw9stoI47NQFjHskz+4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kCZ9TXmqKTWQfKSzIWmyFEXBlbhhfXZBidi8dK+9VWg6tV6G3rY3bka8qZQPnZCf60QWJUNlkylXrr5oWO+dA==" saltValue="5afEGLCVanzf8PZ0l8iF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pgQQuZOyg2NcHpzN8TIJBLma3RRwI2JC3lsqp3IOPsIAsFMAEai5laVVkU9gXv4OB3muNLPg4euE8lm+GbyzA==" saltValue="JajGGTrAFEg3t/9EwJLY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4" t="s">
        <v>3</v>
      </c>
      <c r="D47" s="1194"/>
      <c r="E47" s="1195"/>
      <c r="F47" s="11">
        <v>43.55</v>
      </c>
      <c r="G47" s="12">
        <v>42.09</v>
      </c>
      <c r="H47" s="12">
        <v>37.35</v>
      </c>
      <c r="I47" s="12">
        <v>33.15</v>
      </c>
      <c r="J47" s="13">
        <v>26.82</v>
      </c>
    </row>
    <row r="48" spans="2:10" ht="57.75" customHeight="1" x14ac:dyDescent="0.15">
      <c r="B48" s="14"/>
      <c r="C48" s="1196" t="s">
        <v>4</v>
      </c>
      <c r="D48" s="1196"/>
      <c r="E48" s="1197"/>
      <c r="F48" s="15">
        <v>0.5</v>
      </c>
      <c r="G48" s="16">
        <v>0.85</v>
      </c>
      <c r="H48" s="16">
        <v>0.9</v>
      </c>
      <c r="I48" s="16">
        <v>1.0900000000000001</v>
      </c>
      <c r="J48" s="17">
        <v>0.43</v>
      </c>
    </row>
    <row r="49" spans="2:10" ht="57.75" customHeight="1" thickBot="1" x14ac:dyDescent="0.2">
      <c r="B49" s="18"/>
      <c r="C49" s="1198" t="s">
        <v>5</v>
      </c>
      <c r="D49" s="1198"/>
      <c r="E49" s="1199"/>
      <c r="F49" s="19" t="s">
        <v>545</v>
      </c>
      <c r="G49" s="20" t="s">
        <v>546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x57eYo+ZikBIbDSBv20J0lkJCJKFWxqd4j6cPLAc6Dk3Mj4tnfR6JWBK+0rvwvld9ADj7yq39t0PsWyx8x6PQ==" saltValue="2I7+QqSaqFuiCGnFBF3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2020-03-10T04:21:40Z</cp:lastPrinted>
  <dcterms:created xsi:type="dcterms:W3CDTF">2020-02-10T05:04:07Z</dcterms:created>
  <dcterms:modified xsi:type="dcterms:W3CDTF">2020-11-16T04:11:02Z</dcterms:modified>
  <cp:category/>
</cp:coreProperties>
</file>