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BW39" i="10"/>
  <c r="BE39" i="10"/>
  <c r="AM39" i="10"/>
  <c r="U39" i="10"/>
  <c r="BW38" i="10"/>
  <c r="BE38" i="10"/>
  <c r="AM38" i="10"/>
  <c r="U38" i="10"/>
  <c r="AM37" i="10"/>
  <c r="C34"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c r="BE35" i="10" s="1"/>
  <c r="BE36" i="10" s="1"/>
  <c r="BE37" i="10" s="1"/>
  <c r="AM34" i="10"/>
  <c r="AM35" i="10" s="1"/>
  <c r="AM36" i="10" s="1"/>
  <c r="BW34" i="10" l="1"/>
  <c r="BW35" i="10" s="1"/>
  <c r="BW36" i="10" s="1"/>
  <c r="BW37" i="10" s="1"/>
  <c r="CO34" i="10" s="1"/>
  <c r="CO35" i="10" s="1"/>
  <c r="CO36" i="10" s="1"/>
  <c r="CO37" i="10" s="1"/>
  <c r="CO38" i="10" s="1"/>
  <c r="CO39" i="10" s="1"/>
  <c r="CO40" i="10" s="1"/>
</calcChain>
</file>

<file path=xl/sharedStrings.xml><?xml version="1.0" encoding="utf-8"?>
<sst xmlns="http://schemas.openxmlformats.org/spreadsheetml/2006/main" count="1162" uniqueCount="658">
  <si>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</si>
  <si>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</si>
  <si>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</si>
  <si>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</si>
  <si>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</si>
  <si>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</si>
  <si>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</si>
  <si>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</si>
  <si>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</si>
  <si>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</si>
  <si>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</si>
  <si>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</si>
  <si>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</si>
  <si>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</si>
  <si>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</si>
  <si>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</si>
  <si>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</si>
  <si>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</si>
  <si>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</si>
  <si>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</si>
  <si>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</si>
  <si>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</si>
  <si>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</si>
  <si>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</si>
  <si>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</si>
  <si>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</si>
  <si>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</si>
  <si>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</si>
  <si>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</si>
  <si>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</si>
  <si>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</si>
  <si>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</si>
  <si>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</si>
  <si>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</si>
  <si>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</si>
  <si>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</si>
  <si>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</si>
  <si>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</si>
  <si>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</si>
  <si>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</si>
  <si>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</si>
  <si>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</si>
  <si>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</si>
  <si>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</si>
  <si>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</si>
  <si>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</si>
  <si>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</si>
  <si>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</si>
  <si>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</si>
  <si>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</si>
  <si>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</si>
  <si>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</si>
  <si>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</si>
  <si>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</si>
  <si>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</si>
  <si>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</si>
  <si>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</si>
  <si>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</si>
  <si>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</si>
  <si>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</si>
  <si>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</si>
  <si>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</si>
  <si>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</si>
  <si>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</si>
  <si>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</si>
  <si>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</si>
  <si>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</si>
  <si>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</si>
  <si>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</si>
  <si>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</si>
  <si>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</si>
  <si>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</si>
  <si>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</si>
  <si>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</si>
  <si>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</si>
  <si>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</si>
  <si>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</si>
  <si>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</si>
  <si>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</si>
  <si>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</si>
  <si>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</si>
  <si>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</si>
  <si>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</si>
  <si>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</si>
  <si>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</si>
  <si>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</si>
  <si>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</si>
  <si>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</si>
  <si>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</si>
  <si>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</si>
  <si>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</si>
  <si>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</si>
  <si>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</si>
  <si>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</si>
  <si>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</si>
  <si>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</si>
  <si>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</si>
  <si>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和歌山市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</si>
  <si>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</si>
  <si>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</si>
  <si>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</si>
  <si>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</si>
  <si>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</si>
  <si>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</si>
  <si>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</si>
  <si>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</si>
  <si>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</si>
  <si>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</si>
  <si>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</si>
  <si>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</si>
  <si>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</si>
  <si>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</si>
  <si>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</si>
  <si>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</si>
  <si>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</si>
  <si>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</si>
  <si>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</si>
  <si>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</si>
  <si>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</si>
  <si>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</si>
  <si>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</si>
  <si>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</si>
  <si>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</si>
  <si>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</si>
  <si>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</si>
  <si>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</si>
  <si>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</si>
  <si>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</si>
  <si>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</si>
  <si>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</si>
  <si>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</si>
  <si>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</si>
  <si>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</si>
  <si>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</si>
  <si>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</si>
  <si>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</si>
  <si>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</si>
  <si>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</si>
  <si>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</si>
  <si>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</si>
  <si>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</si>
  <si>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</si>
  <si>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</si>
  <si>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</si>
  <si>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</si>
  <si>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</si>
  <si>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</si>
  <si>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</si>
  <si>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</si>
  <si>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</si>
  <si>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</si>
  <si>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</si>
  <si>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土地造成事業特別会計</t>
    <phoneticPr fontId="5"/>
  </si>
  <si>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</si>
  <si>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</si>
  <si>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</si>
  <si>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</si>
  <si>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</si>
  <si>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</si>
  <si>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</si>
  <si>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</si>
  <si>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</si>
  <si>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</si>
  <si>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</si>
  <si>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</si>
  <si>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</si>
  <si>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</si>
  <si>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</si>
  <si>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</si>
  <si>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</si>
  <si>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</si>
  <si>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</si>
  <si>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</si>
  <si>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</si>
  <si>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</si>
  <si>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</si>
  <si>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</si>
  <si>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</si>
  <si>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</si>
  <si>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</si>
  <si>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</si>
  <si>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</si>
  <si>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</si>
  <si>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</si>
  <si>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</si>
  <si>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</si>
  <si>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</si>
  <si>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</si>
  <si>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</si>
  <si>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</si>
  <si>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</si>
  <si>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</si>
  <si>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</si>
  <si>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</si>
  <si>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</si>
  <si>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</si>
  <si>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</si>
  <si>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</si>
  <si>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</si>
  <si>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</si>
  <si>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</si>
  <si>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</si>
  <si>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</si>
  <si>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</si>
  <si>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</si>
  <si>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</si>
  <si>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</si>
  <si>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</si>
  <si>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</si>
  <si>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</si>
  <si>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</si>
  <si>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</si>
  <si>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</si>
  <si>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</si>
  <si>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和歌山県和歌山市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</si>
  <si>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</si>
  <si>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</si>
  <si>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</si>
  <si>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</si>
  <si>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</si>
  <si>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</si>
  <si>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</si>
  <si>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</si>
  <si>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</si>
  <si>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</si>
  <si>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</si>
  <si>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</si>
  <si>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</si>
  <si>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</si>
  <si>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</si>
  <si>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</si>
  <si>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</si>
  <si>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</si>
  <si>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</si>
  <si>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</si>
  <si>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</si>
  <si>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</si>
  <si>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</si>
  <si>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</si>
  <si>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</si>
  <si>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</si>
  <si>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</si>
  <si>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</si>
  <si>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</si>
  <si>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</si>
  <si>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</si>
  <si>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</si>
  <si>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</si>
  <si>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</si>
  <si>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</si>
  <si>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</si>
  <si>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</si>
  <si>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</si>
  <si>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</si>
  <si>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</si>
  <si>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</si>
  <si>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</si>
  <si>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</si>
  <si>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</si>
  <si>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</si>
  <si>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</si>
  <si>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</si>
  <si>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</si>
  <si>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</si>
  <si>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</si>
  <si>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</si>
  <si>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</si>
  <si>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</si>
  <si>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</si>
  <si>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</si>
  <si>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</si>
  <si>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</si>
  <si>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</si>
  <si>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</si>
  <si>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</si>
  <si>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</si>
  <si>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</si>
  <si>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</si>
  <si>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</si>
  <si>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</si>
  <si>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</si>
  <si>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</si>
  <si>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</si>
  <si>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</si>
  <si>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</si>
  <si>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</si>
  <si>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</si>
  <si>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</si>
  <si>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</si>
  <si>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</si>
  <si>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</si>
  <si>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</si>
  <si>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</si>
  <si>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</si>
  <si>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</si>
  <si>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</si>
  <si>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</si>
  <si>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</si>
  <si>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</si>
  <si>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</si>
  <si>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</si>
  <si>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</si>
  <si>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</si>
  <si>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</si>
  <si>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</si>
  <si>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</si>
  <si>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</si>
  <si>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</si>
  <si>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</si>
  <si>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</si>
  <si>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</si>
  <si>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</si>
  <si>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</si>
  <si>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</si>
  <si>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</si>
  <si>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</si>
  <si>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</si>
  <si>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</si>
  <si>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</si>
  <si>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</si>
  <si>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</si>
  <si>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</si>
  <si>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</si>
  <si>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</si>
  <si>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</si>
  <si>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</si>
  <si>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</si>
  <si>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</si>
  <si>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</si>
  <si>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</si>
  <si>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</si>
  <si>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</si>
  <si>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</si>
  <si>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</si>
  <si>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</si>
  <si>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</si>
  <si>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</si>
  <si>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</si>
  <si>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</si>
  <si>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</si>
  <si>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</si>
  <si>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</si>
  <si>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</si>
  <si>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</si>
  <si>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</si>
  <si>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</si>
  <si>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</si>
  <si>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</si>
  <si>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</si>
  <si>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</si>
  <si>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</si>
  <si>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</si>
  <si>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</si>
  <si>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</si>
  <si>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</si>
  <si>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</si>
  <si>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</si>
  <si>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</si>
  <si>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</si>
  <si>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</si>
  <si>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</si>
  <si>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</si>
  <si>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</si>
  <si>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</si>
  <si>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</si>
  <si>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和歌山県和歌山市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</si>
  <si>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</si>
  <si>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</si>
  <si>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</si>
  <si>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</si>
  <si>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</si>
  <si>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</si>
  <si>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</si>
  <si>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</si>
  <si>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</si>
  <si>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</si>
  <si>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</si>
  <si>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</si>
  <si>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</si>
  <si>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</si>
  <si>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</si>
  <si>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</si>
  <si>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</si>
  <si>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</si>
  <si>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</si>
  <si>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</si>
  <si>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</si>
  <si>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</si>
  <si>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住宅改修資金貸付事業特別会計</t>
    <phoneticPr fontId="5"/>
  </si>
  <si>
    <t>住宅新築資金貸付事業特別会計</t>
    <phoneticPr fontId="5"/>
  </si>
  <si>
    <t>宅地取得資金貸付事業特別会計</t>
    <phoneticPr fontId="5"/>
  </si>
  <si>
    <t>母子父子寡婦福祉資金貸付事業特別会計</t>
    <phoneticPr fontId="5"/>
  </si>
  <si>
    <t>街路用地先行取得事業特別会計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</si>
  <si>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</si>
  <si>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</si>
  <si>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</si>
  <si>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</si>
  <si>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</si>
  <si>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</si>
  <si>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</si>
  <si>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</si>
  <si>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</si>
  <si>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</si>
  <si>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</si>
  <si>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</si>
  <si>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</si>
  <si>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</si>
  <si>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</si>
  <si>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</si>
  <si>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</si>
  <si>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</si>
  <si>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駐車場管理事業特別会計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</si>
  <si>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</si>
  <si>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</si>
  <si>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</si>
  <si>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</si>
  <si>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</si>
  <si>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t>
    <phoneticPr fontId="5"/>
  </si>
  <si>
    <t>卸売市場事業特別会計</t>
    <phoneticPr fontId="5"/>
  </si>
  <si>
    <t>-</t>
    <phoneticPr fontId="5"/>
  </si>
  <si>
    <t>法非適用企業</t>
    <phoneticPr fontId="5"/>
  </si>
  <si>
    <t>農業集落排水事業特別会計</t>
    <phoneticPr fontId="5"/>
  </si>
  <si>
    <t>法非適用企業</t>
    <phoneticPr fontId="5"/>
  </si>
  <si>
    <t>漁業集落排水事業特別会計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</si>
  <si>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</si>
  <si>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</si>
  <si>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</si>
  <si>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</si>
  <si>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</si>
  <si>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</si>
  <si>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</si>
  <si>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</si>
  <si>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</si>
  <si>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</si>
  <si>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</si>
  <si>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</si>
  <si>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</si>
  <si>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</si>
  <si>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</si>
  <si>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</si>
  <si>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</si>
  <si>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</si>
  <si>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</si>
  <si>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</si>
  <si>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</si>
  <si>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</si>
  <si>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</si>
  <si>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</si>
  <si>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</si>
  <si>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</si>
  <si>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</si>
  <si>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</si>
  <si>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</si>
  <si>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</si>
  <si>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</si>
  <si>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</si>
  <si>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</si>
  <si>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</si>
  <si>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</si>
  <si>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</si>
  <si>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</si>
  <si>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</si>
  <si>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</si>
  <si>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</si>
  <si>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</si>
  <si>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</si>
  <si>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</si>
  <si>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</si>
  <si>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</si>
  <si>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</si>
  <si>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</si>
  <si>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</si>
  <si>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</si>
  <si>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</si>
  <si>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</si>
  <si>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</si>
  <si>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</si>
  <si>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</si>
  <si>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</si>
  <si>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</si>
  <si>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</si>
  <si>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</si>
  <si>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</si>
  <si>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</si>
  <si>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</si>
  <si>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</si>
  <si>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</si>
  <si>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</si>
  <si>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</si>
  <si>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</si>
  <si>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</si>
  <si>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</si>
  <si>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土地造成事業特別会計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</si>
  <si>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</si>
  <si>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</si>
  <si>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</si>
  <si>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</si>
  <si>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</si>
  <si>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</si>
  <si>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</si>
  <si>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</si>
  <si>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</si>
  <si>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</si>
  <si>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</si>
  <si>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</si>
  <si>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</si>
  <si>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</si>
  <si>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</si>
  <si>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</si>
  <si>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</si>
  <si>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</si>
  <si>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</si>
  <si>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</si>
  <si>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</si>
  <si>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</si>
  <si>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</si>
  <si>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</si>
  <si>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</si>
  <si>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</si>
  <si>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</si>
  <si>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</si>
  <si>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</si>
  <si>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</si>
  <si>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</si>
  <si>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</si>
  <si>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</si>
  <si>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</si>
  <si>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</si>
  <si>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</si>
  <si>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</si>
  <si>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</si>
  <si>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</si>
  <si>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</si>
  <si>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</si>
  <si>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</si>
  <si>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</si>
  <si>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</si>
  <si>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</si>
  <si>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</si>
  <si>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</si>
  <si>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</si>
  <si>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</si>
  <si>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</si>
  <si>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</si>
  <si>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</si>
  <si>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</si>
  <si>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</si>
  <si>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</si>
  <si>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</si>
  <si>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</si>
  <si>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</si>
  <si>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</si>
  <si>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</si>
  <si>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</si>
  <si>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</si>
  <si>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</si>
  <si>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</si>
  <si>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</si>
  <si>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</si>
  <si>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</si>
  <si>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</si>
  <si>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</si>
  <si>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</si>
  <si>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</si>
  <si>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</si>
  <si>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</si>
  <si>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</si>
  <si>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</si>
  <si>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</si>
  <si>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</si>
  <si>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</si>
  <si>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</si>
  <si>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</si>
  <si>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</si>
  <si>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</si>
  <si>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</si>
  <si>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</si>
  <si>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</si>
  <si>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</si>
  <si>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</si>
  <si>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</si>
  <si>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</si>
  <si>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1.07</t>
  </si>
  <si>
    <t>▲ 0.84</t>
  </si>
  <si>
    <t>▲ 5.09</t>
  </si>
  <si>
    <t>▲ 4.45</t>
  </si>
  <si>
    <t>駐車場管理事業特別会計</t>
  </si>
  <si>
    <t>▲ 2.55</t>
  </si>
  <si>
    <t>▲ 2.59</t>
  </si>
  <si>
    <t>▲ 2.41</t>
  </si>
  <si>
    <t>▲ 2.28</t>
  </si>
  <si>
    <t>▲ 2.12</t>
  </si>
  <si>
    <t>住宅新築資金貸付事業特別会計</t>
  </si>
  <si>
    <t>▲ 0.85</t>
  </si>
  <si>
    <t>▲ 0.80</t>
  </si>
  <si>
    <t>土地造成事業特別会計</t>
  </si>
  <si>
    <t>▲ 1.60</t>
  </si>
  <si>
    <t>▲ 1.45</t>
  </si>
  <si>
    <t>▲ 1.24</t>
  </si>
  <si>
    <t>▲ 1.13</t>
  </si>
  <si>
    <t>▲ 0.76</t>
  </si>
  <si>
    <t>宅地取得資金貸付事業特別会計</t>
  </si>
  <si>
    <t>▲ 0.35</t>
  </si>
  <si>
    <t>▲ 0.36</t>
  </si>
  <si>
    <t>▲ 0.34</t>
  </si>
  <si>
    <t>住宅改修資金貸付事業特別会計</t>
  </si>
  <si>
    <t>▲ 0.09</t>
  </si>
  <si>
    <t>▲ 0.08</t>
  </si>
  <si>
    <t>▲ 0.07</t>
  </si>
  <si>
    <t>水道事業会計</t>
  </si>
  <si>
    <t>国民健康保険事業特別会計</t>
  </si>
  <si>
    <t>工業用水道事業会計</t>
  </si>
  <si>
    <t>その他会計（赤字）</t>
  </si>
  <si>
    <t>▲ 3.73</t>
  </si>
  <si>
    <t>その他会計（黒字）</t>
  </si>
  <si>
    <t>H25末</t>
    <phoneticPr fontId="5"/>
  </si>
  <si>
    <t>H26末</t>
    <phoneticPr fontId="5"/>
  </si>
  <si>
    <t>H27末</t>
    <phoneticPr fontId="5"/>
  </si>
  <si>
    <t>H28末</t>
    <phoneticPr fontId="5"/>
  </si>
  <si>
    <t>H29末</t>
    <phoneticPr fontId="5"/>
  </si>
  <si>
    <t>和歌山地方税回収機構</t>
  </si>
  <si>
    <t>和歌山県後期高齢者医療広域連合</t>
  </si>
  <si>
    <t>和歌山県住宅新築資金等貸付金回収管理組合</t>
  </si>
  <si>
    <t>ぶらくり</t>
  </si>
  <si>
    <t>和歌山市文化スポーツ振興財団</t>
  </si>
  <si>
    <t>和歌山市中小企業勤労者福祉サービスセンター</t>
    <phoneticPr fontId="2"/>
  </si>
  <si>
    <t>和歌山地域地場産業振興センター</t>
    <phoneticPr fontId="2"/>
  </si>
  <si>
    <t>和歌山市清掃</t>
    <phoneticPr fontId="2"/>
  </si>
  <si>
    <t>市有建物災害復旧基金</t>
    <phoneticPr fontId="2"/>
  </si>
  <si>
    <t>未来のまちづくり基金</t>
    <phoneticPr fontId="2"/>
  </si>
  <si>
    <t>がんばれ基金</t>
    <phoneticPr fontId="2"/>
  </si>
  <si>
    <t>長寿社会福祉基金</t>
    <phoneticPr fontId="2"/>
  </si>
  <si>
    <t>教育施設整備基金</t>
    <phoneticPr fontId="2"/>
  </si>
  <si>
    <t>-</t>
    <phoneticPr fontId="2"/>
  </si>
  <si>
    <t>-</t>
    <phoneticPr fontId="2"/>
  </si>
  <si>
    <t>-</t>
    <phoneticPr fontId="2"/>
  </si>
  <si>
    <t>-</t>
    <phoneticPr fontId="2"/>
  </si>
  <si>
    <t>-</t>
    <phoneticPr fontId="2"/>
  </si>
  <si>
    <t>-</t>
    <phoneticPr fontId="2"/>
  </si>
  <si>
    <t>-</t>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</si>
  <si>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</si>
  <si>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</si>
  <si>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</si>
  <si>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</si>
  <si>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</si>
  <si>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内平均値を上回っている。特に将来負担比率については非常に高い水準である。今後は地方債の発行額を抑制しつつ、施設の老朽化対策に取り組んでいく必要があるため、公共施設総合管理計画及び個別施設計画に基づき、施設の長寿命化、複合化、統廃合等を進め、公共施設の適切な管理に取り組んでいく。</t>
    <rPh sb="38" eb="39">
      <t>トク</t>
    </rPh>
    <rPh sb="40" eb="42">
      <t>ショウライ</t>
    </rPh>
    <rPh sb="42" eb="44">
      <t>フタン</t>
    </rPh>
    <rPh sb="44" eb="46">
      <t>ヒリツ</t>
    </rPh>
    <rPh sb="51" eb="53">
      <t>ヒジョウ</t>
    </rPh>
    <rPh sb="54" eb="55">
      <t>タカ</t>
    </rPh>
    <rPh sb="56" eb="58">
      <t>スイジュン</t>
    </rPh>
    <rPh sb="62" eb="64">
      <t>コンゴ</t>
    </rPh>
    <rPh sb="65" eb="67">
      <t>チホウ</t>
    </rPh>
    <rPh sb="67" eb="68">
      <t>サイ</t>
    </rPh>
    <rPh sb="69" eb="71">
      <t>ハッコウ</t>
    </rPh>
    <rPh sb="71" eb="72">
      <t>ガク</t>
    </rPh>
    <rPh sb="73" eb="75">
      <t>ヨクセイ</t>
    </rPh>
    <rPh sb="79" eb="81">
      <t>シセツ</t>
    </rPh>
    <rPh sb="82" eb="85">
      <t>ロウキュウカ</t>
    </rPh>
    <rPh sb="85" eb="87">
      <t>タイサク</t>
    </rPh>
    <rPh sb="88" eb="89">
      <t>ト</t>
    </rPh>
    <rPh sb="90" eb="91">
      <t>ク</t>
    </rPh>
    <rPh sb="95" eb="97">
      <t>ヒツヨウ</t>
    </rPh>
    <rPh sb="113" eb="114">
      <t>オヨ</t>
    </rPh>
    <rPh sb="115" eb="117">
      <t>コベツ</t>
    </rPh>
    <rPh sb="117" eb="119">
      <t>シセツ</t>
    </rPh>
    <rPh sb="119" eb="121">
      <t>ケイカク</t>
    </rPh>
    <rPh sb="122" eb="123">
      <t>モト</t>
    </rPh>
    <rPh sb="126" eb="128">
      <t>シセツ</t>
    </rPh>
    <rPh sb="129" eb="130">
      <t>ナガ</t>
    </rPh>
    <rPh sb="130" eb="133">
      <t>ジュミョウカ</t>
    </rPh>
    <rPh sb="134" eb="137">
      <t>フクゴウカ</t>
    </rPh>
    <rPh sb="138" eb="141">
      <t>トウハイゴウ</t>
    </rPh>
    <rPh sb="141" eb="142">
      <t>トウ</t>
    </rPh>
    <rPh sb="143" eb="144">
      <t>スス</t>
    </rPh>
    <rPh sb="146" eb="148">
      <t>コウキョウ</t>
    </rPh>
    <rPh sb="148" eb="150">
      <t>シセツ</t>
    </rPh>
    <rPh sb="151" eb="153">
      <t>テキセツ</t>
    </rPh>
    <rPh sb="154" eb="156">
      <t>カンリ</t>
    </rPh>
    <rPh sb="157" eb="158">
      <t>ト</t>
    </rPh>
    <rPh sb="159" eb="160">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</si>
  <si>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</si>
  <si>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</si>
  <si>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</si>
  <si>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</si>
  <si>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</si>
  <si>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</si>
  <si>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</si>
  <si>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</si>
  <si>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将来負担比率、実質公債費比率ともに、類似団体内平均値を上回っている。類似団体内平均値は両指標とも近年減少傾向にあるものの、当市においては、ほぼ横ばいの状況である。
これは、近年、税収の伸びにより分母の標準財政規模は大きくなっているものの、小中一貫校整備、青少年国際交流施設整備、小中学校空調整備、清掃施設の整備等の積極的な公共投資を行ったことにより、地方債の発行額が増加したことに起因すると考えられる。
今後は、地方債の発行額の抑制を図り、指標の改善を図る。</t>
    <rPh sb="7" eb="9">
      <t>ジッシツ</t>
    </rPh>
    <rPh sb="9" eb="12">
      <t>コウサイヒ</t>
    </rPh>
    <rPh sb="12" eb="13">
      <t>ヒ</t>
    </rPh>
    <rPh sb="34" eb="36">
      <t>ルイジ</t>
    </rPh>
    <rPh sb="36" eb="38">
      <t>ダンタイ</t>
    </rPh>
    <rPh sb="38" eb="39">
      <t>ナイ</t>
    </rPh>
    <rPh sb="39" eb="42">
      <t>ヘイキンチ</t>
    </rPh>
    <rPh sb="43" eb="44">
      <t>リョウ</t>
    </rPh>
    <rPh sb="44" eb="46">
      <t>シヒョウ</t>
    </rPh>
    <rPh sb="48" eb="50">
      <t>キンネン</t>
    </rPh>
    <rPh sb="50" eb="52">
      <t>ゲンショウ</t>
    </rPh>
    <rPh sb="52" eb="54">
      <t>ケイコウ</t>
    </rPh>
    <rPh sb="61" eb="62">
      <t>ア</t>
    </rPh>
    <rPh sb="62" eb="63">
      <t>シ</t>
    </rPh>
    <rPh sb="71" eb="72">
      <t>ヨコ</t>
    </rPh>
    <rPh sb="75" eb="77">
      <t>ジョウキョウ</t>
    </rPh>
    <rPh sb="86" eb="88">
      <t>キンネン</t>
    </rPh>
    <rPh sb="89" eb="91">
      <t>ゼイシュウ</t>
    </rPh>
    <rPh sb="92" eb="93">
      <t>ノ</t>
    </rPh>
    <rPh sb="97" eb="99">
      <t>ブンボ</t>
    </rPh>
    <rPh sb="100" eb="102">
      <t>ヒョウジュン</t>
    </rPh>
    <rPh sb="102" eb="104">
      <t>ザイセイ</t>
    </rPh>
    <rPh sb="104" eb="106">
      <t>キボ</t>
    </rPh>
    <rPh sb="107" eb="108">
      <t>オオ</t>
    </rPh>
    <rPh sb="119" eb="120">
      <t>ショウ</t>
    </rPh>
    <rPh sb="120" eb="121">
      <t>チュウ</t>
    </rPh>
    <rPh sb="121" eb="123">
      <t>イッカン</t>
    </rPh>
    <rPh sb="123" eb="124">
      <t>コウ</t>
    </rPh>
    <rPh sb="124" eb="126">
      <t>セイビ</t>
    </rPh>
    <rPh sb="139" eb="143">
      <t>ショウチュウガッコウ</t>
    </rPh>
    <rPh sb="143" eb="145">
      <t>クウチョウ</t>
    </rPh>
    <rPh sb="145" eb="147">
      <t>セイビ</t>
    </rPh>
    <rPh sb="148" eb="150">
      <t>セイソウ</t>
    </rPh>
    <rPh sb="150" eb="152">
      <t>シセツ</t>
    </rPh>
    <rPh sb="153" eb="155">
      <t>セイビ</t>
    </rPh>
    <rPh sb="155" eb="156">
      <t>トウ</t>
    </rPh>
    <rPh sb="157" eb="159">
      <t>セッキョク</t>
    </rPh>
    <rPh sb="159" eb="160">
      <t>テキ</t>
    </rPh>
    <rPh sb="161" eb="163">
      <t>コウキョウ</t>
    </rPh>
    <rPh sb="163" eb="165">
      <t>トウシ</t>
    </rPh>
    <rPh sb="166" eb="167">
      <t>オコナ</t>
    </rPh>
    <rPh sb="175" eb="178">
      <t>チホウサイ</t>
    </rPh>
    <rPh sb="179" eb="182">
      <t>ハッコウガク</t>
    </rPh>
    <rPh sb="183" eb="185">
      <t>ゾウカ</t>
    </rPh>
    <rPh sb="190" eb="192">
      <t>キイン</t>
    </rPh>
    <rPh sb="195" eb="196">
      <t>カンガ</t>
    </rPh>
    <rPh sb="202" eb="203">
      <t>コン</t>
    </rPh>
    <rPh sb="203" eb="204">
      <t>ゴ</t>
    </rPh>
    <rPh sb="206" eb="209">
      <t>チホウサイ</t>
    </rPh>
    <rPh sb="210" eb="213">
      <t>ハッコウガク</t>
    </rPh>
    <rPh sb="214" eb="216">
      <t>ヨクセイ</t>
    </rPh>
    <rPh sb="217" eb="218">
      <t>ハカ</t>
    </rPh>
    <rPh sb="220" eb="222">
      <t>シヒョウ</t>
    </rPh>
    <rPh sb="223" eb="225">
      <t>カイゼン</t>
    </rPh>
    <rPh sb="226" eb="227">
      <t>ハカ</t>
    </rPh>
    <phoneticPr fontId="2"/>
  </si>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</sst>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3920-4FBD-A99D-48C77C05B1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48539</c:v>
                </c:pt>
                <c:pt idx="1">
                  <c:v>43129</c:v>
                </c:pt>
                <c:pt idx="2">
                  <c:v>42811</c:v>
                </c:pt>
                <c:pt idx="3">
                  <c:v>51108</c:v>
                </c:pt>
                <c:pt idx="4">
                  <c:v>48398</c:v>
                </c:pt>
              </c:numCache>
            </c:numRef>
          </c:val>
          <c:smooth val="0"/>
          <c:extLst>
            <c:ext xmlns:c16="http://schemas.microsoft.com/office/drawing/2014/chart" uri="{C3380CC4-5D6E-409C-BE32-E72D297353CC}">
              <c16:uniqueId val="{00000001-3920-4FBD-A99D-48C77C05B167}"/>
            </c:ext>
          </c:extLst>
        </c:ser>
        <c:dLbls>
          <c:showLegendKey val="0"/>
          <c:showVal val="0"/>
          <c:showCatName val="0"/>
          <c:showSerName val="0"/>
          <c:showPercent val="0"/>
          <c:showBubbleSize val="0"/>
        </c:dLbls>
        <c:marker val="1"/>
        <c:smooth val="0"/>
        <c:axId val="149628800"/>
        <c:axId val="149630976"/>
      </c:lineChart>
      <c:catAx>
        <c:axId val="14962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630976"/>
        <c:crosses val="autoZero"/>
        <c:auto val="1"/>
        <c:lblAlgn val="ctr"/>
        <c:lblOffset val="100"/>
        <c:tickLblSkip val="1"/>
        <c:tickMarkSkip val="1"/>
        <c:noMultiLvlLbl val="0"/>
      </c:catAx>
      <c:valAx>
        <c:axId val="1496309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62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0.56000000000000005</c:v>
                </c:pt>
                <c:pt idx="1">
                  <c:v>0.72</c:v>
                </c:pt>
                <c:pt idx="2">
                  <c:v>0.25</c:v>
                </c:pt>
                <c:pt idx="3">
                  <c:v>0.19</c:v>
                </c:pt>
                <c:pt idx="4">
                  <c:v>0.49</c:v>
                </c:pt>
              </c:numCache>
            </c:numRef>
          </c:val>
          <c:extLst>
            <c:ext xmlns:c16="http://schemas.microsoft.com/office/drawing/2014/chart" uri="{C3380CC4-5D6E-409C-BE32-E72D297353CC}">
              <c16:uniqueId val="{00000000-890F-400B-B976-F9483A3886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12.68</c:v>
                </c:pt>
                <c:pt idx="1">
                  <c:v>11.72</c:v>
                </c:pt>
                <c:pt idx="2">
                  <c:v>19.149999999999999</c:v>
                </c:pt>
                <c:pt idx="3">
                  <c:v>14.22</c:v>
                </c:pt>
                <c:pt idx="4">
                  <c:v>9.25</c:v>
                </c:pt>
              </c:numCache>
            </c:numRef>
          </c:val>
          <c:extLst>
            <c:ext xmlns:c16="http://schemas.microsoft.com/office/drawing/2014/chart" uri="{C3380CC4-5D6E-409C-BE32-E72D297353CC}">
              <c16:uniqueId val="{00000001-890F-400B-B976-F9483A3886B0}"/>
            </c:ext>
          </c:extLst>
        </c:ser>
        <c:dLbls>
          <c:showLegendKey val="0"/>
          <c:showVal val="0"/>
          <c:showCatName val="0"/>
          <c:showSerName val="0"/>
          <c:showPercent val="0"/>
          <c:showBubbleSize val="0"/>
        </c:dLbls>
        <c:gapWidth val="250"/>
        <c:overlap val="100"/>
        <c:axId val="170124416"/>
        <c:axId val="17012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-1.07</c:v>
                </c:pt>
                <c:pt idx="1">
                  <c:v>-0.84</c:v>
                </c:pt>
                <c:pt idx="2">
                  <c:v>7</c:v>
                </c:pt>
                <c:pt idx="3">
                  <c:v>-5.09</c:v>
                </c:pt>
                <c:pt idx="4">
                  <c:v>-4.45</c:v>
                </c:pt>
              </c:numCache>
            </c:numRef>
          </c:val>
          <c:smooth val="0"/>
          <c:extLst>
            <c:ext xmlns:c16="http://schemas.microsoft.com/office/drawing/2014/chart" uri="{C3380CC4-5D6E-409C-BE32-E72D297353CC}">
              <c16:uniqueId val="{00000002-890F-400B-B976-F9483A3886B0}"/>
            </c:ext>
          </c:extLst>
        </c:ser>
        <c:dLbls>
          <c:showLegendKey val="0"/>
          <c:showVal val="0"/>
          <c:showCatName val="0"/>
          <c:showSerName val="0"/>
          <c:showPercent val="0"/>
          <c:showBubbleSize val="0"/>
        </c:dLbls>
        <c:marker val="1"/>
        <c:smooth val="0"/>
        <c:axId val="170124416"/>
        <c:axId val="170126336"/>
      </c:lineChart>
      <c:catAx>
        <c:axId val="1701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126336"/>
        <c:crosses val="autoZero"/>
        <c:auto val="1"/>
        <c:lblAlgn val="ctr"/>
        <c:lblOffset val="100"/>
        <c:tickLblSkip val="1"/>
        <c:tickMarkSkip val="1"/>
        <c:noMultiLvlLbl val="0"/>
      </c:catAx>
      <c:valAx>
        <c:axId val="17012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2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2.85</c:v>
                </c:pt>
                <c:pt idx="2">
                  <c:v>#N/A</c:v>
                </c:pt>
                <c:pt idx="3">
                  <c:v>2.6</c:v>
                </c:pt>
                <c:pt idx="4">
                  <c:v>#N/A</c:v>
                </c:pt>
                <c:pt idx="5">
                  <c:v>2.38</c:v>
                </c:pt>
                <c:pt idx="6">
                  <c:v>#N/A</c:v>
                </c:pt>
                <c:pt idx="7">
                  <c:v>2.67</c:v>
                </c:pt>
                <c:pt idx="8">
                  <c:v>#N/A</c:v>
                </c:pt>
                <c:pt idx="9">
                  <c:v>1.92</c:v>
                </c:pt>
              </c:numCache>
            </c:numRef>
          </c:val>
          <c:extLst>
            <c:ext xmlns:c16="http://schemas.microsoft.com/office/drawing/2014/chart" uri="{C3380CC4-5D6E-409C-BE32-E72D297353CC}">
              <c16:uniqueId val="{00000000-BCC0-4560-871C-DDC4E964E3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3.73</c:v>
                </c:pt>
                <c:pt idx="7">
                  <c:v>#N/A</c:v>
                </c:pt>
                <c:pt idx="8">
                  <c:v>0</c:v>
                </c:pt>
                <c:pt idx="9">
                  <c:v>0</c:v>
                </c:pt>
              </c:numCache>
            </c:numRef>
          </c:val>
          <c:extLst>
            <c:ext xmlns:c16="http://schemas.microsoft.com/office/drawing/2014/chart" uri="{C3380CC4-5D6E-409C-BE32-E72D297353CC}">
              <c16:uniqueId val="{00000001-BCC0-4560-871C-DDC4E964E3A9}"/>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4.97</c:v>
                </c:pt>
                <c:pt idx="2">
                  <c:v>#N/A</c:v>
                </c:pt>
                <c:pt idx="3">
                  <c:v>5.01</c:v>
                </c:pt>
                <c:pt idx="4">
                  <c:v>#N/A</c:v>
                </c:pt>
                <c:pt idx="5">
                  <c:v>5.21</c:v>
                </c:pt>
                <c:pt idx="6">
                  <c:v>#N/A</c:v>
                </c:pt>
                <c:pt idx="7">
                  <c:v>3.33</c:v>
                </c:pt>
                <c:pt idx="8">
                  <c:v>#N/A</c:v>
                </c:pt>
                <c:pt idx="9">
                  <c:v>4.07</c:v>
                </c:pt>
              </c:numCache>
            </c:numRef>
          </c:val>
          <c:extLst>
            <c:ext xmlns:c16="http://schemas.microsoft.com/office/drawing/2014/chart" uri="{C3380CC4-5D6E-409C-BE32-E72D297353CC}">
              <c16:uniqueId val="{00000002-BCC0-4560-871C-DDC4E964E3A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0.8</c:v>
                </c:pt>
                <c:pt idx="2">
                  <c:v>#N/A</c:v>
                </c:pt>
                <c:pt idx="3">
                  <c:v>0.95</c:v>
                </c:pt>
                <c:pt idx="4">
                  <c:v>#N/A</c:v>
                </c:pt>
                <c:pt idx="5">
                  <c:v>2.17</c:v>
                </c:pt>
                <c:pt idx="6">
                  <c:v>#N/A</c:v>
                </c:pt>
                <c:pt idx="7">
                  <c:v>3.85</c:v>
                </c:pt>
                <c:pt idx="8">
                  <c:v>#N/A</c:v>
                </c:pt>
                <c:pt idx="9">
                  <c:v>4.13</c:v>
                </c:pt>
              </c:numCache>
            </c:numRef>
          </c:val>
          <c:extLst>
            <c:ext xmlns:c16="http://schemas.microsoft.com/office/drawing/2014/chart" uri="{C3380CC4-5D6E-409C-BE32-E72D297353CC}">
              <c16:uniqueId val="{00000003-BCC0-4560-871C-DDC4E964E3A9}"/>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4.82</c:v>
                </c:pt>
                <c:pt idx="2">
                  <c:v>#N/A</c:v>
                </c:pt>
                <c:pt idx="3">
                  <c:v>4.88</c:v>
                </c:pt>
                <c:pt idx="4">
                  <c:v>#N/A</c:v>
                </c:pt>
                <c:pt idx="5">
                  <c:v>5.15</c:v>
                </c:pt>
                <c:pt idx="6">
                  <c:v>#N/A</c:v>
                </c:pt>
                <c:pt idx="7">
                  <c:v>5.27</c:v>
                </c:pt>
                <c:pt idx="8">
                  <c:v>#N/A</c:v>
                </c:pt>
                <c:pt idx="9">
                  <c:v>5.08</c:v>
                </c:pt>
              </c:numCache>
            </c:numRef>
          </c:val>
          <c:extLst>
            <c:ext xmlns:c16="http://schemas.microsoft.com/office/drawing/2014/chart" uri="{C3380CC4-5D6E-409C-BE32-E72D297353CC}">
              <c16:uniqueId val="{00000004-BCC0-4560-871C-DDC4E964E3A9}"/>
            </c:ext>
          </c:extLst>
        </c:ser>
        <c:ser>
          <c:idx val="5"/>
          <c:order val="5"/>
          <c:tx>
            <c:strRef>
              <c:f>データシート!$A$32</c:f>
              <c:strCache>
                <c:ptCount val="1"/>
                <c:pt idx="0">
                  <c:v>住宅改修資金貸付事業特別会計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0.09</c:v>
                </c:pt>
                <c:pt idx="1">
                  <c:v>#N/A</c:v>
                </c:pt>
                <c:pt idx="2">
                  <c:v>0.09</c:v>
                </c:pt>
                <c:pt idx="3">
                  <c:v>#N/A</c:v>
                </c:pt>
                <c:pt idx="4">
                  <c:v>0.08</c:v>
                </c:pt>
                <c:pt idx="5">
                  <c:v>#N/A</c:v>
                </c:pt>
                <c:pt idx="6">
                  <c:v>0.08</c:v>
                </c:pt>
                <c:pt idx="7">
                  <c:v>#N/A</c:v>
                </c:pt>
                <c:pt idx="8">
                  <c:v>7.0000000000000007E-2</c:v>
                </c:pt>
                <c:pt idx="9">
                  <c:v>#N/A</c:v>
                </c:pt>
              </c:numCache>
            </c:numRef>
          </c:val>
          <c:extLst>
            <c:ext xmlns:c16="http://schemas.microsoft.com/office/drawing/2014/chart" uri="{C3380CC4-5D6E-409C-BE32-E72D297353CC}">
              <c16:uniqueId val="{00000005-BCC0-4560-871C-DDC4E964E3A9}"/>
            </c:ext>
          </c:extLst>
        </c:ser>
        <c:ser>
          <c:idx val="6"/>
          <c:order val="6"/>
          <c:tx>
            <c:strRef>
              <c:f>データシート!$A$33</c:f>
              <c:strCache>
                <c:ptCount val="1"/>
                <c:pt idx="0">
                  <c:v>宅地取得資金貸付事業特別会計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0.35</c:v>
                </c:pt>
                <c:pt idx="1">
                  <c:v>#N/A</c:v>
                </c:pt>
                <c:pt idx="2">
                  <c:v>0.36</c:v>
                </c:pt>
                <c:pt idx="3">
                  <c:v>#N/A</c:v>
                </c:pt>
                <c:pt idx="4">
                  <c:v>0.36</c:v>
                </c:pt>
                <c:pt idx="5">
                  <c:v>#N/A</c:v>
                </c:pt>
                <c:pt idx="6">
                  <c:v>0.35</c:v>
                </c:pt>
                <c:pt idx="7">
                  <c:v>#N/A</c:v>
                </c:pt>
                <c:pt idx="8">
                  <c:v>0.34</c:v>
                </c:pt>
                <c:pt idx="9">
                  <c:v>#N/A</c:v>
                </c:pt>
              </c:numCache>
            </c:numRef>
          </c:val>
          <c:extLst>
            <c:ext xmlns:c16="http://schemas.microsoft.com/office/drawing/2014/chart" uri="{C3380CC4-5D6E-409C-BE32-E72D297353CC}">
              <c16:uniqueId val="{00000006-BCC0-4560-871C-DDC4E964E3A9}"/>
            </c:ext>
          </c:extLst>
        </c:ser>
        <c:ser>
          <c:idx val="7"/>
          <c:order val="7"/>
          <c:tx>
            <c:strRef>
              <c:f>データシート!$A$34</c:f>
              <c:strCache>
                <c:ptCount val="1"/>
                <c:pt idx="0">
                  <c:v>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1.6</c:v>
                </c:pt>
                <c:pt idx="1">
                  <c:v>#N/A</c:v>
                </c:pt>
                <c:pt idx="2">
                  <c:v>1.45</c:v>
                </c:pt>
                <c:pt idx="3">
                  <c:v>#N/A</c:v>
                </c:pt>
                <c:pt idx="4">
                  <c:v>1.24</c:v>
                </c:pt>
                <c:pt idx="5">
                  <c:v>#N/A</c:v>
                </c:pt>
                <c:pt idx="6">
                  <c:v>1.1299999999999999</c:v>
                </c:pt>
                <c:pt idx="7">
                  <c:v>#N/A</c:v>
                </c:pt>
                <c:pt idx="8">
                  <c:v>0.76</c:v>
                </c:pt>
                <c:pt idx="9">
                  <c:v>#N/A</c:v>
                </c:pt>
              </c:numCache>
            </c:numRef>
          </c:val>
          <c:extLst>
            <c:ext xmlns:c16="http://schemas.microsoft.com/office/drawing/2014/chart" uri="{C3380CC4-5D6E-409C-BE32-E72D297353CC}">
              <c16:uniqueId val="{00000007-BCC0-4560-871C-DDC4E964E3A9}"/>
            </c:ext>
          </c:extLst>
        </c:ser>
        <c:ser>
          <c:idx val="8"/>
          <c:order val="8"/>
          <c:tx>
            <c:strRef>
              <c:f>データシート!$A$35</c:f>
              <c:strCache>
                <c:ptCount val="1"/>
                <c:pt idx="0">
                  <c:v>住宅新築資金貸付事業特別会計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0.85</c:v>
                </c:pt>
                <c:pt idx="1">
                  <c:v>#N/A</c:v>
                </c:pt>
                <c:pt idx="2">
                  <c:v>0.85</c:v>
                </c:pt>
                <c:pt idx="3">
                  <c:v>#N/A</c:v>
                </c:pt>
                <c:pt idx="4">
                  <c:v>0.85</c:v>
                </c:pt>
                <c:pt idx="5">
                  <c:v>#N/A</c:v>
                </c:pt>
                <c:pt idx="6">
                  <c:v>0.84</c:v>
                </c:pt>
                <c:pt idx="7">
                  <c:v>#N/A</c:v>
                </c:pt>
                <c:pt idx="8">
                  <c:v>0.8</c:v>
                </c:pt>
                <c:pt idx="9">
                  <c:v>#N/A</c:v>
                </c:pt>
              </c:numCache>
            </c:numRef>
          </c:val>
          <c:extLst>
            <c:ext xmlns:c16="http://schemas.microsoft.com/office/drawing/2014/chart" uri="{C3380CC4-5D6E-409C-BE32-E72D297353CC}">
              <c16:uniqueId val="{00000008-BCC0-4560-871C-DDC4E964E3A9}"/>
            </c:ext>
          </c:extLst>
        </c:ser>
        <c:ser>
          <c:idx val="9"/>
          <c:order val="9"/>
          <c:tx>
            <c:strRef>
              <c:f>データシート!$A$36</c:f>
              <c:strCache>
                <c:ptCount val="1"/>
                <c:pt idx="0">
                  <c:v>駐車場管理事業特別会計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2.5499999999999998</c:v>
                </c:pt>
                <c:pt idx="1">
                  <c:v>#N/A</c:v>
                </c:pt>
                <c:pt idx="2">
                  <c:v>2.59</c:v>
                </c:pt>
                <c:pt idx="3">
                  <c:v>#N/A</c:v>
                </c:pt>
                <c:pt idx="4">
                  <c:v>2.41</c:v>
                </c:pt>
                <c:pt idx="5">
                  <c:v>#N/A</c:v>
                </c:pt>
                <c:pt idx="6">
                  <c:v>2.2799999999999998</c:v>
                </c:pt>
                <c:pt idx="7">
                  <c:v>#N/A</c:v>
                </c:pt>
                <c:pt idx="8">
                  <c:v>2.12</c:v>
                </c:pt>
                <c:pt idx="9">
                  <c:v>#N/A</c:v>
                </c:pt>
              </c:numCache>
            </c:numRef>
          </c:val>
          <c:extLst>
            <c:ext xmlns:c16="http://schemas.microsoft.com/office/drawing/2014/chart" uri="{C3380CC4-5D6E-409C-BE32-E72D297353CC}">
              <c16:uniqueId val="{00000009-BCC0-4560-871C-DDC4E964E3A9}"/>
            </c:ext>
          </c:extLst>
        </c:ser>
        <c:dLbls>
          <c:showLegendKey val="0"/>
          <c:showVal val="0"/>
          <c:showCatName val="0"/>
          <c:showSerName val="0"/>
          <c:showPercent val="0"/>
          <c:showBubbleSize val="0"/>
        </c:dLbls>
        <c:gapWidth val="150"/>
        <c:overlap val="100"/>
        <c:axId val="170269696"/>
        <c:axId val="170275584"/>
      </c:barChart>
      <c:catAx>
        <c:axId val="1702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275584"/>
        <c:crosses val="autoZero"/>
        <c:auto val="1"/>
        <c:lblAlgn val="ctr"/>
        <c:lblOffset val="100"/>
        <c:tickLblSkip val="1"/>
        <c:tickMarkSkip val="1"/>
        <c:noMultiLvlLbl val="0"/>
      </c:catAx>
      <c:valAx>
        <c:axId val="17027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26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14308</c:v>
                </c:pt>
                <c:pt idx="5">
                  <c:v>14797</c:v>
                </c:pt>
                <c:pt idx="8">
                  <c:v>14859</c:v>
                </c:pt>
                <c:pt idx="11">
                  <c:v>16666</c:v>
                </c:pt>
                <c:pt idx="14">
                  <c:v>15452</c:v>
                </c:pt>
              </c:numCache>
            </c:numRef>
          </c:val>
          <c:extLst>
            <c:ext xmlns:c16="http://schemas.microsoft.com/office/drawing/2014/chart" uri="{C3380CC4-5D6E-409C-BE32-E72D297353CC}">
              <c16:uniqueId val="{00000000-0688-45CC-B245-8067D7179F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3</c:v>
                </c:pt>
                <c:pt idx="6">
                  <c:v>2</c:v>
                </c:pt>
                <c:pt idx="9">
                  <c:v>0</c:v>
                </c:pt>
                <c:pt idx="12">
                  <c:v>2</c:v>
                </c:pt>
              </c:numCache>
            </c:numRef>
          </c:val>
          <c:extLst>
            <c:ext xmlns:c16="http://schemas.microsoft.com/office/drawing/2014/chart" uri="{C3380CC4-5D6E-409C-BE32-E72D297353CC}">
              <c16:uniqueId val="{00000001-0688-45CC-B245-8067D7179F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9</c:v>
                </c:pt>
                <c:pt idx="6">
                  <c:v>10</c:v>
                </c:pt>
                <c:pt idx="9">
                  <c:v>6</c:v>
                </c:pt>
                <c:pt idx="12">
                  <c:v>2</c:v>
                </c:pt>
              </c:numCache>
            </c:numRef>
          </c:val>
          <c:extLst>
            <c:ext xmlns:c16="http://schemas.microsoft.com/office/drawing/2014/chart" uri="{C3380CC4-5D6E-409C-BE32-E72D297353CC}">
              <c16:uniqueId val="{00000002-0688-45CC-B245-8067D7179F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88-45CC-B245-8067D7179F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6371</c:v>
                </c:pt>
                <c:pt idx="3">
                  <c:v>6413</c:v>
                </c:pt>
                <c:pt idx="6">
                  <c:v>6655</c:v>
                </c:pt>
                <c:pt idx="9">
                  <c:v>6935</c:v>
                </c:pt>
                <c:pt idx="12">
                  <c:v>7333</c:v>
                </c:pt>
              </c:numCache>
            </c:numRef>
          </c:val>
          <c:extLst>
            <c:ext xmlns:c16="http://schemas.microsoft.com/office/drawing/2014/chart" uri="{C3380CC4-5D6E-409C-BE32-E72D297353CC}">
              <c16:uniqueId val="{00000004-0688-45CC-B245-8067D7179F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88-45CC-B245-8067D7179F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88-45CC-B245-8067D7179F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15804</c:v>
                </c:pt>
                <c:pt idx="3">
                  <c:v>16351</c:v>
                </c:pt>
                <c:pt idx="6">
                  <c:v>15957</c:v>
                </c:pt>
                <c:pt idx="9">
                  <c:v>17740</c:v>
                </c:pt>
                <c:pt idx="12">
                  <c:v>16135</c:v>
                </c:pt>
              </c:numCache>
            </c:numRef>
          </c:val>
          <c:extLst>
            <c:ext xmlns:c16="http://schemas.microsoft.com/office/drawing/2014/chart" uri="{C3380CC4-5D6E-409C-BE32-E72D297353CC}">
              <c16:uniqueId val="{00000007-0688-45CC-B245-8067D7179F24}"/>
            </c:ext>
          </c:extLst>
        </c:ser>
        <c:dLbls>
          <c:showLegendKey val="0"/>
          <c:showVal val="0"/>
          <c:showCatName val="0"/>
          <c:showSerName val="0"/>
          <c:showPercent val="0"/>
          <c:showBubbleSize val="0"/>
        </c:dLbls>
        <c:gapWidth val="100"/>
        <c:overlap val="100"/>
        <c:axId val="149584128"/>
        <c:axId val="14958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7877</c:v>
                </c:pt>
                <c:pt idx="2">
                  <c:v>#N/A</c:v>
                </c:pt>
                <c:pt idx="3">
                  <c:v>#N/A</c:v>
                </c:pt>
                <c:pt idx="4">
                  <c:v>7979</c:v>
                </c:pt>
                <c:pt idx="5">
                  <c:v>#N/A</c:v>
                </c:pt>
                <c:pt idx="6">
                  <c:v>#N/A</c:v>
                </c:pt>
                <c:pt idx="7">
                  <c:v>7765</c:v>
                </c:pt>
                <c:pt idx="8">
                  <c:v>#N/A</c:v>
                </c:pt>
                <c:pt idx="9">
                  <c:v>#N/A</c:v>
                </c:pt>
                <c:pt idx="10">
                  <c:v>8015</c:v>
                </c:pt>
                <c:pt idx="11">
                  <c:v>#N/A</c:v>
                </c:pt>
                <c:pt idx="12">
                  <c:v>#N/A</c:v>
                </c:pt>
                <c:pt idx="13">
                  <c:v>8020</c:v>
                </c:pt>
                <c:pt idx="14">
                  <c:v>#N/A</c:v>
                </c:pt>
              </c:numCache>
            </c:numRef>
          </c:val>
          <c:smooth val="0"/>
          <c:extLst>
            <c:ext xmlns:c16="http://schemas.microsoft.com/office/drawing/2014/chart" uri="{C3380CC4-5D6E-409C-BE32-E72D297353CC}">
              <c16:uniqueId val="{00000008-0688-45CC-B245-8067D7179F24}"/>
            </c:ext>
          </c:extLst>
        </c:ser>
        <c:dLbls>
          <c:showLegendKey val="0"/>
          <c:showVal val="0"/>
          <c:showCatName val="0"/>
          <c:showSerName val="0"/>
          <c:showPercent val="0"/>
          <c:showBubbleSize val="0"/>
        </c:dLbls>
        <c:marker val="1"/>
        <c:smooth val="0"/>
        <c:axId val="149584128"/>
        <c:axId val="149586304"/>
      </c:lineChart>
      <c:catAx>
        <c:axId val="14958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586304"/>
        <c:crosses val="autoZero"/>
        <c:auto val="1"/>
        <c:lblAlgn val="ctr"/>
        <c:lblOffset val="100"/>
        <c:tickLblSkip val="1"/>
        <c:tickMarkSkip val="1"/>
        <c:noMultiLvlLbl val="0"/>
      </c:catAx>
      <c:valAx>
        <c:axId val="14958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58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141035</c:v>
                </c:pt>
                <c:pt idx="5">
                  <c:v>143360</c:v>
                </c:pt>
                <c:pt idx="8">
                  <c:v>147202</c:v>
                </c:pt>
                <c:pt idx="11">
                  <c:v>145100</c:v>
                </c:pt>
                <c:pt idx="14">
                  <c:v>148885</c:v>
                </c:pt>
              </c:numCache>
            </c:numRef>
          </c:val>
          <c:extLst>
            <c:ext xmlns:c16="http://schemas.microsoft.com/office/drawing/2014/chart" uri="{C3380CC4-5D6E-409C-BE32-E72D297353CC}">
              <c16:uniqueId val="{00000000-877A-42AC-B9FD-479A84DCAA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47729</c:v>
                </c:pt>
                <c:pt idx="5">
                  <c:v>48222</c:v>
                </c:pt>
                <c:pt idx="8">
                  <c:v>47645</c:v>
                </c:pt>
                <c:pt idx="11">
                  <c:v>46519</c:v>
                </c:pt>
                <c:pt idx="14">
                  <c:v>44107</c:v>
                </c:pt>
              </c:numCache>
            </c:numRef>
          </c:val>
          <c:extLst>
            <c:ext xmlns:c16="http://schemas.microsoft.com/office/drawing/2014/chart" uri="{C3380CC4-5D6E-409C-BE32-E72D297353CC}">
              <c16:uniqueId val="{00000001-877A-42AC-B9FD-479A84DCAA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13592</c:v>
                </c:pt>
                <c:pt idx="5">
                  <c:v>13137</c:v>
                </c:pt>
                <c:pt idx="8">
                  <c:v>19481</c:v>
                </c:pt>
                <c:pt idx="11">
                  <c:v>15821</c:v>
                </c:pt>
                <c:pt idx="14">
                  <c:v>12485</c:v>
                </c:pt>
              </c:numCache>
            </c:numRef>
          </c:val>
          <c:extLst>
            <c:ext xmlns:c16="http://schemas.microsoft.com/office/drawing/2014/chart" uri="{C3380CC4-5D6E-409C-BE32-E72D297353CC}">
              <c16:uniqueId val="{00000002-877A-42AC-B9FD-479A84DCAA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7A-42AC-B9FD-479A84DCAA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7A-42AC-B9FD-479A84DCAA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A-42AC-B9FD-479A84DCAA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21653</c:v>
                </c:pt>
                <c:pt idx="3">
                  <c:v>20811</c:v>
                </c:pt>
                <c:pt idx="6">
                  <c:v>20289</c:v>
                </c:pt>
                <c:pt idx="9">
                  <c:v>19995</c:v>
                </c:pt>
                <c:pt idx="12">
                  <c:v>18747</c:v>
                </c:pt>
              </c:numCache>
            </c:numRef>
          </c:val>
          <c:extLst>
            <c:ext xmlns:c16="http://schemas.microsoft.com/office/drawing/2014/chart" uri="{C3380CC4-5D6E-409C-BE32-E72D297353CC}">
              <c16:uniqueId val="{00000006-877A-42AC-B9FD-479A84DCAA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77A-42AC-B9FD-479A84DCAA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96926</c:v>
                </c:pt>
                <c:pt idx="3">
                  <c:v>95093</c:v>
                </c:pt>
                <c:pt idx="6">
                  <c:v>92714</c:v>
                </c:pt>
                <c:pt idx="9">
                  <c:v>91585</c:v>
                </c:pt>
                <c:pt idx="12">
                  <c:v>89195</c:v>
                </c:pt>
              </c:numCache>
            </c:numRef>
          </c:val>
          <c:extLst>
            <c:ext xmlns:c16="http://schemas.microsoft.com/office/drawing/2014/chart" uri="{C3380CC4-5D6E-409C-BE32-E72D297353CC}">
              <c16:uniqueId val="{00000008-877A-42AC-B9FD-479A84DCAA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7A-42AC-B9FD-479A84DCAA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167419</c:v>
                </c:pt>
                <c:pt idx="3">
                  <c:v>171317</c:v>
                </c:pt>
                <c:pt idx="6">
                  <c:v>174443</c:v>
                </c:pt>
                <c:pt idx="9">
                  <c:v>175420</c:v>
                </c:pt>
                <c:pt idx="12">
                  <c:v>178015</c:v>
                </c:pt>
              </c:numCache>
            </c:numRef>
          </c:val>
          <c:extLst>
            <c:ext xmlns:c16="http://schemas.microsoft.com/office/drawing/2014/chart" uri="{C3380CC4-5D6E-409C-BE32-E72D297353CC}">
              <c16:uniqueId val="{0000000A-877A-42AC-B9FD-479A84DCAA26}"/>
            </c:ext>
          </c:extLst>
        </c:ser>
        <c:dLbls>
          <c:showLegendKey val="0"/>
          <c:showVal val="0"/>
          <c:showCatName val="0"/>
          <c:showSerName val="0"/>
          <c:showPercent val="0"/>
          <c:showBubbleSize val="0"/>
        </c:dLbls>
        <c:gapWidth val="100"/>
        <c:overlap val="100"/>
        <c:axId val="152595072"/>
        <c:axId val="15260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83643</c:v>
                </c:pt>
                <c:pt idx="2">
                  <c:v>#N/A</c:v>
                </c:pt>
                <c:pt idx="3">
                  <c:v>#N/A</c:v>
                </c:pt>
                <c:pt idx="4">
                  <c:v>82503</c:v>
                </c:pt>
                <c:pt idx="5">
                  <c:v>#N/A</c:v>
                </c:pt>
                <c:pt idx="6">
                  <c:v>#N/A</c:v>
                </c:pt>
                <c:pt idx="7">
                  <c:v>73117</c:v>
                </c:pt>
                <c:pt idx="8">
                  <c:v>#N/A</c:v>
                </c:pt>
                <c:pt idx="9">
                  <c:v>#N/A</c:v>
                </c:pt>
                <c:pt idx="10">
                  <c:v>79562</c:v>
                </c:pt>
                <c:pt idx="11">
                  <c:v>#N/A</c:v>
                </c:pt>
                <c:pt idx="12">
                  <c:v>#N/A</c:v>
                </c:pt>
                <c:pt idx="13">
                  <c:v>80481</c:v>
                </c:pt>
                <c:pt idx="14">
                  <c:v>#N/A</c:v>
                </c:pt>
              </c:numCache>
            </c:numRef>
          </c:val>
          <c:smooth val="0"/>
          <c:extLst>
            <c:ext xmlns:c16="http://schemas.microsoft.com/office/drawing/2014/chart" uri="{C3380CC4-5D6E-409C-BE32-E72D297353CC}">
              <c16:uniqueId val="{0000000B-877A-42AC-B9FD-479A84DCAA26}"/>
            </c:ext>
          </c:extLst>
        </c:ser>
        <c:dLbls>
          <c:showLegendKey val="0"/>
          <c:showVal val="0"/>
          <c:showCatName val="0"/>
          <c:showSerName val="0"/>
          <c:showPercent val="0"/>
          <c:showBubbleSize val="0"/>
        </c:dLbls>
        <c:marker val="1"/>
        <c:smooth val="0"/>
        <c:axId val="152595072"/>
        <c:axId val="152601344"/>
      </c:lineChart>
      <c:catAx>
        <c:axId val="1525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601344"/>
        <c:crosses val="autoZero"/>
        <c:auto val="1"/>
        <c:lblAlgn val="ctr"/>
        <c:lblOffset val="100"/>
        <c:tickLblSkip val="1"/>
        <c:tickMarkSkip val="1"/>
        <c:noMultiLvlLbl val="0"/>
      </c:catAx>
      <c:valAx>
        <c:axId val="15260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9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14964</c:v>
                </c:pt>
                <c:pt idx="1">
                  <c:v>11055</c:v>
                </c:pt>
                <c:pt idx="2">
                  <c:v>7307</c:v>
                </c:pt>
              </c:numCache>
            </c:numRef>
          </c:val>
          <c:extLst>
            <c:ext xmlns:c16="http://schemas.microsoft.com/office/drawing/2014/chart" uri="{C3380CC4-5D6E-409C-BE32-E72D297353CC}">
              <c16:uniqueId val="{00000000-BFD7-418E-8428-26B4B5E9DA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1589</c:v>
                </c:pt>
                <c:pt idx="1">
                  <c:v>1589</c:v>
                </c:pt>
                <c:pt idx="2">
                  <c:v>1589</c:v>
                </c:pt>
              </c:numCache>
            </c:numRef>
          </c:val>
          <c:extLst>
            <c:ext xmlns:c16="http://schemas.microsoft.com/office/drawing/2014/chart" uri="{C3380CC4-5D6E-409C-BE32-E72D297353CC}">
              <c16:uniqueId val="{00000001-BFD7-418E-8428-26B4B5E9DA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1794</c:v>
                </c:pt>
                <c:pt idx="1">
                  <c:v>1583</c:v>
                </c:pt>
                <c:pt idx="2">
                  <c:v>1433</c:v>
                </c:pt>
              </c:numCache>
            </c:numRef>
          </c:val>
          <c:extLst>
            <c:ext xmlns:c16="http://schemas.microsoft.com/office/drawing/2014/chart" uri="{C3380CC4-5D6E-409C-BE32-E72D297353CC}">
              <c16:uniqueId val="{00000002-BFD7-418E-8428-26B4B5E9DAAF}"/>
            </c:ext>
          </c:extLst>
        </c:ser>
        <c:dLbls>
          <c:showLegendKey val="0"/>
          <c:showVal val="0"/>
          <c:showCatName val="0"/>
          <c:showSerName val="0"/>
          <c:showPercent val="0"/>
          <c:showBubbleSize val="0"/>
        </c:dLbls>
        <c:gapWidth val="120"/>
        <c:overlap val="100"/>
        <c:axId val="170651008"/>
        <c:axId val="170652800"/>
      </c:barChart>
      <c:catAx>
        <c:axId val="17065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0652800"/>
        <c:crosses val="autoZero"/>
        <c:auto val="1"/>
        <c:lblAlgn val="ctr"/>
        <c:lblOffset val="100"/>
        <c:tickLblSkip val="1"/>
        <c:tickMarkSkip val="1"/>
        <c:noMultiLvlLbl val="0"/>
      </c:catAx>
      <c:valAx>
        <c:axId val="170652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065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{2F363CA8-C07C-4232-80DD-A6ECBCE0346E}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4DC-42BE-B917-78612428A8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{94954622-56B6-4E4E-A218-1CC917C465F3}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DC-42BE-B917-78612428A8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{11A61089-A5F2-4D00-BFB3-F29F65E7858F}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DC-42BE-B917-78612428A8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{7E6304B1-B126-4DB6-8FAD-525EEEDBCF7F}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DC-42BE-B917-78612428A8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{8C5FE5DE-5EFE-451E-AD7A-A1BB0F3A626C}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DC-42BE-B917-78612428A81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{EE6575B4-F291-4B6E-9BCE-396D8CCD09A2}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4DC-42BE-B917-78612428A81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{4A1029C9-0113-49C3-9DDE-A3971D151CAE}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4DC-42BE-B917-78612428A81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{FBDDD3DA-B239-49ED-9502-96B96B78D599}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4DC-42BE-B917-78612428A81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{862128F7-8C20-4CF5-BB55-6CE8E9348C95}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4DC-42BE-B917-78612428A8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69.5</c:v>
                </c:pt>
                <c:pt idx="16">
                  <c:v>60.3</c:v>
                </c:pt>
                <c:pt idx="24">
                  <c:v>61.4</c:v>
                </c:pt>
                <c:pt idx="32">
                  <c:v>62.5</c:v>
                </c:pt>
              </c:numCache>
            </c:numRef>
          </c:xVal>
          <c:yVal>
            <c:numRef>
              <c:f>公会計指標分析・財政指標組合せ分析表!$BP$51:$DC$51</c:f>
              <c:numCache>
                <c:formatCode>#,##0.0;"▲ "#,##0.0</c:formatCode>
                <c:ptCount val="40"/>
                <c:pt idx="8">
                  <c:v>122.2</c:v>
                </c:pt>
                <c:pt idx="16">
                  <c:v>108.4</c:v>
                </c:pt>
                <c:pt idx="24">
                  <c:v>118.7</c:v>
                </c:pt>
                <c:pt idx="32">
                  <c:v>118.2</c:v>
                </c:pt>
              </c:numCache>
            </c:numRef>
          </c:yVal>
          <c:smooth val="0"/>
          <c:extLst>
            <c:ext xmlns:c16="http://schemas.microsoft.com/office/drawing/2014/chart" uri="{C3380CC4-5D6E-409C-BE32-E72D297353CC}">
              <c16:uniqueId val="{00000009-94DC-42BE-B917-78612428A8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{4EF7F8AC-B128-4355-9441-4FA6EE34009A}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4DC-42BE-B917-78612428A8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{22120BA3-1E90-43AE-8620-81D670B3BA1B}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DC-42BE-B917-78612428A8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{9FDADC7A-1F95-45FA-ACD3-8ED74F15F8CA}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DC-42BE-B917-78612428A8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{3185BB23-B1F1-4D83-B8AF-C488116C468B}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DC-42BE-B917-78612428A8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{A4BE5154-2FAE-40DC-A957-D8FE8A9021DA}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DC-42BE-B917-78612428A81A}"/>
                </c:ext>
              </c:extLst>
            </c:dLbl>
            <c:dLbl>
              <c:idx val="8"/>
              <c:layout>
                <c:manualLayout>
                  <c:x val="-2.5090986186291832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{A08C1623-19D3-459D-AE30-B727DDDF43C9}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4DC-42BE-B917-78612428A81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{CF7B41DE-8692-49C2-B367-D2E3E61CADE7}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4DC-42BE-B917-78612428A81A}"/>
                </c:ext>
              </c:extLst>
            </c:dLbl>
            <c:dLbl>
              <c:idx val="24"/>
              <c:layout>
                <c:manualLayout>
                  <c:x val="-3.919941475285277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{71BC7890-A742-405B-A18E-E4B3278BCC2A}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4DC-42BE-B917-78612428A81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{91551B67-B513-4D69-9292-C7C68F26983A}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4DC-42BE-B917-78612428A8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94DC-42BE-B917-78612428A81A}"/>
            </c:ext>
          </c:extLst>
        </c:ser>
        <c:dLbls>
          <c:showLegendKey val="0"/>
          <c:showVal val="1"/>
          <c:showCatName val="0"/>
          <c:showSerName val="0"/>
          <c:showPercent val="0"/>
          <c:showBubbleSize val="0"/>
        </c:dLbls>
        <c:axId val="46179840"/>
        <c:axId val="46181760"/>
      </c:scatterChart>
      <c:valAx>
        <c:axId val="4617984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3788330352549875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{CEBA1840-2888-49BD-81C4-2A47FCCB6018}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746-4B36-99E1-9A24A651AE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{34B61FEC-D3A0-42B8-8291-C9885666EEE1}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46-4B36-99E1-9A24A651AE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{2164E874-6A8A-41FE-8BE8-1BA2A9ED6A7B}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46-4B36-99E1-9A24A651AE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{6767077B-C919-433B-AA98-A1275E5134F6}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46-4B36-99E1-9A24A651AE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{D03281E2-C476-495F-9093-D689327B074B}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46-4B36-99E1-9A24A651AEC5}"/>
                </c:ext>
              </c:extLst>
            </c:dLbl>
            <c:dLbl>
              <c:idx val="8"/>
              <c:layout>
                <c:manualLayout>
                  <c:x val="0"/>
                  <c:y val="-1.289191708786931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{E3098E3D-5C0B-4CD1-A9EC-A1E43048332D}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746-4B36-99E1-9A24A651AEC5}"/>
                </c:ext>
              </c:extLst>
            </c:dLbl>
            <c:dLbl>
              <c:idx val="16"/>
              <c:layout>
                <c:manualLayout>
                  <c:x val="0"/>
                  <c:y val="1.347688585642784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{F9407CD5-5171-49BF-B8D3-FC4A7CE8A732}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746-4B36-99E1-9A24A651AEC5}"/>
                </c:ext>
              </c:extLst>
            </c:dLbl>
            <c:dLbl>
              <c:idx val="24"/>
              <c:layout>
                <c:manualLayout>
                  <c:x val="0"/>
                  <c:y val="3.825226538402784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{9EAF2AF7-978E-4F06-B627-2010B58AEC48}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746-4B36-99E1-9A24A651AEC5}"/>
                </c:ext>
              </c:extLst>
            </c:dLbl>
            <c:dLbl>
              <c:idx val="32"/>
              <c:layout>
                <c:manualLayout>
                  <c:x val="0"/>
                  <c:y val="-2.9188503103279866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{1F42DC8A-2177-4772-99B2-60045B4714C5}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746-4B36-99E1-9A24A651AE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11.5</c:v>
                </c:pt>
                <c:pt idx="16">
                  <c:v>11.6</c:v>
                </c:pt>
                <c:pt idx="24">
                  <c:v>11.7</c:v>
                </c:pt>
                <c:pt idx="32">
                  <c:v>11.7</c:v>
                </c:pt>
              </c:numCache>
            </c:numRef>
          </c:xVal>
          <c:yVal>
            <c:numRef>
              <c:f>公会計指標分析・財政指標組合せ分析表!$BP$73:$DC$73</c:f>
              <c:numCache>
                <c:formatCode>#,##0.0;"▲ "#,##0.0</c:formatCode>
                <c:ptCount val="40"/>
                <c:pt idx="0">
                  <c:v>124.6</c:v>
                </c:pt>
                <c:pt idx="8">
                  <c:v>122.2</c:v>
                </c:pt>
                <c:pt idx="16">
                  <c:v>108.4</c:v>
                </c:pt>
                <c:pt idx="24">
                  <c:v>118.7</c:v>
                </c:pt>
                <c:pt idx="32">
                  <c:v>118.2</c:v>
                </c:pt>
              </c:numCache>
            </c:numRef>
          </c:yVal>
          <c:smooth val="0"/>
          <c:extLst>
            <c:ext xmlns:c16="http://schemas.microsoft.com/office/drawing/2014/chart" uri="{C3380CC4-5D6E-409C-BE32-E72D297353CC}">
              <c16:uniqueId val="{00000009-1746-4B36-99E1-9A24A651AE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{D220B854-F8FA-4916-A5E9-9D91BF58B020}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746-4B36-99E1-9A24A651AE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{19B9C353-8947-4C66-8FFB-4C1ABB4594D4}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46-4B36-99E1-9A24A651AE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{53199ABC-E69D-4F86-AB38-DB90B57BCA58}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46-4B36-99E1-9A24A651AE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{2F1F75BF-67AA-4B9E-9BBC-9AB65A9F1107}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46-4B36-99E1-9A24A651AE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{0995332A-B189-46A1-806D-4CE90D19A5E9}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46-4B36-99E1-9A24A651AEC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{F91736F7-B971-4CC4-9849-F4D9BD64F007}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746-4B36-99E1-9A24A651AEC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{586FED0A-F36B-4C2D-9BB0-19FF68DEF6C6}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746-4B36-99E1-9A24A651AEC5}"/>
                </c:ext>
              </c:extLst>
            </c:dLbl>
            <c:dLbl>
              <c:idx val="24"/>
              <c:layout>
                <c:manualLayout>
                  <c:x val="-3.0885360667714277E-2"/>
                  <c:y val="-6.935065041814307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{DE0F30CD-E54D-452F-83F6-97D1EF3B2961}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746-4B36-99E1-9A24A651AEC5}"/>
                </c:ext>
              </c:extLst>
            </c:dLbl>
            <c:dLbl>
              <c:idx val="32"/>
              <c:layout>
                <c:manualLayout>
                  <c:x val="-3.2510622570506992E-2"/>
                  <c:y val="-5.548264375744490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{0E5E29C4-2325-45E4-8153-946009ADAC29}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746-4B36-99E1-9A24A651AE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1746-4B36-99E1-9A24A651AEC5}"/>
            </c:ext>
          </c:extLst>
        </c:ser>
        <c:dLbls>
          <c:showLegendKey val="0"/>
          <c:showVal val="1"/>
          <c:showCatName val="0"/>
          <c:showSerName val="0"/>
          <c:showPercent val="0"/>
          <c:showBubbleSize val="0"/>
        </c:dLbls>
        <c:axId val="84219776"/>
        <c:axId val="84234240"/>
      </c:scatterChart>
      <c:valAx>
        <c:axId val="84219776"/>
        <c:scaling>
          <c:orientation val="minMax"/>
          <c:max val="12.2"/>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年度で公共用地先行取得事業への繰出金の減により平成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公営企業債の元利償還金に対する繰入金については、下水道事業への基準内繰入金が増加しているため、増加傾向となっている。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満期一括償還の地方債を利用していない。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一般会計等に係る地方債の現在高の増加については、主に臨時財政対策債の借入が多額となっているためである。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公営企業債等繰入見込額の減少については、主に下水道事業及び土地造成事業で地方債の残高が減少しているためである。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充当可能基金については、財政調整基金の比率が大きいため、財政調整基金の増減が大きく影響する。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充当可能特定歳入の減少については、公共用地先行取得事業の減少にあわせて、公債費の償還に充当する国庫支出金が減少しているためである。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基準財政需要額算入見込額の増加については、主に臨時財政対策債の借入が増加しているためである。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和歌山県和歌山市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基金全体のうち、財政調整基金の占める割合が概ね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以上であり、財政調整基金の増減が基金全体の増減に大きく影響する。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年度においても財源不足が生じたため、取崩額が多額となった。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財政調整基金については、令和元年度においても取崩額は多額になると見込まれるが、その後は収支の均衡を図り、概ね標準財政規模の</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程度となるように努める。また、特定目的基金についても、概ね現状水準は維持していきたい。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公共施設及び教育施設の整備、交通事故による遺児の福祉の向上、長寿社会における事業の推進、市有建物の災害復旧等に対する使途のため基金を保有している。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教育施設整備基金において、小学校のプールの整備に充当する目的で取崩を行ったため、平成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概ね現状水準は維持していきたい。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年度においても財源不足が生じたため、取崩額が多額となった。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運用による利子の積立により微増となっている。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概ね現状水準は維持していきたい。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368,835
365,394
208.84
151,212,422
149,899,273
385,502
79,033,709
177,188,095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年度と比較すると</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各施設の老朽化が進んでいるため、公共施設総合管理計画に基づき、長期的な視点から公共施設の更新、統廃合等を進めていく必要がある。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77" name="楕円 76"/>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26052</xdr:rowOff>
    </xdr:from>
    <xdr:ext cx="405111" cy="259045"/>
    <xdr:sp macro="" textlink="">
      <xdr:nvSpPr>
        <xdr:cNvPr id="78" name="有形固定資産減価償却率該当値テキスト"/>
        <xdr:cNvSpPr txBox="1"/>
      </xdr:nvSpPr>
      <xdr:spPr>
        <a:xfrm>
          <a:off x="4813300"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50673</xdr:rowOff>
    </xdr:from>
    <xdr:to>
      <xdr:col>19</xdr:col>
      <xdr:colOff>187325</xdr:colOff>
      <xdr:row>31</xdr:row>
      <xdr:rowOff>152273</xdr:rowOff>
    </xdr:to>
    <xdr:sp macro="" textlink="">
      <xdr:nvSpPr>
        <xdr:cNvPr id="79" name="楕円 78"/>
        <xdr:cNvSpPr/>
      </xdr:nvSpPr>
      <xdr:spPr>
        <a:xfrm>
          <a:off x="4000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101473</xdr:rowOff>
    </xdr:to>
    <xdr:cxnSp macro="">
      <xdr:nvCxnSpPr>
        <xdr:cNvPr id="80" name="直線コネクタ 79"/>
        <xdr:cNvCxnSpPr/>
      </xdr:nvCxnSpPr>
      <xdr:spPr>
        <a:xfrm flipV="1">
          <a:off x="4051300" y="614045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98171</xdr:rowOff>
    </xdr:from>
    <xdr:to>
      <xdr:col>15</xdr:col>
      <xdr:colOff>187325</xdr:colOff>
      <xdr:row>32</xdr:row>
      <xdr:rowOff>28321</xdr:rowOff>
    </xdr:to>
    <xdr:sp macro="" textlink="">
      <xdr:nvSpPr>
        <xdr:cNvPr id="81" name="楕円 80"/>
        <xdr:cNvSpPr/>
      </xdr:nvSpPr>
      <xdr:spPr>
        <a:xfrm>
          <a:off x="3238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101473</xdr:rowOff>
    </xdr:from>
    <xdr:to>
      <xdr:col>19</xdr:col>
      <xdr:colOff>136525</xdr:colOff>
      <xdr:row>31</xdr:row>
      <xdr:rowOff>148971</xdr:rowOff>
    </xdr:to>
    <xdr:cxnSp macro="">
      <xdr:nvCxnSpPr>
        <xdr:cNvPr id="82" name="直線コネクタ 81"/>
        <xdr:cNvCxnSpPr/>
      </xdr:nvCxnSpPr>
      <xdr:spPr>
        <a:xfrm flipV="1">
          <a:off x="3289300" y="618794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3" name="楕円 82"/>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31</xdr:row>
      <xdr:rowOff>148971</xdr:rowOff>
    </xdr:to>
    <xdr:cxnSp macro="">
      <xdr:nvCxnSpPr>
        <xdr:cNvPr id="84" name="直線コネクタ 83"/>
        <xdr:cNvCxnSpPr/>
      </xdr:nvCxnSpPr>
      <xdr:spPr>
        <a:xfrm>
          <a:off x="2527300" y="5838190"/>
          <a:ext cx="762000" cy="3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7" name="n_3aveValue有形固定資産減価償却率"/>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168800</xdr:rowOff>
    </xdr:from>
    <xdr:ext cx="405111" cy="259045"/>
    <xdr:sp macro="" textlink="">
      <xdr:nvSpPr>
        <xdr:cNvPr id="88" name="n_1mainValue有形固定資産減価償却率"/>
        <xdr:cNvSpPr txBox="1"/>
      </xdr:nvSpPr>
      <xdr:spPr>
        <a:xfrm>
          <a:off x="38360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89" name="n_2mainValue有形固定資産減価償却率"/>
        <xdr:cNvSpPr txBox="1"/>
      </xdr:nvSpPr>
      <xdr:spPr>
        <a:xfrm>
          <a:off x="30867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0" name="n_3main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全国平均、和歌山県平均及び類似団体平均と比較して非常に高い水準にある。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今後は、普通建設事業費の削減により、地方債の発行額及び財政調整基金の取り崩し額の抑制を図ることにより、債務償還比率の改善を図る。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36597</xdr:rowOff>
    </xdr:from>
    <xdr:to>
      <xdr:col>76</xdr:col>
      <xdr:colOff>73025</xdr:colOff>
      <xdr:row>27</xdr:row>
      <xdr:rowOff>138197</xdr:rowOff>
    </xdr:to>
    <xdr:sp macro="" textlink="">
      <xdr:nvSpPr>
        <xdr:cNvPr id="132" name="楕円 131"/>
        <xdr:cNvSpPr/>
      </xdr:nvSpPr>
      <xdr:spPr>
        <a:xfrm>
          <a:off x="14744700" y="54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59474</xdr:rowOff>
    </xdr:from>
    <xdr:ext cx="560923" cy="259045"/>
    <xdr:sp macro="" textlink="">
      <xdr:nvSpPr>
        <xdr:cNvPr id="133" name="債務償還比率該当値テキスト"/>
        <xdr:cNvSpPr txBox="1"/>
      </xdr:nvSpPr>
      <xdr:spPr>
        <a:xfrm>
          <a:off x="14846300" y="52886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27362</xdr:rowOff>
    </xdr:from>
    <xdr:to>
      <xdr:col>72</xdr:col>
      <xdr:colOff>123825</xdr:colOff>
      <xdr:row>27</xdr:row>
      <xdr:rowOff>128962</xdr:rowOff>
    </xdr:to>
    <xdr:sp macro="" textlink="">
      <xdr:nvSpPr>
        <xdr:cNvPr id="134" name="楕円 133"/>
        <xdr:cNvSpPr/>
      </xdr:nvSpPr>
      <xdr:spPr>
        <a:xfrm>
          <a:off x="14033500" y="54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78162</xdr:rowOff>
    </xdr:from>
    <xdr:to>
      <xdr:col>76</xdr:col>
      <xdr:colOff>22225</xdr:colOff>
      <xdr:row>27</xdr:row>
      <xdr:rowOff>87397</xdr:rowOff>
    </xdr:to>
    <xdr:cxnSp macro="">
      <xdr:nvCxnSpPr>
        <xdr:cNvPr id="135" name="直線コネクタ 134"/>
        <xdr:cNvCxnSpPr/>
      </xdr:nvCxnSpPr>
      <xdr:spPr>
        <a:xfrm>
          <a:off x="14084300" y="5478837"/>
          <a:ext cx="711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6"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145489</xdr:rowOff>
    </xdr:from>
    <xdr:ext cx="560923" cy="259045"/>
    <xdr:sp macro="" textlink="">
      <xdr:nvSpPr>
        <xdr:cNvPr id="137" name="n_1mainValue債務償還比率"/>
        <xdr:cNvSpPr txBox="1"/>
      </xdr:nvSpPr>
      <xdr:spPr>
        <a:xfrm>
          <a:off x="13791138" y="52032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368,835
365,394
208.84
151,212,422
149,899,273
385,502
79,033,709
177,188,095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1" name="楕円 70"/>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2" name="【道路】&#10;有形固定資産減価償却率該当値テキスト"/>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3" name="楕円 72"/>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70485</xdr:rowOff>
    </xdr:to>
    <xdr:cxnSp macro="">
      <xdr:nvCxnSpPr>
        <xdr:cNvPr id="74" name="直線コネクタ 73"/>
        <xdr:cNvCxnSpPr/>
      </xdr:nvCxnSpPr>
      <xdr:spPr>
        <a:xfrm flipV="1">
          <a:off x="3797300" y="65493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50165</xdr:rowOff>
    </xdr:from>
    <xdr:to>
      <xdr:col>15</xdr:col>
      <xdr:colOff>101600</xdr:colOff>
      <xdr:row>38</xdr:row>
      <xdr:rowOff>151765</xdr:rowOff>
    </xdr:to>
    <xdr:sp macro="" textlink="">
      <xdr:nvSpPr>
        <xdr:cNvPr id="75" name="楕円 74"/>
        <xdr:cNvSpPr/>
      </xdr:nvSpPr>
      <xdr:spPr>
        <a:xfrm>
          <a:off x="2857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100965</xdr:rowOff>
    </xdr:to>
    <xdr:cxnSp macro="">
      <xdr:nvCxnSpPr>
        <xdr:cNvPr id="76" name="直線コネクタ 75"/>
        <xdr:cNvCxnSpPr/>
      </xdr:nvCxnSpPr>
      <xdr:spPr>
        <a:xfrm flipV="1">
          <a:off x="2908300" y="65855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80645</xdr:rowOff>
    </xdr:from>
    <xdr:to>
      <xdr:col>10</xdr:col>
      <xdr:colOff>165100</xdr:colOff>
      <xdr:row>39</xdr:row>
      <xdr:rowOff>10795</xdr:rowOff>
    </xdr:to>
    <xdr:sp macro="" textlink="">
      <xdr:nvSpPr>
        <xdr:cNvPr id="77" name="楕円 76"/>
        <xdr:cNvSpPr/>
      </xdr:nvSpPr>
      <xdr:spPr>
        <a:xfrm>
          <a:off x="1968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100965</xdr:rowOff>
    </xdr:from>
    <xdr:to>
      <xdr:col>15</xdr:col>
      <xdr:colOff>50800</xdr:colOff>
      <xdr:row>38</xdr:row>
      <xdr:rowOff>131445</xdr:rowOff>
    </xdr:to>
    <xdr:cxnSp macro="">
      <xdr:nvCxnSpPr>
        <xdr:cNvPr id="78" name="直線コネクタ 77"/>
        <xdr:cNvCxnSpPr/>
      </xdr:nvCxnSpPr>
      <xdr:spPr>
        <a:xfrm flipV="1">
          <a:off x="2019300" y="66160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82" name="n_1main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142892</xdr:rowOff>
    </xdr:from>
    <xdr:ext cx="405111" cy="259045"/>
    <xdr:sp macro="" textlink="">
      <xdr:nvSpPr>
        <xdr:cNvPr id="83" name="n_2mainValue【道路】&#10;有形固定資産減価償却率"/>
        <xdr:cNvSpPr txBox="1"/>
      </xdr:nvSpPr>
      <xdr:spPr>
        <a:xfrm>
          <a:off x="2705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1922</xdr:rowOff>
    </xdr:from>
    <xdr:ext cx="405111" cy="259045"/>
    <xdr:sp macro="" textlink="">
      <xdr:nvSpPr>
        <xdr:cNvPr id="84" name="n_3mainValue【道路】&#10;有形固定資産減価償却率"/>
        <xdr:cNvSpPr txBox="1"/>
      </xdr:nvSpPr>
      <xdr:spPr>
        <a:xfrm>
          <a:off x="1816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11"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51849</xdr:rowOff>
    </xdr:from>
    <xdr:to>
      <xdr:col>55</xdr:col>
      <xdr:colOff>50800</xdr:colOff>
      <xdr:row>39</xdr:row>
      <xdr:rowOff>153449</xdr:rowOff>
    </xdr:to>
    <xdr:sp macro="" textlink="">
      <xdr:nvSpPr>
        <xdr:cNvPr id="121" name="楕円 120"/>
        <xdr:cNvSpPr/>
      </xdr:nvSpPr>
      <xdr:spPr>
        <a:xfrm>
          <a:off x="10426700" y="67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74726</xdr:rowOff>
    </xdr:from>
    <xdr:ext cx="534377" cy="259045"/>
    <xdr:sp macro="" textlink="">
      <xdr:nvSpPr>
        <xdr:cNvPr id="122" name="【道路】&#10;一人当たり延長該当値テキスト"/>
        <xdr:cNvSpPr txBox="1"/>
      </xdr:nvSpPr>
      <xdr:spPr>
        <a:xfrm>
          <a:off x="10515600" y="65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54912</xdr:rowOff>
    </xdr:from>
    <xdr:to>
      <xdr:col>50</xdr:col>
      <xdr:colOff>165100</xdr:colOff>
      <xdr:row>39</xdr:row>
      <xdr:rowOff>156512</xdr:rowOff>
    </xdr:to>
    <xdr:sp macro="" textlink="">
      <xdr:nvSpPr>
        <xdr:cNvPr id="123" name="楕円 122"/>
        <xdr:cNvSpPr/>
      </xdr:nvSpPr>
      <xdr:spPr>
        <a:xfrm>
          <a:off x="9588500" y="67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102649</xdr:rowOff>
    </xdr:from>
    <xdr:to>
      <xdr:col>55</xdr:col>
      <xdr:colOff>0</xdr:colOff>
      <xdr:row>39</xdr:row>
      <xdr:rowOff>105712</xdr:rowOff>
    </xdr:to>
    <xdr:cxnSp macro="">
      <xdr:nvCxnSpPr>
        <xdr:cNvPr id="124" name="直線コネクタ 123"/>
        <xdr:cNvCxnSpPr/>
      </xdr:nvCxnSpPr>
      <xdr:spPr>
        <a:xfrm flipV="1">
          <a:off x="9639300" y="6789199"/>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14176</xdr:rowOff>
    </xdr:from>
    <xdr:to>
      <xdr:col>46</xdr:col>
      <xdr:colOff>38100</xdr:colOff>
      <xdr:row>41</xdr:row>
      <xdr:rowOff>115776</xdr:rowOff>
    </xdr:to>
    <xdr:sp macro="" textlink="">
      <xdr:nvSpPr>
        <xdr:cNvPr id="125" name="楕円 124"/>
        <xdr:cNvSpPr/>
      </xdr:nvSpPr>
      <xdr:spPr>
        <a:xfrm>
          <a:off x="8699500" y="70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105712</xdr:rowOff>
    </xdr:from>
    <xdr:to>
      <xdr:col>50</xdr:col>
      <xdr:colOff>114300</xdr:colOff>
      <xdr:row>41</xdr:row>
      <xdr:rowOff>64976</xdr:rowOff>
    </xdr:to>
    <xdr:cxnSp macro="">
      <xdr:nvCxnSpPr>
        <xdr:cNvPr id="126" name="直線コネクタ 125"/>
        <xdr:cNvCxnSpPr/>
      </xdr:nvCxnSpPr>
      <xdr:spPr>
        <a:xfrm flipV="1">
          <a:off x="8750300" y="6792262"/>
          <a:ext cx="889000" cy="3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13559</xdr:rowOff>
    </xdr:from>
    <xdr:to>
      <xdr:col>41</xdr:col>
      <xdr:colOff>101600</xdr:colOff>
      <xdr:row>41</xdr:row>
      <xdr:rowOff>115159</xdr:rowOff>
    </xdr:to>
    <xdr:sp macro="" textlink="">
      <xdr:nvSpPr>
        <xdr:cNvPr id="127" name="楕円 126"/>
        <xdr:cNvSpPr/>
      </xdr:nvSpPr>
      <xdr:spPr>
        <a:xfrm>
          <a:off x="7810500" y="70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64359</xdr:rowOff>
    </xdr:from>
    <xdr:to>
      <xdr:col>45</xdr:col>
      <xdr:colOff>177800</xdr:colOff>
      <xdr:row>41</xdr:row>
      <xdr:rowOff>64976</xdr:rowOff>
    </xdr:to>
    <xdr:cxnSp macro="">
      <xdr:nvCxnSpPr>
        <xdr:cNvPr id="128" name="直線コネクタ 127"/>
        <xdr:cNvCxnSpPr/>
      </xdr:nvCxnSpPr>
      <xdr:spPr>
        <a:xfrm>
          <a:off x="7861300" y="7093809"/>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9"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1589</xdr:rowOff>
    </xdr:from>
    <xdr:ext cx="534377" cy="259045"/>
    <xdr:sp macro="" textlink="">
      <xdr:nvSpPr>
        <xdr:cNvPr id="132" name="n_1mainValue【道路】&#10;一人当たり延長"/>
        <xdr:cNvSpPr txBox="1"/>
      </xdr:nvSpPr>
      <xdr:spPr>
        <a:xfrm>
          <a:off x="9359411" y="65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106903</xdr:rowOff>
    </xdr:from>
    <xdr:ext cx="469744" cy="259045"/>
    <xdr:sp macro="" textlink="">
      <xdr:nvSpPr>
        <xdr:cNvPr id="133" name="n_2mainValue【道路】&#10;一人当たり延長"/>
        <xdr:cNvSpPr txBox="1"/>
      </xdr:nvSpPr>
      <xdr:spPr>
        <a:xfrm>
          <a:off x="8515427" y="713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106286</xdr:rowOff>
    </xdr:from>
    <xdr:ext cx="469744" cy="259045"/>
    <xdr:sp macro="" textlink="">
      <xdr:nvSpPr>
        <xdr:cNvPr id="134" name="n_3mainValue【道路】&#10;一人当たり延長"/>
        <xdr:cNvSpPr txBox="1"/>
      </xdr:nvSpPr>
      <xdr:spPr>
        <a:xfrm>
          <a:off x="7626427" y="71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xdr:rowOff>
    </xdr:from>
    <xdr:to>
      <xdr:col>24</xdr:col>
      <xdr:colOff>114300</xdr:colOff>
      <xdr:row>56</xdr:row>
      <xdr:rowOff>111760</xdr:rowOff>
    </xdr:to>
    <xdr:sp macro="" textlink="">
      <xdr:nvSpPr>
        <xdr:cNvPr id="173" name="楕円 172"/>
        <xdr:cNvSpPr/>
      </xdr:nvSpPr>
      <xdr:spPr>
        <a:xfrm>
          <a:off x="4584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96537</xdr:rowOff>
    </xdr:from>
    <xdr:ext cx="405111" cy="259045"/>
    <xdr:sp macro="" textlink="">
      <xdr:nvSpPr>
        <xdr:cNvPr id="174" name="【橋りょう・トンネル】&#10;有形固定資産減価償却率該当値テキスト"/>
        <xdr:cNvSpPr txBox="1"/>
      </xdr:nvSpPr>
      <xdr:spPr>
        <a:xfrm>
          <a:off x="4673600"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36830</xdr:rowOff>
    </xdr:from>
    <xdr:to>
      <xdr:col>20</xdr:col>
      <xdr:colOff>38100</xdr:colOff>
      <xdr:row>56</xdr:row>
      <xdr:rowOff>138430</xdr:rowOff>
    </xdr:to>
    <xdr:sp macro="" textlink="">
      <xdr:nvSpPr>
        <xdr:cNvPr id="175" name="楕円 174"/>
        <xdr:cNvSpPr/>
      </xdr:nvSpPr>
      <xdr:spPr>
        <a:xfrm>
          <a:off x="3746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60960</xdr:rowOff>
    </xdr:from>
    <xdr:to>
      <xdr:col>24</xdr:col>
      <xdr:colOff>63500</xdr:colOff>
      <xdr:row>56</xdr:row>
      <xdr:rowOff>87630</xdr:rowOff>
    </xdr:to>
    <xdr:cxnSp macro="">
      <xdr:nvCxnSpPr>
        <xdr:cNvPr id="176" name="直線コネクタ 175"/>
        <xdr:cNvCxnSpPr/>
      </xdr:nvCxnSpPr>
      <xdr:spPr>
        <a:xfrm flipV="1">
          <a:off x="3797300" y="96621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145415</xdr:rowOff>
    </xdr:from>
    <xdr:to>
      <xdr:col>15</xdr:col>
      <xdr:colOff>101600</xdr:colOff>
      <xdr:row>57</xdr:row>
      <xdr:rowOff>75565</xdr:rowOff>
    </xdr:to>
    <xdr:sp macro="" textlink="">
      <xdr:nvSpPr>
        <xdr:cNvPr id="177" name="楕円 176"/>
        <xdr:cNvSpPr/>
      </xdr:nvSpPr>
      <xdr:spPr>
        <a:xfrm>
          <a:off x="2857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87630</xdr:rowOff>
    </xdr:from>
    <xdr:to>
      <xdr:col>19</xdr:col>
      <xdr:colOff>177800</xdr:colOff>
      <xdr:row>57</xdr:row>
      <xdr:rowOff>24765</xdr:rowOff>
    </xdr:to>
    <xdr:cxnSp macro="">
      <xdr:nvCxnSpPr>
        <xdr:cNvPr id="178" name="直線コネクタ 177"/>
        <xdr:cNvCxnSpPr/>
      </xdr:nvCxnSpPr>
      <xdr:spPr>
        <a:xfrm flipV="1">
          <a:off x="2908300" y="96888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153035</xdr:rowOff>
    </xdr:from>
    <xdr:to>
      <xdr:col>10</xdr:col>
      <xdr:colOff>165100</xdr:colOff>
      <xdr:row>56</xdr:row>
      <xdr:rowOff>83185</xdr:rowOff>
    </xdr:to>
    <xdr:sp macro="" textlink="">
      <xdr:nvSpPr>
        <xdr:cNvPr id="179" name="楕円 178"/>
        <xdr:cNvSpPr/>
      </xdr:nvSpPr>
      <xdr:spPr>
        <a:xfrm>
          <a:off x="1968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32385</xdr:rowOff>
    </xdr:from>
    <xdr:to>
      <xdr:col>15</xdr:col>
      <xdr:colOff>50800</xdr:colOff>
      <xdr:row>57</xdr:row>
      <xdr:rowOff>24765</xdr:rowOff>
    </xdr:to>
    <xdr:cxnSp macro="">
      <xdr:nvCxnSpPr>
        <xdr:cNvPr id="180" name="直線コネクタ 179"/>
        <xdr:cNvCxnSpPr/>
      </xdr:nvCxnSpPr>
      <xdr:spPr>
        <a:xfrm>
          <a:off x="2019300" y="963358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154957</xdr:rowOff>
    </xdr:from>
    <xdr:ext cx="405111" cy="259045"/>
    <xdr:sp macro="" textlink="">
      <xdr:nvSpPr>
        <xdr:cNvPr id="184" name="n_1mainValue【橋りょう・トンネル】&#10;有形固定資産減価償却率"/>
        <xdr:cNvSpPr txBox="1"/>
      </xdr:nvSpPr>
      <xdr:spPr>
        <a:xfrm>
          <a:off x="35820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92092</xdr:rowOff>
    </xdr:from>
    <xdr:ext cx="405111" cy="259045"/>
    <xdr:sp macro="" textlink="">
      <xdr:nvSpPr>
        <xdr:cNvPr id="185" name="n_2mainValue【橋りょう・トンネル】&#10;有形固定資産減価償却率"/>
        <xdr:cNvSpPr txBox="1"/>
      </xdr:nvSpPr>
      <xdr:spPr>
        <a:xfrm>
          <a:off x="27057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99712</xdr:rowOff>
    </xdr:from>
    <xdr:ext cx="405111" cy="259045"/>
    <xdr:sp macro="" textlink="">
      <xdr:nvSpPr>
        <xdr:cNvPr id="186" name="n_3mainValue【橋りょう・トンネル】&#10;有形固定資産減価償却率"/>
        <xdr:cNvSpPr txBox="1"/>
      </xdr:nvSpPr>
      <xdr:spPr>
        <a:xfrm>
          <a:off x="18167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47283</xdr:rowOff>
    </xdr:from>
    <xdr:to>
      <xdr:col>55</xdr:col>
      <xdr:colOff>50800</xdr:colOff>
      <xdr:row>61</xdr:row>
      <xdr:rowOff>148883</xdr:rowOff>
    </xdr:to>
    <xdr:sp macro="" textlink="">
      <xdr:nvSpPr>
        <xdr:cNvPr id="223" name="楕円 222"/>
        <xdr:cNvSpPr/>
      </xdr:nvSpPr>
      <xdr:spPr>
        <a:xfrm>
          <a:off x="10426700" y="105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25710</xdr:rowOff>
    </xdr:from>
    <xdr:ext cx="534377" cy="259045"/>
    <xdr:sp macro="" textlink="">
      <xdr:nvSpPr>
        <xdr:cNvPr id="224" name="【橋りょう・トンネル】&#10;一人当たり有形固定資産（償却資産）額該当値テキスト"/>
        <xdr:cNvSpPr txBox="1"/>
      </xdr:nvSpPr>
      <xdr:spPr>
        <a:xfrm>
          <a:off x="10515600" y="104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51137</xdr:rowOff>
    </xdr:from>
    <xdr:to>
      <xdr:col>50</xdr:col>
      <xdr:colOff>165100</xdr:colOff>
      <xdr:row>61</xdr:row>
      <xdr:rowOff>152737</xdr:rowOff>
    </xdr:to>
    <xdr:sp macro="" textlink="">
      <xdr:nvSpPr>
        <xdr:cNvPr id="225" name="楕円 224"/>
        <xdr:cNvSpPr/>
      </xdr:nvSpPr>
      <xdr:spPr>
        <a:xfrm>
          <a:off x="9588500" y="105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98083</xdr:rowOff>
    </xdr:from>
    <xdr:to>
      <xdr:col>55</xdr:col>
      <xdr:colOff>0</xdr:colOff>
      <xdr:row>61</xdr:row>
      <xdr:rowOff>101937</xdr:rowOff>
    </xdr:to>
    <xdr:cxnSp macro="">
      <xdr:nvCxnSpPr>
        <xdr:cNvPr id="226" name="直線コネクタ 225"/>
        <xdr:cNvCxnSpPr/>
      </xdr:nvCxnSpPr>
      <xdr:spPr>
        <a:xfrm flipV="1">
          <a:off x="9639300" y="10556533"/>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161323</xdr:rowOff>
    </xdr:from>
    <xdr:to>
      <xdr:col>46</xdr:col>
      <xdr:colOff>38100</xdr:colOff>
      <xdr:row>62</xdr:row>
      <xdr:rowOff>91473</xdr:rowOff>
    </xdr:to>
    <xdr:sp macro="" textlink="">
      <xdr:nvSpPr>
        <xdr:cNvPr id="227" name="楕円 226"/>
        <xdr:cNvSpPr/>
      </xdr:nvSpPr>
      <xdr:spPr>
        <a:xfrm>
          <a:off x="8699500" y="10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101937</xdr:rowOff>
    </xdr:from>
    <xdr:to>
      <xdr:col>50</xdr:col>
      <xdr:colOff>114300</xdr:colOff>
      <xdr:row>62</xdr:row>
      <xdr:rowOff>40673</xdr:rowOff>
    </xdr:to>
    <xdr:cxnSp macro="">
      <xdr:nvCxnSpPr>
        <xdr:cNvPr id="228" name="直線コネクタ 227"/>
        <xdr:cNvCxnSpPr/>
      </xdr:nvCxnSpPr>
      <xdr:spPr>
        <a:xfrm flipV="1">
          <a:off x="8750300" y="10560387"/>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90791</xdr:rowOff>
    </xdr:from>
    <xdr:to>
      <xdr:col>41</xdr:col>
      <xdr:colOff>101600</xdr:colOff>
      <xdr:row>62</xdr:row>
      <xdr:rowOff>20941</xdr:rowOff>
    </xdr:to>
    <xdr:sp macro="" textlink="">
      <xdr:nvSpPr>
        <xdr:cNvPr id="229" name="楕円 228"/>
        <xdr:cNvSpPr/>
      </xdr:nvSpPr>
      <xdr:spPr>
        <a:xfrm>
          <a:off x="7810500" y="105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141591</xdr:rowOff>
    </xdr:from>
    <xdr:to>
      <xdr:col>45</xdr:col>
      <xdr:colOff>177800</xdr:colOff>
      <xdr:row>62</xdr:row>
      <xdr:rowOff>40673</xdr:rowOff>
    </xdr:to>
    <xdr:cxnSp macro="">
      <xdr:nvCxnSpPr>
        <xdr:cNvPr id="230" name="直線コネクタ 229"/>
        <xdr:cNvCxnSpPr/>
      </xdr:nvCxnSpPr>
      <xdr:spPr>
        <a:xfrm>
          <a:off x="7861300" y="10600041"/>
          <a:ext cx="889000" cy="7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143864</xdr:rowOff>
    </xdr:from>
    <xdr:ext cx="534377" cy="259045"/>
    <xdr:sp macro="" textlink="">
      <xdr:nvSpPr>
        <xdr:cNvPr id="234" name="n_1mainValue【橋りょう・トンネル】&#10;一人当たり有形固定資産（償却資産）額"/>
        <xdr:cNvSpPr txBox="1"/>
      </xdr:nvSpPr>
      <xdr:spPr>
        <a:xfrm>
          <a:off x="9359411" y="1060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82600</xdr:rowOff>
    </xdr:from>
    <xdr:ext cx="534377" cy="259045"/>
    <xdr:sp macro="" textlink="">
      <xdr:nvSpPr>
        <xdr:cNvPr id="235" name="n_2mainValue【橋りょう・トンネル】&#10;一人当たり有形固定資産（償却資産）額"/>
        <xdr:cNvSpPr txBox="1"/>
      </xdr:nvSpPr>
      <xdr:spPr>
        <a:xfrm>
          <a:off x="8483111" y="107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12068</xdr:rowOff>
    </xdr:from>
    <xdr:ext cx="534377" cy="259045"/>
    <xdr:sp macro="" textlink="">
      <xdr:nvSpPr>
        <xdr:cNvPr id="236" name="n_3mainValue【橋りょう・トンネル】&#10;一人当たり有形固定資産（償却資産）額"/>
        <xdr:cNvSpPr txBox="1"/>
      </xdr:nvSpPr>
      <xdr:spPr>
        <a:xfrm>
          <a:off x="7594111" y="106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66"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59689</xdr:rowOff>
    </xdr:from>
    <xdr:to>
      <xdr:col>24</xdr:col>
      <xdr:colOff>114300</xdr:colOff>
      <xdr:row>79</xdr:row>
      <xdr:rowOff>161289</xdr:rowOff>
    </xdr:to>
    <xdr:sp macro="" textlink="">
      <xdr:nvSpPr>
        <xdr:cNvPr id="276" name="楕円 275"/>
        <xdr:cNvSpPr/>
      </xdr:nvSpPr>
      <xdr:spPr>
        <a:xfrm>
          <a:off x="4584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82566</xdr:rowOff>
    </xdr:from>
    <xdr:ext cx="405111" cy="259045"/>
    <xdr:sp macro="" textlink="">
      <xdr:nvSpPr>
        <xdr:cNvPr id="277" name="【公営住宅】&#10;有形固定資産減価償却率該当値テキスト"/>
        <xdr:cNvSpPr txBox="1"/>
      </xdr:nvSpPr>
      <xdr:spPr>
        <a:xfrm>
          <a:off x="4673600"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78" name="楕円 277"/>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110489</xdr:rowOff>
    </xdr:from>
    <xdr:to>
      <xdr:col>24</xdr:col>
      <xdr:colOff>63500</xdr:colOff>
      <xdr:row>80</xdr:row>
      <xdr:rowOff>0</xdr:rowOff>
    </xdr:to>
    <xdr:cxnSp macro="">
      <xdr:nvCxnSpPr>
        <xdr:cNvPr id="279" name="直線コネクタ 278"/>
        <xdr:cNvCxnSpPr/>
      </xdr:nvCxnSpPr>
      <xdr:spPr>
        <a:xfrm flipV="1">
          <a:off x="3797300" y="13655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2539</xdr:rowOff>
    </xdr:from>
    <xdr:to>
      <xdr:col>15</xdr:col>
      <xdr:colOff>101600</xdr:colOff>
      <xdr:row>80</xdr:row>
      <xdr:rowOff>104139</xdr:rowOff>
    </xdr:to>
    <xdr:sp macro="" textlink="">
      <xdr:nvSpPr>
        <xdr:cNvPr id="280" name="楕円 279"/>
        <xdr:cNvSpPr/>
      </xdr:nvSpPr>
      <xdr:spPr>
        <a:xfrm>
          <a:off x="2857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53339</xdr:rowOff>
    </xdr:to>
    <xdr:cxnSp macro="">
      <xdr:nvCxnSpPr>
        <xdr:cNvPr id="281" name="直線コネクタ 280"/>
        <xdr:cNvCxnSpPr/>
      </xdr:nvCxnSpPr>
      <xdr:spPr>
        <a:xfrm flipV="1">
          <a:off x="2908300" y="137160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143511</xdr:rowOff>
    </xdr:from>
    <xdr:to>
      <xdr:col>10</xdr:col>
      <xdr:colOff>165100</xdr:colOff>
      <xdr:row>80</xdr:row>
      <xdr:rowOff>73661</xdr:rowOff>
    </xdr:to>
    <xdr:sp macro="" textlink="">
      <xdr:nvSpPr>
        <xdr:cNvPr id="282" name="楕円 281"/>
        <xdr:cNvSpPr/>
      </xdr:nvSpPr>
      <xdr:spPr>
        <a:xfrm>
          <a:off x="1968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80</xdr:row>
      <xdr:rowOff>53339</xdr:rowOff>
    </xdr:to>
    <xdr:cxnSp macro="">
      <xdr:nvCxnSpPr>
        <xdr:cNvPr id="283" name="直線コネクタ 282"/>
        <xdr:cNvCxnSpPr/>
      </xdr:nvCxnSpPr>
      <xdr:spPr>
        <a:xfrm>
          <a:off x="2019300" y="13738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4"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85"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286" name="n_3aveValue【公営住宅】&#10;有形固定資産減価償却率"/>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287" name="n_1mainValue【公営住宅】&#10;有形固定資産減価償却率"/>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120666</xdr:rowOff>
    </xdr:from>
    <xdr:ext cx="405111" cy="259045"/>
    <xdr:sp macro="" textlink="">
      <xdr:nvSpPr>
        <xdr:cNvPr id="288" name="n_2mainValue【公営住宅】&#10;有形固定資産減価償却率"/>
        <xdr:cNvSpPr txBox="1"/>
      </xdr:nvSpPr>
      <xdr:spPr>
        <a:xfrm>
          <a:off x="2705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90188</xdr:rowOff>
    </xdr:from>
    <xdr:ext cx="405111" cy="259045"/>
    <xdr:sp macro="" textlink="">
      <xdr:nvSpPr>
        <xdr:cNvPr id="289" name="n_3mainValue【公営住宅】&#10;有形固定資産減価償却率"/>
        <xdr:cNvSpPr txBox="1"/>
      </xdr:nvSpPr>
      <xdr:spPr>
        <a:xfrm>
          <a:off x="1816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116078</xdr:rowOff>
    </xdr:from>
    <xdr:to>
      <xdr:col>55</xdr:col>
      <xdr:colOff>50800</xdr:colOff>
      <xdr:row>82</xdr:row>
      <xdr:rowOff>46228</xdr:rowOff>
    </xdr:to>
    <xdr:sp macro="" textlink="">
      <xdr:nvSpPr>
        <xdr:cNvPr id="328" name="楕円 327"/>
        <xdr:cNvSpPr/>
      </xdr:nvSpPr>
      <xdr:spPr>
        <a:xfrm>
          <a:off x="10426700" y="14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138955</xdr:rowOff>
    </xdr:from>
    <xdr:ext cx="469744" cy="259045"/>
    <xdr:sp macro="" textlink="">
      <xdr:nvSpPr>
        <xdr:cNvPr id="329" name="【公営住宅】&#10;一人当たり面積該当値テキスト"/>
        <xdr:cNvSpPr txBox="1"/>
      </xdr:nvSpPr>
      <xdr:spPr>
        <a:xfrm>
          <a:off x="10515600" y="1385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111506</xdr:rowOff>
    </xdr:from>
    <xdr:to>
      <xdr:col>50</xdr:col>
      <xdr:colOff>165100</xdr:colOff>
      <xdr:row>82</xdr:row>
      <xdr:rowOff>41656</xdr:rowOff>
    </xdr:to>
    <xdr:sp macro="" textlink="">
      <xdr:nvSpPr>
        <xdr:cNvPr id="330" name="楕円 329"/>
        <xdr:cNvSpPr/>
      </xdr:nvSpPr>
      <xdr:spPr>
        <a:xfrm>
          <a:off x="9588500" y="139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162306</xdr:rowOff>
    </xdr:from>
    <xdr:to>
      <xdr:col>55</xdr:col>
      <xdr:colOff>0</xdr:colOff>
      <xdr:row>81</xdr:row>
      <xdr:rowOff>166878</xdr:rowOff>
    </xdr:to>
    <xdr:cxnSp macro="">
      <xdr:nvCxnSpPr>
        <xdr:cNvPr id="331" name="直線コネクタ 330"/>
        <xdr:cNvCxnSpPr/>
      </xdr:nvCxnSpPr>
      <xdr:spPr>
        <a:xfrm>
          <a:off x="9639300" y="14049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50546</xdr:rowOff>
    </xdr:from>
    <xdr:to>
      <xdr:col>46</xdr:col>
      <xdr:colOff>38100</xdr:colOff>
      <xdr:row>86</xdr:row>
      <xdr:rowOff>152146</xdr:rowOff>
    </xdr:to>
    <xdr:sp macro="" textlink="">
      <xdr:nvSpPr>
        <xdr:cNvPr id="332" name="楕円 331"/>
        <xdr:cNvSpPr/>
      </xdr:nvSpPr>
      <xdr:spPr>
        <a:xfrm>
          <a:off x="8699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162306</xdr:rowOff>
    </xdr:from>
    <xdr:to>
      <xdr:col>50</xdr:col>
      <xdr:colOff>114300</xdr:colOff>
      <xdr:row>86</xdr:row>
      <xdr:rowOff>101346</xdr:rowOff>
    </xdr:to>
    <xdr:cxnSp macro="">
      <xdr:nvCxnSpPr>
        <xdr:cNvPr id="333" name="直線コネクタ 332"/>
        <xdr:cNvCxnSpPr/>
      </xdr:nvCxnSpPr>
      <xdr:spPr>
        <a:xfrm flipV="1">
          <a:off x="8750300" y="14049756"/>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119126</xdr:rowOff>
    </xdr:from>
    <xdr:to>
      <xdr:col>41</xdr:col>
      <xdr:colOff>101600</xdr:colOff>
      <xdr:row>82</xdr:row>
      <xdr:rowOff>49276</xdr:rowOff>
    </xdr:to>
    <xdr:sp macro="" textlink="">
      <xdr:nvSpPr>
        <xdr:cNvPr id="334" name="楕円 333"/>
        <xdr:cNvSpPr/>
      </xdr:nvSpPr>
      <xdr:spPr>
        <a:xfrm>
          <a:off x="7810500" y="140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169926</xdr:rowOff>
    </xdr:from>
    <xdr:to>
      <xdr:col>45</xdr:col>
      <xdr:colOff>177800</xdr:colOff>
      <xdr:row>86</xdr:row>
      <xdr:rowOff>101346</xdr:rowOff>
    </xdr:to>
    <xdr:cxnSp macro="">
      <xdr:nvCxnSpPr>
        <xdr:cNvPr id="335" name="直線コネクタ 334"/>
        <xdr:cNvCxnSpPr/>
      </xdr:nvCxnSpPr>
      <xdr:spPr>
        <a:xfrm>
          <a:off x="7861300" y="14057376"/>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36"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7"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58183</xdr:rowOff>
    </xdr:from>
    <xdr:ext cx="469744" cy="259045"/>
    <xdr:sp macro="" textlink="">
      <xdr:nvSpPr>
        <xdr:cNvPr id="339" name="n_1mainValue【公営住宅】&#10;一人当たり面積"/>
        <xdr:cNvSpPr txBox="1"/>
      </xdr:nvSpPr>
      <xdr:spPr>
        <a:xfrm>
          <a:off x="939172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143273</xdr:rowOff>
    </xdr:from>
    <xdr:ext cx="469744" cy="259045"/>
    <xdr:sp macro="" textlink="">
      <xdr:nvSpPr>
        <xdr:cNvPr id="340" name="n_2mainValue【公営住宅】&#10;一人当たり面積"/>
        <xdr:cNvSpPr txBox="1"/>
      </xdr:nvSpPr>
      <xdr:spPr>
        <a:xfrm>
          <a:off x="8515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65803</xdr:rowOff>
    </xdr:from>
    <xdr:ext cx="469744" cy="259045"/>
    <xdr:sp macro="" textlink="">
      <xdr:nvSpPr>
        <xdr:cNvPr id="341" name="n_3mainValue【公営住宅】&#10;一人当たり面積"/>
        <xdr:cNvSpPr txBox="1"/>
      </xdr:nvSpPr>
      <xdr:spPr>
        <a:xfrm>
          <a:off x="7626427" y="137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4" name="テキスト ボックス 3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2" name="テキスト ボックス 36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66" name="直線コネクタ 365"/>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7"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8" name="直線コネクタ 367"/>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69"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71"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3" name="フローチャート: 判断 372"/>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74" name="フローチャート: 判断 373"/>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75" name="フローチャート: 判断 374"/>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84455</xdr:rowOff>
    </xdr:from>
    <xdr:to>
      <xdr:col>24</xdr:col>
      <xdr:colOff>114300</xdr:colOff>
      <xdr:row>105</xdr:row>
      <xdr:rowOff>14605</xdr:rowOff>
    </xdr:to>
    <xdr:sp macro="" textlink="">
      <xdr:nvSpPr>
        <xdr:cNvPr id="381" name="楕円 380"/>
        <xdr:cNvSpPr/>
      </xdr:nvSpPr>
      <xdr:spPr>
        <a:xfrm>
          <a:off x="4584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62882</xdr:rowOff>
    </xdr:from>
    <xdr:ext cx="405111" cy="259045"/>
    <xdr:sp macro="" textlink="">
      <xdr:nvSpPr>
        <xdr:cNvPr id="382" name="【港湾・漁港】&#10;有形固定資産減価償却率該当値テキスト"/>
        <xdr:cNvSpPr txBox="1"/>
      </xdr:nvSpPr>
      <xdr:spPr>
        <a:xfrm>
          <a:off x="4673600"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383" name="楕円 382"/>
        <xdr:cNvSpPr/>
      </xdr:nvSpPr>
      <xdr:spPr>
        <a:xfrm>
          <a:off x="3746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135255</xdr:rowOff>
    </xdr:from>
    <xdr:to>
      <xdr:col>24</xdr:col>
      <xdr:colOff>63500</xdr:colOff>
      <xdr:row>105</xdr:row>
      <xdr:rowOff>1905</xdr:rowOff>
    </xdr:to>
    <xdr:cxnSp macro="">
      <xdr:nvCxnSpPr>
        <xdr:cNvPr id="384" name="直線コネクタ 383"/>
        <xdr:cNvCxnSpPr/>
      </xdr:nvCxnSpPr>
      <xdr:spPr>
        <a:xfrm flipV="1">
          <a:off x="3797300" y="17966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124461</xdr:rowOff>
    </xdr:from>
    <xdr:to>
      <xdr:col>15</xdr:col>
      <xdr:colOff>101600</xdr:colOff>
      <xdr:row>102</xdr:row>
      <xdr:rowOff>54611</xdr:rowOff>
    </xdr:to>
    <xdr:sp macro="" textlink="">
      <xdr:nvSpPr>
        <xdr:cNvPr id="385" name="楕円 384"/>
        <xdr:cNvSpPr/>
      </xdr:nvSpPr>
      <xdr:spPr>
        <a:xfrm>
          <a:off x="2857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3811</xdr:rowOff>
    </xdr:from>
    <xdr:to>
      <xdr:col>19</xdr:col>
      <xdr:colOff>177800</xdr:colOff>
      <xdr:row>105</xdr:row>
      <xdr:rowOff>1905</xdr:rowOff>
    </xdr:to>
    <xdr:cxnSp macro="">
      <xdr:nvCxnSpPr>
        <xdr:cNvPr id="386" name="直線コネクタ 385"/>
        <xdr:cNvCxnSpPr/>
      </xdr:nvCxnSpPr>
      <xdr:spPr>
        <a:xfrm>
          <a:off x="2908300" y="17491711"/>
          <a:ext cx="889000" cy="5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33020</xdr:rowOff>
    </xdr:from>
    <xdr:to>
      <xdr:col>10</xdr:col>
      <xdr:colOff>165100</xdr:colOff>
      <xdr:row>104</xdr:row>
      <xdr:rowOff>134620</xdr:rowOff>
    </xdr:to>
    <xdr:sp macro="" textlink="">
      <xdr:nvSpPr>
        <xdr:cNvPr id="387" name="楕円 386"/>
        <xdr:cNvSpPr/>
      </xdr:nvSpPr>
      <xdr:spPr>
        <a:xfrm>
          <a:off x="1968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3811</xdr:rowOff>
    </xdr:from>
    <xdr:to>
      <xdr:col>15</xdr:col>
      <xdr:colOff>50800</xdr:colOff>
      <xdr:row>104</xdr:row>
      <xdr:rowOff>83820</xdr:rowOff>
    </xdr:to>
    <xdr:cxnSp macro="">
      <xdr:nvCxnSpPr>
        <xdr:cNvPr id="388" name="直線コネクタ 387"/>
        <xdr:cNvCxnSpPr/>
      </xdr:nvCxnSpPr>
      <xdr:spPr>
        <a:xfrm flipV="1">
          <a:off x="2019300" y="17491711"/>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89"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90" name="n_2aveValue【港湾・漁港】&#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53357</xdr:rowOff>
    </xdr:from>
    <xdr:ext cx="405111" cy="259045"/>
    <xdr:sp macro="" textlink="">
      <xdr:nvSpPr>
        <xdr:cNvPr id="391" name="n_3aveValue【港湾・漁港】&#10;有形固定資産減価償却率"/>
        <xdr:cNvSpPr txBox="1"/>
      </xdr:nvSpPr>
      <xdr:spPr>
        <a:xfrm>
          <a:off x="1816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43832</xdr:rowOff>
    </xdr:from>
    <xdr:ext cx="405111" cy="259045"/>
    <xdr:sp macro="" textlink="">
      <xdr:nvSpPr>
        <xdr:cNvPr id="392" name="n_1mainValue【港湾・漁港】&#10;有形固定資産減価償却率"/>
        <xdr:cNvSpPr txBox="1"/>
      </xdr:nvSpPr>
      <xdr:spPr>
        <a:xfrm>
          <a:off x="3582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71138</xdr:rowOff>
    </xdr:from>
    <xdr:ext cx="405111" cy="259045"/>
    <xdr:sp macro="" textlink="">
      <xdr:nvSpPr>
        <xdr:cNvPr id="393" name="n_2mainValue【港湾・漁港】&#10;有形固定資産減価償却率"/>
        <xdr:cNvSpPr txBox="1"/>
      </xdr:nvSpPr>
      <xdr:spPr>
        <a:xfrm>
          <a:off x="270574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151147</xdr:rowOff>
    </xdr:from>
    <xdr:ext cx="405111" cy="259045"/>
    <xdr:sp macro="" textlink="">
      <xdr:nvSpPr>
        <xdr:cNvPr id="394" name="n_3mainValue【港湾・漁港】&#10;有形固定資産減価償却率"/>
        <xdr:cNvSpPr txBox="1"/>
      </xdr:nvSpPr>
      <xdr:spPr>
        <a:xfrm>
          <a:off x="1816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6" name="テキスト ボックス 40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8" name="テキスト ボックス 40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0" name="テキスト ボックス 40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2" name="テキスト ボックス 41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4" name="テキスト ボックス 41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6" name="テキスト ボックス 41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420" name="直線コネクタ 419"/>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21"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22" name="直線コネクタ 421"/>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23"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24" name="直線コネクタ 423"/>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25"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26" name="フローチャート: 判断 425"/>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27" name="フローチャート: 判断 426"/>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28" name="フローチャート: 判断 427"/>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29" name="フローチャート: 判断 428"/>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130330</xdr:rowOff>
    </xdr:from>
    <xdr:to>
      <xdr:col>55</xdr:col>
      <xdr:colOff>50800</xdr:colOff>
      <xdr:row>109</xdr:row>
      <xdr:rowOff>60480</xdr:rowOff>
    </xdr:to>
    <xdr:sp macro="" textlink="">
      <xdr:nvSpPr>
        <xdr:cNvPr id="435" name="楕円 434"/>
        <xdr:cNvSpPr/>
      </xdr:nvSpPr>
      <xdr:spPr>
        <a:xfrm>
          <a:off x="10426700" y="186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45257</xdr:rowOff>
    </xdr:from>
    <xdr:ext cx="469744" cy="259045"/>
    <xdr:sp macro="" textlink="">
      <xdr:nvSpPr>
        <xdr:cNvPr id="436" name="【港湾・漁港】&#10;一人当たり有形固定資産（償却資産）額該当値テキスト"/>
        <xdr:cNvSpPr txBox="1"/>
      </xdr:nvSpPr>
      <xdr:spPr>
        <a:xfrm>
          <a:off x="10515600" y="1856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130480</xdr:rowOff>
    </xdr:from>
    <xdr:to>
      <xdr:col>50</xdr:col>
      <xdr:colOff>165100</xdr:colOff>
      <xdr:row>109</xdr:row>
      <xdr:rowOff>60630</xdr:rowOff>
    </xdr:to>
    <xdr:sp macro="" textlink="">
      <xdr:nvSpPr>
        <xdr:cNvPr id="437" name="楕円 436"/>
        <xdr:cNvSpPr/>
      </xdr:nvSpPr>
      <xdr:spPr>
        <a:xfrm>
          <a:off x="9588500" y="186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9680</xdr:rowOff>
    </xdr:from>
    <xdr:to>
      <xdr:col>55</xdr:col>
      <xdr:colOff>0</xdr:colOff>
      <xdr:row>109</xdr:row>
      <xdr:rowOff>9830</xdr:rowOff>
    </xdr:to>
    <xdr:cxnSp macro="">
      <xdr:nvCxnSpPr>
        <xdr:cNvPr id="438" name="直線コネクタ 437"/>
        <xdr:cNvCxnSpPr/>
      </xdr:nvCxnSpPr>
      <xdr:spPr>
        <a:xfrm flipV="1">
          <a:off x="9639300" y="18697730"/>
          <a:ext cx="8382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154536</xdr:rowOff>
    </xdr:from>
    <xdr:to>
      <xdr:col>46</xdr:col>
      <xdr:colOff>38100</xdr:colOff>
      <xdr:row>109</xdr:row>
      <xdr:rowOff>84686</xdr:rowOff>
    </xdr:to>
    <xdr:sp macro="" textlink="">
      <xdr:nvSpPr>
        <xdr:cNvPr id="439" name="楕円 438"/>
        <xdr:cNvSpPr/>
      </xdr:nvSpPr>
      <xdr:spPr>
        <a:xfrm>
          <a:off x="8699500" y="186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9830</xdr:rowOff>
    </xdr:from>
    <xdr:to>
      <xdr:col>50</xdr:col>
      <xdr:colOff>114300</xdr:colOff>
      <xdr:row>109</xdr:row>
      <xdr:rowOff>33886</xdr:rowOff>
    </xdr:to>
    <xdr:cxnSp macro="">
      <xdr:nvCxnSpPr>
        <xdr:cNvPr id="440" name="直線コネクタ 439"/>
        <xdr:cNvCxnSpPr/>
      </xdr:nvCxnSpPr>
      <xdr:spPr>
        <a:xfrm flipV="1">
          <a:off x="8750300" y="18697880"/>
          <a:ext cx="889000" cy="2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112830</xdr:rowOff>
    </xdr:from>
    <xdr:to>
      <xdr:col>41</xdr:col>
      <xdr:colOff>101600</xdr:colOff>
      <xdr:row>109</xdr:row>
      <xdr:rowOff>42980</xdr:rowOff>
    </xdr:to>
    <xdr:sp macro="" textlink="">
      <xdr:nvSpPr>
        <xdr:cNvPr id="441" name="楕円 440"/>
        <xdr:cNvSpPr/>
      </xdr:nvSpPr>
      <xdr:spPr>
        <a:xfrm>
          <a:off x="7810500" y="186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163630</xdr:rowOff>
    </xdr:from>
    <xdr:to>
      <xdr:col>45</xdr:col>
      <xdr:colOff>177800</xdr:colOff>
      <xdr:row>109</xdr:row>
      <xdr:rowOff>33886</xdr:rowOff>
    </xdr:to>
    <xdr:cxnSp macro="">
      <xdr:nvCxnSpPr>
        <xdr:cNvPr id="442" name="直線コネクタ 441"/>
        <xdr:cNvCxnSpPr/>
      </xdr:nvCxnSpPr>
      <xdr:spPr>
        <a:xfrm>
          <a:off x="7861300" y="18680230"/>
          <a:ext cx="8890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43"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44"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47810</xdr:rowOff>
    </xdr:from>
    <xdr:ext cx="469744" cy="259045"/>
    <xdr:sp macro="" textlink="">
      <xdr:nvSpPr>
        <xdr:cNvPr id="445" name="n_3aveValue【港湾・漁港】&#10;一人当たり有形固定資産（償却資産）額"/>
        <xdr:cNvSpPr txBox="1"/>
      </xdr:nvSpPr>
      <xdr:spPr>
        <a:xfrm>
          <a:off x="7626428" y="187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51757</xdr:rowOff>
    </xdr:from>
    <xdr:ext cx="469744" cy="259045"/>
    <xdr:sp macro="" textlink="">
      <xdr:nvSpPr>
        <xdr:cNvPr id="446" name="n_1mainValue【港湾・漁港】&#10;一人当たり有形固定資産（償却資産）額"/>
        <xdr:cNvSpPr txBox="1"/>
      </xdr:nvSpPr>
      <xdr:spPr>
        <a:xfrm>
          <a:off x="9391728" y="187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75813</xdr:rowOff>
    </xdr:from>
    <xdr:ext cx="378565" cy="259045"/>
    <xdr:sp macro="" textlink="">
      <xdr:nvSpPr>
        <xdr:cNvPr id="447" name="n_2mainValue【港湾・漁港】&#10;一人当たり有形固定資産（償却資産）額"/>
        <xdr:cNvSpPr txBox="1"/>
      </xdr:nvSpPr>
      <xdr:spPr>
        <a:xfrm>
          <a:off x="8561017" y="1876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59507</xdr:rowOff>
    </xdr:from>
    <xdr:ext cx="534377" cy="259045"/>
    <xdr:sp macro="" textlink="">
      <xdr:nvSpPr>
        <xdr:cNvPr id="448" name="n_3mainValue【港湾・漁港】&#10;一人当たり有形固定資産（償却資産）額"/>
        <xdr:cNvSpPr txBox="1"/>
      </xdr:nvSpPr>
      <xdr:spPr>
        <a:xfrm>
          <a:off x="7594111" y="184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73" name="直線コネクタ 472"/>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74"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75" name="直線コネクタ 474"/>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76"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7" name="直線コネクタ 476"/>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78"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9" name="フローチャート: 判断 478"/>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0" name="フローチャート: 判断 479"/>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1" name="フローチャート: 判断 480"/>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82" name="フローチャート: 判断 481"/>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488" name="楕円 487"/>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489" name="【認定こども園・幼稚園・保育所】&#10;有形固定資産減価償却率該当値テキスト"/>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490" name="楕円 489"/>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110490</xdr:rowOff>
    </xdr:to>
    <xdr:cxnSp macro="">
      <xdr:nvCxnSpPr>
        <xdr:cNvPr id="491" name="直線コネクタ 490"/>
        <xdr:cNvCxnSpPr/>
      </xdr:nvCxnSpPr>
      <xdr:spPr>
        <a:xfrm flipV="1">
          <a:off x="15481300" y="62522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492" name="楕円 491"/>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110490</xdr:rowOff>
    </xdr:to>
    <xdr:cxnSp macro="">
      <xdr:nvCxnSpPr>
        <xdr:cNvPr id="493" name="直線コネクタ 492"/>
        <xdr:cNvCxnSpPr/>
      </xdr:nvCxnSpPr>
      <xdr:spPr>
        <a:xfrm>
          <a:off x="14592300" y="62293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94" name="楕円 493"/>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57150</xdr:rowOff>
    </xdr:from>
    <xdr:to>
      <xdr:col>76</xdr:col>
      <xdr:colOff>114300</xdr:colOff>
      <xdr:row>37</xdr:row>
      <xdr:rowOff>51435</xdr:rowOff>
    </xdr:to>
    <xdr:cxnSp macro="">
      <xdr:nvCxnSpPr>
        <xdr:cNvPr id="495" name="直線コネクタ 494"/>
        <xdr:cNvCxnSpPr/>
      </xdr:nvCxnSpPr>
      <xdr:spPr>
        <a:xfrm flipV="1">
          <a:off x="13703300" y="622935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96"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97"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98" name="n_3aveValue【認定こども園・幼稚園・保育所】&#10;有形固定資産減価償却率"/>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499" name="n_1mainValue【認定こども園・幼稚園・保育所】&#10;有形固定資産減価償却率"/>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500" name="n_2mainValue【認定こども園・幼稚園・保育所】&#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118762</xdr:rowOff>
    </xdr:from>
    <xdr:ext cx="405111" cy="259045"/>
    <xdr:sp macro="" textlink="">
      <xdr:nvSpPr>
        <xdr:cNvPr id="501" name="n_3mainValue【認定こども園・幼稚園・保育所】&#10;有形固定資産減価償却率"/>
        <xdr:cNvSpPr txBox="1"/>
      </xdr:nvSpPr>
      <xdr:spPr>
        <a:xfrm>
          <a:off x="13500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3" name="テキスト ボックス 5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5" name="テキスト ボックス 5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7" name="テキスト ボックス 5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9" name="テキスト ボックス 5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523" name="直線コネクタ 522"/>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5" name="直線コネクタ 52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526"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27" name="直線コネクタ 526"/>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28"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29" name="フローチャート: 判断 528"/>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30" name="フローチャート: 判断 529"/>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31" name="フローチャート: 判断 530"/>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32" name="フローチャート: 判断 531"/>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87122</xdr:rowOff>
    </xdr:from>
    <xdr:to>
      <xdr:col>116</xdr:col>
      <xdr:colOff>114300</xdr:colOff>
      <xdr:row>41</xdr:row>
      <xdr:rowOff>17272</xdr:rowOff>
    </xdr:to>
    <xdr:sp macro="" textlink="">
      <xdr:nvSpPr>
        <xdr:cNvPr id="538" name="楕円 537"/>
        <xdr:cNvSpPr/>
      </xdr:nvSpPr>
      <xdr:spPr>
        <a:xfrm>
          <a:off x="221107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65549</xdr:rowOff>
    </xdr:from>
    <xdr:ext cx="469744" cy="259045"/>
    <xdr:sp macro="" textlink="">
      <xdr:nvSpPr>
        <xdr:cNvPr id="539" name="【認定こども園・幼稚園・保育所】&#10;一人当たり面積該当値テキスト"/>
        <xdr:cNvSpPr txBox="1"/>
      </xdr:nvSpPr>
      <xdr:spPr>
        <a:xfrm>
          <a:off x="22199600"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82550</xdr:rowOff>
    </xdr:from>
    <xdr:to>
      <xdr:col>112</xdr:col>
      <xdr:colOff>38100</xdr:colOff>
      <xdr:row>41</xdr:row>
      <xdr:rowOff>12700</xdr:rowOff>
    </xdr:to>
    <xdr:sp macro="" textlink="">
      <xdr:nvSpPr>
        <xdr:cNvPr id="540" name="楕円 539"/>
        <xdr:cNvSpPr/>
      </xdr:nvSpPr>
      <xdr:spPr>
        <a:xfrm>
          <a:off x="2127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133350</xdr:rowOff>
    </xdr:from>
    <xdr:to>
      <xdr:col>116</xdr:col>
      <xdr:colOff>63500</xdr:colOff>
      <xdr:row>40</xdr:row>
      <xdr:rowOff>137922</xdr:rowOff>
    </xdr:to>
    <xdr:cxnSp macro="">
      <xdr:nvCxnSpPr>
        <xdr:cNvPr id="541" name="直線コネクタ 540"/>
        <xdr:cNvCxnSpPr/>
      </xdr:nvCxnSpPr>
      <xdr:spPr>
        <a:xfrm>
          <a:off x="21323300" y="69913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542" name="楕円 541"/>
        <xdr:cNvSpPr/>
      </xdr:nvSpPr>
      <xdr:spPr>
        <a:xfrm>
          <a:off x="2038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41</xdr:row>
      <xdr:rowOff>64770</xdr:rowOff>
    </xdr:to>
    <xdr:cxnSp macro="">
      <xdr:nvCxnSpPr>
        <xdr:cNvPr id="543" name="直線コネクタ 542"/>
        <xdr:cNvCxnSpPr/>
      </xdr:nvCxnSpPr>
      <xdr:spPr>
        <a:xfrm flipV="1">
          <a:off x="20434300" y="69913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91694</xdr:rowOff>
    </xdr:from>
    <xdr:to>
      <xdr:col>102</xdr:col>
      <xdr:colOff>165100</xdr:colOff>
      <xdr:row>41</xdr:row>
      <xdr:rowOff>21844</xdr:rowOff>
    </xdr:to>
    <xdr:sp macro="" textlink="">
      <xdr:nvSpPr>
        <xdr:cNvPr id="544" name="楕円 543"/>
        <xdr:cNvSpPr/>
      </xdr:nvSpPr>
      <xdr:spPr>
        <a:xfrm>
          <a:off x="19494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142494</xdr:rowOff>
    </xdr:from>
    <xdr:to>
      <xdr:col>107</xdr:col>
      <xdr:colOff>50800</xdr:colOff>
      <xdr:row>41</xdr:row>
      <xdr:rowOff>64770</xdr:rowOff>
    </xdr:to>
    <xdr:cxnSp macro="">
      <xdr:nvCxnSpPr>
        <xdr:cNvPr id="545" name="直線コネクタ 544"/>
        <xdr:cNvCxnSpPr/>
      </xdr:nvCxnSpPr>
      <xdr:spPr>
        <a:xfrm>
          <a:off x="19545300" y="700049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46"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47"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548" name="n_3aveValue【認定こども園・幼稚園・保育所】&#10;一人当たり面積"/>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3827</xdr:rowOff>
    </xdr:from>
    <xdr:ext cx="469744" cy="259045"/>
    <xdr:sp macro="" textlink="">
      <xdr:nvSpPr>
        <xdr:cNvPr id="549" name="n_1mainValue【認定こども園・幼稚園・保育所】&#10;一人当たり面積"/>
        <xdr:cNvSpPr txBox="1"/>
      </xdr:nvSpPr>
      <xdr:spPr>
        <a:xfrm>
          <a:off x="21075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50" name="n_2mainValue【認定こども園・幼稚園・保育所】&#10;一人当たり面積"/>
        <xdr:cNvSpPr txBox="1"/>
      </xdr:nvSpPr>
      <xdr:spPr>
        <a:xfrm>
          <a:off x="20199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38371</xdr:rowOff>
    </xdr:from>
    <xdr:ext cx="469744" cy="259045"/>
    <xdr:sp macro="" textlink="">
      <xdr:nvSpPr>
        <xdr:cNvPr id="551" name="n_3mainValue【認定こども園・幼稚園・保育所】&#10;一人当たり面積"/>
        <xdr:cNvSpPr txBox="1"/>
      </xdr:nvSpPr>
      <xdr:spPr>
        <a:xfrm>
          <a:off x="19310427" y="672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4" name="テキスト ボックス 5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76" name="直線コネクタ 57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8" name="直線コネクタ 57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7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80" name="直線コネクタ 57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81"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2" name="フローチャート: 判断 58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83" name="フローチャート: 判断 58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84" name="フローチャート: 判断 58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85" name="フローチャート: 判断 58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10160</xdr:rowOff>
    </xdr:from>
    <xdr:to>
      <xdr:col>85</xdr:col>
      <xdr:colOff>177800</xdr:colOff>
      <xdr:row>57</xdr:row>
      <xdr:rowOff>111760</xdr:rowOff>
    </xdr:to>
    <xdr:sp macro="" textlink="">
      <xdr:nvSpPr>
        <xdr:cNvPr id="591" name="楕円 590"/>
        <xdr:cNvSpPr/>
      </xdr:nvSpPr>
      <xdr:spPr>
        <a:xfrm>
          <a:off x="162687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33037</xdr:rowOff>
    </xdr:from>
    <xdr:ext cx="405111" cy="259045"/>
    <xdr:sp macro="" textlink="">
      <xdr:nvSpPr>
        <xdr:cNvPr id="592" name="【学校施設】&#10;有形固定資産減価償却率該当値テキスト"/>
        <xdr:cNvSpPr txBox="1"/>
      </xdr:nvSpPr>
      <xdr:spPr>
        <a:xfrm>
          <a:off x="16357600"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59690</xdr:rowOff>
    </xdr:from>
    <xdr:to>
      <xdr:col>81</xdr:col>
      <xdr:colOff>101600</xdr:colOff>
      <xdr:row>57</xdr:row>
      <xdr:rowOff>161290</xdr:rowOff>
    </xdr:to>
    <xdr:sp macro="" textlink="">
      <xdr:nvSpPr>
        <xdr:cNvPr id="593" name="楕円 592"/>
        <xdr:cNvSpPr/>
      </xdr:nvSpPr>
      <xdr:spPr>
        <a:xfrm>
          <a:off x="1543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60960</xdr:rowOff>
    </xdr:from>
    <xdr:to>
      <xdr:col>85</xdr:col>
      <xdr:colOff>127000</xdr:colOff>
      <xdr:row>57</xdr:row>
      <xdr:rowOff>110490</xdr:rowOff>
    </xdr:to>
    <xdr:cxnSp macro="">
      <xdr:nvCxnSpPr>
        <xdr:cNvPr id="594" name="直線コネクタ 593"/>
        <xdr:cNvCxnSpPr/>
      </xdr:nvCxnSpPr>
      <xdr:spPr>
        <a:xfrm flipV="1">
          <a:off x="15481300" y="98336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151130</xdr:rowOff>
    </xdr:from>
    <xdr:to>
      <xdr:col>76</xdr:col>
      <xdr:colOff>165100</xdr:colOff>
      <xdr:row>57</xdr:row>
      <xdr:rowOff>81280</xdr:rowOff>
    </xdr:to>
    <xdr:sp macro="" textlink="">
      <xdr:nvSpPr>
        <xdr:cNvPr id="595" name="楕円 594"/>
        <xdr:cNvSpPr/>
      </xdr:nvSpPr>
      <xdr:spPr>
        <a:xfrm>
          <a:off x="14541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30480</xdr:rowOff>
    </xdr:from>
    <xdr:to>
      <xdr:col>81</xdr:col>
      <xdr:colOff>50800</xdr:colOff>
      <xdr:row>57</xdr:row>
      <xdr:rowOff>110490</xdr:rowOff>
    </xdr:to>
    <xdr:cxnSp macro="">
      <xdr:nvCxnSpPr>
        <xdr:cNvPr id="596" name="直線コネクタ 595"/>
        <xdr:cNvCxnSpPr/>
      </xdr:nvCxnSpPr>
      <xdr:spPr>
        <a:xfrm>
          <a:off x="14592300" y="98031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135890</xdr:rowOff>
    </xdr:from>
    <xdr:to>
      <xdr:col>72</xdr:col>
      <xdr:colOff>38100</xdr:colOff>
      <xdr:row>57</xdr:row>
      <xdr:rowOff>66040</xdr:rowOff>
    </xdr:to>
    <xdr:sp macro="" textlink="">
      <xdr:nvSpPr>
        <xdr:cNvPr id="597" name="楕円 596"/>
        <xdr:cNvSpPr/>
      </xdr:nvSpPr>
      <xdr:spPr>
        <a:xfrm>
          <a:off x="13652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xdr:rowOff>
    </xdr:from>
    <xdr:to>
      <xdr:col>76</xdr:col>
      <xdr:colOff>114300</xdr:colOff>
      <xdr:row>57</xdr:row>
      <xdr:rowOff>30480</xdr:rowOff>
    </xdr:to>
    <xdr:cxnSp macro="">
      <xdr:nvCxnSpPr>
        <xdr:cNvPr id="598" name="直線コネクタ 597"/>
        <xdr:cNvCxnSpPr/>
      </xdr:nvCxnSpPr>
      <xdr:spPr>
        <a:xfrm>
          <a:off x="13703300" y="9787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99"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600"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01"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6367</xdr:rowOff>
    </xdr:from>
    <xdr:ext cx="405111" cy="259045"/>
    <xdr:sp macro="" textlink="">
      <xdr:nvSpPr>
        <xdr:cNvPr id="602" name="n_1mainValue【学校施設】&#10;有形固定資産減価償却率"/>
        <xdr:cNvSpPr txBox="1"/>
      </xdr:nvSpPr>
      <xdr:spPr>
        <a:xfrm>
          <a:off x="15266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97807</xdr:rowOff>
    </xdr:from>
    <xdr:ext cx="405111" cy="259045"/>
    <xdr:sp macro="" textlink="">
      <xdr:nvSpPr>
        <xdr:cNvPr id="603" name="n_2mainValue【学校施設】&#10;有形固定資産減価償却率"/>
        <xdr:cNvSpPr txBox="1"/>
      </xdr:nvSpPr>
      <xdr:spPr>
        <a:xfrm>
          <a:off x="14389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82567</xdr:rowOff>
    </xdr:from>
    <xdr:ext cx="405111" cy="259045"/>
    <xdr:sp macro="" textlink="">
      <xdr:nvSpPr>
        <xdr:cNvPr id="604" name="n_3mainValue【学校施設】&#10;有形固定資産減価償却率"/>
        <xdr:cNvSpPr txBox="1"/>
      </xdr:nvSpPr>
      <xdr:spPr>
        <a:xfrm>
          <a:off x="13500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5" name="テキスト ボックス 6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629" name="直線コネクタ 628"/>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630"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31" name="直線コネクタ 630"/>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632"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33" name="直線コネクタ 632"/>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34"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35" name="フローチャート: 判断 634"/>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36" name="フローチャート: 判断 635"/>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37" name="フローチャート: 判断 636"/>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38" name="フローチャート: 判断 637"/>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127127</xdr:rowOff>
    </xdr:from>
    <xdr:to>
      <xdr:col>116</xdr:col>
      <xdr:colOff>114300</xdr:colOff>
      <xdr:row>64</xdr:row>
      <xdr:rowOff>57277</xdr:rowOff>
    </xdr:to>
    <xdr:sp macro="" textlink="">
      <xdr:nvSpPr>
        <xdr:cNvPr id="644" name="楕円 643"/>
        <xdr:cNvSpPr/>
      </xdr:nvSpPr>
      <xdr:spPr>
        <a:xfrm>
          <a:off x="22110700" y="109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42054</xdr:rowOff>
    </xdr:from>
    <xdr:ext cx="469744" cy="259045"/>
    <xdr:sp macro="" textlink="">
      <xdr:nvSpPr>
        <xdr:cNvPr id="645" name="【学校施設】&#10;一人当たり面積該当値テキスト"/>
        <xdr:cNvSpPr txBox="1"/>
      </xdr:nvSpPr>
      <xdr:spPr>
        <a:xfrm>
          <a:off x="22199600" y="1084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123698</xdr:rowOff>
    </xdr:from>
    <xdr:to>
      <xdr:col>112</xdr:col>
      <xdr:colOff>38100</xdr:colOff>
      <xdr:row>64</xdr:row>
      <xdr:rowOff>53848</xdr:rowOff>
    </xdr:to>
    <xdr:sp macro="" textlink="">
      <xdr:nvSpPr>
        <xdr:cNvPr id="646" name="楕円 645"/>
        <xdr:cNvSpPr/>
      </xdr:nvSpPr>
      <xdr:spPr>
        <a:xfrm>
          <a:off x="21272500" y="109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3048</xdr:rowOff>
    </xdr:from>
    <xdr:to>
      <xdr:col>116</xdr:col>
      <xdr:colOff>63500</xdr:colOff>
      <xdr:row>64</xdr:row>
      <xdr:rowOff>6477</xdr:rowOff>
    </xdr:to>
    <xdr:cxnSp macro="">
      <xdr:nvCxnSpPr>
        <xdr:cNvPr id="647" name="直線コネクタ 646"/>
        <xdr:cNvCxnSpPr/>
      </xdr:nvCxnSpPr>
      <xdr:spPr>
        <a:xfrm>
          <a:off x="21323300" y="1097584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61595</xdr:rowOff>
    </xdr:from>
    <xdr:to>
      <xdr:col>107</xdr:col>
      <xdr:colOff>101600</xdr:colOff>
      <xdr:row>59</xdr:row>
      <xdr:rowOff>163195</xdr:rowOff>
    </xdr:to>
    <xdr:sp macro="" textlink="">
      <xdr:nvSpPr>
        <xdr:cNvPr id="648" name="楕円 647"/>
        <xdr:cNvSpPr/>
      </xdr:nvSpPr>
      <xdr:spPr>
        <a:xfrm>
          <a:off x="20383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112395</xdr:rowOff>
    </xdr:from>
    <xdr:to>
      <xdr:col>111</xdr:col>
      <xdr:colOff>177800</xdr:colOff>
      <xdr:row>64</xdr:row>
      <xdr:rowOff>3048</xdr:rowOff>
    </xdr:to>
    <xdr:cxnSp macro="">
      <xdr:nvCxnSpPr>
        <xdr:cNvPr id="649" name="直線コネクタ 648"/>
        <xdr:cNvCxnSpPr/>
      </xdr:nvCxnSpPr>
      <xdr:spPr>
        <a:xfrm>
          <a:off x="20434300" y="10227945"/>
          <a:ext cx="889000" cy="74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130937</xdr:rowOff>
    </xdr:from>
    <xdr:to>
      <xdr:col>102</xdr:col>
      <xdr:colOff>165100</xdr:colOff>
      <xdr:row>64</xdr:row>
      <xdr:rowOff>61087</xdr:rowOff>
    </xdr:to>
    <xdr:sp macro="" textlink="">
      <xdr:nvSpPr>
        <xdr:cNvPr id="650" name="楕円 649"/>
        <xdr:cNvSpPr/>
      </xdr:nvSpPr>
      <xdr:spPr>
        <a:xfrm>
          <a:off x="19494500" y="109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112395</xdr:rowOff>
    </xdr:from>
    <xdr:to>
      <xdr:col>107</xdr:col>
      <xdr:colOff>50800</xdr:colOff>
      <xdr:row>64</xdr:row>
      <xdr:rowOff>10287</xdr:rowOff>
    </xdr:to>
    <xdr:cxnSp macro="">
      <xdr:nvCxnSpPr>
        <xdr:cNvPr id="651" name="直線コネクタ 650"/>
        <xdr:cNvCxnSpPr/>
      </xdr:nvCxnSpPr>
      <xdr:spPr>
        <a:xfrm flipV="1">
          <a:off x="19545300" y="10227945"/>
          <a:ext cx="889000" cy="7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52"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53"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54"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44975</xdr:rowOff>
    </xdr:from>
    <xdr:ext cx="469744" cy="259045"/>
    <xdr:sp macro="" textlink="">
      <xdr:nvSpPr>
        <xdr:cNvPr id="655" name="n_1mainValue【学校施設】&#10;一人当たり面積"/>
        <xdr:cNvSpPr txBox="1"/>
      </xdr:nvSpPr>
      <xdr:spPr>
        <a:xfrm>
          <a:off x="21075727"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8272</xdr:rowOff>
    </xdr:from>
    <xdr:ext cx="469744" cy="259045"/>
    <xdr:sp macro="" textlink="">
      <xdr:nvSpPr>
        <xdr:cNvPr id="656" name="n_2mainValue【学校施設】&#10;一人当たり面積"/>
        <xdr:cNvSpPr txBox="1"/>
      </xdr:nvSpPr>
      <xdr:spPr>
        <a:xfrm>
          <a:off x="20199427" y="995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52214</xdr:rowOff>
    </xdr:from>
    <xdr:ext cx="469744" cy="259045"/>
    <xdr:sp macro="" textlink="">
      <xdr:nvSpPr>
        <xdr:cNvPr id="657" name="n_3mainValue【学校施設】&#10;一人当たり面積"/>
        <xdr:cNvSpPr txBox="1"/>
      </xdr:nvSpPr>
      <xdr:spPr>
        <a:xfrm>
          <a:off x="19310427" y="1102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8" name="テキスト ボックス 6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0" name="テキスト ボックス 6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8" name="テキスト ボックス 6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82" name="直線コネクタ 681"/>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83"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84" name="直線コネクタ 683"/>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85"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86" name="直線コネクタ 685"/>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87"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8" name="フローチャート: 判断 687"/>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89" name="フローチャート: 判断 688"/>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90" name="フローチャート: 判断 689"/>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91" name="フローチャート: 判断 690"/>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120650</xdr:rowOff>
    </xdr:from>
    <xdr:to>
      <xdr:col>85</xdr:col>
      <xdr:colOff>177800</xdr:colOff>
      <xdr:row>81</xdr:row>
      <xdr:rowOff>50800</xdr:rowOff>
    </xdr:to>
    <xdr:sp macro="" textlink="">
      <xdr:nvSpPr>
        <xdr:cNvPr id="697" name="楕円 696"/>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143527</xdr:rowOff>
    </xdr:from>
    <xdr:ext cx="405111" cy="259045"/>
    <xdr:sp macro="" textlink="">
      <xdr:nvSpPr>
        <xdr:cNvPr id="698" name="【児童館】&#10;有形固定資産減価償却率該当値テキスト"/>
        <xdr:cNvSpPr txBox="1"/>
      </xdr:nvSpPr>
      <xdr:spPr>
        <a:xfrm>
          <a:off x="16357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699" name="楕円 698"/>
        <xdr:cNvSpPr/>
      </xdr:nvSpPr>
      <xdr:spPr>
        <a:xfrm>
          <a:off x="15430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0</xdr:rowOff>
    </xdr:from>
    <xdr:to>
      <xdr:col>85</xdr:col>
      <xdr:colOff>127000</xdr:colOff>
      <xdr:row>81</xdr:row>
      <xdr:rowOff>41911</xdr:rowOff>
    </xdr:to>
    <xdr:cxnSp macro="">
      <xdr:nvCxnSpPr>
        <xdr:cNvPr id="700" name="直線コネクタ 699"/>
        <xdr:cNvCxnSpPr/>
      </xdr:nvCxnSpPr>
      <xdr:spPr>
        <a:xfrm flipV="1">
          <a:off x="15481300" y="138874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25400</xdr:rowOff>
    </xdr:from>
    <xdr:to>
      <xdr:col>76</xdr:col>
      <xdr:colOff>165100</xdr:colOff>
      <xdr:row>81</xdr:row>
      <xdr:rowOff>127000</xdr:rowOff>
    </xdr:to>
    <xdr:sp macro="" textlink="">
      <xdr:nvSpPr>
        <xdr:cNvPr id="701" name="楕円 700"/>
        <xdr:cNvSpPr/>
      </xdr:nvSpPr>
      <xdr:spPr>
        <a:xfrm>
          <a:off x="14541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76200</xdr:rowOff>
    </xdr:to>
    <xdr:cxnSp macro="">
      <xdr:nvCxnSpPr>
        <xdr:cNvPr id="702" name="直線コネクタ 701"/>
        <xdr:cNvCxnSpPr/>
      </xdr:nvCxnSpPr>
      <xdr:spPr>
        <a:xfrm flipV="1">
          <a:off x="14592300" y="13929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73025</xdr:rowOff>
    </xdr:from>
    <xdr:to>
      <xdr:col>72</xdr:col>
      <xdr:colOff>38100</xdr:colOff>
      <xdr:row>82</xdr:row>
      <xdr:rowOff>3175</xdr:rowOff>
    </xdr:to>
    <xdr:sp macro="" textlink="">
      <xdr:nvSpPr>
        <xdr:cNvPr id="703" name="楕円 702"/>
        <xdr:cNvSpPr/>
      </xdr:nvSpPr>
      <xdr:spPr>
        <a:xfrm>
          <a:off x="13652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76200</xdr:rowOff>
    </xdr:from>
    <xdr:to>
      <xdr:col>76</xdr:col>
      <xdr:colOff>114300</xdr:colOff>
      <xdr:row>81</xdr:row>
      <xdr:rowOff>123825</xdr:rowOff>
    </xdr:to>
    <xdr:cxnSp macro="">
      <xdr:nvCxnSpPr>
        <xdr:cNvPr id="704" name="直線コネクタ 703"/>
        <xdr:cNvCxnSpPr/>
      </xdr:nvCxnSpPr>
      <xdr:spPr>
        <a:xfrm flipV="1">
          <a:off x="13703300" y="13963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705"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706"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707" name="n_3aveValue【児童館】&#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109238</xdr:rowOff>
    </xdr:from>
    <xdr:ext cx="405111" cy="259045"/>
    <xdr:sp macro="" textlink="">
      <xdr:nvSpPr>
        <xdr:cNvPr id="708" name="n_1mainValue【児童館】&#10;有形固定資産減価償却率"/>
        <xdr:cNvSpPr txBox="1"/>
      </xdr:nvSpPr>
      <xdr:spPr>
        <a:xfrm>
          <a:off x="15266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143527</xdr:rowOff>
    </xdr:from>
    <xdr:ext cx="405111" cy="259045"/>
    <xdr:sp macro="" textlink="">
      <xdr:nvSpPr>
        <xdr:cNvPr id="709" name="n_2mainValue【児童館】&#10;有形固定資産減価償却率"/>
        <xdr:cNvSpPr txBox="1"/>
      </xdr:nvSpPr>
      <xdr:spPr>
        <a:xfrm>
          <a:off x="14389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19702</xdr:rowOff>
    </xdr:from>
    <xdr:ext cx="405111" cy="259045"/>
    <xdr:sp macro="" textlink="">
      <xdr:nvSpPr>
        <xdr:cNvPr id="710" name="n_3mainValue【児童館】&#10;有形固定資産減価償却率"/>
        <xdr:cNvSpPr txBox="1"/>
      </xdr:nvSpPr>
      <xdr:spPr>
        <a:xfrm>
          <a:off x="13500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734" name="直線コネクタ 733"/>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5"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6" name="直線コネクタ 73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737"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738" name="直線コネクタ 737"/>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9"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40" name="フローチャート: 判断 739"/>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41" name="フローチャート: 判断 740"/>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42" name="フローチャート: 判断 741"/>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43" name="フローチャート: 判断 742"/>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49" name="楕円 74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50"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51" name="楕円 75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52" name="直線コネクタ 751"/>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53" name="楕円 752"/>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54" name="直線コネクタ 753"/>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55" name="楕円 754"/>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56" name="直線コネクタ 755"/>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57"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58" name="n_2ave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59"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60"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61" name="n_2main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62"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3" name="テキスト ボックス 7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4" name="直線コネクタ 7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5" name="テキスト ボックス 7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6" name="直線コネクタ 7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7" name="テキスト ボックス 7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8" name="直線コネクタ 7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9" name="テキスト ボックス 7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0" name="直線コネクタ 7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1" name="テキスト ボックス 7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85" name="直線コネクタ 784"/>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86"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87" name="直線コネクタ 78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8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89" name="直線コネクタ 78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90"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91" name="フローチャート: 判断 790"/>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92" name="フローチャート: 判断 791"/>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93" name="フローチャート: 判断 792"/>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94" name="フローチャート: 判断 793"/>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162561</xdr:rowOff>
    </xdr:from>
    <xdr:to>
      <xdr:col>85</xdr:col>
      <xdr:colOff>177800</xdr:colOff>
      <xdr:row>101</xdr:row>
      <xdr:rowOff>92711</xdr:rowOff>
    </xdr:to>
    <xdr:sp macro="" textlink="">
      <xdr:nvSpPr>
        <xdr:cNvPr id="800" name="楕円 799"/>
        <xdr:cNvSpPr/>
      </xdr:nvSpPr>
      <xdr:spPr>
        <a:xfrm>
          <a:off x="16268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115588</xdr:rowOff>
    </xdr:from>
    <xdr:ext cx="405111" cy="259045"/>
    <xdr:sp macro="" textlink="">
      <xdr:nvSpPr>
        <xdr:cNvPr id="801" name="【公民館】&#10;有形固定資産減価償却率該当値テキスト"/>
        <xdr:cNvSpPr txBox="1"/>
      </xdr:nvSpPr>
      <xdr:spPr>
        <a:xfrm>
          <a:off x="16357600" y="1726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802" name="楕円 801"/>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41911</xdr:rowOff>
    </xdr:from>
    <xdr:to>
      <xdr:col>85</xdr:col>
      <xdr:colOff>127000</xdr:colOff>
      <xdr:row>101</xdr:row>
      <xdr:rowOff>87630</xdr:rowOff>
    </xdr:to>
    <xdr:cxnSp macro="">
      <xdr:nvCxnSpPr>
        <xdr:cNvPr id="803" name="直線コネクタ 802"/>
        <xdr:cNvCxnSpPr/>
      </xdr:nvCxnSpPr>
      <xdr:spPr>
        <a:xfrm flipV="1">
          <a:off x="15481300" y="17358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804" name="楕円 803"/>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101</xdr:row>
      <xdr:rowOff>133350</xdr:rowOff>
    </xdr:to>
    <xdr:cxnSp macro="">
      <xdr:nvCxnSpPr>
        <xdr:cNvPr id="805" name="直線コネクタ 804"/>
        <xdr:cNvCxnSpPr/>
      </xdr:nvCxnSpPr>
      <xdr:spPr>
        <a:xfrm flipV="1">
          <a:off x="14592300" y="1740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89408</xdr:rowOff>
    </xdr:from>
    <xdr:to>
      <xdr:col>72</xdr:col>
      <xdr:colOff>38100</xdr:colOff>
      <xdr:row>102</xdr:row>
      <xdr:rowOff>19558</xdr:rowOff>
    </xdr:to>
    <xdr:sp macro="" textlink="">
      <xdr:nvSpPr>
        <xdr:cNvPr id="806" name="楕円 805"/>
        <xdr:cNvSpPr/>
      </xdr:nvSpPr>
      <xdr:spPr>
        <a:xfrm>
          <a:off x="13652500" y="174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101</xdr:row>
      <xdr:rowOff>140208</xdr:rowOff>
    </xdr:to>
    <xdr:cxnSp macro="">
      <xdr:nvCxnSpPr>
        <xdr:cNvPr id="807" name="直線コネクタ 806"/>
        <xdr:cNvCxnSpPr/>
      </xdr:nvCxnSpPr>
      <xdr:spPr>
        <a:xfrm flipV="1">
          <a:off x="13703300" y="174498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808"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809"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810" name="n_3aveValue【公民館】&#10;有形固定資産減価償却率"/>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811" name="n_1mainValue【公民館】&#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812" name="n_2mainValue【公民館】&#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36085</xdr:rowOff>
    </xdr:from>
    <xdr:ext cx="405111" cy="259045"/>
    <xdr:sp macro="" textlink="">
      <xdr:nvSpPr>
        <xdr:cNvPr id="813" name="n_3mainValue【公民館】&#10;有形固定資産減価償却率"/>
        <xdr:cNvSpPr txBox="1"/>
      </xdr:nvSpPr>
      <xdr:spPr>
        <a:xfrm>
          <a:off x="13500744" y="1718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837" name="直線コネクタ 83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9" name="直線コネクタ 83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84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841" name="直線コネクタ 84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42"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43" name="フローチャート: 判断 84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44" name="フローチャート: 判断 84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45" name="フローチャート: 判断 84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46" name="フローチャート: 判断 845"/>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852" name="楕円 851"/>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853" name="【公民館】&#10;一人当たり面積該当値テキスト"/>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854" name="楕円 853"/>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855" name="直線コネクタ 854"/>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856" name="楕円 855"/>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114300</xdr:rowOff>
    </xdr:to>
    <xdr:cxnSp macro="">
      <xdr:nvCxnSpPr>
        <xdr:cNvPr id="857" name="直線コネクタ 856"/>
        <xdr:cNvCxnSpPr/>
      </xdr:nvCxnSpPr>
      <xdr:spPr>
        <a:xfrm>
          <a:off x="20434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858" name="楕円 857"/>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114300</xdr:rowOff>
    </xdr:to>
    <xdr:cxnSp macro="">
      <xdr:nvCxnSpPr>
        <xdr:cNvPr id="859" name="直線コネクタ 858"/>
        <xdr:cNvCxnSpPr/>
      </xdr:nvCxnSpPr>
      <xdr:spPr>
        <a:xfrm>
          <a:off x="19545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860"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861"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62"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863" name="n_1mainValue【公民館】&#10;一人当たり面積"/>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864" name="n_2mainValue【公民館】&#10;一人当たり面積"/>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865" name="n_3mainValue【公民館】&#10;一人当たり面積"/>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有形固定資産減価償却率は、類似団体平均と比較して、全体的に高い水準となっている。特に類似団体平均値との乖離が大きくなっている施設は認定こども園・幼稚園・保育所、橋りょう・トンネルである。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令和元年度に既存の幼稚園、保育所を集約化した幼保連携型認定こども園が２園完成する予定であり、その後も既存の幼稚園、保育所を集約化した幼保連携型認定こども園の整備を進めていく予定である。橋りょう・トンネルについては、橋りょう長寿命化計画に基づき、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上記以外の施設についても老朽化が進んでいるため、公共施設総合管理計画及び個別施設計画に基づき、施設の長寿命化、複合化、統廃合等を進め、公共施設の適切な管理に取り組んでいく。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368,835
365,394
208.84
151,212,422
149,899,273
385,502
79,033,709
177,188,095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20501</xdr:rowOff>
    </xdr:from>
    <xdr:to>
      <xdr:col>24</xdr:col>
      <xdr:colOff>114300</xdr:colOff>
      <xdr:row>34</xdr:row>
      <xdr:rowOff>122101</xdr:rowOff>
    </xdr:to>
    <xdr:sp macro="" textlink="">
      <xdr:nvSpPr>
        <xdr:cNvPr id="72" name="楕円 71"/>
        <xdr:cNvSpPr/>
      </xdr:nvSpPr>
      <xdr:spPr>
        <a:xfrm>
          <a:off x="45847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43378</xdr:rowOff>
    </xdr:from>
    <xdr:ext cx="405111" cy="259045"/>
    <xdr:sp macro="" textlink="">
      <xdr:nvSpPr>
        <xdr:cNvPr id="73" name="【図書館】&#10;有形固定資産減価償却率該当値テキスト"/>
        <xdr:cNvSpPr txBox="1"/>
      </xdr:nvSpPr>
      <xdr:spPr>
        <a:xfrm>
          <a:off x="4673600" y="57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40096</xdr:rowOff>
    </xdr:from>
    <xdr:to>
      <xdr:col>20</xdr:col>
      <xdr:colOff>38100</xdr:colOff>
      <xdr:row>34</xdr:row>
      <xdr:rowOff>141696</xdr:rowOff>
    </xdr:to>
    <xdr:sp macro="" textlink="">
      <xdr:nvSpPr>
        <xdr:cNvPr id="74" name="楕円 73"/>
        <xdr:cNvSpPr/>
      </xdr:nvSpPr>
      <xdr:spPr>
        <a:xfrm>
          <a:off x="3746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71301</xdr:rowOff>
    </xdr:from>
    <xdr:to>
      <xdr:col>24</xdr:col>
      <xdr:colOff>63500</xdr:colOff>
      <xdr:row>34</xdr:row>
      <xdr:rowOff>90896</xdr:rowOff>
    </xdr:to>
    <xdr:cxnSp macro="">
      <xdr:nvCxnSpPr>
        <xdr:cNvPr id="75" name="直線コネクタ 74"/>
        <xdr:cNvCxnSpPr/>
      </xdr:nvCxnSpPr>
      <xdr:spPr>
        <a:xfrm flipV="1">
          <a:off x="3797300" y="590060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43361</xdr:rowOff>
    </xdr:from>
    <xdr:to>
      <xdr:col>15</xdr:col>
      <xdr:colOff>101600</xdr:colOff>
      <xdr:row>34</xdr:row>
      <xdr:rowOff>144961</xdr:rowOff>
    </xdr:to>
    <xdr:sp macro="" textlink="">
      <xdr:nvSpPr>
        <xdr:cNvPr id="76" name="楕円 75"/>
        <xdr:cNvSpPr/>
      </xdr:nvSpPr>
      <xdr:spPr>
        <a:xfrm>
          <a:off x="2857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90896</xdr:rowOff>
    </xdr:from>
    <xdr:to>
      <xdr:col>19</xdr:col>
      <xdr:colOff>177800</xdr:colOff>
      <xdr:row>34</xdr:row>
      <xdr:rowOff>94161</xdr:rowOff>
    </xdr:to>
    <xdr:cxnSp macro="">
      <xdr:nvCxnSpPr>
        <xdr:cNvPr id="77" name="直線コネクタ 76"/>
        <xdr:cNvCxnSpPr/>
      </xdr:nvCxnSpPr>
      <xdr:spPr>
        <a:xfrm flipV="1">
          <a:off x="2908300" y="592019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64589</xdr:rowOff>
    </xdr:from>
    <xdr:to>
      <xdr:col>10</xdr:col>
      <xdr:colOff>165100</xdr:colOff>
      <xdr:row>34</xdr:row>
      <xdr:rowOff>166189</xdr:rowOff>
    </xdr:to>
    <xdr:sp macro="" textlink="">
      <xdr:nvSpPr>
        <xdr:cNvPr id="78" name="楕円 77"/>
        <xdr:cNvSpPr/>
      </xdr:nvSpPr>
      <xdr:spPr>
        <a:xfrm>
          <a:off x="1968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94161</xdr:rowOff>
    </xdr:from>
    <xdr:to>
      <xdr:col>15</xdr:col>
      <xdr:colOff>50800</xdr:colOff>
      <xdr:row>34</xdr:row>
      <xdr:rowOff>115389</xdr:rowOff>
    </xdr:to>
    <xdr:cxnSp macro="">
      <xdr:nvCxnSpPr>
        <xdr:cNvPr id="79" name="直線コネクタ 78"/>
        <xdr:cNvCxnSpPr/>
      </xdr:nvCxnSpPr>
      <xdr:spPr>
        <a:xfrm flipV="1">
          <a:off x="2019300" y="592346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158223</xdr:rowOff>
    </xdr:from>
    <xdr:ext cx="405111" cy="259045"/>
    <xdr:sp macro="" textlink="">
      <xdr:nvSpPr>
        <xdr:cNvPr id="83" name="n_1mainValue【図書館】&#10;有形固定資産減価償却率"/>
        <xdr:cNvSpPr txBox="1"/>
      </xdr:nvSpPr>
      <xdr:spPr>
        <a:xfrm>
          <a:off x="35820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161488</xdr:rowOff>
    </xdr:from>
    <xdr:ext cx="405111" cy="259045"/>
    <xdr:sp macro="" textlink="">
      <xdr:nvSpPr>
        <xdr:cNvPr id="84" name="n_2mainValue【図書館】&#10;有形固定資産減価償却率"/>
        <xdr:cNvSpPr txBox="1"/>
      </xdr:nvSpPr>
      <xdr:spPr>
        <a:xfrm>
          <a:off x="2705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11266</xdr:rowOff>
    </xdr:from>
    <xdr:ext cx="405111" cy="259045"/>
    <xdr:sp macro="" textlink="">
      <xdr:nvSpPr>
        <xdr:cNvPr id="85" name="n_3mainValue【図書館】&#10;有形固定資産減価償却率"/>
        <xdr:cNvSpPr txBox="1"/>
      </xdr:nvSpPr>
      <xdr:spPr>
        <a:xfrm>
          <a:off x="1816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4" name="楕円 123"/>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5"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6" name="楕円 125"/>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7" name="直線コネクタ 126"/>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8" name="楕円 127"/>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41</xdr:row>
      <xdr:rowOff>19050</xdr:rowOff>
    </xdr:to>
    <xdr:cxnSp macro="">
      <xdr:nvCxnSpPr>
        <xdr:cNvPr id="129" name="直線コネクタ 128"/>
        <xdr:cNvCxnSpPr/>
      </xdr:nvCxnSpPr>
      <xdr:spPr>
        <a:xfrm>
          <a:off x="8750300" y="698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0" name="楕円 129"/>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139700</xdr:rowOff>
    </xdr:to>
    <xdr:cxnSp macro="">
      <xdr:nvCxnSpPr>
        <xdr:cNvPr id="131" name="直線コネクタ 130"/>
        <xdr:cNvCxnSpPr/>
      </xdr:nvCxnSpPr>
      <xdr:spPr>
        <a:xfrm flipV="1">
          <a:off x="78613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37" name="n_3mainValue【図書館】&#10;一人当たり面積"/>
        <xdr:cNvSpPr txBox="1"/>
      </xdr:nvSpPr>
      <xdr:spPr>
        <a:xfrm>
          <a:off x="7626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110490</xdr:rowOff>
    </xdr:from>
    <xdr:to>
      <xdr:col>24</xdr:col>
      <xdr:colOff>62865</xdr:colOff>
      <xdr:row>64</xdr:row>
      <xdr:rowOff>11430</xdr:rowOff>
    </xdr:to>
    <xdr:cxnSp macro="">
      <xdr:nvCxnSpPr>
        <xdr:cNvPr id="162" name="直線コネクタ 161"/>
        <xdr:cNvCxnSpPr/>
      </xdr:nvCxnSpPr>
      <xdr:spPr>
        <a:xfrm flipV="1">
          <a:off x="4634865" y="988314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15257</xdr:rowOff>
    </xdr:from>
    <xdr:ext cx="405111" cy="259045"/>
    <xdr:sp macro="" textlink="">
      <xdr:nvSpPr>
        <xdr:cNvPr id="163" name="【体育館・プール】&#10;有形固定資産減価償却率最小値テキスト"/>
        <xdr:cNvSpPr txBox="1"/>
      </xdr:nvSpPr>
      <xdr:spPr>
        <a:xfrm>
          <a:off x="4673600"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xdr:rowOff>
    </xdr:from>
    <xdr:to>
      <xdr:col>24</xdr:col>
      <xdr:colOff>152400</xdr:colOff>
      <xdr:row>64</xdr:row>
      <xdr:rowOff>11430</xdr:rowOff>
    </xdr:to>
    <xdr:cxnSp macro="">
      <xdr:nvCxnSpPr>
        <xdr:cNvPr id="164" name="直線コネクタ 163"/>
        <xdr:cNvCxnSpPr/>
      </xdr:nvCxnSpPr>
      <xdr:spPr>
        <a:xfrm>
          <a:off x="4546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57167</xdr:rowOff>
    </xdr:from>
    <xdr:ext cx="405111" cy="259045"/>
    <xdr:sp macro="" textlink="">
      <xdr:nvSpPr>
        <xdr:cNvPr id="165" name="【体育館・プール】&#10;有形固定資産減価償却率最大値テキスト"/>
        <xdr:cNvSpPr txBox="1"/>
      </xdr:nvSpPr>
      <xdr:spPr>
        <a:xfrm>
          <a:off x="4673600"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110490</xdr:rowOff>
    </xdr:from>
    <xdr:to>
      <xdr:col>24</xdr:col>
      <xdr:colOff>152400</xdr:colOff>
      <xdr:row>57</xdr:row>
      <xdr:rowOff>110490</xdr:rowOff>
    </xdr:to>
    <xdr:cxnSp macro="">
      <xdr:nvCxnSpPr>
        <xdr:cNvPr id="166" name="直線コネクタ 165"/>
        <xdr:cNvCxnSpPr/>
      </xdr:nvCxnSpPr>
      <xdr:spPr>
        <a:xfrm>
          <a:off x="4546600" y="988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67"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68" name="フローチャート: 判断 16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139700</xdr:rowOff>
    </xdr:from>
    <xdr:to>
      <xdr:col>20</xdr:col>
      <xdr:colOff>38100</xdr:colOff>
      <xdr:row>61</xdr:row>
      <xdr:rowOff>69850</xdr:rowOff>
    </xdr:to>
    <xdr:sp macro="" textlink="">
      <xdr:nvSpPr>
        <xdr:cNvPr id="169" name="フローチャート: 判断 168"/>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70" name="フローチャート: 判断 169"/>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99695</xdr:rowOff>
    </xdr:from>
    <xdr:to>
      <xdr:col>10</xdr:col>
      <xdr:colOff>165100</xdr:colOff>
      <xdr:row>61</xdr:row>
      <xdr:rowOff>29845</xdr:rowOff>
    </xdr:to>
    <xdr:sp macro="" textlink="">
      <xdr:nvSpPr>
        <xdr:cNvPr id="171" name="フローチャート: 判断 170"/>
        <xdr:cNvSpPr/>
      </xdr:nvSpPr>
      <xdr:spPr>
        <a:xfrm>
          <a:off x="1968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77" name="楕円 176"/>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78" name="【体育館・プー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79" name="楕円 178"/>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137160</xdr:rowOff>
    </xdr:to>
    <xdr:cxnSp macro="">
      <xdr:nvCxnSpPr>
        <xdr:cNvPr id="180" name="直線コネクタ 179"/>
        <xdr:cNvCxnSpPr/>
      </xdr:nvCxnSpPr>
      <xdr:spPr>
        <a:xfrm>
          <a:off x="3797300" y="10005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81" name="楕円 180"/>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58</xdr:row>
      <xdr:rowOff>60960</xdr:rowOff>
    </xdr:to>
    <xdr:cxnSp macro="">
      <xdr:nvCxnSpPr>
        <xdr:cNvPr id="182" name="直線コネクタ 181"/>
        <xdr:cNvCxnSpPr/>
      </xdr:nvCxnSpPr>
      <xdr:spPr>
        <a:xfrm>
          <a:off x="2908300" y="95250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82550</xdr:rowOff>
    </xdr:from>
    <xdr:to>
      <xdr:col>10</xdr:col>
      <xdr:colOff>165100</xdr:colOff>
      <xdr:row>58</xdr:row>
      <xdr:rowOff>12700</xdr:rowOff>
    </xdr:to>
    <xdr:sp macro="" textlink="">
      <xdr:nvSpPr>
        <xdr:cNvPr id="183" name="楕円 182"/>
        <xdr:cNvSpPr/>
      </xdr:nvSpPr>
      <xdr:spPr>
        <a:xfrm>
          <a:off x="1968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57</xdr:row>
      <xdr:rowOff>133350</xdr:rowOff>
    </xdr:to>
    <xdr:cxnSp macro="">
      <xdr:nvCxnSpPr>
        <xdr:cNvPr id="184" name="直線コネクタ 183"/>
        <xdr:cNvCxnSpPr/>
      </xdr:nvCxnSpPr>
      <xdr:spPr>
        <a:xfrm flipV="1">
          <a:off x="2019300" y="9525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60977</xdr:rowOff>
    </xdr:from>
    <xdr:ext cx="405111" cy="259045"/>
    <xdr:sp macro="" textlink="">
      <xdr:nvSpPr>
        <xdr:cNvPr id="185" name="n_1aveValue【体育館・プー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86" name="n_2ave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20972</xdr:rowOff>
    </xdr:from>
    <xdr:ext cx="405111" cy="259045"/>
    <xdr:sp macro="" textlink="">
      <xdr:nvSpPr>
        <xdr:cNvPr id="187" name="n_3aveValue【体育館・プール】&#10;有形固定資産減価償却率"/>
        <xdr:cNvSpPr txBox="1"/>
      </xdr:nvSpPr>
      <xdr:spPr>
        <a:xfrm>
          <a:off x="1816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128287</xdr:rowOff>
    </xdr:from>
    <xdr:ext cx="405111" cy="259045"/>
    <xdr:sp macro="" textlink="">
      <xdr:nvSpPr>
        <xdr:cNvPr id="188" name="n_1mainValue【体育館・プール】&#10;有形固定資産減価償却率"/>
        <xdr:cNvSpPr txBox="1"/>
      </xdr:nvSpPr>
      <xdr:spPr>
        <a:xfrm>
          <a:off x="3582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89"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29227</xdr:rowOff>
    </xdr:from>
    <xdr:ext cx="405111" cy="259045"/>
    <xdr:sp macro="" textlink="">
      <xdr:nvSpPr>
        <xdr:cNvPr id="190" name="n_3mainValue【体育館・プール】&#10;有形固定資産減価償却率"/>
        <xdr:cNvSpPr txBox="1"/>
      </xdr:nvSpPr>
      <xdr:spPr>
        <a:xfrm>
          <a:off x="1816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4" name="直線コネクタ 213"/>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5"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6" name="直線コネクタ 215"/>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7"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8" name="直線コネクタ 217"/>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9"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20" name="フローチャート: 判断 219"/>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21" name="フローチャート: 判断 220"/>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2" name="フローチャート: 判断 221"/>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3" name="フローチャート: 判断 222"/>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151130</xdr:rowOff>
    </xdr:from>
    <xdr:to>
      <xdr:col>55</xdr:col>
      <xdr:colOff>50800</xdr:colOff>
      <xdr:row>64</xdr:row>
      <xdr:rowOff>81280</xdr:rowOff>
    </xdr:to>
    <xdr:sp macro="" textlink="">
      <xdr:nvSpPr>
        <xdr:cNvPr id="229" name="楕円 228"/>
        <xdr:cNvSpPr/>
      </xdr:nvSpPr>
      <xdr:spPr>
        <a:xfrm>
          <a:off x="10426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66057</xdr:rowOff>
    </xdr:from>
    <xdr:ext cx="469744" cy="259045"/>
    <xdr:sp macro="" textlink="">
      <xdr:nvSpPr>
        <xdr:cNvPr id="230" name="【体育館・プール】&#10;一人当たり面積該当値テキスト"/>
        <xdr:cNvSpPr txBox="1"/>
      </xdr:nvSpPr>
      <xdr:spPr>
        <a:xfrm>
          <a:off x="10515600" y="108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151130</xdr:rowOff>
    </xdr:from>
    <xdr:to>
      <xdr:col>50</xdr:col>
      <xdr:colOff>165100</xdr:colOff>
      <xdr:row>64</xdr:row>
      <xdr:rowOff>81280</xdr:rowOff>
    </xdr:to>
    <xdr:sp macro="" textlink="">
      <xdr:nvSpPr>
        <xdr:cNvPr id="231" name="楕円 230"/>
        <xdr:cNvSpPr/>
      </xdr:nvSpPr>
      <xdr:spPr>
        <a:xfrm>
          <a:off x="9588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30480</xdr:rowOff>
    </xdr:from>
    <xdr:to>
      <xdr:col>55</xdr:col>
      <xdr:colOff>0</xdr:colOff>
      <xdr:row>64</xdr:row>
      <xdr:rowOff>30480</xdr:rowOff>
    </xdr:to>
    <xdr:cxnSp macro="">
      <xdr:nvCxnSpPr>
        <xdr:cNvPr id="232" name="直線コネクタ 231"/>
        <xdr:cNvCxnSpPr/>
      </xdr:nvCxnSpPr>
      <xdr:spPr>
        <a:xfrm>
          <a:off x="9639300" y="1100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153670</xdr:rowOff>
    </xdr:from>
    <xdr:to>
      <xdr:col>46</xdr:col>
      <xdr:colOff>38100</xdr:colOff>
      <xdr:row>64</xdr:row>
      <xdr:rowOff>83820</xdr:rowOff>
    </xdr:to>
    <xdr:sp macro="" textlink="">
      <xdr:nvSpPr>
        <xdr:cNvPr id="233" name="楕円 232"/>
        <xdr:cNvSpPr/>
      </xdr:nvSpPr>
      <xdr:spPr>
        <a:xfrm>
          <a:off x="8699500" y="109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30480</xdr:rowOff>
    </xdr:from>
    <xdr:to>
      <xdr:col>50</xdr:col>
      <xdr:colOff>114300</xdr:colOff>
      <xdr:row>64</xdr:row>
      <xdr:rowOff>33020</xdr:rowOff>
    </xdr:to>
    <xdr:cxnSp macro="">
      <xdr:nvCxnSpPr>
        <xdr:cNvPr id="234" name="直線コネクタ 233"/>
        <xdr:cNvCxnSpPr/>
      </xdr:nvCxnSpPr>
      <xdr:spPr>
        <a:xfrm flipV="1">
          <a:off x="8750300" y="110032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139700</xdr:rowOff>
    </xdr:from>
    <xdr:to>
      <xdr:col>41</xdr:col>
      <xdr:colOff>101600</xdr:colOff>
      <xdr:row>64</xdr:row>
      <xdr:rowOff>69850</xdr:rowOff>
    </xdr:to>
    <xdr:sp macro="" textlink="">
      <xdr:nvSpPr>
        <xdr:cNvPr id="235" name="楕円 234"/>
        <xdr:cNvSpPr/>
      </xdr:nvSpPr>
      <xdr:spPr>
        <a:xfrm>
          <a:off x="7810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19050</xdr:rowOff>
    </xdr:from>
    <xdr:to>
      <xdr:col>45</xdr:col>
      <xdr:colOff>177800</xdr:colOff>
      <xdr:row>64</xdr:row>
      <xdr:rowOff>33020</xdr:rowOff>
    </xdr:to>
    <xdr:cxnSp macro="">
      <xdr:nvCxnSpPr>
        <xdr:cNvPr id="236" name="直線コネクタ 235"/>
        <xdr:cNvCxnSpPr/>
      </xdr:nvCxnSpPr>
      <xdr:spPr>
        <a:xfrm>
          <a:off x="7861300" y="109918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7"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8"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39"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72407</xdr:rowOff>
    </xdr:from>
    <xdr:ext cx="469744" cy="259045"/>
    <xdr:sp macro="" textlink="">
      <xdr:nvSpPr>
        <xdr:cNvPr id="240" name="n_1mainValue【体育館・プール】&#10;一人当たり面積"/>
        <xdr:cNvSpPr txBox="1"/>
      </xdr:nvSpPr>
      <xdr:spPr>
        <a:xfrm>
          <a:off x="9391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74947</xdr:rowOff>
    </xdr:from>
    <xdr:ext cx="469744" cy="259045"/>
    <xdr:sp macro="" textlink="">
      <xdr:nvSpPr>
        <xdr:cNvPr id="241" name="n_2mainValue【体育館・プール】&#10;一人当たり面積"/>
        <xdr:cNvSpPr txBox="1"/>
      </xdr:nvSpPr>
      <xdr:spPr>
        <a:xfrm>
          <a:off x="8515427" y="1104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60977</xdr:rowOff>
    </xdr:from>
    <xdr:ext cx="469744" cy="259045"/>
    <xdr:sp macro="" textlink="">
      <xdr:nvSpPr>
        <xdr:cNvPr id="242" name="n_3mainValue【体育館・プール】&#10;一人当たり面積"/>
        <xdr:cNvSpPr txBox="1"/>
      </xdr:nvSpPr>
      <xdr:spPr>
        <a:xfrm>
          <a:off x="7626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7" name="直線コネクタ 266"/>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8"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9" name="直線コネクタ 268"/>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0"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71" name="直線コネクタ 270"/>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2"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3" name="フローチャート: 判断 272"/>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4" name="フローチャート: 判断 273"/>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5" name="フローチャート: 判断 274"/>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6" name="フローチャート: 判断 275"/>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82" name="楕円 281"/>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283" name="【福祉施設】&#10;有形固定資産減価償却率該当値テキスト"/>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84" name="楕円 283"/>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99061</xdr:rowOff>
    </xdr:from>
    <xdr:to>
      <xdr:col>24</xdr:col>
      <xdr:colOff>63500</xdr:colOff>
      <xdr:row>81</xdr:row>
      <xdr:rowOff>129539</xdr:rowOff>
    </xdr:to>
    <xdr:cxnSp macro="">
      <xdr:nvCxnSpPr>
        <xdr:cNvPr id="285" name="直線コネクタ 284"/>
        <xdr:cNvCxnSpPr/>
      </xdr:nvCxnSpPr>
      <xdr:spPr>
        <a:xfrm flipV="1">
          <a:off x="3797300" y="139865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71120</xdr:rowOff>
    </xdr:from>
    <xdr:to>
      <xdr:col>15</xdr:col>
      <xdr:colOff>101600</xdr:colOff>
      <xdr:row>82</xdr:row>
      <xdr:rowOff>1270</xdr:rowOff>
    </xdr:to>
    <xdr:sp macro="" textlink="">
      <xdr:nvSpPr>
        <xdr:cNvPr id="286" name="楕円 285"/>
        <xdr:cNvSpPr/>
      </xdr:nvSpPr>
      <xdr:spPr>
        <a:xfrm>
          <a:off x="2857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121920</xdr:rowOff>
    </xdr:from>
    <xdr:to>
      <xdr:col>19</xdr:col>
      <xdr:colOff>177800</xdr:colOff>
      <xdr:row>81</xdr:row>
      <xdr:rowOff>129539</xdr:rowOff>
    </xdr:to>
    <xdr:cxnSp macro="">
      <xdr:nvCxnSpPr>
        <xdr:cNvPr id="287" name="直線コネクタ 286"/>
        <xdr:cNvCxnSpPr/>
      </xdr:nvCxnSpPr>
      <xdr:spPr>
        <a:xfrm>
          <a:off x="2908300" y="14009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288" name="楕円 287"/>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81</xdr:row>
      <xdr:rowOff>133350</xdr:rowOff>
    </xdr:to>
    <xdr:cxnSp macro="">
      <xdr:nvCxnSpPr>
        <xdr:cNvPr id="289" name="直線コネクタ 288"/>
        <xdr:cNvCxnSpPr/>
      </xdr:nvCxnSpPr>
      <xdr:spPr>
        <a:xfrm flipV="1">
          <a:off x="2019300" y="14009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90"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91"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2"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293" name="n_1mainValue【福祉施設】&#10;有形固定資産減価償却率"/>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17797</xdr:rowOff>
    </xdr:from>
    <xdr:ext cx="405111" cy="259045"/>
    <xdr:sp macro="" textlink="">
      <xdr:nvSpPr>
        <xdr:cNvPr id="294" name="n_2mainValue【福祉施設】&#10;有形固定資産減価償却率"/>
        <xdr:cNvSpPr txBox="1"/>
      </xdr:nvSpPr>
      <xdr:spPr>
        <a:xfrm>
          <a:off x="2705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95" name="n_3mainValue【福祉施設】&#10;有形固定資産減価償却率"/>
        <xdr:cNvSpPr txBox="1"/>
      </xdr:nvSpPr>
      <xdr:spPr>
        <a:xfrm>
          <a:off x="1816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9" name="直線コネクタ 318"/>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20"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21" name="直線コネクタ 320"/>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2"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3" name="直線コネクタ 322"/>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4"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5" name="フローチャート: 判断 324"/>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6" name="フローチャート: 判断 325"/>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7" name="フローチャート: 判断 326"/>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8" name="フローチャート: 判断 327"/>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105411</xdr:rowOff>
    </xdr:from>
    <xdr:to>
      <xdr:col>55</xdr:col>
      <xdr:colOff>50800</xdr:colOff>
      <xdr:row>86</xdr:row>
      <xdr:rowOff>35561</xdr:rowOff>
    </xdr:to>
    <xdr:sp macro="" textlink="">
      <xdr:nvSpPr>
        <xdr:cNvPr id="334" name="楕円 333"/>
        <xdr:cNvSpPr/>
      </xdr:nvSpPr>
      <xdr:spPr>
        <a:xfrm>
          <a:off x="10426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20338</xdr:rowOff>
    </xdr:from>
    <xdr:ext cx="469744" cy="259045"/>
    <xdr:sp macro="" textlink="">
      <xdr:nvSpPr>
        <xdr:cNvPr id="335" name="【福祉施設】&#10;一人当たり面積該当値テキスト"/>
        <xdr:cNvSpPr txBox="1"/>
      </xdr:nvSpPr>
      <xdr:spPr>
        <a:xfrm>
          <a:off x="10515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105411</xdr:rowOff>
    </xdr:from>
    <xdr:to>
      <xdr:col>50</xdr:col>
      <xdr:colOff>165100</xdr:colOff>
      <xdr:row>86</xdr:row>
      <xdr:rowOff>35561</xdr:rowOff>
    </xdr:to>
    <xdr:sp macro="" textlink="">
      <xdr:nvSpPr>
        <xdr:cNvPr id="336" name="楕円 335"/>
        <xdr:cNvSpPr/>
      </xdr:nvSpPr>
      <xdr:spPr>
        <a:xfrm>
          <a:off x="9588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156211</xdr:rowOff>
    </xdr:from>
    <xdr:to>
      <xdr:col>55</xdr:col>
      <xdr:colOff>0</xdr:colOff>
      <xdr:row>85</xdr:row>
      <xdr:rowOff>156211</xdr:rowOff>
    </xdr:to>
    <xdr:cxnSp macro="">
      <xdr:nvCxnSpPr>
        <xdr:cNvPr id="337" name="直線コネクタ 336"/>
        <xdr:cNvCxnSpPr/>
      </xdr:nvCxnSpPr>
      <xdr:spPr>
        <a:xfrm>
          <a:off x="9639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38" name="楕円 337"/>
        <xdr:cNvSpPr/>
      </xdr:nvSpPr>
      <xdr:spPr>
        <a:xfrm>
          <a:off x="8699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80011</xdr:rowOff>
    </xdr:from>
    <xdr:to>
      <xdr:col>50</xdr:col>
      <xdr:colOff>114300</xdr:colOff>
      <xdr:row>85</xdr:row>
      <xdr:rowOff>156211</xdr:rowOff>
    </xdr:to>
    <xdr:cxnSp macro="">
      <xdr:nvCxnSpPr>
        <xdr:cNvPr id="339" name="直線コネクタ 338"/>
        <xdr:cNvCxnSpPr/>
      </xdr:nvCxnSpPr>
      <xdr:spPr>
        <a:xfrm>
          <a:off x="8750300" y="146532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40" name="楕円 339"/>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80011</xdr:rowOff>
    </xdr:from>
    <xdr:to>
      <xdr:col>45</xdr:col>
      <xdr:colOff>177800</xdr:colOff>
      <xdr:row>86</xdr:row>
      <xdr:rowOff>0</xdr:rowOff>
    </xdr:to>
    <xdr:cxnSp macro="">
      <xdr:nvCxnSpPr>
        <xdr:cNvPr id="341" name="直線コネクタ 340"/>
        <xdr:cNvCxnSpPr/>
      </xdr:nvCxnSpPr>
      <xdr:spPr>
        <a:xfrm flipV="1">
          <a:off x="7861300" y="14653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2"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3"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4"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26688</xdr:rowOff>
    </xdr:from>
    <xdr:ext cx="469744" cy="259045"/>
    <xdr:sp macro="" textlink="">
      <xdr:nvSpPr>
        <xdr:cNvPr id="345" name="n_1mainValue【福祉施設】&#10;一人当たり面積"/>
        <xdr:cNvSpPr txBox="1"/>
      </xdr:nvSpPr>
      <xdr:spPr>
        <a:xfrm>
          <a:off x="9391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346" name="n_2mainValue【福祉施設】&#10;一人当たり面積"/>
        <xdr:cNvSpPr txBox="1"/>
      </xdr:nvSpPr>
      <xdr:spPr>
        <a:xfrm>
          <a:off x="8515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47" name="n_3mainValue【福祉施設】&#10;一人当たり面積"/>
        <xdr:cNvSpPr txBox="1"/>
      </xdr:nvSpPr>
      <xdr:spPr>
        <a:xfrm>
          <a:off x="7626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3" name="直線コネクタ 37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5" name="直線コネクタ 37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7" name="直線コネクタ 37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8"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9" name="フローチャート: 判断 37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80" name="フローチャート: 判断 37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81" name="フローチャート: 判断 38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2" name="フローチャート: 判断 38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30299</xdr:rowOff>
    </xdr:from>
    <xdr:to>
      <xdr:col>24</xdr:col>
      <xdr:colOff>114300</xdr:colOff>
      <xdr:row>101</xdr:row>
      <xdr:rowOff>131899</xdr:rowOff>
    </xdr:to>
    <xdr:sp macro="" textlink="">
      <xdr:nvSpPr>
        <xdr:cNvPr id="388" name="楕円 387"/>
        <xdr:cNvSpPr/>
      </xdr:nvSpPr>
      <xdr:spPr>
        <a:xfrm>
          <a:off x="4584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53176</xdr:rowOff>
    </xdr:from>
    <xdr:ext cx="405111" cy="259045"/>
    <xdr:sp macro="" textlink="">
      <xdr:nvSpPr>
        <xdr:cNvPr id="389" name="【市民会館】&#10;有形固定資産減価償却率該当値テキスト"/>
        <xdr:cNvSpPr txBox="1"/>
      </xdr:nvSpPr>
      <xdr:spPr>
        <a:xfrm>
          <a:off x="4673600"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61323</xdr:rowOff>
    </xdr:from>
    <xdr:to>
      <xdr:col>20</xdr:col>
      <xdr:colOff>38100</xdr:colOff>
      <xdr:row>101</xdr:row>
      <xdr:rowOff>162923</xdr:rowOff>
    </xdr:to>
    <xdr:sp macro="" textlink="">
      <xdr:nvSpPr>
        <xdr:cNvPr id="390" name="楕円 389"/>
        <xdr:cNvSpPr/>
      </xdr:nvSpPr>
      <xdr:spPr>
        <a:xfrm>
          <a:off x="3746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81099</xdr:rowOff>
    </xdr:from>
    <xdr:to>
      <xdr:col>24</xdr:col>
      <xdr:colOff>63500</xdr:colOff>
      <xdr:row>101</xdr:row>
      <xdr:rowOff>112123</xdr:rowOff>
    </xdr:to>
    <xdr:cxnSp macro="">
      <xdr:nvCxnSpPr>
        <xdr:cNvPr id="391" name="直線コネクタ 390"/>
        <xdr:cNvCxnSpPr/>
      </xdr:nvCxnSpPr>
      <xdr:spPr>
        <a:xfrm flipV="1">
          <a:off x="3797300" y="173975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xdr:rowOff>
    </xdr:from>
    <xdr:to>
      <xdr:col>15</xdr:col>
      <xdr:colOff>101600</xdr:colOff>
      <xdr:row>102</xdr:row>
      <xdr:rowOff>115570</xdr:rowOff>
    </xdr:to>
    <xdr:sp macro="" textlink="">
      <xdr:nvSpPr>
        <xdr:cNvPr id="392" name="楕円 391"/>
        <xdr:cNvSpPr/>
      </xdr:nvSpPr>
      <xdr:spPr>
        <a:xfrm>
          <a:off x="2857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112123</xdr:rowOff>
    </xdr:from>
    <xdr:to>
      <xdr:col>19</xdr:col>
      <xdr:colOff>177800</xdr:colOff>
      <xdr:row>102</xdr:row>
      <xdr:rowOff>64770</xdr:rowOff>
    </xdr:to>
    <xdr:cxnSp macro="">
      <xdr:nvCxnSpPr>
        <xdr:cNvPr id="393" name="直線コネクタ 392"/>
        <xdr:cNvCxnSpPr/>
      </xdr:nvCxnSpPr>
      <xdr:spPr>
        <a:xfrm flipV="1">
          <a:off x="2908300" y="1742857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54792</xdr:rowOff>
    </xdr:from>
    <xdr:to>
      <xdr:col>10</xdr:col>
      <xdr:colOff>165100</xdr:colOff>
      <xdr:row>102</xdr:row>
      <xdr:rowOff>156392</xdr:rowOff>
    </xdr:to>
    <xdr:sp macro="" textlink="">
      <xdr:nvSpPr>
        <xdr:cNvPr id="394" name="楕円 393"/>
        <xdr:cNvSpPr/>
      </xdr:nvSpPr>
      <xdr:spPr>
        <a:xfrm>
          <a:off x="1968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64770</xdr:rowOff>
    </xdr:from>
    <xdr:to>
      <xdr:col>15</xdr:col>
      <xdr:colOff>50800</xdr:colOff>
      <xdr:row>102</xdr:row>
      <xdr:rowOff>105592</xdr:rowOff>
    </xdr:to>
    <xdr:cxnSp macro="">
      <xdr:nvCxnSpPr>
        <xdr:cNvPr id="395" name="直線コネクタ 394"/>
        <xdr:cNvCxnSpPr/>
      </xdr:nvCxnSpPr>
      <xdr:spPr>
        <a:xfrm flipV="1">
          <a:off x="2019300" y="175526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6"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7"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8"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8000</xdr:rowOff>
    </xdr:from>
    <xdr:ext cx="405111" cy="259045"/>
    <xdr:sp macro="" textlink="">
      <xdr:nvSpPr>
        <xdr:cNvPr id="399" name="n_1mainValue【市民会館】&#10;有形固定資産減価償却率"/>
        <xdr:cNvSpPr txBox="1"/>
      </xdr:nvSpPr>
      <xdr:spPr>
        <a:xfrm>
          <a:off x="3582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132097</xdr:rowOff>
    </xdr:from>
    <xdr:ext cx="405111" cy="259045"/>
    <xdr:sp macro="" textlink="">
      <xdr:nvSpPr>
        <xdr:cNvPr id="400" name="n_2mainValue【市民会館】&#10;有形固定資産減価償却率"/>
        <xdr:cNvSpPr txBox="1"/>
      </xdr:nvSpPr>
      <xdr:spPr>
        <a:xfrm>
          <a:off x="2705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1469</xdr:rowOff>
    </xdr:from>
    <xdr:ext cx="405111" cy="259045"/>
    <xdr:sp macro="" textlink="">
      <xdr:nvSpPr>
        <xdr:cNvPr id="401" name="n_3mainValue【市民会館】&#10;有形固定資産減価償却率"/>
        <xdr:cNvSpPr txBox="1"/>
      </xdr:nvSpPr>
      <xdr:spPr>
        <a:xfrm>
          <a:off x="1816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2" name="直線コネクタ 41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3" name="テキスト ボックス 41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6" name="直線コネクタ 41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7" name="テキスト ボックス 41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21" name="直線コネクタ 420"/>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3" name="直線コネクタ 42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4"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5" name="直線コネクタ 424"/>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6"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7" name="フローチャート: 判断 426"/>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8" name="フローチャート: 判断 427"/>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9" name="フローチャート: 判断 428"/>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30" name="フローチャート: 判断 42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36" name="楕円 435"/>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37" name="【市民会館】&#10;一人当たり面積該当値テキスト"/>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88264</xdr:rowOff>
    </xdr:from>
    <xdr:to>
      <xdr:col>50</xdr:col>
      <xdr:colOff>165100</xdr:colOff>
      <xdr:row>106</xdr:row>
      <xdr:rowOff>18414</xdr:rowOff>
    </xdr:to>
    <xdr:sp macro="" textlink="">
      <xdr:nvSpPr>
        <xdr:cNvPr id="438" name="楕円 437"/>
        <xdr:cNvSpPr/>
      </xdr:nvSpPr>
      <xdr:spPr>
        <a:xfrm>
          <a:off x="9588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139064</xdr:rowOff>
    </xdr:to>
    <xdr:cxnSp macro="">
      <xdr:nvCxnSpPr>
        <xdr:cNvPr id="439" name="直線コネクタ 438"/>
        <xdr:cNvCxnSpPr/>
      </xdr:nvCxnSpPr>
      <xdr:spPr>
        <a:xfrm flipV="1">
          <a:off x="9639300" y="181356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440" name="楕円 439"/>
        <xdr:cNvSpPr/>
      </xdr:nvSpPr>
      <xdr:spPr>
        <a:xfrm>
          <a:off x="869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139064</xdr:rowOff>
    </xdr:from>
    <xdr:to>
      <xdr:col>50</xdr:col>
      <xdr:colOff>114300</xdr:colOff>
      <xdr:row>105</xdr:row>
      <xdr:rowOff>167639</xdr:rowOff>
    </xdr:to>
    <xdr:cxnSp macro="">
      <xdr:nvCxnSpPr>
        <xdr:cNvPr id="441" name="直線コネクタ 440"/>
        <xdr:cNvCxnSpPr/>
      </xdr:nvCxnSpPr>
      <xdr:spPr>
        <a:xfrm flipV="1">
          <a:off x="8750300" y="181413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442" name="楕円 441"/>
        <xdr:cNvSpPr/>
      </xdr:nvSpPr>
      <xdr:spPr>
        <a:xfrm>
          <a:off x="781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167639</xdr:rowOff>
    </xdr:from>
    <xdr:to>
      <xdr:col>45</xdr:col>
      <xdr:colOff>177800</xdr:colOff>
      <xdr:row>105</xdr:row>
      <xdr:rowOff>167639</xdr:rowOff>
    </xdr:to>
    <xdr:cxnSp macro="">
      <xdr:nvCxnSpPr>
        <xdr:cNvPr id="443" name="直線コネクタ 442"/>
        <xdr:cNvCxnSpPr/>
      </xdr:nvCxnSpPr>
      <xdr:spPr>
        <a:xfrm>
          <a:off x="7861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44"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45"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46"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9541</xdr:rowOff>
    </xdr:from>
    <xdr:ext cx="469744" cy="259045"/>
    <xdr:sp macro="" textlink="">
      <xdr:nvSpPr>
        <xdr:cNvPr id="447" name="n_1mainValue【市民会館】&#10;一人当たり面積"/>
        <xdr:cNvSpPr txBox="1"/>
      </xdr:nvSpPr>
      <xdr:spPr>
        <a:xfrm>
          <a:off x="93917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38116</xdr:rowOff>
    </xdr:from>
    <xdr:ext cx="469744" cy="259045"/>
    <xdr:sp macro="" textlink="">
      <xdr:nvSpPr>
        <xdr:cNvPr id="448" name="n_2mainValue【市民会館】&#10;一人当たり面積"/>
        <xdr:cNvSpPr txBox="1"/>
      </xdr:nvSpPr>
      <xdr:spPr>
        <a:xfrm>
          <a:off x="8515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38116</xdr:rowOff>
    </xdr:from>
    <xdr:ext cx="469744" cy="259045"/>
    <xdr:sp macro="" textlink="">
      <xdr:nvSpPr>
        <xdr:cNvPr id="449" name="n_3mainValue【市民会館】&#10;一人当たり面積"/>
        <xdr:cNvSpPr txBox="1"/>
      </xdr:nvSpPr>
      <xdr:spPr>
        <a:xfrm>
          <a:off x="7626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4" name="直線コネクタ 473"/>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5"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6" name="直線コネクタ 475"/>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7"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8" name="直線コネクタ 47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9"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80" name="フローチャート: 判断 479"/>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81" name="フローチャート: 判断 480"/>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2" name="フローチャート: 判断 481"/>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3" name="フローチャート: 判断 482"/>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80645</xdr:rowOff>
    </xdr:from>
    <xdr:to>
      <xdr:col>85</xdr:col>
      <xdr:colOff>177800</xdr:colOff>
      <xdr:row>36</xdr:row>
      <xdr:rowOff>10795</xdr:rowOff>
    </xdr:to>
    <xdr:sp macro="" textlink="">
      <xdr:nvSpPr>
        <xdr:cNvPr id="489" name="楕円 488"/>
        <xdr:cNvSpPr/>
      </xdr:nvSpPr>
      <xdr:spPr>
        <a:xfrm>
          <a:off x="162687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103522</xdr:rowOff>
    </xdr:from>
    <xdr:ext cx="405111" cy="259045"/>
    <xdr:sp macro="" textlink="">
      <xdr:nvSpPr>
        <xdr:cNvPr id="490" name="【一般廃棄物処理施設】&#10;有形固定資産減価償却率該当値テキスト"/>
        <xdr:cNvSpPr txBox="1"/>
      </xdr:nvSpPr>
      <xdr:spPr>
        <a:xfrm>
          <a:off x="16357600"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91" name="楕円 490"/>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131445</xdr:rowOff>
    </xdr:from>
    <xdr:to>
      <xdr:col>85</xdr:col>
      <xdr:colOff>127000</xdr:colOff>
      <xdr:row>35</xdr:row>
      <xdr:rowOff>156210</xdr:rowOff>
    </xdr:to>
    <xdr:cxnSp macro="">
      <xdr:nvCxnSpPr>
        <xdr:cNvPr id="492" name="直線コネクタ 491"/>
        <xdr:cNvCxnSpPr/>
      </xdr:nvCxnSpPr>
      <xdr:spPr>
        <a:xfrm flipV="1">
          <a:off x="15481300" y="61321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94615</xdr:rowOff>
    </xdr:to>
    <xdr:sp macro="" textlink="">
      <xdr:nvSpPr>
        <xdr:cNvPr id="493" name="楕円 492"/>
        <xdr:cNvSpPr/>
      </xdr:nvSpPr>
      <xdr:spPr>
        <a:xfrm>
          <a:off x="1454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43815</xdr:rowOff>
    </xdr:to>
    <xdr:cxnSp macro="">
      <xdr:nvCxnSpPr>
        <xdr:cNvPr id="494" name="直線コネクタ 493"/>
        <xdr:cNvCxnSpPr/>
      </xdr:nvCxnSpPr>
      <xdr:spPr>
        <a:xfrm flipV="1">
          <a:off x="14592300" y="61569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168275</xdr:rowOff>
    </xdr:from>
    <xdr:to>
      <xdr:col>72</xdr:col>
      <xdr:colOff>38100</xdr:colOff>
      <xdr:row>35</xdr:row>
      <xdr:rowOff>98425</xdr:rowOff>
    </xdr:to>
    <xdr:sp macro="" textlink="">
      <xdr:nvSpPr>
        <xdr:cNvPr id="495" name="楕円 494"/>
        <xdr:cNvSpPr/>
      </xdr:nvSpPr>
      <xdr:spPr>
        <a:xfrm>
          <a:off x="13652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47625</xdr:rowOff>
    </xdr:from>
    <xdr:to>
      <xdr:col>76</xdr:col>
      <xdr:colOff>114300</xdr:colOff>
      <xdr:row>36</xdr:row>
      <xdr:rowOff>43815</xdr:rowOff>
    </xdr:to>
    <xdr:cxnSp macro="">
      <xdr:nvCxnSpPr>
        <xdr:cNvPr id="496" name="直線コネクタ 495"/>
        <xdr:cNvCxnSpPr/>
      </xdr:nvCxnSpPr>
      <xdr:spPr>
        <a:xfrm>
          <a:off x="13703300" y="6048375"/>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97"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8"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99" name="n_3aveValue【一般廃棄物処理施設】&#10;有形固定資産減価償却率"/>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500" name="n_1mainValue【一般廃棄物処理施設】&#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111142</xdr:rowOff>
    </xdr:from>
    <xdr:ext cx="405111" cy="259045"/>
    <xdr:sp macro="" textlink="">
      <xdr:nvSpPr>
        <xdr:cNvPr id="501" name="n_2mainValue【一般廃棄物処理施設】&#10;有形固定資産減価償却率"/>
        <xdr:cNvSpPr txBox="1"/>
      </xdr:nvSpPr>
      <xdr:spPr>
        <a:xfrm>
          <a:off x="14389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114952</xdr:rowOff>
    </xdr:from>
    <xdr:ext cx="405111" cy="259045"/>
    <xdr:sp macro="" textlink="">
      <xdr:nvSpPr>
        <xdr:cNvPr id="502" name="n_3mainValue【一般廃棄物処理施設】&#10;有形固定資産減価償却率"/>
        <xdr:cNvSpPr txBox="1"/>
      </xdr:nvSpPr>
      <xdr:spPr>
        <a:xfrm>
          <a:off x="135007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3" name="直線コネクタ 5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4" name="テキスト ボックス 51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5" name="直線コネクタ 5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6" name="テキスト ボックス 51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7" name="直線コネクタ 5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8" name="テキスト ボックス 51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9" name="直線コネクタ 5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0" name="テキスト ボックス 51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1" name="直線コネクタ 5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2" name="テキスト ボックス 52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25466</xdr:rowOff>
    </xdr:from>
    <xdr:to>
      <xdr:col>116</xdr:col>
      <xdr:colOff>62864</xdr:colOff>
      <xdr:row>42</xdr:row>
      <xdr:rowOff>17846</xdr:rowOff>
    </xdr:to>
    <xdr:cxnSp macro="">
      <xdr:nvCxnSpPr>
        <xdr:cNvPr id="526" name="直線コネクタ 525"/>
        <xdr:cNvCxnSpPr/>
      </xdr:nvCxnSpPr>
      <xdr:spPr>
        <a:xfrm flipV="1">
          <a:off x="22160864" y="6197666"/>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21673</xdr:rowOff>
    </xdr:from>
    <xdr:ext cx="469744" cy="259045"/>
    <xdr:sp macro="" textlink="">
      <xdr:nvSpPr>
        <xdr:cNvPr id="527" name="【一般廃棄物処理施設】&#10;一人当たり有形固定資産（償却資産）額最小値テキスト"/>
        <xdr:cNvSpPr txBox="1"/>
      </xdr:nvSpPr>
      <xdr:spPr>
        <a:xfrm>
          <a:off x="22199600" y="7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17846</xdr:rowOff>
    </xdr:from>
    <xdr:to>
      <xdr:col>116</xdr:col>
      <xdr:colOff>152400</xdr:colOff>
      <xdr:row>42</xdr:row>
      <xdr:rowOff>17846</xdr:rowOff>
    </xdr:to>
    <xdr:cxnSp macro="">
      <xdr:nvCxnSpPr>
        <xdr:cNvPr id="528" name="直線コネクタ 527"/>
        <xdr:cNvCxnSpPr/>
      </xdr:nvCxnSpPr>
      <xdr:spPr>
        <a:xfrm>
          <a:off x="22072600" y="721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143593</xdr:rowOff>
    </xdr:from>
    <xdr:ext cx="599010" cy="259045"/>
    <xdr:sp macro="" textlink="">
      <xdr:nvSpPr>
        <xdr:cNvPr id="529" name="【一般廃棄物処理施設】&#10;一人当たり有形固定資産（償却資産）額最大値テキスト"/>
        <xdr:cNvSpPr txBox="1"/>
      </xdr:nvSpPr>
      <xdr:spPr>
        <a:xfrm>
          <a:off x="22199600" y="597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25466</xdr:rowOff>
    </xdr:from>
    <xdr:to>
      <xdr:col>116</xdr:col>
      <xdr:colOff>152400</xdr:colOff>
      <xdr:row>36</xdr:row>
      <xdr:rowOff>25466</xdr:rowOff>
    </xdr:to>
    <xdr:cxnSp macro="">
      <xdr:nvCxnSpPr>
        <xdr:cNvPr id="530" name="直線コネクタ 529"/>
        <xdr:cNvCxnSpPr/>
      </xdr:nvCxnSpPr>
      <xdr:spPr>
        <a:xfrm>
          <a:off x="22072600" y="619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159221</xdr:rowOff>
    </xdr:from>
    <xdr:ext cx="534377" cy="259045"/>
    <xdr:sp macro="" textlink="">
      <xdr:nvSpPr>
        <xdr:cNvPr id="531" name="【一般廃棄物処理施設】&#10;一人当たり有形固定資産（償却資産）額平均値テキスト"/>
        <xdr:cNvSpPr txBox="1"/>
      </xdr:nvSpPr>
      <xdr:spPr>
        <a:xfrm>
          <a:off x="22199600" y="667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9344</xdr:rowOff>
    </xdr:from>
    <xdr:to>
      <xdr:col>116</xdr:col>
      <xdr:colOff>114300</xdr:colOff>
      <xdr:row>39</xdr:row>
      <xdr:rowOff>110944</xdr:rowOff>
    </xdr:to>
    <xdr:sp macro="" textlink="">
      <xdr:nvSpPr>
        <xdr:cNvPr id="532" name="フローチャート: 判断 531"/>
        <xdr:cNvSpPr/>
      </xdr:nvSpPr>
      <xdr:spPr>
        <a:xfrm>
          <a:off x="221107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4056</xdr:rowOff>
    </xdr:from>
    <xdr:to>
      <xdr:col>112</xdr:col>
      <xdr:colOff>38100</xdr:colOff>
      <xdr:row>39</xdr:row>
      <xdr:rowOff>105656</xdr:rowOff>
    </xdr:to>
    <xdr:sp macro="" textlink="">
      <xdr:nvSpPr>
        <xdr:cNvPr id="533" name="フローチャート: 判断 532"/>
        <xdr:cNvSpPr/>
      </xdr:nvSpPr>
      <xdr:spPr>
        <a:xfrm>
          <a:off x="21272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43086</xdr:rowOff>
    </xdr:from>
    <xdr:to>
      <xdr:col>107</xdr:col>
      <xdr:colOff>101600</xdr:colOff>
      <xdr:row>39</xdr:row>
      <xdr:rowOff>144686</xdr:rowOff>
    </xdr:to>
    <xdr:sp macro="" textlink="">
      <xdr:nvSpPr>
        <xdr:cNvPr id="534" name="フローチャート: 判断 533"/>
        <xdr:cNvSpPr/>
      </xdr:nvSpPr>
      <xdr:spPr>
        <a:xfrm>
          <a:off x="20383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2228</xdr:rowOff>
    </xdr:from>
    <xdr:to>
      <xdr:col>102</xdr:col>
      <xdr:colOff>165100</xdr:colOff>
      <xdr:row>39</xdr:row>
      <xdr:rowOff>103828</xdr:rowOff>
    </xdr:to>
    <xdr:sp macro="" textlink="">
      <xdr:nvSpPr>
        <xdr:cNvPr id="535" name="フローチャート: 判断 534"/>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117472</xdr:rowOff>
    </xdr:from>
    <xdr:to>
      <xdr:col>116</xdr:col>
      <xdr:colOff>114300</xdr:colOff>
      <xdr:row>38</xdr:row>
      <xdr:rowOff>47622</xdr:rowOff>
    </xdr:to>
    <xdr:sp macro="" textlink="">
      <xdr:nvSpPr>
        <xdr:cNvPr id="541" name="楕円 540"/>
        <xdr:cNvSpPr/>
      </xdr:nvSpPr>
      <xdr:spPr>
        <a:xfrm>
          <a:off x="22110700" y="64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140349</xdr:rowOff>
    </xdr:from>
    <xdr:ext cx="534377" cy="259045"/>
    <xdr:sp macro="" textlink="">
      <xdr:nvSpPr>
        <xdr:cNvPr id="542" name="【一般廃棄物処理施設】&#10;一人当たり有形固定資産（償却資産）額該当値テキスト"/>
        <xdr:cNvSpPr txBox="1"/>
      </xdr:nvSpPr>
      <xdr:spPr>
        <a:xfrm>
          <a:off x="22199600" y="63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121793</xdr:rowOff>
    </xdr:from>
    <xdr:to>
      <xdr:col>112</xdr:col>
      <xdr:colOff>38100</xdr:colOff>
      <xdr:row>38</xdr:row>
      <xdr:rowOff>51943</xdr:rowOff>
    </xdr:to>
    <xdr:sp macro="" textlink="">
      <xdr:nvSpPr>
        <xdr:cNvPr id="543" name="楕円 542"/>
        <xdr:cNvSpPr/>
      </xdr:nvSpPr>
      <xdr:spPr>
        <a:xfrm>
          <a:off x="21272500" y="64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168273</xdr:rowOff>
    </xdr:from>
    <xdr:to>
      <xdr:col>116</xdr:col>
      <xdr:colOff>63500</xdr:colOff>
      <xdr:row>38</xdr:row>
      <xdr:rowOff>1143</xdr:rowOff>
    </xdr:to>
    <xdr:cxnSp macro="">
      <xdr:nvCxnSpPr>
        <xdr:cNvPr id="544" name="直線コネクタ 543"/>
        <xdr:cNvCxnSpPr/>
      </xdr:nvCxnSpPr>
      <xdr:spPr>
        <a:xfrm flipV="1">
          <a:off x="21323300" y="6511923"/>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57945</xdr:rowOff>
    </xdr:from>
    <xdr:to>
      <xdr:col>107</xdr:col>
      <xdr:colOff>101600</xdr:colOff>
      <xdr:row>37</xdr:row>
      <xdr:rowOff>159545</xdr:rowOff>
    </xdr:to>
    <xdr:sp macro="" textlink="">
      <xdr:nvSpPr>
        <xdr:cNvPr id="545" name="楕円 544"/>
        <xdr:cNvSpPr/>
      </xdr:nvSpPr>
      <xdr:spPr>
        <a:xfrm>
          <a:off x="20383500" y="64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108745</xdr:rowOff>
    </xdr:from>
    <xdr:to>
      <xdr:col>111</xdr:col>
      <xdr:colOff>177800</xdr:colOff>
      <xdr:row>38</xdr:row>
      <xdr:rowOff>1143</xdr:rowOff>
    </xdr:to>
    <xdr:cxnSp macro="">
      <xdr:nvCxnSpPr>
        <xdr:cNvPr id="546" name="直線コネクタ 545"/>
        <xdr:cNvCxnSpPr/>
      </xdr:nvCxnSpPr>
      <xdr:spPr>
        <a:xfrm>
          <a:off x="20434300" y="6452395"/>
          <a:ext cx="8890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30513</xdr:rowOff>
    </xdr:from>
    <xdr:to>
      <xdr:col>102</xdr:col>
      <xdr:colOff>165100</xdr:colOff>
      <xdr:row>34</xdr:row>
      <xdr:rowOff>132113</xdr:rowOff>
    </xdr:to>
    <xdr:sp macro="" textlink="">
      <xdr:nvSpPr>
        <xdr:cNvPr id="547" name="楕円 546"/>
        <xdr:cNvSpPr/>
      </xdr:nvSpPr>
      <xdr:spPr>
        <a:xfrm>
          <a:off x="19494500" y="58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81313</xdr:rowOff>
    </xdr:from>
    <xdr:to>
      <xdr:col>107</xdr:col>
      <xdr:colOff>50800</xdr:colOff>
      <xdr:row>37</xdr:row>
      <xdr:rowOff>108745</xdr:rowOff>
    </xdr:to>
    <xdr:cxnSp macro="">
      <xdr:nvCxnSpPr>
        <xdr:cNvPr id="548" name="直線コネクタ 547"/>
        <xdr:cNvCxnSpPr/>
      </xdr:nvCxnSpPr>
      <xdr:spPr>
        <a:xfrm>
          <a:off x="19545300" y="5910613"/>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96783</xdr:rowOff>
    </xdr:from>
    <xdr:ext cx="534377" cy="259045"/>
    <xdr:sp macro="" textlink="">
      <xdr:nvSpPr>
        <xdr:cNvPr id="549" name="n_1aveValue【一般廃棄物処理施設】&#10;一人当たり有形固定資産（償却資産）額"/>
        <xdr:cNvSpPr txBox="1"/>
      </xdr:nvSpPr>
      <xdr:spPr>
        <a:xfrm>
          <a:off x="210434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135813</xdr:rowOff>
    </xdr:from>
    <xdr:ext cx="534377" cy="259045"/>
    <xdr:sp macro="" textlink="">
      <xdr:nvSpPr>
        <xdr:cNvPr id="550" name="n_2aveValue【一般廃棄物処理施設】&#10;一人当たり有形固定資産（償却資産）額"/>
        <xdr:cNvSpPr txBox="1"/>
      </xdr:nvSpPr>
      <xdr:spPr>
        <a:xfrm>
          <a:off x="20167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94955</xdr:rowOff>
    </xdr:from>
    <xdr:ext cx="534377" cy="259045"/>
    <xdr:sp macro="" textlink="">
      <xdr:nvSpPr>
        <xdr:cNvPr id="551" name="n_3aveValue【一般廃棄物処理施設】&#10;一人当たり有形固定資産（償却資産）額"/>
        <xdr:cNvSpPr txBox="1"/>
      </xdr:nvSpPr>
      <xdr:spPr>
        <a:xfrm>
          <a:off x="192781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68470</xdr:rowOff>
    </xdr:from>
    <xdr:ext cx="534377" cy="259045"/>
    <xdr:sp macro="" textlink="">
      <xdr:nvSpPr>
        <xdr:cNvPr id="552" name="n_1mainValue【一般廃棄物処理施設】&#10;一人当たり有形固定資産（償却資産）額"/>
        <xdr:cNvSpPr txBox="1"/>
      </xdr:nvSpPr>
      <xdr:spPr>
        <a:xfrm>
          <a:off x="21043411" y="62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4622</xdr:rowOff>
    </xdr:from>
    <xdr:ext cx="599010" cy="259045"/>
    <xdr:sp macro="" textlink="">
      <xdr:nvSpPr>
        <xdr:cNvPr id="553" name="n_2mainValue【一般廃棄物処理施設】&#10;一人当たり有形固定資産（償却資産）額"/>
        <xdr:cNvSpPr txBox="1"/>
      </xdr:nvSpPr>
      <xdr:spPr>
        <a:xfrm>
          <a:off x="20134795" y="617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148640</xdr:rowOff>
    </xdr:from>
    <xdr:ext cx="599010" cy="259045"/>
    <xdr:sp macro="" textlink="">
      <xdr:nvSpPr>
        <xdr:cNvPr id="554" name="n_3mainValue【一般廃棄物処理施設】&#10;一人当たり有形固定資産（償却資産）額"/>
        <xdr:cNvSpPr txBox="1"/>
      </xdr:nvSpPr>
      <xdr:spPr>
        <a:xfrm>
          <a:off x="19245795" y="563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8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93" name="楕円 592"/>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128287</xdr:rowOff>
    </xdr:from>
    <xdr:ext cx="405111" cy="259045"/>
    <xdr:sp macro="" textlink="">
      <xdr:nvSpPr>
        <xdr:cNvPr id="594" name="【保健センター・保健所】&#10;有形固定資産減価償却率該当値テキスト"/>
        <xdr:cNvSpPr txBox="1"/>
      </xdr:nvSpPr>
      <xdr:spPr>
        <a:xfrm>
          <a:off x="16357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118745</xdr:rowOff>
    </xdr:from>
    <xdr:to>
      <xdr:col>81</xdr:col>
      <xdr:colOff>101600</xdr:colOff>
      <xdr:row>60</xdr:row>
      <xdr:rowOff>48895</xdr:rowOff>
    </xdr:to>
    <xdr:sp macro="" textlink="">
      <xdr:nvSpPr>
        <xdr:cNvPr id="595" name="楕円 594"/>
        <xdr:cNvSpPr/>
      </xdr:nvSpPr>
      <xdr:spPr>
        <a:xfrm>
          <a:off x="15430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59</xdr:row>
      <xdr:rowOff>169545</xdr:rowOff>
    </xdr:to>
    <xdr:cxnSp macro="">
      <xdr:nvCxnSpPr>
        <xdr:cNvPr id="596" name="直線コネクタ 595"/>
        <xdr:cNvCxnSpPr/>
      </xdr:nvCxnSpPr>
      <xdr:spPr>
        <a:xfrm flipV="1">
          <a:off x="15481300" y="102717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97" name="楕円 596"/>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169545</xdr:rowOff>
    </xdr:from>
    <xdr:to>
      <xdr:col>81</xdr:col>
      <xdr:colOff>50800</xdr:colOff>
      <xdr:row>60</xdr:row>
      <xdr:rowOff>38100</xdr:rowOff>
    </xdr:to>
    <xdr:cxnSp macro="">
      <xdr:nvCxnSpPr>
        <xdr:cNvPr id="598" name="直線コネクタ 597"/>
        <xdr:cNvCxnSpPr/>
      </xdr:nvCxnSpPr>
      <xdr:spPr>
        <a:xfrm flipV="1">
          <a:off x="14592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599" name="楕円 598"/>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64770</xdr:rowOff>
    </xdr:to>
    <xdr:cxnSp macro="">
      <xdr:nvCxnSpPr>
        <xdr:cNvPr id="600" name="直線コネクタ 599"/>
        <xdr:cNvCxnSpPr/>
      </xdr:nvCxnSpPr>
      <xdr:spPr>
        <a:xfrm flipV="1">
          <a:off x="13703300" y="1032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01"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02"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03" name="n_3ave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65422</xdr:rowOff>
    </xdr:from>
    <xdr:ext cx="405111" cy="259045"/>
    <xdr:sp macro="" textlink="">
      <xdr:nvSpPr>
        <xdr:cNvPr id="604" name="n_1mainValue【保健センター・保健所】&#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05" name="n_2mainValue【保健センター・保健所】&#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132097</xdr:rowOff>
    </xdr:from>
    <xdr:ext cx="405111" cy="259045"/>
    <xdr:sp macro="" textlink="">
      <xdr:nvSpPr>
        <xdr:cNvPr id="606" name="n_3mainValue【保健センター・保健所】&#10;有形固定資産減価償却率"/>
        <xdr:cNvSpPr txBox="1"/>
      </xdr:nvSpPr>
      <xdr:spPr>
        <a:xfrm>
          <a:off x="13500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35"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45" name="楕円 644"/>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46"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47" name="楕円 646"/>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38100</xdr:rowOff>
    </xdr:to>
    <xdr:cxnSp macro="">
      <xdr:nvCxnSpPr>
        <xdr:cNvPr id="648" name="直線コネクタ 647"/>
        <xdr:cNvCxnSpPr/>
      </xdr:nvCxnSpPr>
      <xdr:spPr>
        <a:xfrm>
          <a:off x="21323300" y="1062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49" name="楕円 648"/>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650" name="直線コネクタ 649"/>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51" name="楕円 650"/>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52" name="直線コネクタ 651"/>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53"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54"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55"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56"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57"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58"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149606</xdr:rowOff>
    </xdr:from>
    <xdr:to>
      <xdr:col>85</xdr:col>
      <xdr:colOff>177800</xdr:colOff>
      <xdr:row>81</xdr:row>
      <xdr:rowOff>79756</xdr:rowOff>
    </xdr:to>
    <xdr:sp macro="" textlink="">
      <xdr:nvSpPr>
        <xdr:cNvPr id="696" name="楕円 695"/>
        <xdr:cNvSpPr/>
      </xdr:nvSpPr>
      <xdr:spPr>
        <a:xfrm>
          <a:off x="162687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1033</xdr:rowOff>
    </xdr:from>
    <xdr:ext cx="405111" cy="259045"/>
    <xdr:sp macro="" textlink="">
      <xdr:nvSpPr>
        <xdr:cNvPr id="697" name="【消防施設】&#10;有形固定資産減価償却率該当値テキスト"/>
        <xdr:cNvSpPr txBox="1"/>
      </xdr:nvSpPr>
      <xdr:spPr>
        <a:xfrm>
          <a:off x="16357600" y="1371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xdr:rowOff>
    </xdr:from>
    <xdr:to>
      <xdr:col>81</xdr:col>
      <xdr:colOff>101600</xdr:colOff>
      <xdr:row>81</xdr:row>
      <xdr:rowOff>114046</xdr:rowOff>
    </xdr:to>
    <xdr:sp macro="" textlink="">
      <xdr:nvSpPr>
        <xdr:cNvPr id="698" name="楕円 697"/>
        <xdr:cNvSpPr/>
      </xdr:nvSpPr>
      <xdr:spPr>
        <a:xfrm>
          <a:off x="15430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28956</xdr:rowOff>
    </xdr:from>
    <xdr:to>
      <xdr:col>85</xdr:col>
      <xdr:colOff>127000</xdr:colOff>
      <xdr:row>81</xdr:row>
      <xdr:rowOff>63246</xdr:rowOff>
    </xdr:to>
    <xdr:cxnSp macro="">
      <xdr:nvCxnSpPr>
        <xdr:cNvPr id="699" name="直線コネクタ 698"/>
        <xdr:cNvCxnSpPr/>
      </xdr:nvCxnSpPr>
      <xdr:spPr>
        <a:xfrm flipV="1">
          <a:off x="15481300" y="139164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126746</xdr:rowOff>
    </xdr:from>
    <xdr:to>
      <xdr:col>76</xdr:col>
      <xdr:colOff>165100</xdr:colOff>
      <xdr:row>80</xdr:row>
      <xdr:rowOff>56896</xdr:rowOff>
    </xdr:to>
    <xdr:sp macro="" textlink="">
      <xdr:nvSpPr>
        <xdr:cNvPr id="700" name="楕円 699"/>
        <xdr:cNvSpPr/>
      </xdr:nvSpPr>
      <xdr:spPr>
        <a:xfrm>
          <a:off x="14541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xdr:rowOff>
    </xdr:from>
    <xdr:to>
      <xdr:col>81</xdr:col>
      <xdr:colOff>50800</xdr:colOff>
      <xdr:row>81</xdr:row>
      <xdr:rowOff>63246</xdr:rowOff>
    </xdr:to>
    <xdr:cxnSp macro="">
      <xdr:nvCxnSpPr>
        <xdr:cNvPr id="701" name="直線コネクタ 700"/>
        <xdr:cNvCxnSpPr/>
      </xdr:nvCxnSpPr>
      <xdr:spPr>
        <a:xfrm>
          <a:off x="14592300" y="137220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702" name="楕円 701"/>
        <xdr:cNvSpPr/>
      </xdr:nvSpPr>
      <xdr:spPr>
        <a:xfrm>
          <a:off x="1365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xdr:rowOff>
    </xdr:from>
    <xdr:to>
      <xdr:col>76</xdr:col>
      <xdr:colOff>114300</xdr:colOff>
      <xdr:row>84</xdr:row>
      <xdr:rowOff>60961</xdr:rowOff>
    </xdr:to>
    <xdr:cxnSp macro="">
      <xdr:nvCxnSpPr>
        <xdr:cNvPr id="703" name="直線コネクタ 702"/>
        <xdr:cNvCxnSpPr/>
      </xdr:nvCxnSpPr>
      <xdr:spPr>
        <a:xfrm flipV="1">
          <a:off x="13703300" y="13722096"/>
          <a:ext cx="889000" cy="7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06"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130573</xdr:rowOff>
    </xdr:from>
    <xdr:ext cx="405111" cy="259045"/>
    <xdr:sp macro="" textlink="">
      <xdr:nvSpPr>
        <xdr:cNvPr id="707" name="n_1mainValue【消防施設】&#10;有形固定資産減価償却率"/>
        <xdr:cNvSpPr txBox="1"/>
      </xdr:nvSpPr>
      <xdr:spPr>
        <a:xfrm>
          <a:off x="15266044" y="136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73423</xdr:rowOff>
    </xdr:from>
    <xdr:ext cx="405111" cy="259045"/>
    <xdr:sp macro="" textlink="">
      <xdr:nvSpPr>
        <xdr:cNvPr id="708" name="n_2mainValue【消防施設】&#10;有形固定資産減価償却率"/>
        <xdr:cNvSpPr txBox="1"/>
      </xdr:nvSpPr>
      <xdr:spPr>
        <a:xfrm>
          <a:off x="143897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709" name="n_3mainValue【消防施設】&#10;有形固定資産減価償却率"/>
        <xdr:cNvSpPr txBox="1"/>
      </xdr:nvSpPr>
      <xdr:spPr>
        <a:xfrm>
          <a:off x="13500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46" name="楕円 745"/>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123462</xdr:rowOff>
    </xdr:from>
    <xdr:ext cx="469744" cy="259045"/>
    <xdr:sp macro="" textlink="">
      <xdr:nvSpPr>
        <xdr:cNvPr id="747" name="【消防施設】&#10;一人当たり面積該当値テキスト"/>
        <xdr:cNvSpPr txBox="1"/>
      </xdr:nvSpPr>
      <xdr:spPr>
        <a:xfrm>
          <a:off x="22199600"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748" name="楕円 747"/>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24385</xdr:rowOff>
    </xdr:to>
    <xdr:cxnSp macro="">
      <xdr:nvCxnSpPr>
        <xdr:cNvPr id="749" name="直線コネクタ 748"/>
        <xdr:cNvCxnSpPr/>
      </xdr:nvCxnSpPr>
      <xdr:spPr>
        <a:xfrm>
          <a:off x="21323300" y="1442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71882</xdr:rowOff>
    </xdr:from>
    <xdr:to>
      <xdr:col>107</xdr:col>
      <xdr:colOff>101600</xdr:colOff>
      <xdr:row>84</xdr:row>
      <xdr:rowOff>2032</xdr:rowOff>
    </xdr:to>
    <xdr:sp macro="" textlink="">
      <xdr:nvSpPr>
        <xdr:cNvPr id="750" name="楕円 749"/>
        <xdr:cNvSpPr/>
      </xdr:nvSpPr>
      <xdr:spPr>
        <a:xfrm>
          <a:off x="20383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122682</xdr:rowOff>
    </xdr:from>
    <xdr:to>
      <xdr:col>111</xdr:col>
      <xdr:colOff>177800</xdr:colOff>
      <xdr:row>84</xdr:row>
      <xdr:rowOff>24385</xdr:rowOff>
    </xdr:to>
    <xdr:cxnSp macro="">
      <xdr:nvCxnSpPr>
        <xdr:cNvPr id="751" name="直線コネクタ 750"/>
        <xdr:cNvCxnSpPr/>
      </xdr:nvCxnSpPr>
      <xdr:spPr>
        <a:xfrm>
          <a:off x="20434300" y="143530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52" name="楕円 751"/>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122682</xdr:rowOff>
    </xdr:from>
    <xdr:to>
      <xdr:col>107</xdr:col>
      <xdr:colOff>50800</xdr:colOff>
      <xdr:row>84</xdr:row>
      <xdr:rowOff>60961</xdr:rowOff>
    </xdr:to>
    <xdr:cxnSp macro="">
      <xdr:nvCxnSpPr>
        <xdr:cNvPr id="753" name="直線コネクタ 752"/>
        <xdr:cNvCxnSpPr/>
      </xdr:nvCxnSpPr>
      <xdr:spPr>
        <a:xfrm flipV="1">
          <a:off x="19545300" y="143530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55"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6"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66312</xdr:rowOff>
    </xdr:from>
    <xdr:ext cx="469744" cy="259045"/>
    <xdr:sp macro="" textlink="">
      <xdr:nvSpPr>
        <xdr:cNvPr id="757" name="n_1mainValue【消防施設】&#10;一人当たり面積"/>
        <xdr:cNvSpPr txBox="1"/>
      </xdr:nvSpPr>
      <xdr:spPr>
        <a:xfrm>
          <a:off x="21075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58" name="n_2main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59" name="n_3mainValue【消防施設】&#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158750</xdr:rowOff>
    </xdr:from>
    <xdr:to>
      <xdr:col>85</xdr:col>
      <xdr:colOff>177800</xdr:colOff>
      <xdr:row>103</xdr:row>
      <xdr:rowOff>88900</xdr:rowOff>
    </xdr:to>
    <xdr:sp macro="" textlink="">
      <xdr:nvSpPr>
        <xdr:cNvPr id="799" name="楕円 798"/>
        <xdr:cNvSpPr/>
      </xdr:nvSpPr>
      <xdr:spPr>
        <a:xfrm>
          <a:off x="16268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10177</xdr:rowOff>
    </xdr:from>
    <xdr:ext cx="405111" cy="259045"/>
    <xdr:sp macro="" textlink="">
      <xdr:nvSpPr>
        <xdr:cNvPr id="800" name="【庁舎】&#10;有形固定資産減価償却率該当値テキスト"/>
        <xdr:cNvSpPr txBox="1"/>
      </xdr:nvSpPr>
      <xdr:spPr>
        <a:xfrm>
          <a:off x="16357600"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27305</xdr:rowOff>
    </xdr:from>
    <xdr:to>
      <xdr:col>81</xdr:col>
      <xdr:colOff>101600</xdr:colOff>
      <xdr:row>103</xdr:row>
      <xdr:rowOff>128905</xdr:rowOff>
    </xdr:to>
    <xdr:sp macro="" textlink="">
      <xdr:nvSpPr>
        <xdr:cNvPr id="801" name="楕円 800"/>
        <xdr:cNvSpPr/>
      </xdr:nvSpPr>
      <xdr:spPr>
        <a:xfrm>
          <a:off x="15430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38100</xdr:rowOff>
    </xdr:from>
    <xdr:to>
      <xdr:col>85</xdr:col>
      <xdr:colOff>127000</xdr:colOff>
      <xdr:row>103</xdr:row>
      <xdr:rowOff>78105</xdr:rowOff>
    </xdr:to>
    <xdr:cxnSp macro="">
      <xdr:nvCxnSpPr>
        <xdr:cNvPr id="802" name="直線コネクタ 801"/>
        <xdr:cNvCxnSpPr/>
      </xdr:nvCxnSpPr>
      <xdr:spPr>
        <a:xfrm flipV="1">
          <a:off x="15481300" y="176974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803" name="楕円 802"/>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78105</xdr:rowOff>
    </xdr:to>
    <xdr:cxnSp macro="">
      <xdr:nvCxnSpPr>
        <xdr:cNvPr id="804" name="直線コネクタ 803"/>
        <xdr:cNvCxnSpPr/>
      </xdr:nvCxnSpPr>
      <xdr:spPr>
        <a:xfrm>
          <a:off x="14592300" y="177012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805" name="楕円 804"/>
        <xdr:cNvSpPr/>
      </xdr:nvSpPr>
      <xdr:spPr>
        <a:xfrm>
          <a:off x="1365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104</xdr:row>
      <xdr:rowOff>116205</xdr:rowOff>
    </xdr:to>
    <xdr:cxnSp macro="">
      <xdr:nvCxnSpPr>
        <xdr:cNvPr id="806" name="直線コネクタ 805"/>
        <xdr:cNvCxnSpPr/>
      </xdr:nvCxnSpPr>
      <xdr:spPr>
        <a:xfrm flipV="1">
          <a:off x="13703300" y="17701261"/>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7"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8"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09" name="n_3aveValue【庁舎】&#10;有形固定資産減価償却率"/>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145432</xdr:rowOff>
    </xdr:from>
    <xdr:ext cx="405111" cy="259045"/>
    <xdr:sp macro="" textlink="">
      <xdr:nvSpPr>
        <xdr:cNvPr id="810" name="n_1mainValue【庁舎】&#10;有形固定資産減価償却率"/>
        <xdr:cNvSpPr txBox="1"/>
      </xdr:nvSpPr>
      <xdr:spPr>
        <a:xfrm>
          <a:off x="15266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811" name="n_2mainValue【庁舎】&#10;有形固定資産減価償却率"/>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812" name="n_3mainValue【庁舎】&#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41"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851" name="楕円 850"/>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148607</xdr:rowOff>
    </xdr:from>
    <xdr:ext cx="469744" cy="259045"/>
    <xdr:sp macro="" textlink="">
      <xdr:nvSpPr>
        <xdr:cNvPr id="852" name="【庁舎】&#10;一人当たり面積該当値テキスト"/>
        <xdr:cNvSpPr txBox="1"/>
      </xdr:nvSpPr>
      <xdr:spPr>
        <a:xfrm>
          <a:off x="22199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853" name="楕円 852"/>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49530</xdr:rowOff>
    </xdr:to>
    <xdr:cxnSp macro="">
      <xdr:nvCxnSpPr>
        <xdr:cNvPr id="854" name="直線コネクタ 853"/>
        <xdr:cNvCxnSpPr/>
      </xdr:nvCxnSpPr>
      <xdr:spPr>
        <a:xfrm>
          <a:off x="21323300" y="1822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855" name="楕円 854"/>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106</xdr:row>
      <xdr:rowOff>49530</xdr:rowOff>
    </xdr:to>
    <xdr:cxnSp macro="">
      <xdr:nvCxnSpPr>
        <xdr:cNvPr id="856" name="直線コネクタ 855"/>
        <xdr:cNvCxnSpPr/>
      </xdr:nvCxnSpPr>
      <xdr:spPr>
        <a:xfrm>
          <a:off x="20434300" y="18147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97789</xdr:rowOff>
    </xdr:from>
    <xdr:to>
      <xdr:col>102</xdr:col>
      <xdr:colOff>165100</xdr:colOff>
      <xdr:row>105</xdr:row>
      <xdr:rowOff>27939</xdr:rowOff>
    </xdr:to>
    <xdr:sp macro="" textlink="">
      <xdr:nvSpPr>
        <xdr:cNvPr id="857" name="楕円 856"/>
        <xdr:cNvSpPr/>
      </xdr:nvSpPr>
      <xdr:spPr>
        <a:xfrm>
          <a:off x="19494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148589</xdr:rowOff>
    </xdr:from>
    <xdr:to>
      <xdr:col>107</xdr:col>
      <xdr:colOff>50800</xdr:colOff>
      <xdr:row>105</xdr:row>
      <xdr:rowOff>144780</xdr:rowOff>
    </xdr:to>
    <xdr:cxnSp macro="">
      <xdr:nvCxnSpPr>
        <xdr:cNvPr id="858" name="直線コネクタ 857"/>
        <xdr:cNvCxnSpPr/>
      </xdr:nvCxnSpPr>
      <xdr:spPr>
        <a:xfrm>
          <a:off x="19545300" y="179793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59"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91457</xdr:rowOff>
    </xdr:from>
    <xdr:ext cx="469744" cy="259045"/>
    <xdr:sp macro="" textlink="">
      <xdr:nvSpPr>
        <xdr:cNvPr id="862" name="n_1mainValue【庁舎】&#10;一人当たり面積"/>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63" name="n_2main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44466</xdr:rowOff>
    </xdr:from>
    <xdr:ext cx="469744" cy="259045"/>
    <xdr:sp macro="" textlink="">
      <xdr:nvSpPr>
        <xdr:cNvPr id="864" name="n_3mainValue【庁舎】&#10;一人当たり面積"/>
        <xdr:cNvSpPr txBox="1"/>
      </xdr:nvSpPr>
      <xdr:spPr>
        <a:xfrm>
          <a:off x="19310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有形固定資産減価償却率は、類似団体平均と比較して、全体的に高い水準となっている。図書館、市民会館については、特に類似団体平均値との乖離が大きい。</a:t>
          </a:r>
        </a:p>
        <a:p>
          <a:r>
            <a:rPr kumimoji="1" lang="ja-JP" altLang="en-US" sz="1300">
              <a:latin typeface="ＭＳ Ｐゴシック" panose="020B0600070205080204" pitchFamily="50" charset="-128"/>
              <a:ea typeface="ＭＳ Ｐゴシック" panose="020B0600070205080204" pitchFamily="50" charset="-128"/>
            </a:rPr>
            <a:t>しかし、両施設とも現在新館を整備中であり、図書館については、令和２年度に、市民会館については、令和３年度に完成予定であり、今後有形固定資産減価償却率は大幅に減少すると考えられる。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上記以外の施設についても老朽化が進んでいるため、公共施設総合管理計画及び個別施設計画に基づき、施設の長寿命化、複合化、統廃合等を進め、公共施設の適切な管理に取り組んでいく。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368,835
365,394
208.84
151,212,422
149,899,273
385,502
79,033,709
177,188,095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年間の推移では、類似団体内平均値と比較すると、同様に指数は上昇傾向にある。要因としては、算定式の分母である基準財政需要額の伸びに対して、分子である基準財政収入額の伸びが大きいためである。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基準財政収入額の増加は、主に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市民税、地方消費税交付金等の増が主な要因となっている。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年度は、基準財政収入額が平成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年度に対して約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億円増加したものの、基準財政需要額が約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億円増加したため、財政力指数は横ばいとなった。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年間の推移では、類似団体内平均値と比較すると比率は高い状態が続いている。平成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年度については、特別土地保有税の納付が約</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億円あったため、一時的に比率は改善した。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年度と比較すると、定年退職者や職員数の減により人件費が減少したが、生活保護費等の増により扶助費で増加となったため、比率は同様に</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150114</xdr:rowOff>
    </xdr:from>
    <xdr:to>
      <xdr:col>23</xdr:col>
      <xdr:colOff>133350</xdr:colOff>
      <xdr:row>66</xdr:row>
      <xdr:rowOff>150114</xdr:rowOff>
    </xdr:to>
    <xdr:cxnSp macro="">
      <xdr:nvCxnSpPr>
        <xdr:cNvPr id="130" name="直線コネクタ 129"/>
        <xdr:cNvCxnSpPr/>
      </xdr:nvCxnSpPr>
      <xdr:spPr>
        <a:xfrm>
          <a:off x="4114800" y="1146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150114</xdr:rowOff>
    </xdr:to>
    <xdr:cxnSp macro="">
      <xdr:nvCxnSpPr>
        <xdr:cNvPr id="133" name="直線コネクタ 132"/>
        <xdr:cNvCxnSpPr/>
      </xdr:nvCxnSpPr>
      <xdr:spPr>
        <a:xfrm>
          <a:off x="3225800" y="1130655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135636</xdr:rowOff>
    </xdr:to>
    <xdr:cxnSp macro="">
      <xdr:nvCxnSpPr>
        <xdr:cNvPr id="136" name="直線コネクタ 135"/>
        <xdr:cNvCxnSpPr/>
      </xdr:nvCxnSpPr>
      <xdr:spPr>
        <a:xfrm flipV="1">
          <a:off x="2336800" y="113065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66</xdr:row>
      <xdr:rowOff>135636</xdr:rowOff>
    </xdr:to>
    <xdr:cxnSp macro="">
      <xdr:nvCxnSpPr>
        <xdr:cNvPr id="139" name="直線コネクタ 138"/>
        <xdr:cNvCxnSpPr/>
      </xdr:nvCxnSpPr>
      <xdr:spPr>
        <a:xfrm>
          <a:off x="1447800" y="114465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99314</xdr:rowOff>
    </xdr:from>
    <xdr:to>
      <xdr:col>23</xdr:col>
      <xdr:colOff>184150</xdr:colOff>
      <xdr:row>67</xdr:row>
      <xdr:rowOff>29464</xdr:rowOff>
    </xdr:to>
    <xdr:sp macro="" textlink="">
      <xdr:nvSpPr>
        <xdr:cNvPr id="149" name="楕円 148"/>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71391</xdr:rowOff>
    </xdr:from>
    <xdr:ext cx="762000" cy="259045"/>
    <xdr:sp macro="" textlink="">
      <xdr:nvSpPr>
        <xdr:cNvPr id="150" name="財政構造の弾力性該当値テキスト"/>
        <xdr:cNvSpPr txBox="1"/>
      </xdr:nvSpPr>
      <xdr:spPr>
        <a:xfrm>
          <a:off x="5041900" y="1138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99314</xdr:rowOff>
    </xdr:from>
    <xdr:to>
      <xdr:col>19</xdr:col>
      <xdr:colOff>184150</xdr:colOff>
      <xdr:row>67</xdr:row>
      <xdr:rowOff>29464</xdr:rowOff>
    </xdr:to>
    <xdr:sp macro="" textlink="">
      <xdr:nvSpPr>
        <xdr:cNvPr id="151" name="楕円 150"/>
        <xdr:cNvSpPr/>
      </xdr:nvSpPr>
      <xdr:spPr>
        <a:xfrm>
          <a:off x="4064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14241</xdr:rowOff>
    </xdr:from>
    <xdr:ext cx="736600" cy="259045"/>
    <xdr:sp macro="" textlink="">
      <xdr:nvSpPr>
        <xdr:cNvPr id="152" name="テキスト ボックス 151"/>
        <xdr:cNvSpPr txBox="1"/>
      </xdr:nvSpPr>
      <xdr:spPr>
        <a:xfrm>
          <a:off x="3733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3" name="楕円 152"/>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4" name="テキスト ボックス 153"/>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84836</xdr:rowOff>
    </xdr:from>
    <xdr:to>
      <xdr:col>11</xdr:col>
      <xdr:colOff>82550</xdr:colOff>
      <xdr:row>67</xdr:row>
      <xdr:rowOff>14986</xdr:rowOff>
    </xdr:to>
    <xdr:sp macro="" textlink="">
      <xdr:nvSpPr>
        <xdr:cNvPr id="155" name="楕円 154"/>
        <xdr:cNvSpPr/>
      </xdr:nvSpPr>
      <xdr:spPr>
        <a:xfrm>
          <a:off x="2286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171213</xdr:rowOff>
    </xdr:from>
    <xdr:ext cx="762000" cy="259045"/>
    <xdr:sp macro="" textlink="">
      <xdr:nvSpPr>
        <xdr:cNvPr id="156" name="テキスト ボックス 155"/>
        <xdr:cNvSpPr txBox="1"/>
      </xdr:nvSpPr>
      <xdr:spPr>
        <a:xfrm>
          <a:off x="1955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7" name="楕円 156"/>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58" name="テキスト ボックス 157"/>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年間の推移では、類似団体内平均値と比較すると同程度の数字となっている。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年度では、人件費では職員数の減、物件費では統廃合により解体撤去を行った中学校跡地に係る緊急発掘調査委託の終了、維持補修費では庁舎の修繕費の減などにより、各項目の決算額で平成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年度から減少している。しかし、人口が</a:t>
          </a:r>
          <a:r>
            <a:rPr kumimoji="1" lang="en-US" altLang="ja-JP" sz="1300">
              <a:latin typeface="ＭＳ Ｐゴシック" panose="020B0600070205080204" pitchFamily="50" charset="-128"/>
              <a:ea typeface="ＭＳ Ｐゴシック" panose="020B0600070205080204" pitchFamily="50" charset="-128"/>
            </a:rPr>
            <a:t>371,042</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368,835</a:t>
          </a:r>
          <a:r>
            <a:rPr kumimoji="1" lang="ja-JP" altLang="en-US" sz="1300">
              <a:latin typeface="ＭＳ Ｐゴシック" panose="020B0600070205080204" pitchFamily="50" charset="-128"/>
              <a:ea typeface="ＭＳ Ｐゴシック" panose="020B0600070205080204" pitchFamily="50" charset="-128"/>
            </a:rPr>
            <a:t>人に減少したことで、人口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人当たりの決算額は微増となった。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116793</xdr:rowOff>
    </xdr:from>
    <xdr:to>
      <xdr:col>23</xdr:col>
      <xdr:colOff>133350</xdr:colOff>
      <xdr:row>81</xdr:row>
      <xdr:rowOff>119783</xdr:rowOff>
    </xdr:to>
    <xdr:cxnSp macro="">
      <xdr:nvCxnSpPr>
        <xdr:cNvPr id="193" name="直線コネクタ 192"/>
        <xdr:cNvCxnSpPr/>
      </xdr:nvCxnSpPr>
      <xdr:spPr>
        <a:xfrm>
          <a:off x="4114800" y="14004243"/>
          <a:ext cx="8382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99138</xdr:rowOff>
    </xdr:from>
    <xdr:to>
      <xdr:col>19</xdr:col>
      <xdr:colOff>133350</xdr:colOff>
      <xdr:row>81</xdr:row>
      <xdr:rowOff>116793</xdr:rowOff>
    </xdr:to>
    <xdr:cxnSp macro="">
      <xdr:nvCxnSpPr>
        <xdr:cNvPr id="196" name="直線コネクタ 195"/>
        <xdr:cNvCxnSpPr/>
      </xdr:nvCxnSpPr>
      <xdr:spPr>
        <a:xfrm>
          <a:off x="3225800" y="13986588"/>
          <a:ext cx="8890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99138</xdr:rowOff>
    </xdr:from>
    <xdr:to>
      <xdr:col>15</xdr:col>
      <xdr:colOff>82550</xdr:colOff>
      <xdr:row>81</xdr:row>
      <xdr:rowOff>107705</xdr:rowOff>
    </xdr:to>
    <xdr:cxnSp macro="">
      <xdr:nvCxnSpPr>
        <xdr:cNvPr id="199" name="直線コネクタ 198"/>
        <xdr:cNvCxnSpPr/>
      </xdr:nvCxnSpPr>
      <xdr:spPr>
        <a:xfrm flipV="1">
          <a:off x="2336800" y="13986588"/>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55784</xdr:rowOff>
    </xdr:from>
    <xdr:to>
      <xdr:col>11</xdr:col>
      <xdr:colOff>31750</xdr:colOff>
      <xdr:row>81</xdr:row>
      <xdr:rowOff>107705</xdr:rowOff>
    </xdr:to>
    <xdr:cxnSp macro="">
      <xdr:nvCxnSpPr>
        <xdr:cNvPr id="202" name="直線コネクタ 201"/>
        <xdr:cNvCxnSpPr/>
      </xdr:nvCxnSpPr>
      <xdr:spPr>
        <a:xfrm>
          <a:off x="1447800" y="13943234"/>
          <a:ext cx="889000" cy="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68983</xdr:rowOff>
    </xdr:from>
    <xdr:to>
      <xdr:col>23</xdr:col>
      <xdr:colOff>184150</xdr:colOff>
      <xdr:row>81</xdr:row>
      <xdr:rowOff>170583</xdr:rowOff>
    </xdr:to>
    <xdr:sp macro="" textlink="">
      <xdr:nvSpPr>
        <xdr:cNvPr id="212" name="楕円 211"/>
        <xdr:cNvSpPr/>
      </xdr:nvSpPr>
      <xdr:spPr>
        <a:xfrm>
          <a:off x="4902200" y="139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85510</xdr:rowOff>
    </xdr:from>
    <xdr:ext cx="762000" cy="259045"/>
    <xdr:sp macro="" textlink="">
      <xdr:nvSpPr>
        <xdr:cNvPr id="213" name="人件費・物件費等の状況該当値テキスト"/>
        <xdr:cNvSpPr txBox="1"/>
      </xdr:nvSpPr>
      <xdr:spPr>
        <a:xfrm>
          <a:off x="5041900" y="1380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65993</xdr:rowOff>
    </xdr:from>
    <xdr:to>
      <xdr:col>19</xdr:col>
      <xdr:colOff>184150</xdr:colOff>
      <xdr:row>81</xdr:row>
      <xdr:rowOff>167593</xdr:rowOff>
    </xdr:to>
    <xdr:sp macro="" textlink="">
      <xdr:nvSpPr>
        <xdr:cNvPr id="214" name="楕円 213"/>
        <xdr:cNvSpPr/>
      </xdr:nvSpPr>
      <xdr:spPr>
        <a:xfrm>
          <a:off x="4064000" y="139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6320</xdr:rowOff>
    </xdr:from>
    <xdr:ext cx="736600" cy="259045"/>
    <xdr:sp macro="" textlink="">
      <xdr:nvSpPr>
        <xdr:cNvPr id="215" name="テキスト ボックス 214"/>
        <xdr:cNvSpPr txBox="1"/>
      </xdr:nvSpPr>
      <xdr:spPr>
        <a:xfrm>
          <a:off x="3733800" y="1372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48338</xdr:rowOff>
    </xdr:from>
    <xdr:to>
      <xdr:col>15</xdr:col>
      <xdr:colOff>133350</xdr:colOff>
      <xdr:row>81</xdr:row>
      <xdr:rowOff>149938</xdr:rowOff>
    </xdr:to>
    <xdr:sp macro="" textlink="">
      <xdr:nvSpPr>
        <xdr:cNvPr id="216" name="楕円 215"/>
        <xdr:cNvSpPr/>
      </xdr:nvSpPr>
      <xdr:spPr>
        <a:xfrm>
          <a:off x="3175000" y="139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160115</xdr:rowOff>
    </xdr:from>
    <xdr:ext cx="762000" cy="259045"/>
    <xdr:sp macro="" textlink="">
      <xdr:nvSpPr>
        <xdr:cNvPr id="217" name="テキスト ボックス 216"/>
        <xdr:cNvSpPr txBox="1"/>
      </xdr:nvSpPr>
      <xdr:spPr>
        <a:xfrm>
          <a:off x="2844800" y="1370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56905</xdr:rowOff>
    </xdr:from>
    <xdr:to>
      <xdr:col>11</xdr:col>
      <xdr:colOff>82550</xdr:colOff>
      <xdr:row>81</xdr:row>
      <xdr:rowOff>158505</xdr:rowOff>
    </xdr:to>
    <xdr:sp macro="" textlink="">
      <xdr:nvSpPr>
        <xdr:cNvPr id="218" name="楕円 217"/>
        <xdr:cNvSpPr/>
      </xdr:nvSpPr>
      <xdr:spPr>
        <a:xfrm>
          <a:off x="2286000" y="139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168682</xdr:rowOff>
    </xdr:from>
    <xdr:ext cx="762000" cy="259045"/>
    <xdr:sp macro="" textlink="">
      <xdr:nvSpPr>
        <xdr:cNvPr id="219" name="テキスト ボックス 218"/>
        <xdr:cNvSpPr txBox="1"/>
      </xdr:nvSpPr>
      <xdr:spPr>
        <a:xfrm>
          <a:off x="1955800" y="137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4984</xdr:rowOff>
    </xdr:from>
    <xdr:to>
      <xdr:col>7</xdr:col>
      <xdr:colOff>31750</xdr:colOff>
      <xdr:row>81</xdr:row>
      <xdr:rowOff>106584</xdr:rowOff>
    </xdr:to>
    <xdr:sp macro="" textlink="">
      <xdr:nvSpPr>
        <xdr:cNvPr id="220" name="楕円 219"/>
        <xdr:cNvSpPr/>
      </xdr:nvSpPr>
      <xdr:spPr>
        <a:xfrm>
          <a:off x="1397000" y="138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116761</xdr:rowOff>
    </xdr:from>
    <xdr:ext cx="762000" cy="259045"/>
    <xdr:sp macro="" textlink="">
      <xdr:nvSpPr>
        <xdr:cNvPr id="221" name="テキスト ボックス 220"/>
        <xdr:cNvSpPr txBox="1"/>
      </xdr:nvSpPr>
      <xdr:spPr>
        <a:xfrm>
          <a:off x="1066800" y="1366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年間の推移では、指数が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前後で推移している。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100.3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減少の要因としては、昇任試験の合格者数の絞込や給料月額が高い者が退職し、低い者が採用されたこと等である。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92075</xdr:rowOff>
    </xdr:to>
    <xdr:cxnSp macro="">
      <xdr:nvCxnSpPr>
        <xdr:cNvPr id="255" name="直線コネクタ 254"/>
        <xdr:cNvCxnSpPr/>
      </xdr:nvCxnSpPr>
      <xdr:spPr>
        <a:xfrm flipV="1">
          <a:off x="16179800" y="1458489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92075</xdr:rowOff>
    </xdr:to>
    <xdr:cxnSp macro="">
      <xdr:nvCxnSpPr>
        <xdr:cNvPr id="258" name="直線コネクタ 257"/>
        <xdr:cNvCxnSpPr/>
      </xdr:nvCxnSpPr>
      <xdr:spPr>
        <a:xfrm>
          <a:off x="15290800" y="145848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112184</xdr:rowOff>
    </xdr:to>
    <xdr:cxnSp macro="">
      <xdr:nvCxnSpPr>
        <xdr:cNvPr id="261" name="直線コネクタ 260"/>
        <xdr:cNvCxnSpPr/>
      </xdr:nvCxnSpPr>
      <xdr:spPr>
        <a:xfrm flipV="1">
          <a:off x="14401800" y="145848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64" name="直線コネクタ 263"/>
        <xdr:cNvCxnSpPr/>
      </xdr:nvCxnSpPr>
      <xdr:spPr>
        <a:xfrm>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75" name="給与水準   （国との比較）該当値テキスト"/>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6" name="楕円 275"/>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77" name="テキスト ボックス 276"/>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79" name="テキスト ボックス 278"/>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1" name="テキスト ボックス 28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3" name="テキスト ボックス 28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和歌山市では、定員管理計画を策定し、職員数の適正管理を行っている。</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年間の推移では、類似団体内平均値と比較すると職員数の多い状態が続いているが、その差は減少している。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年度においては、指標に用いる職員数は</a:t>
          </a:r>
          <a:r>
            <a:rPr kumimoji="1" lang="en-US" altLang="ja-JP" sz="1300">
              <a:latin typeface="ＭＳ Ｐゴシック" panose="020B0600070205080204" pitchFamily="50" charset="-128"/>
              <a:ea typeface="ＭＳ Ｐゴシック" panose="020B0600070205080204" pitchFamily="50" charset="-128"/>
            </a:rPr>
            <a:t>2,525</a:t>
          </a:r>
          <a:r>
            <a:rPr kumimoji="1" lang="ja-JP" altLang="en-US" sz="1300">
              <a:latin typeface="ＭＳ Ｐゴシック" panose="020B0600070205080204" pitchFamily="50" charset="-128"/>
              <a:ea typeface="ＭＳ Ｐゴシック" panose="020B0600070205080204" pitchFamily="50" charset="-128"/>
            </a:rPr>
            <a:t>人であり、平成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solidFill>
                <a:srgbClr val="FF0000"/>
              </a:solidFill>
              <a:latin typeface="ＭＳ Ｐゴシック" panose="020B0600070205080204" pitchFamily="50" charset="-128"/>
              <a:ea typeface="ＭＳ Ｐゴシック" panose="020B0600070205080204" pitchFamily="50" charset="-128"/>
            </a:rPr>
            <a:t>2,568</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a:t>
          </a:r>
          <a:r>
            <a:rPr kumimoji="1" lang="ja-JP" altLang="en-US" sz="1300">
              <a:latin typeface="ＭＳ Ｐゴシック" panose="020B0600070205080204" pitchFamily="50" charset="-128"/>
              <a:ea typeface="ＭＳ Ｐゴシック" panose="020B0600070205080204" pitchFamily="50" charset="-128"/>
            </a:rPr>
            <a:t>から減少している。しかしながら、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371,042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368,835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人に減少したことで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人当たりの職員数は増加となった。</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138430</xdr:rowOff>
    </xdr:to>
    <xdr:cxnSp macro="">
      <xdr:nvCxnSpPr>
        <xdr:cNvPr id="320" name="直線コネクタ 319"/>
        <xdr:cNvCxnSpPr/>
      </xdr:nvCxnSpPr>
      <xdr:spPr>
        <a:xfrm flipV="1">
          <a:off x="16179800" y="1091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117747</xdr:rowOff>
    </xdr:from>
    <xdr:to>
      <xdr:col>77</xdr:col>
      <xdr:colOff>44450</xdr:colOff>
      <xdr:row>63</xdr:row>
      <xdr:rowOff>138430</xdr:rowOff>
    </xdr:to>
    <xdr:cxnSp macro="">
      <xdr:nvCxnSpPr>
        <xdr:cNvPr id="323" name="直線コネクタ 322"/>
        <xdr:cNvCxnSpPr/>
      </xdr:nvCxnSpPr>
      <xdr:spPr>
        <a:xfrm>
          <a:off x="15290800" y="109190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117747</xdr:rowOff>
    </xdr:from>
    <xdr:to>
      <xdr:col>72</xdr:col>
      <xdr:colOff>203200</xdr:colOff>
      <xdr:row>63</xdr:row>
      <xdr:rowOff>145324</xdr:rowOff>
    </xdr:to>
    <xdr:cxnSp macro="">
      <xdr:nvCxnSpPr>
        <xdr:cNvPr id="326" name="直線コネクタ 325"/>
        <xdr:cNvCxnSpPr/>
      </xdr:nvCxnSpPr>
      <xdr:spPr>
        <a:xfrm flipV="1">
          <a:off x="14401800" y="1091909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145324</xdr:rowOff>
    </xdr:from>
    <xdr:to>
      <xdr:col>68</xdr:col>
      <xdr:colOff>152400</xdr:colOff>
      <xdr:row>63</xdr:row>
      <xdr:rowOff>169454</xdr:rowOff>
    </xdr:to>
    <xdr:cxnSp macro="">
      <xdr:nvCxnSpPr>
        <xdr:cNvPr id="329" name="直線コネクタ 328"/>
        <xdr:cNvCxnSpPr/>
      </xdr:nvCxnSpPr>
      <xdr:spPr>
        <a:xfrm flipV="1">
          <a:off x="13512800" y="109466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39" name="楕円 338"/>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35577</xdr:rowOff>
    </xdr:from>
    <xdr:ext cx="762000" cy="259045"/>
    <xdr:sp macro="" textlink="">
      <xdr:nvSpPr>
        <xdr:cNvPr id="340" name="定員管理の状況該当値テキスト"/>
        <xdr:cNvSpPr txBox="1"/>
      </xdr:nvSpPr>
      <xdr:spPr>
        <a:xfrm>
          <a:off x="17106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87630</xdr:rowOff>
    </xdr:from>
    <xdr:to>
      <xdr:col>77</xdr:col>
      <xdr:colOff>95250</xdr:colOff>
      <xdr:row>64</xdr:row>
      <xdr:rowOff>17780</xdr:rowOff>
    </xdr:to>
    <xdr:sp macro="" textlink="">
      <xdr:nvSpPr>
        <xdr:cNvPr id="341" name="楕円 340"/>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2557</xdr:rowOff>
    </xdr:from>
    <xdr:ext cx="736600" cy="259045"/>
    <xdr:sp macro="" textlink="">
      <xdr:nvSpPr>
        <xdr:cNvPr id="342" name="テキスト ボックス 341"/>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66947</xdr:rowOff>
    </xdr:from>
    <xdr:to>
      <xdr:col>73</xdr:col>
      <xdr:colOff>44450</xdr:colOff>
      <xdr:row>63</xdr:row>
      <xdr:rowOff>168547</xdr:rowOff>
    </xdr:to>
    <xdr:sp macro="" textlink="">
      <xdr:nvSpPr>
        <xdr:cNvPr id="343" name="楕円 342"/>
        <xdr:cNvSpPr/>
      </xdr:nvSpPr>
      <xdr:spPr>
        <a:xfrm>
          <a:off x="15240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153324</xdr:rowOff>
    </xdr:from>
    <xdr:ext cx="762000" cy="259045"/>
    <xdr:sp macro="" textlink="">
      <xdr:nvSpPr>
        <xdr:cNvPr id="344" name="テキスト ボックス 343"/>
        <xdr:cNvSpPr txBox="1"/>
      </xdr:nvSpPr>
      <xdr:spPr>
        <a:xfrm>
          <a:off x="14909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94524</xdr:rowOff>
    </xdr:from>
    <xdr:to>
      <xdr:col>68</xdr:col>
      <xdr:colOff>203200</xdr:colOff>
      <xdr:row>64</xdr:row>
      <xdr:rowOff>24674</xdr:rowOff>
    </xdr:to>
    <xdr:sp macro="" textlink="">
      <xdr:nvSpPr>
        <xdr:cNvPr id="345" name="楕円 344"/>
        <xdr:cNvSpPr/>
      </xdr:nvSpPr>
      <xdr:spPr>
        <a:xfrm>
          <a:off x="14351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9451</xdr:rowOff>
    </xdr:from>
    <xdr:ext cx="762000" cy="259045"/>
    <xdr:sp macro="" textlink="">
      <xdr:nvSpPr>
        <xdr:cNvPr id="346" name="テキスト ボックス 345"/>
        <xdr:cNvSpPr txBox="1"/>
      </xdr:nvSpPr>
      <xdr:spPr>
        <a:xfrm>
          <a:off x="14020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118654</xdr:rowOff>
    </xdr:from>
    <xdr:to>
      <xdr:col>64</xdr:col>
      <xdr:colOff>152400</xdr:colOff>
      <xdr:row>64</xdr:row>
      <xdr:rowOff>48804</xdr:rowOff>
    </xdr:to>
    <xdr:sp macro="" textlink="">
      <xdr:nvSpPr>
        <xdr:cNvPr id="347" name="楕円 346"/>
        <xdr:cNvSpPr/>
      </xdr:nvSpPr>
      <xdr:spPr>
        <a:xfrm>
          <a:off x="13462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33581</xdr:rowOff>
    </xdr:from>
    <xdr:ext cx="762000" cy="259045"/>
    <xdr:sp macro="" textlink="">
      <xdr:nvSpPr>
        <xdr:cNvPr id="348" name="テキスト ボックス 347"/>
        <xdr:cNvSpPr txBox="1"/>
      </xdr:nvSpPr>
      <xdr:spPr>
        <a:xfrm>
          <a:off x="13131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年間の推移では、類似団体内平均値と比較すると比率は高い状態が続いている。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で比率は横ばいとなった。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を見ると、比率は毎年改善しているが、和歌山市では、公営企業の地方債の償還の財源に充てる繰入金について、下水道事業会計への支出が増加していることなどにより、比率は改善されていな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18034</xdr:rowOff>
    </xdr:from>
    <xdr:to>
      <xdr:col>81</xdr:col>
      <xdr:colOff>44450</xdr:colOff>
      <xdr:row>43</xdr:row>
      <xdr:rowOff>18034</xdr:rowOff>
    </xdr:to>
    <xdr:cxnSp macro="">
      <xdr:nvCxnSpPr>
        <xdr:cNvPr id="380" name="直線コネクタ 379"/>
        <xdr:cNvCxnSpPr/>
      </xdr:nvCxnSpPr>
      <xdr:spPr>
        <a:xfrm>
          <a:off x="16179800" y="7390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18034</xdr:rowOff>
    </xdr:to>
    <xdr:cxnSp macro="">
      <xdr:nvCxnSpPr>
        <xdr:cNvPr id="383" name="直線コネクタ 382"/>
        <xdr:cNvCxnSpPr/>
      </xdr:nvCxnSpPr>
      <xdr:spPr>
        <a:xfrm>
          <a:off x="15290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8382</xdr:rowOff>
    </xdr:to>
    <xdr:cxnSp macro="">
      <xdr:nvCxnSpPr>
        <xdr:cNvPr id="386" name="直線コネクタ 385"/>
        <xdr:cNvCxnSpPr/>
      </xdr:nvCxnSpPr>
      <xdr:spPr>
        <a:xfrm>
          <a:off x="14401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42</xdr:row>
      <xdr:rowOff>170180</xdr:rowOff>
    </xdr:to>
    <xdr:cxnSp macro="">
      <xdr:nvCxnSpPr>
        <xdr:cNvPr id="389" name="直線コネクタ 388"/>
        <xdr:cNvCxnSpPr/>
      </xdr:nvCxnSpPr>
      <xdr:spPr>
        <a:xfrm>
          <a:off x="13512800" y="736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399" name="楕円 398"/>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110761</xdr:rowOff>
    </xdr:from>
    <xdr:ext cx="762000" cy="259045"/>
    <xdr:sp macro="" textlink="">
      <xdr:nvSpPr>
        <xdr:cNvPr id="400" name="公債費負担の状況該当値テキスト"/>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401" name="楕円 400"/>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2" name="テキスト ボックス 401"/>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403" name="楕円 402"/>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4" name="テキスト ボックス 403"/>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5" name="楕円 404"/>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6" name="テキスト ボックス 405"/>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7" name="楕円 406"/>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8" name="テキスト ボックス 407"/>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年間の推移では、類似団体内平均値と比較すると比率は高い状態が続いている。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財政対策債の残高の増による一般会計の地方債残高の増加や財源不足による財政調整基金残高の減少があったが、土地造成事業や下水道事業への負担額の減少があったことなどにより、比率は改善され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63839</xdr:rowOff>
    </xdr:from>
    <xdr:to>
      <xdr:col>81</xdr:col>
      <xdr:colOff>44450</xdr:colOff>
      <xdr:row>19</xdr:row>
      <xdr:rowOff>67860</xdr:rowOff>
    </xdr:to>
    <xdr:cxnSp macro="">
      <xdr:nvCxnSpPr>
        <xdr:cNvPr id="442" name="直線コネクタ 441"/>
        <xdr:cNvCxnSpPr/>
      </xdr:nvCxnSpPr>
      <xdr:spPr>
        <a:xfrm flipV="1">
          <a:off x="16179800" y="332138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156464</xdr:rowOff>
    </xdr:from>
    <xdr:to>
      <xdr:col>77</xdr:col>
      <xdr:colOff>44450</xdr:colOff>
      <xdr:row>19</xdr:row>
      <xdr:rowOff>67860</xdr:rowOff>
    </xdr:to>
    <xdr:cxnSp macro="">
      <xdr:nvCxnSpPr>
        <xdr:cNvPr id="445" name="直線コネクタ 444"/>
        <xdr:cNvCxnSpPr/>
      </xdr:nvCxnSpPr>
      <xdr:spPr>
        <a:xfrm>
          <a:off x="15290800" y="3242564"/>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156464</xdr:rowOff>
    </xdr:from>
    <xdr:to>
      <xdr:col>72</xdr:col>
      <xdr:colOff>203200</xdr:colOff>
      <xdr:row>19</xdr:row>
      <xdr:rowOff>96012</xdr:rowOff>
    </xdr:to>
    <xdr:cxnSp macro="">
      <xdr:nvCxnSpPr>
        <xdr:cNvPr id="448" name="直線コネクタ 447"/>
        <xdr:cNvCxnSpPr/>
      </xdr:nvCxnSpPr>
      <xdr:spPr>
        <a:xfrm flipV="1">
          <a:off x="14401800" y="32425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96012</xdr:rowOff>
    </xdr:from>
    <xdr:to>
      <xdr:col>68</xdr:col>
      <xdr:colOff>152400</xdr:colOff>
      <xdr:row>19</xdr:row>
      <xdr:rowOff>115316</xdr:rowOff>
    </xdr:to>
    <xdr:cxnSp macro="">
      <xdr:nvCxnSpPr>
        <xdr:cNvPr id="451" name="直線コネクタ 450"/>
        <xdr:cNvCxnSpPr/>
      </xdr:nvCxnSpPr>
      <xdr:spPr>
        <a:xfrm flipV="1">
          <a:off x="13512800" y="335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13039</xdr:rowOff>
    </xdr:from>
    <xdr:to>
      <xdr:col>81</xdr:col>
      <xdr:colOff>95250</xdr:colOff>
      <xdr:row>19</xdr:row>
      <xdr:rowOff>114639</xdr:rowOff>
    </xdr:to>
    <xdr:sp macro="" textlink="">
      <xdr:nvSpPr>
        <xdr:cNvPr id="461" name="楕円 460"/>
        <xdr:cNvSpPr/>
      </xdr:nvSpPr>
      <xdr:spPr>
        <a:xfrm>
          <a:off x="169672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156566</xdr:rowOff>
    </xdr:from>
    <xdr:ext cx="762000" cy="259045"/>
    <xdr:sp macro="" textlink="">
      <xdr:nvSpPr>
        <xdr:cNvPr id="462" name="将来負担の状況該当値テキスト"/>
        <xdr:cNvSpPr txBox="1"/>
      </xdr:nvSpPr>
      <xdr:spPr>
        <a:xfrm>
          <a:off x="17106900" y="324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17060</xdr:rowOff>
    </xdr:from>
    <xdr:to>
      <xdr:col>77</xdr:col>
      <xdr:colOff>95250</xdr:colOff>
      <xdr:row>19</xdr:row>
      <xdr:rowOff>118660</xdr:rowOff>
    </xdr:to>
    <xdr:sp macro="" textlink="">
      <xdr:nvSpPr>
        <xdr:cNvPr id="463" name="楕円 462"/>
        <xdr:cNvSpPr/>
      </xdr:nvSpPr>
      <xdr:spPr>
        <a:xfrm>
          <a:off x="16129000" y="32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103437</xdr:rowOff>
    </xdr:from>
    <xdr:ext cx="736600" cy="259045"/>
    <xdr:sp macro="" textlink="">
      <xdr:nvSpPr>
        <xdr:cNvPr id="464" name="テキスト ボックス 463"/>
        <xdr:cNvSpPr txBox="1"/>
      </xdr:nvSpPr>
      <xdr:spPr>
        <a:xfrm>
          <a:off x="15798800" y="336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105664</xdr:rowOff>
    </xdr:from>
    <xdr:to>
      <xdr:col>73</xdr:col>
      <xdr:colOff>44450</xdr:colOff>
      <xdr:row>19</xdr:row>
      <xdr:rowOff>35814</xdr:rowOff>
    </xdr:to>
    <xdr:sp macro="" textlink="">
      <xdr:nvSpPr>
        <xdr:cNvPr id="465" name="楕円 464"/>
        <xdr:cNvSpPr/>
      </xdr:nvSpPr>
      <xdr:spPr>
        <a:xfrm>
          <a:off x="15240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20591</xdr:rowOff>
    </xdr:from>
    <xdr:ext cx="762000" cy="259045"/>
    <xdr:sp macro="" textlink="">
      <xdr:nvSpPr>
        <xdr:cNvPr id="466" name="テキスト ボックス 465"/>
        <xdr:cNvSpPr txBox="1"/>
      </xdr:nvSpPr>
      <xdr:spPr>
        <a:xfrm>
          <a:off x="14909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45212</xdr:rowOff>
    </xdr:from>
    <xdr:to>
      <xdr:col>68</xdr:col>
      <xdr:colOff>203200</xdr:colOff>
      <xdr:row>19</xdr:row>
      <xdr:rowOff>146812</xdr:rowOff>
    </xdr:to>
    <xdr:sp macro="" textlink="">
      <xdr:nvSpPr>
        <xdr:cNvPr id="467" name="楕円 466"/>
        <xdr:cNvSpPr/>
      </xdr:nvSpPr>
      <xdr:spPr>
        <a:xfrm>
          <a:off x="143510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131589</xdr:rowOff>
    </xdr:from>
    <xdr:ext cx="762000" cy="259045"/>
    <xdr:sp macro="" textlink="">
      <xdr:nvSpPr>
        <xdr:cNvPr id="468" name="テキスト ボックス 467"/>
        <xdr:cNvSpPr txBox="1"/>
      </xdr:nvSpPr>
      <xdr:spPr>
        <a:xfrm>
          <a:off x="14020800" y="338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64516</xdr:rowOff>
    </xdr:from>
    <xdr:to>
      <xdr:col>64</xdr:col>
      <xdr:colOff>152400</xdr:colOff>
      <xdr:row>19</xdr:row>
      <xdr:rowOff>166116</xdr:rowOff>
    </xdr:to>
    <xdr:sp macro="" textlink="">
      <xdr:nvSpPr>
        <xdr:cNvPr id="469" name="楕円 468"/>
        <xdr:cNvSpPr/>
      </xdr:nvSpPr>
      <xdr:spPr>
        <a:xfrm>
          <a:off x="134620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150893</xdr:rowOff>
    </xdr:from>
    <xdr:ext cx="762000" cy="259045"/>
    <xdr:sp macro="" textlink="">
      <xdr:nvSpPr>
        <xdr:cNvPr id="470" name="テキスト ボックス 469"/>
        <xdr:cNvSpPr txBox="1"/>
      </xdr:nvSpPr>
      <xdr:spPr>
        <a:xfrm>
          <a:off x="13131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368,835
365,394
208.84
151,212,422
149,899,273
385,502
79,033,709
177,188,095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年間の推移では、和歌山市の人件費の割合は、類似団体内平均値と比較すると高い状況が続いている。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年度については、定年退職者や職員数が減少したことなどにより、約</a:t>
          </a:r>
          <a:r>
            <a:rPr kumimoji="1" lang="en-US" altLang="ja-JP" sz="1300" baseline="0">
              <a:latin typeface="ＭＳ Ｐゴシック" panose="020B0600070205080204" pitchFamily="50" charset="-128"/>
              <a:ea typeface="ＭＳ Ｐゴシック" panose="020B0600070205080204" pitchFamily="50" charset="-128"/>
            </a:rPr>
            <a:t>8.2</a:t>
          </a:r>
          <a:r>
            <a:rPr kumimoji="1" lang="ja-JP" altLang="en-US" sz="1300" baseline="0">
              <a:latin typeface="ＭＳ Ｐゴシック" panose="020B0600070205080204" pitchFamily="50" charset="-128"/>
              <a:ea typeface="ＭＳ Ｐゴシック" panose="020B0600070205080204" pitchFamily="50" charset="-128"/>
            </a:rPr>
            <a:t>億円の減となったことで、平成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年度と比較すると、</a:t>
          </a:r>
          <a:r>
            <a:rPr kumimoji="1" lang="en-US" altLang="ja-JP" sz="1300" baseline="0">
              <a:latin typeface="ＭＳ Ｐゴシック" panose="020B0600070205080204" pitchFamily="50" charset="-128"/>
              <a:ea typeface="ＭＳ Ｐゴシック" panose="020B0600070205080204" pitchFamily="50" charset="-128"/>
            </a:rPr>
            <a:t>1.4%</a:t>
          </a:r>
          <a:r>
            <a:rPr kumimoji="1" lang="ja-JP" altLang="en-US" sz="1300" baseline="0">
              <a:latin typeface="ＭＳ Ｐゴシック" panose="020B0600070205080204" pitchFamily="50" charset="-128"/>
              <a:ea typeface="ＭＳ Ｐゴシック" panose="020B0600070205080204" pitchFamily="50" charset="-128"/>
            </a:rPr>
            <a:t>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81280</xdr:rowOff>
    </xdr:to>
    <xdr:cxnSp macro="">
      <xdr:nvCxnSpPr>
        <xdr:cNvPr id="66" name="直線コネクタ 65"/>
        <xdr:cNvCxnSpPr/>
      </xdr:nvCxnSpPr>
      <xdr:spPr>
        <a:xfrm flipV="1">
          <a:off x="3987800" y="64897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81280</xdr:rowOff>
    </xdr:to>
    <xdr:cxnSp macro="">
      <xdr:nvCxnSpPr>
        <xdr:cNvPr id="69" name="直線コネクタ 68"/>
        <xdr:cNvCxnSpPr/>
      </xdr:nvCxnSpPr>
      <xdr:spPr>
        <a:xfrm>
          <a:off x="3098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50800</xdr:rowOff>
    </xdr:to>
    <xdr:cxnSp macro="">
      <xdr:nvCxnSpPr>
        <xdr:cNvPr id="72" name="直線コネクタ 71"/>
        <xdr:cNvCxnSpPr/>
      </xdr:nvCxnSpPr>
      <xdr:spPr>
        <a:xfrm flipV="1">
          <a:off x="2209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50800</xdr:rowOff>
    </xdr:to>
    <xdr:cxnSp macro="">
      <xdr:nvCxnSpPr>
        <xdr:cNvPr id="75" name="直線コネクタ 74"/>
        <xdr:cNvCxnSpPr/>
      </xdr:nvCxnSpPr>
      <xdr:spPr>
        <a:xfrm>
          <a:off x="1320800" y="655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年間の推移では、類似団体内平均値と比較すると比率は低くなっている。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の減少となった。主な要因としては、</a:t>
          </a:r>
          <a:r>
            <a:rPr kumimoji="1" lang="ja-JP" altLang="en-US" sz="1300">
              <a:solidFill>
                <a:srgbClr val="7030A0"/>
              </a:solidFill>
              <a:latin typeface="ＭＳ Ｐゴシック" panose="020B0600070205080204" pitchFamily="50" charset="-128"/>
              <a:ea typeface="ＭＳ Ｐゴシック" panose="020B0600070205080204" pitchFamily="50" charset="-128"/>
            </a:rPr>
            <a:t>統廃合により解体撤去を行った中学校跡地に係る緊急発掘調査委託</a:t>
          </a:r>
          <a:r>
            <a:rPr kumimoji="1" lang="ja-JP" altLang="en-US" sz="1300">
              <a:latin typeface="ＭＳ Ｐゴシック" panose="020B0600070205080204" pitchFamily="50" charset="-128"/>
              <a:ea typeface="ＭＳ Ｐゴシック" panose="020B0600070205080204" pitchFamily="50" charset="-128"/>
            </a:rPr>
            <a:t>が終了したことなどが挙げられる。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37193</xdr:rowOff>
    </xdr:to>
    <xdr:cxnSp macro="">
      <xdr:nvCxnSpPr>
        <xdr:cNvPr id="124" name="直線コネクタ 123"/>
        <xdr:cNvCxnSpPr/>
      </xdr:nvCxnSpPr>
      <xdr:spPr>
        <a:xfrm flipV="1">
          <a:off x="16510000" y="2461986"/>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37193</xdr:rowOff>
    </xdr:from>
    <xdr:to>
      <xdr:col>82</xdr:col>
      <xdr:colOff>196850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105229</xdr:rowOff>
    </xdr:to>
    <xdr:cxnSp macro="">
      <xdr:nvCxnSpPr>
        <xdr:cNvPr id="129" name="直線コネクタ 128"/>
        <xdr:cNvCxnSpPr/>
      </xdr:nvCxnSpPr>
      <xdr:spPr>
        <a:xfrm flipV="1">
          <a:off x="15671800" y="2461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156936</xdr:rowOff>
    </xdr:from>
    <xdr:to>
      <xdr:col>78</xdr:col>
      <xdr:colOff>69850</xdr:colOff>
      <xdr:row>14</xdr:row>
      <xdr:rowOff>105229</xdr:rowOff>
    </xdr:to>
    <xdr:cxnSp macro="">
      <xdr:nvCxnSpPr>
        <xdr:cNvPr id="132" name="直線コネクタ 131"/>
        <xdr:cNvCxnSpPr/>
      </xdr:nvCxnSpPr>
      <xdr:spPr>
        <a:xfrm>
          <a:off x="14782800" y="2385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29029</xdr:rowOff>
    </xdr:to>
    <xdr:cxnSp macro="">
      <xdr:nvCxnSpPr>
        <xdr:cNvPr id="135" name="直線コネクタ 134"/>
        <xdr:cNvCxnSpPr/>
      </xdr:nvCxnSpPr>
      <xdr:spPr>
        <a:xfrm flipV="1">
          <a:off x="13893800" y="2385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127000</xdr:rowOff>
    </xdr:to>
    <xdr:cxnSp macro="">
      <xdr:nvCxnSpPr>
        <xdr:cNvPr id="138" name="直線コネクタ 137"/>
        <xdr:cNvCxnSpPr/>
      </xdr:nvCxnSpPr>
      <xdr:spPr>
        <a:xfrm flipV="1">
          <a:off x="13004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90913</xdr:rowOff>
    </xdr:from>
    <xdr:ext cx="762000" cy="259045"/>
    <xdr:sp macro="" textlink="">
      <xdr:nvSpPr>
        <xdr:cNvPr id="149" name="物件費該当値テキスト"/>
        <xdr:cNvSpPr txBox="1"/>
      </xdr:nvSpPr>
      <xdr:spPr>
        <a:xfrm>
          <a:off x="16598900" y="23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106136</xdr:rowOff>
    </xdr:from>
    <xdr:to>
      <xdr:col>74</xdr:col>
      <xdr:colOff>31750</xdr:colOff>
      <xdr:row>14</xdr:row>
      <xdr:rowOff>36286</xdr:rowOff>
    </xdr:to>
    <xdr:sp macro="" textlink="">
      <xdr:nvSpPr>
        <xdr:cNvPr id="152" name="楕円 151"/>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46463</xdr:rowOff>
    </xdr:from>
    <xdr:ext cx="762000" cy="259045"/>
    <xdr:sp macro="" textlink="">
      <xdr:nvSpPr>
        <xdr:cNvPr id="153" name="テキスト ボックス 152"/>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　</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年間の推移では、類似団体内平均値と比較すると、概ね近い数値となっている。</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年度については、生活保護に係る国庫負担金が減少したことなどにより約</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15.2</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億円の増となったことで、平成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年度と比較すると、</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1.6%</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増加した。</a:t>
          </a:r>
          <a:endPar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5" name="直線コネクタ 184"/>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6"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7" name="直線コネクタ 186"/>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63500</xdr:rowOff>
    </xdr:to>
    <xdr:cxnSp macro="">
      <xdr:nvCxnSpPr>
        <xdr:cNvPr id="190" name="直線コネクタ 189"/>
        <xdr:cNvCxnSpPr/>
      </xdr:nvCxnSpPr>
      <xdr:spPr>
        <a:xfrm>
          <a:off x="3987800" y="9804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2" name="フローチャート: 判断 191"/>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93" name="直線コネクタ 192"/>
        <xdr:cNvCxnSpPr/>
      </xdr:nvCxnSpPr>
      <xdr:spPr>
        <a:xfrm>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4" name="フローチャート: 判断 193"/>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5" name="テキスト ボックス 194"/>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57150</xdr:rowOff>
    </xdr:to>
    <xdr:cxnSp macro="">
      <xdr:nvCxnSpPr>
        <xdr:cNvPr id="196" name="直線コネクタ 195"/>
        <xdr:cNvCxnSpPr/>
      </xdr:nvCxnSpPr>
      <xdr:spPr>
        <a:xfrm flipV="1">
          <a:off x="2209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7" name="フローチャート: 判断 196"/>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8" name="テキスト ボックス 197"/>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57150</xdr:rowOff>
    </xdr:to>
    <xdr:cxnSp macro="">
      <xdr:nvCxnSpPr>
        <xdr:cNvPr id="199" name="直線コネクタ 198"/>
        <xdr:cNvCxnSpPr/>
      </xdr:nvCxnSpPr>
      <xdr:spPr>
        <a:xfrm>
          <a:off x="1320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200" name="フローチャート: 判断 199"/>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1" name="テキスト ボックス 20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2" name="フローチャート: 判断 201"/>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3" name="テキスト ボックス 202"/>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2" name="テキスト ボックス 211"/>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6" name="テキスト ボックス 21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8" name="テキスト ボックス 217"/>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年度から大きく比率が減少している。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年度から下水道事業が地方公営企業法を適用したことにより、従来一般会計から繰出金として支出していた経費が、補助費等になったためである。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年度は、下水道事業へ繰出金として約</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億円を支出した。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6" name="直線コネクタ 245"/>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60</xdr:row>
      <xdr:rowOff>157480</xdr:rowOff>
    </xdr:to>
    <xdr:cxnSp macro="">
      <xdr:nvCxnSpPr>
        <xdr:cNvPr id="251" name="直線コネクタ 250"/>
        <xdr:cNvCxnSpPr/>
      </xdr:nvCxnSpPr>
      <xdr:spPr>
        <a:xfrm flipV="1">
          <a:off x="15671800" y="9880600"/>
          <a:ext cx="8382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111760</xdr:rowOff>
    </xdr:from>
    <xdr:to>
      <xdr:col>78</xdr:col>
      <xdr:colOff>69850</xdr:colOff>
      <xdr:row>60</xdr:row>
      <xdr:rowOff>157480</xdr:rowOff>
    </xdr:to>
    <xdr:cxnSp macro="">
      <xdr:nvCxnSpPr>
        <xdr:cNvPr id="254" name="直線コネクタ 253"/>
        <xdr:cNvCxnSpPr/>
      </xdr:nvCxnSpPr>
      <xdr:spPr>
        <a:xfrm>
          <a:off x="14782800" y="1039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104140</xdr:rowOff>
    </xdr:from>
    <xdr:to>
      <xdr:col>73</xdr:col>
      <xdr:colOff>180975</xdr:colOff>
      <xdr:row>60</xdr:row>
      <xdr:rowOff>111760</xdr:rowOff>
    </xdr:to>
    <xdr:cxnSp macro="">
      <xdr:nvCxnSpPr>
        <xdr:cNvPr id="257" name="直線コネクタ 256"/>
        <xdr:cNvCxnSpPr/>
      </xdr:nvCxnSpPr>
      <xdr:spPr>
        <a:xfrm>
          <a:off x="13893800" y="1039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8" name="フローチャート: 判断 257"/>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9" name="テキスト ボックス 25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104140</xdr:rowOff>
    </xdr:to>
    <xdr:cxnSp macro="">
      <xdr:nvCxnSpPr>
        <xdr:cNvPr id="260" name="直線コネクタ 259"/>
        <xdr:cNvCxnSpPr/>
      </xdr:nvCxnSpPr>
      <xdr:spPr>
        <a:xfrm>
          <a:off x="13004800" y="1034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61" name="フローチャート: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2" name="テキスト ボックス 261"/>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3" name="フローチャート: 判断 262"/>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4" name="テキスト ボックス 263"/>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106680</xdr:rowOff>
    </xdr:from>
    <xdr:to>
      <xdr:col>78</xdr:col>
      <xdr:colOff>120650</xdr:colOff>
      <xdr:row>61</xdr:row>
      <xdr:rowOff>36830</xdr:rowOff>
    </xdr:to>
    <xdr:sp macro="" textlink="">
      <xdr:nvSpPr>
        <xdr:cNvPr id="272" name="楕円 271"/>
        <xdr:cNvSpPr/>
      </xdr:nvSpPr>
      <xdr:spPr>
        <a:xfrm>
          <a:off x="15621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21607</xdr:rowOff>
    </xdr:from>
    <xdr:ext cx="736600" cy="259045"/>
    <xdr:sp macro="" textlink="">
      <xdr:nvSpPr>
        <xdr:cNvPr id="273" name="テキスト ボックス 272"/>
        <xdr:cNvSpPr txBox="1"/>
      </xdr:nvSpPr>
      <xdr:spPr>
        <a:xfrm>
          <a:off x="15290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60960</xdr:rowOff>
    </xdr:from>
    <xdr:to>
      <xdr:col>74</xdr:col>
      <xdr:colOff>31750</xdr:colOff>
      <xdr:row>60</xdr:row>
      <xdr:rowOff>162560</xdr:rowOff>
    </xdr:to>
    <xdr:sp macro="" textlink="">
      <xdr:nvSpPr>
        <xdr:cNvPr id="274" name="楕円 273"/>
        <xdr:cNvSpPr/>
      </xdr:nvSpPr>
      <xdr:spPr>
        <a:xfrm>
          <a:off x="1473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147337</xdr:rowOff>
    </xdr:from>
    <xdr:ext cx="762000" cy="259045"/>
    <xdr:sp macro="" textlink="">
      <xdr:nvSpPr>
        <xdr:cNvPr id="275" name="テキスト ボックス 274"/>
        <xdr:cNvSpPr txBox="1"/>
      </xdr:nvSpPr>
      <xdr:spPr>
        <a:xfrm>
          <a:off x="14401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53340</xdr:rowOff>
    </xdr:from>
    <xdr:to>
      <xdr:col>69</xdr:col>
      <xdr:colOff>142875</xdr:colOff>
      <xdr:row>60</xdr:row>
      <xdr:rowOff>154940</xdr:rowOff>
    </xdr:to>
    <xdr:sp macro="" textlink="">
      <xdr:nvSpPr>
        <xdr:cNvPr id="276" name="楕円 275"/>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139717</xdr:rowOff>
    </xdr:from>
    <xdr:ext cx="762000" cy="259045"/>
    <xdr:sp macro="" textlink="">
      <xdr:nvSpPr>
        <xdr:cNvPr id="277" name="テキスト ボックス 276"/>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8" name="楕円 277"/>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9" name="テキスト ボックス 278"/>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年度から大きく比率が増加している。要因としては、平成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年度から下水道事業が地方公営企業法を適用したことにより、従来一般会計から繰出金として支出していた経費が、補助費等になったためである。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年度は下水道事業へ補助費等として約</a:t>
          </a:r>
          <a:r>
            <a:rPr kumimoji="1" lang="en-US" altLang="ja-JP" sz="1300">
              <a:latin typeface="ＭＳ Ｐゴシック" panose="020B0600070205080204" pitchFamily="50" charset="-128"/>
              <a:ea typeface="ＭＳ Ｐゴシック" panose="020B0600070205080204" pitchFamily="50" charset="-128"/>
            </a:rPr>
            <a:t>83.7</a:t>
          </a:r>
          <a:r>
            <a:rPr kumimoji="1" lang="ja-JP" altLang="en-US" sz="1300">
              <a:latin typeface="ＭＳ Ｐゴシック" panose="020B0600070205080204" pitchFamily="50" charset="-128"/>
              <a:ea typeface="ＭＳ Ｐゴシック" panose="020B0600070205080204" pitchFamily="50" charset="-128"/>
            </a:rPr>
            <a:t>億円を支出した。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7" name="直線コネクタ 306"/>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8"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9" name="直線コネクタ 308"/>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6350</xdr:rowOff>
    </xdr:from>
    <xdr:to>
      <xdr:col>82</xdr:col>
      <xdr:colOff>107950</xdr:colOff>
      <xdr:row>38</xdr:row>
      <xdr:rowOff>152400</xdr:rowOff>
    </xdr:to>
    <xdr:cxnSp macro="">
      <xdr:nvCxnSpPr>
        <xdr:cNvPr id="312" name="直線コネクタ 311"/>
        <xdr:cNvCxnSpPr/>
      </xdr:nvCxnSpPr>
      <xdr:spPr>
        <a:xfrm>
          <a:off x="15671800" y="5664200"/>
          <a:ext cx="8382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101600</xdr:rowOff>
    </xdr:from>
    <xdr:to>
      <xdr:col>78</xdr:col>
      <xdr:colOff>69850</xdr:colOff>
      <xdr:row>33</xdr:row>
      <xdr:rowOff>6350</xdr:rowOff>
    </xdr:to>
    <xdr:cxnSp macro="">
      <xdr:nvCxnSpPr>
        <xdr:cNvPr id="315" name="直線コネクタ 314"/>
        <xdr:cNvCxnSpPr/>
      </xdr:nvCxnSpPr>
      <xdr:spPr>
        <a:xfrm>
          <a:off x="14782800" y="558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6" name="フローチャート: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101600</xdr:rowOff>
    </xdr:from>
    <xdr:to>
      <xdr:col>73</xdr:col>
      <xdr:colOff>180975</xdr:colOff>
      <xdr:row>33</xdr:row>
      <xdr:rowOff>6350</xdr:rowOff>
    </xdr:to>
    <xdr:cxnSp macro="">
      <xdr:nvCxnSpPr>
        <xdr:cNvPr id="318" name="直線コネクタ 317"/>
        <xdr:cNvCxnSpPr/>
      </xdr:nvCxnSpPr>
      <xdr:spPr>
        <a:xfrm flipV="1">
          <a:off x="13893800" y="558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9" name="フローチャート: 判断 318"/>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20" name="テキスト ボックス 319"/>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6350</xdr:rowOff>
    </xdr:from>
    <xdr:to>
      <xdr:col>69</xdr:col>
      <xdr:colOff>92075</xdr:colOff>
      <xdr:row>33</xdr:row>
      <xdr:rowOff>44450</xdr:rowOff>
    </xdr:to>
    <xdr:cxnSp macro="">
      <xdr:nvCxnSpPr>
        <xdr:cNvPr id="321" name="直線コネクタ 320"/>
        <xdr:cNvCxnSpPr/>
      </xdr:nvCxnSpPr>
      <xdr:spPr>
        <a:xfrm flipV="1">
          <a:off x="13004800" y="56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2" name="フローチャート: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101600</xdr:rowOff>
    </xdr:from>
    <xdr:to>
      <xdr:col>82</xdr:col>
      <xdr:colOff>158750</xdr:colOff>
      <xdr:row>39</xdr:row>
      <xdr:rowOff>31750</xdr:rowOff>
    </xdr:to>
    <xdr:sp macro="" textlink="">
      <xdr:nvSpPr>
        <xdr:cNvPr id="331" name="楕円 330"/>
        <xdr:cNvSpPr/>
      </xdr:nvSpPr>
      <xdr:spPr>
        <a:xfrm>
          <a:off x="16459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73677</xdr:rowOff>
    </xdr:from>
    <xdr:ext cx="762000" cy="259045"/>
    <xdr:sp macro="" textlink="">
      <xdr:nvSpPr>
        <xdr:cNvPr id="332" name="補助費等該当値テキスト"/>
        <xdr:cNvSpPr txBox="1"/>
      </xdr:nvSpPr>
      <xdr:spPr>
        <a:xfrm>
          <a:off x="16598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127000</xdr:rowOff>
    </xdr:from>
    <xdr:to>
      <xdr:col>78</xdr:col>
      <xdr:colOff>120650</xdr:colOff>
      <xdr:row>33</xdr:row>
      <xdr:rowOff>57150</xdr:rowOff>
    </xdr:to>
    <xdr:sp macro="" textlink="">
      <xdr:nvSpPr>
        <xdr:cNvPr id="333" name="楕円 332"/>
        <xdr:cNvSpPr/>
      </xdr:nvSpPr>
      <xdr:spPr>
        <a:xfrm>
          <a:off x="15621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67327</xdr:rowOff>
    </xdr:from>
    <xdr:ext cx="736600" cy="259045"/>
    <xdr:sp macro="" textlink="">
      <xdr:nvSpPr>
        <xdr:cNvPr id="334" name="テキスト ボックス 333"/>
        <xdr:cNvSpPr txBox="1"/>
      </xdr:nvSpPr>
      <xdr:spPr>
        <a:xfrm>
          <a:off x="15290800" y="538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50800</xdr:rowOff>
    </xdr:from>
    <xdr:to>
      <xdr:col>74</xdr:col>
      <xdr:colOff>31750</xdr:colOff>
      <xdr:row>32</xdr:row>
      <xdr:rowOff>152400</xdr:rowOff>
    </xdr:to>
    <xdr:sp macro="" textlink="">
      <xdr:nvSpPr>
        <xdr:cNvPr id="335" name="楕円 334"/>
        <xdr:cNvSpPr/>
      </xdr:nvSpPr>
      <xdr:spPr>
        <a:xfrm>
          <a:off x="14732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162577</xdr:rowOff>
    </xdr:from>
    <xdr:ext cx="762000" cy="259045"/>
    <xdr:sp macro="" textlink="">
      <xdr:nvSpPr>
        <xdr:cNvPr id="336" name="テキスト ボックス 335"/>
        <xdr:cNvSpPr txBox="1"/>
      </xdr:nvSpPr>
      <xdr:spPr>
        <a:xfrm>
          <a:off x="14401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127000</xdr:rowOff>
    </xdr:from>
    <xdr:to>
      <xdr:col>69</xdr:col>
      <xdr:colOff>142875</xdr:colOff>
      <xdr:row>33</xdr:row>
      <xdr:rowOff>57150</xdr:rowOff>
    </xdr:to>
    <xdr:sp macro="" textlink="">
      <xdr:nvSpPr>
        <xdr:cNvPr id="337" name="楕円 336"/>
        <xdr:cNvSpPr/>
      </xdr:nvSpPr>
      <xdr:spPr>
        <a:xfrm>
          <a:off x="13843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67327</xdr:rowOff>
    </xdr:from>
    <xdr:ext cx="762000" cy="259045"/>
    <xdr:sp macro="" textlink="">
      <xdr:nvSpPr>
        <xdr:cNvPr id="338" name="テキスト ボックス 337"/>
        <xdr:cNvSpPr txBox="1"/>
      </xdr:nvSpPr>
      <xdr:spPr>
        <a:xfrm>
          <a:off x="13512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165100</xdr:rowOff>
    </xdr:from>
    <xdr:to>
      <xdr:col>65</xdr:col>
      <xdr:colOff>53975</xdr:colOff>
      <xdr:row>33</xdr:row>
      <xdr:rowOff>95250</xdr:rowOff>
    </xdr:to>
    <xdr:sp macro="" textlink="">
      <xdr:nvSpPr>
        <xdr:cNvPr id="339" name="楕円 338"/>
        <xdr:cNvSpPr/>
      </xdr:nvSpPr>
      <xdr:spPr>
        <a:xfrm>
          <a:off x="12954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105427</xdr:rowOff>
    </xdr:from>
    <xdr:ext cx="762000" cy="259045"/>
    <xdr:sp macro="" textlink="">
      <xdr:nvSpPr>
        <xdr:cNvPr id="340" name="テキスト ボックス 339"/>
        <xdr:cNvSpPr txBox="1"/>
      </xdr:nvSpPr>
      <xdr:spPr>
        <a:xfrm>
          <a:off x="12623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年間の推移では、類似団体内平均値と比較すると高い比率となっている。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内、利子については、低金利が続いているため、減少が続いている。元金については、小中学校の空調整備やまちなかでの建設事業等に対する地方債の償還が、今後本格化していくため、比率は増加すると見込まれ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79</xdr:row>
      <xdr:rowOff>8889</xdr:rowOff>
    </xdr:to>
    <xdr:cxnSp macro="">
      <xdr:nvCxnSpPr>
        <xdr:cNvPr id="373" name="直線コネクタ 372"/>
        <xdr:cNvCxnSpPr/>
      </xdr:nvCxnSpPr>
      <xdr:spPr>
        <a:xfrm flipV="1">
          <a:off x="3987800" y="13530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79</xdr:row>
      <xdr:rowOff>31750</xdr:rowOff>
    </xdr:to>
    <xdr:cxnSp macro="">
      <xdr:nvCxnSpPr>
        <xdr:cNvPr id="376" name="直線コネクタ 375"/>
        <xdr:cNvCxnSpPr/>
      </xdr:nvCxnSpPr>
      <xdr:spPr>
        <a:xfrm flipV="1">
          <a:off x="3098800" y="13553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107950</xdr:rowOff>
    </xdr:to>
    <xdr:cxnSp macro="">
      <xdr:nvCxnSpPr>
        <xdr:cNvPr id="379" name="直線コネクタ 378"/>
        <xdr:cNvCxnSpPr/>
      </xdr:nvCxnSpPr>
      <xdr:spPr>
        <a:xfrm flipV="1">
          <a:off x="2209800" y="1357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107950</xdr:rowOff>
    </xdr:to>
    <xdr:cxnSp macro="">
      <xdr:nvCxnSpPr>
        <xdr:cNvPr id="382" name="直線コネクタ 381"/>
        <xdr:cNvCxnSpPr/>
      </xdr:nvCxnSpPr>
      <xdr:spPr>
        <a:xfrm>
          <a:off x="1320800" y="1361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4" name="テキスト ボックス 383"/>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6" name="テキスト ボックス 385"/>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92" name="楕円 391"/>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78757</xdr:rowOff>
    </xdr:from>
    <xdr:ext cx="762000" cy="259045"/>
    <xdr:sp macro="" textlink="">
      <xdr:nvSpPr>
        <xdr:cNvPr id="393"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94" name="楕円 393"/>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95" name="テキスト ボックス 394"/>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152400</xdr:rowOff>
    </xdr:from>
    <xdr:to>
      <xdr:col>15</xdr:col>
      <xdr:colOff>149225</xdr:colOff>
      <xdr:row>79</xdr:row>
      <xdr:rowOff>82550</xdr:rowOff>
    </xdr:to>
    <xdr:sp macro="" textlink="">
      <xdr:nvSpPr>
        <xdr:cNvPr id="396" name="楕円 395"/>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97" name="テキスト ボックス 396"/>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8" name="楕円 397"/>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9" name="テキスト ボックス 398"/>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0" name="楕円 399"/>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1" name="テキスト ボックス 400"/>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年間の推移では、和歌山市では概ね</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前後の比率で推移している。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年度については、特別土地保有税の納付が約</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億円あったため、比率が改善した。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年度については比率の分母となる経常一般財源が、市税、地方消費税交付金、臨時財政対策債等の影響で平成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年度と比較して約</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億円の増となったものの、分子となる経常的経費において、扶助費等の影響で約</a:t>
          </a:r>
          <a:r>
            <a:rPr kumimoji="1" lang="en-US" altLang="ja-JP" sz="1200">
              <a:latin typeface="ＭＳ Ｐゴシック" panose="020B0600070205080204" pitchFamily="50" charset="-128"/>
              <a:ea typeface="ＭＳ Ｐゴシック" panose="020B0600070205080204" pitchFamily="50" charset="-128"/>
            </a:rPr>
            <a:t>12.8</a:t>
          </a:r>
          <a:r>
            <a:rPr kumimoji="1" lang="ja-JP" altLang="en-US" sz="1200">
              <a:latin typeface="ＭＳ Ｐゴシック" panose="020B0600070205080204" pitchFamily="50" charset="-128"/>
              <a:ea typeface="ＭＳ Ｐゴシック" panose="020B0600070205080204" pitchFamily="50" charset="-128"/>
            </a:rPr>
            <a:t>億円の増となったため比率は横ばいとなった。</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78</xdr:row>
      <xdr:rowOff>149861</xdr:rowOff>
    </xdr:to>
    <xdr:cxnSp macro="">
      <xdr:nvCxnSpPr>
        <xdr:cNvPr id="432" name="直線コネクタ 431"/>
        <xdr:cNvCxnSpPr/>
      </xdr:nvCxnSpPr>
      <xdr:spPr>
        <a:xfrm>
          <a:off x="15671800" y="135092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136144</xdr:rowOff>
    </xdr:to>
    <xdr:cxnSp macro="">
      <xdr:nvCxnSpPr>
        <xdr:cNvPr id="435" name="直線コネクタ 434"/>
        <xdr:cNvCxnSpPr/>
      </xdr:nvCxnSpPr>
      <xdr:spPr>
        <a:xfrm>
          <a:off x="14782800" y="133446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7" name="テキスト ボックス 436"/>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62992</xdr:rowOff>
    </xdr:to>
    <xdr:cxnSp macro="">
      <xdr:nvCxnSpPr>
        <xdr:cNvPr id="438" name="直線コネクタ 437"/>
        <xdr:cNvCxnSpPr/>
      </xdr:nvCxnSpPr>
      <xdr:spPr>
        <a:xfrm flipV="1">
          <a:off x="13893800" y="13344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81280</xdr:rowOff>
    </xdr:to>
    <xdr:cxnSp macro="">
      <xdr:nvCxnSpPr>
        <xdr:cNvPr id="441" name="直線コネクタ 440"/>
        <xdr:cNvCxnSpPr/>
      </xdr:nvCxnSpPr>
      <xdr:spPr>
        <a:xfrm flipV="1">
          <a:off x="13004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3" name="テキスト ボックス 442"/>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5" name="テキスト ボックス 444"/>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1" name="楕円 450"/>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2"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53" name="楕円 452"/>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54" name="テキスト ボックス 453"/>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5" name="楕円 454"/>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6" name="テキスト ボックス 455"/>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7" name="楕円 456"/>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8" name="テキスト ボックス 457"/>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9" name="楕円 458"/>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0" name="テキスト ボックス 459"/>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80167</xdr:rowOff>
    </xdr:from>
    <xdr:to>
      <xdr:col>29</xdr:col>
      <xdr:colOff>127000</xdr:colOff>
      <xdr:row>15</xdr:row>
      <xdr:rowOff>86843</xdr:rowOff>
    </xdr:to>
    <xdr:cxnSp macro="">
      <xdr:nvCxnSpPr>
        <xdr:cNvPr id="48" name="直線コネクタ 47"/>
        <xdr:cNvCxnSpPr/>
      </xdr:nvCxnSpPr>
      <xdr:spPr bwMode="auto">
        <a:xfrm>
          <a:off x="5003800" y="2699542"/>
          <a:ext cx="647700" cy="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80167</xdr:rowOff>
    </xdr:from>
    <xdr:to>
      <xdr:col>26</xdr:col>
      <xdr:colOff>50800</xdr:colOff>
      <xdr:row>15</xdr:row>
      <xdr:rowOff>98730</xdr:rowOff>
    </xdr:to>
    <xdr:cxnSp macro="">
      <xdr:nvCxnSpPr>
        <xdr:cNvPr id="51" name="直線コネクタ 50"/>
        <xdr:cNvCxnSpPr/>
      </xdr:nvCxnSpPr>
      <xdr:spPr bwMode="auto">
        <a:xfrm flipV="1">
          <a:off x="4305300" y="2699542"/>
          <a:ext cx="698500" cy="18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71161</xdr:rowOff>
    </xdr:from>
    <xdr:to>
      <xdr:col>22</xdr:col>
      <xdr:colOff>114300</xdr:colOff>
      <xdr:row>15</xdr:row>
      <xdr:rowOff>98730</xdr:rowOff>
    </xdr:to>
    <xdr:cxnSp macro="">
      <xdr:nvCxnSpPr>
        <xdr:cNvPr id="54" name="直線コネクタ 53"/>
        <xdr:cNvCxnSpPr/>
      </xdr:nvCxnSpPr>
      <xdr:spPr bwMode="auto">
        <a:xfrm>
          <a:off x="3606800" y="2690536"/>
          <a:ext cx="6985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71161</xdr:rowOff>
    </xdr:from>
    <xdr:to>
      <xdr:col>18</xdr:col>
      <xdr:colOff>177800</xdr:colOff>
      <xdr:row>16</xdr:row>
      <xdr:rowOff>40711</xdr:rowOff>
    </xdr:to>
    <xdr:cxnSp macro="">
      <xdr:nvCxnSpPr>
        <xdr:cNvPr id="57" name="直線コネクタ 56"/>
        <xdr:cNvCxnSpPr/>
      </xdr:nvCxnSpPr>
      <xdr:spPr bwMode="auto">
        <a:xfrm flipV="1">
          <a:off x="2908300" y="2690536"/>
          <a:ext cx="698500" cy="14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36043</xdr:rowOff>
    </xdr:from>
    <xdr:to>
      <xdr:col>29</xdr:col>
      <xdr:colOff>177800</xdr:colOff>
      <xdr:row>15</xdr:row>
      <xdr:rowOff>137643</xdr:rowOff>
    </xdr:to>
    <xdr:sp macro="" textlink="">
      <xdr:nvSpPr>
        <xdr:cNvPr id="67" name="楕円 66"/>
        <xdr:cNvSpPr/>
      </xdr:nvSpPr>
      <xdr:spPr bwMode="auto">
        <a:xfrm>
          <a:off x="5600700" y="265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52570</xdr:rowOff>
    </xdr:from>
    <xdr:ext cx="762000" cy="259045"/>
    <xdr:sp macro="" textlink="">
      <xdr:nvSpPr>
        <xdr:cNvPr id="68" name="人口1人当たり決算額の推移該当値テキスト130"/>
        <xdr:cNvSpPr txBox="1"/>
      </xdr:nvSpPr>
      <xdr:spPr>
        <a:xfrm>
          <a:off x="5740400" y="250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29367</xdr:rowOff>
    </xdr:from>
    <xdr:to>
      <xdr:col>26</xdr:col>
      <xdr:colOff>101600</xdr:colOff>
      <xdr:row>15</xdr:row>
      <xdr:rowOff>130967</xdr:rowOff>
    </xdr:to>
    <xdr:sp macro="" textlink="">
      <xdr:nvSpPr>
        <xdr:cNvPr id="69" name="楕円 68"/>
        <xdr:cNvSpPr/>
      </xdr:nvSpPr>
      <xdr:spPr bwMode="auto">
        <a:xfrm>
          <a:off x="4953000" y="264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141144</xdr:rowOff>
    </xdr:from>
    <xdr:ext cx="736600" cy="259045"/>
    <xdr:sp macro="" textlink="">
      <xdr:nvSpPr>
        <xdr:cNvPr id="70" name="テキスト ボックス 69"/>
        <xdr:cNvSpPr txBox="1"/>
      </xdr:nvSpPr>
      <xdr:spPr>
        <a:xfrm>
          <a:off x="4622800" y="241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47930</xdr:rowOff>
    </xdr:from>
    <xdr:to>
      <xdr:col>22</xdr:col>
      <xdr:colOff>165100</xdr:colOff>
      <xdr:row>15</xdr:row>
      <xdr:rowOff>149530</xdr:rowOff>
    </xdr:to>
    <xdr:sp macro="" textlink="">
      <xdr:nvSpPr>
        <xdr:cNvPr id="71" name="楕円 70"/>
        <xdr:cNvSpPr/>
      </xdr:nvSpPr>
      <xdr:spPr bwMode="auto">
        <a:xfrm>
          <a:off x="4254500" y="266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159707</xdr:rowOff>
    </xdr:from>
    <xdr:ext cx="762000" cy="259045"/>
    <xdr:sp macro="" textlink="">
      <xdr:nvSpPr>
        <xdr:cNvPr id="72" name="テキスト ボックス 71"/>
        <xdr:cNvSpPr txBox="1"/>
      </xdr:nvSpPr>
      <xdr:spPr>
        <a:xfrm>
          <a:off x="3924300" y="24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20361</xdr:rowOff>
    </xdr:from>
    <xdr:to>
      <xdr:col>19</xdr:col>
      <xdr:colOff>38100</xdr:colOff>
      <xdr:row>15</xdr:row>
      <xdr:rowOff>121961</xdr:rowOff>
    </xdr:to>
    <xdr:sp macro="" textlink="">
      <xdr:nvSpPr>
        <xdr:cNvPr id="73" name="楕円 72"/>
        <xdr:cNvSpPr/>
      </xdr:nvSpPr>
      <xdr:spPr bwMode="auto">
        <a:xfrm>
          <a:off x="3556000" y="263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132138</xdr:rowOff>
    </xdr:from>
    <xdr:ext cx="762000" cy="259045"/>
    <xdr:sp macro="" textlink="">
      <xdr:nvSpPr>
        <xdr:cNvPr id="74" name="テキスト ボックス 73"/>
        <xdr:cNvSpPr txBox="1"/>
      </xdr:nvSpPr>
      <xdr:spPr>
        <a:xfrm>
          <a:off x="3225800" y="24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161361</xdr:rowOff>
    </xdr:from>
    <xdr:to>
      <xdr:col>15</xdr:col>
      <xdr:colOff>101600</xdr:colOff>
      <xdr:row>16</xdr:row>
      <xdr:rowOff>91511</xdr:rowOff>
    </xdr:to>
    <xdr:sp macro="" textlink="">
      <xdr:nvSpPr>
        <xdr:cNvPr id="75" name="楕円 74"/>
        <xdr:cNvSpPr/>
      </xdr:nvSpPr>
      <xdr:spPr bwMode="auto">
        <a:xfrm>
          <a:off x="2857500" y="278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101688</xdr:rowOff>
    </xdr:from>
    <xdr:ext cx="762000" cy="259045"/>
    <xdr:sp macro="" textlink="">
      <xdr:nvSpPr>
        <xdr:cNvPr id="76" name="テキスト ボックス 75"/>
        <xdr:cNvSpPr txBox="1"/>
      </xdr:nvSpPr>
      <xdr:spPr>
        <a:xfrm>
          <a:off x="2527300" y="254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218577</xdr:rowOff>
    </xdr:from>
    <xdr:to>
      <xdr:col>29</xdr:col>
      <xdr:colOff>127000</xdr:colOff>
      <xdr:row>34</xdr:row>
      <xdr:rowOff>225252</xdr:rowOff>
    </xdr:to>
    <xdr:cxnSp macro="">
      <xdr:nvCxnSpPr>
        <xdr:cNvPr id="108" name="直線コネクタ 107"/>
        <xdr:cNvCxnSpPr/>
      </xdr:nvCxnSpPr>
      <xdr:spPr bwMode="auto">
        <a:xfrm flipV="1">
          <a:off x="5003800" y="6486027"/>
          <a:ext cx="6477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225252</xdr:rowOff>
    </xdr:from>
    <xdr:to>
      <xdr:col>26</xdr:col>
      <xdr:colOff>50800</xdr:colOff>
      <xdr:row>34</xdr:row>
      <xdr:rowOff>261325</xdr:rowOff>
    </xdr:to>
    <xdr:cxnSp macro="">
      <xdr:nvCxnSpPr>
        <xdr:cNvPr id="111" name="直線コネクタ 110"/>
        <xdr:cNvCxnSpPr/>
      </xdr:nvCxnSpPr>
      <xdr:spPr bwMode="auto">
        <a:xfrm flipV="1">
          <a:off x="4305300" y="6492702"/>
          <a:ext cx="698500" cy="3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240705</xdr:rowOff>
    </xdr:from>
    <xdr:to>
      <xdr:col>22</xdr:col>
      <xdr:colOff>114300</xdr:colOff>
      <xdr:row>34</xdr:row>
      <xdr:rowOff>261325</xdr:rowOff>
    </xdr:to>
    <xdr:cxnSp macro="">
      <xdr:nvCxnSpPr>
        <xdr:cNvPr id="114" name="直線コネクタ 113"/>
        <xdr:cNvCxnSpPr/>
      </xdr:nvCxnSpPr>
      <xdr:spPr bwMode="auto">
        <a:xfrm>
          <a:off x="3606800" y="6508155"/>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240705</xdr:rowOff>
    </xdr:from>
    <xdr:to>
      <xdr:col>18</xdr:col>
      <xdr:colOff>177800</xdr:colOff>
      <xdr:row>34</xdr:row>
      <xdr:rowOff>258171</xdr:rowOff>
    </xdr:to>
    <xdr:cxnSp macro="">
      <xdr:nvCxnSpPr>
        <xdr:cNvPr id="117" name="直線コネクタ 116"/>
        <xdr:cNvCxnSpPr/>
      </xdr:nvCxnSpPr>
      <xdr:spPr bwMode="auto">
        <a:xfrm flipV="1">
          <a:off x="2908300" y="6508155"/>
          <a:ext cx="698500" cy="1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167777</xdr:rowOff>
    </xdr:from>
    <xdr:to>
      <xdr:col>29</xdr:col>
      <xdr:colOff>177800</xdr:colOff>
      <xdr:row>34</xdr:row>
      <xdr:rowOff>269377</xdr:rowOff>
    </xdr:to>
    <xdr:sp macro="" textlink="">
      <xdr:nvSpPr>
        <xdr:cNvPr id="127" name="楕円 126"/>
        <xdr:cNvSpPr/>
      </xdr:nvSpPr>
      <xdr:spPr bwMode="auto">
        <a:xfrm>
          <a:off x="5600700" y="643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12854</xdr:rowOff>
    </xdr:from>
    <xdr:ext cx="762000" cy="259045"/>
    <xdr:sp macro="" textlink="">
      <xdr:nvSpPr>
        <xdr:cNvPr id="128" name="人口1人当たり決算額の推移該当値テキスト445"/>
        <xdr:cNvSpPr txBox="1"/>
      </xdr:nvSpPr>
      <xdr:spPr>
        <a:xfrm>
          <a:off x="5740400" y="628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174452</xdr:rowOff>
    </xdr:from>
    <xdr:to>
      <xdr:col>26</xdr:col>
      <xdr:colOff>101600</xdr:colOff>
      <xdr:row>34</xdr:row>
      <xdr:rowOff>276052</xdr:rowOff>
    </xdr:to>
    <xdr:sp macro="" textlink="">
      <xdr:nvSpPr>
        <xdr:cNvPr id="129" name="楕円 128"/>
        <xdr:cNvSpPr/>
      </xdr:nvSpPr>
      <xdr:spPr bwMode="auto">
        <a:xfrm>
          <a:off x="4953000" y="644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286229</xdr:rowOff>
    </xdr:from>
    <xdr:ext cx="736600" cy="259045"/>
    <xdr:sp macro="" textlink="">
      <xdr:nvSpPr>
        <xdr:cNvPr id="130" name="テキスト ボックス 129"/>
        <xdr:cNvSpPr txBox="1"/>
      </xdr:nvSpPr>
      <xdr:spPr>
        <a:xfrm>
          <a:off x="4622800" y="621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210526</xdr:rowOff>
    </xdr:from>
    <xdr:to>
      <xdr:col>22</xdr:col>
      <xdr:colOff>165100</xdr:colOff>
      <xdr:row>34</xdr:row>
      <xdr:rowOff>312125</xdr:rowOff>
    </xdr:to>
    <xdr:sp macro="" textlink="">
      <xdr:nvSpPr>
        <xdr:cNvPr id="131" name="楕円 130"/>
        <xdr:cNvSpPr/>
      </xdr:nvSpPr>
      <xdr:spPr bwMode="auto">
        <a:xfrm>
          <a:off x="4254500" y="64779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322303</xdr:rowOff>
    </xdr:from>
    <xdr:ext cx="762000" cy="259045"/>
    <xdr:sp macro="" textlink="">
      <xdr:nvSpPr>
        <xdr:cNvPr id="132" name="テキスト ボックス 131"/>
        <xdr:cNvSpPr txBox="1"/>
      </xdr:nvSpPr>
      <xdr:spPr>
        <a:xfrm>
          <a:off x="3924300" y="624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189905</xdr:rowOff>
    </xdr:from>
    <xdr:to>
      <xdr:col>19</xdr:col>
      <xdr:colOff>38100</xdr:colOff>
      <xdr:row>34</xdr:row>
      <xdr:rowOff>291505</xdr:rowOff>
    </xdr:to>
    <xdr:sp macro="" textlink="">
      <xdr:nvSpPr>
        <xdr:cNvPr id="133" name="楕円 132"/>
        <xdr:cNvSpPr/>
      </xdr:nvSpPr>
      <xdr:spPr bwMode="auto">
        <a:xfrm>
          <a:off x="3556000" y="6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301682</xdr:rowOff>
    </xdr:from>
    <xdr:ext cx="762000" cy="259045"/>
    <xdr:sp macro="" textlink="">
      <xdr:nvSpPr>
        <xdr:cNvPr id="134" name="テキスト ボックス 133"/>
        <xdr:cNvSpPr txBox="1"/>
      </xdr:nvSpPr>
      <xdr:spPr>
        <a:xfrm>
          <a:off x="3225800" y="622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207371</xdr:rowOff>
    </xdr:from>
    <xdr:to>
      <xdr:col>15</xdr:col>
      <xdr:colOff>101600</xdr:colOff>
      <xdr:row>34</xdr:row>
      <xdr:rowOff>308970</xdr:rowOff>
    </xdr:to>
    <xdr:sp macro="" textlink="">
      <xdr:nvSpPr>
        <xdr:cNvPr id="135" name="楕円 134"/>
        <xdr:cNvSpPr/>
      </xdr:nvSpPr>
      <xdr:spPr bwMode="auto">
        <a:xfrm>
          <a:off x="2857500" y="647482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319148</xdr:rowOff>
    </xdr:from>
    <xdr:ext cx="762000" cy="259045"/>
    <xdr:sp macro="" textlink="">
      <xdr:nvSpPr>
        <xdr:cNvPr id="136" name="テキスト ボックス 135"/>
        <xdr:cNvSpPr txBox="1"/>
      </xdr:nvSpPr>
      <xdr:spPr>
        <a:xfrm>
          <a:off x="2527300" y="624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368,835
365,394
208.84
151,212,422
149,899,273
385,502
79,033,709
177,188,095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6121</xdr:rowOff>
    </xdr:from>
    <xdr:to>
      <xdr:col>24</xdr:col>
      <xdr:colOff>63500</xdr:colOff>
      <xdr:row>33</xdr:row>
      <xdr:rowOff>41440</xdr:rowOff>
    </xdr:to>
    <xdr:cxnSp macro="">
      <xdr:nvCxnSpPr>
        <xdr:cNvPr id="61" name="直線コネクタ 60"/>
        <xdr:cNvCxnSpPr/>
      </xdr:nvCxnSpPr>
      <xdr:spPr>
        <a:xfrm>
          <a:off x="3797300" y="5663971"/>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156045</xdr:rowOff>
    </xdr:from>
    <xdr:to>
      <xdr:col>19</xdr:col>
      <xdr:colOff>177800</xdr:colOff>
      <xdr:row>33</xdr:row>
      <xdr:rowOff>6121</xdr:rowOff>
    </xdr:to>
    <xdr:cxnSp macro="">
      <xdr:nvCxnSpPr>
        <xdr:cNvPr id="64" name="直線コネクタ 63"/>
        <xdr:cNvCxnSpPr/>
      </xdr:nvCxnSpPr>
      <xdr:spPr>
        <a:xfrm>
          <a:off x="2908300" y="5642445"/>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155740</xdr:rowOff>
    </xdr:from>
    <xdr:to>
      <xdr:col>15</xdr:col>
      <xdr:colOff>50800</xdr:colOff>
      <xdr:row>32</xdr:row>
      <xdr:rowOff>156045</xdr:rowOff>
    </xdr:to>
    <xdr:cxnSp macro="">
      <xdr:nvCxnSpPr>
        <xdr:cNvPr id="67" name="直線コネクタ 66"/>
        <xdr:cNvCxnSpPr/>
      </xdr:nvCxnSpPr>
      <xdr:spPr>
        <a:xfrm>
          <a:off x="2019300" y="564214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155740</xdr:rowOff>
    </xdr:from>
    <xdr:to>
      <xdr:col>10</xdr:col>
      <xdr:colOff>114300</xdr:colOff>
      <xdr:row>33</xdr:row>
      <xdr:rowOff>99123</xdr:rowOff>
    </xdr:to>
    <xdr:cxnSp macro="">
      <xdr:nvCxnSpPr>
        <xdr:cNvPr id="70" name="直線コネクタ 69"/>
        <xdr:cNvCxnSpPr/>
      </xdr:nvCxnSpPr>
      <xdr:spPr>
        <a:xfrm flipV="1">
          <a:off x="1130300" y="5642140"/>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162090</xdr:rowOff>
    </xdr:from>
    <xdr:to>
      <xdr:col>24</xdr:col>
      <xdr:colOff>114300</xdr:colOff>
      <xdr:row>33</xdr:row>
      <xdr:rowOff>92240</xdr:rowOff>
    </xdr:to>
    <xdr:sp macro="" textlink="">
      <xdr:nvSpPr>
        <xdr:cNvPr id="80" name="楕円 79"/>
        <xdr:cNvSpPr/>
      </xdr:nvSpPr>
      <xdr:spPr>
        <a:xfrm>
          <a:off x="4584700" y="56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13517</xdr:rowOff>
    </xdr:from>
    <xdr:ext cx="534377" cy="259045"/>
    <xdr:sp macro="" textlink="">
      <xdr:nvSpPr>
        <xdr:cNvPr id="81" name="人件費該当値テキスト"/>
        <xdr:cNvSpPr txBox="1"/>
      </xdr:nvSpPr>
      <xdr:spPr>
        <a:xfrm>
          <a:off x="4686300" y="549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126771</xdr:rowOff>
    </xdr:from>
    <xdr:to>
      <xdr:col>20</xdr:col>
      <xdr:colOff>38100</xdr:colOff>
      <xdr:row>33</xdr:row>
      <xdr:rowOff>56921</xdr:rowOff>
    </xdr:to>
    <xdr:sp macro="" textlink="">
      <xdr:nvSpPr>
        <xdr:cNvPr id="82" name="楕円 81"/>
        <xdr:cNvSpPr/>
      </xdr:nvSpPr>
      <xdr:spPr>
        <a:xfrm>
          <a:off x="3746500" y="56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73448</xdr:rowOff>
    </xdr:from>
    <xdr:ext cx="534377" cy="259045"/>
    <xdr:sp macro="" textlink="">
      <xdr:nvSpPr>
        <xdr:cNvPr id="83" name="テキスト ボックス 82"/>
        <xdr:cNvSpPr txBox="1"/>
      </xdr:nvSpPr>
      <xdr:spPr>
        <a:xfrm>
          <a:off x="3530111" y="53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105245</xdr:rowOff>
    </xdr:from>
    <xdr:to>
      <xdr:col>15</xdr:col>
      <xdr:colOff>101600</xdr:colOff>
      <xdr:row>33</xdr:row>
      <xdr:rowOff>35395</xdr:rowOff>
    </xdr:to>
    <xdr:sp macro="" textlink="">
      <xdr:nvSpPr>
        <xdr:cNvPr id="84" name="楕円 83"/>
        <xdr:cNvSpPr/>
      </xdr:nvSpPr>
      <xdr:spPr>
        <a:xfrm>
          <a:off x="2857500" y="55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51922</xdr:rowOff>
    </xdr:from>
    <xdr:ext cx="534377" cy="259045"/>
    <xdr:sp macro="" textlink="">
      <xdr:nvSpPr>
        <xdr:cNvPr id="85" name="テキスト ボックス 84"/>
        <xdr:cNvSpPr txBox="1"/>
      </xdr:nvSpPr>
      <xdr:spPr>
        <a:xfrm>
          <a:off x="2641111" y="536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104940</xdr:rowOff>
    </xdr:from>
    <xdr:to>
      <xdr:col>10</xdr:col>
      <xdr:colOff>165100</xdr:colOff>
      <xdr:row>33</xdr:row>
      <xdr:rowOff>35090</xdr:rowOff>
    </xdr:to>
    <xdr:sp macro="" textlink="">
      <xdr:nvSpPr>
        <xdr:cNvPr id="86" name="楕円 85"/>
        <xdr:cNvSpPr/>
      </xdr:nvSpPr>
      <xdr:spPr>
        <a:xfrm>
          <a:off x="1968500" y="55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51617</xdr:rowOff>
    </xdr:from>
    <xdr:ext cx="534377" cy="259045"/>
    <xdr:sp macro="" textlink="">
      <xdr:nvSpPr>
        <xdr:cNvPr id="87" name="テキスト ボックス 86"/>
        <xdr:cNvSpPr txBox="1"/>
      </xdr:nvSpPr>
      <xdr:spPr>
        <a:xfrm>
          <a:off x="1752111" y="53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48323</xdr:rowOff>
    </xdr:from>
    <xdr:to>
      <xdr:col>6</xdr:col>
      <xdr:colOff>38100</xdr:colOff>
      <xdr:row>33</xdr:row>
      <xdr:rowOff>149923</xdr:rowOff>
    </xdr:to>
    <xdr:sp macro="" textlink="">
      <xdr:nvSpPr>
        <xdr:cNvPr id="88" name="楕円 87"/>
        <xdr:cNvSpPr/>
      </xdr:nvSpPr>
      <xdr:spPr>
        <a:xfrm>
          <a:off x="1079500" y="57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166450</xdr:rowOff>
    </xdr:from>
    <xdr:ext cx="534377" cy="259045"/>
    <xdr:sp macro="" textlink="">
      <xdr:nvSpPr>
        <xdr:cNvPr id="89" name="テキスト ボックス 88"/>
        <xdr:cNvSpPr txBox="1"/>
      </xdr:nvSpPr>
      <xdr:spPr>
        <a:xfrm>
          <a:off x="863111" y="54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119711</xdr:rowOff>
    </xdr:from>
    <xdr:to>
      <xdr:col>24</xdr:col>
      <xdr:colOff>63500</xdr:colOff>
      <xdr:row>58</xdr:row>
      <xdr:rowOff>122124</xdr:rowOff>
    </xdr:to>
    <xdr:cxnSp macro="">
      <xdr:nvCxnSpPr>
        <xdr:cNvPr id="119" name="直線コネクタ 118"/>
        <xdr:cNvCxnSpPr/>
      </xdr:nvCxnSpPr>
      <xdr:spPr>
        <a:xfrm flipV="1">
          <a:off x="3797300" y="1006381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122124</xdr:rowOff>
    </xdr:from>
    <xdr:to>
      <xdr:col>19</xdr:col>
      <xdr:colOff>177800</xdr:colOff>
      <xdr:row>58</xdr:row>
      <xdr:rowOff>142735</xdr:rowOff>
    </xdr:to>
    <xdr:cxnSp macro="">
      <xdr:nvCxnSpPr>
        <xdr:cNvPr id="122" name="直線コネクタ 121"/>
        <xdr:cNvCxnSpPr/>
      </xdr:nvCxnSpPr>
      <xdr:spPr>
        <a:xfrm flipV="1">
          <a:off x="2908300" y="10066224"/>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139967</xdr:rowOff>
    </xdr:from>
    <xdr:to>
      <xdr:col>15</xdr:col>
      <xdr:colOff>50800</xdr:colOff>
      <xdr:row>58</xdr:row>
      <xdr:rowOff>142735</xdr:rowOff>
    </xdr:to>
    <xdr:cxnSp macro="">
      <xdr:nvCxnSpPr>
        <xdr:cNvPr id="125" name="直線コネクタ 124"/>
        <xdr:cNvCxnSpPr/>
      </xdr:nvCxnSpPr>
      <xdr:spPr>
        <a:xfrm>
          <a:off x="2019300" y="10084067"/>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139967</xdr:rowOff>
    </xdr:from>
    <xdr:to>
      <xdr:col>10</xdr:col>
      <xdr:colOff>114300</xdr:colOff>
      <xdr:row>58</xdr:row>
      <xdr:rowOff>152743</xdr:rowOff>
    </xdr:to>
    <xdr:cxnSp macro="">
      <xdr:nvCxnSpPr>
        <xdr:cNvPr id="128" name="直線コネクタ 127"/>
        <xdr:cNvCxnSpPr/>
      </xdr:nvCxnSpPr>
      <xdr:spPr>
        <a:xfrm flipV="1">
          <a:off x="1130300" y="10084067"/>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68911</xdr:rowOff>
    </xdr:from>
    <xdr:to>
      <xdr:col>24</xdr:col>
      <xdr:colOff>114300</xdr:colOff>
      <xdr:row>58</xdr:row>
      <xdr:rowOff>170511</xdr:rowOff>
    </xdr:to>
    <xdr:sp macro="" textlink="">
      <xdr:nvSpPr>
        <xdr:cNvPr id="138" name="楕円 137"/>
        <xdr:cNvSpPr/>
      </xdr:nvSpPr>
      <xdr:spPr>
        <a:xfrm>
          <a:off x="4584700" y="100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155288</xdr:rowOff>
    </xdr:from>
    <xdr:ext cx="534377" cy="259045"/>
    <xdr:sp macro="" textlink="">
      <xdr:nvSpPr>
        <xdr:cNvPr id="139" name="物件費該当値テキスト"/>
        <xdr:cNvSpPr txBox="1"/>
      </xdr:nvSpPr>
      <xdr:spPr>
        <a:xfrm>
          <a:off x="4686300" y="99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71324</xdr:rowOff>
    </xdr:from>
    <xdr:to>
      <xdr:col>20</xdr:col>
      <xdr:colOff>38100</xdr:colOff>
      <xdr:row>59</xdr:row>
      <xdr:rowOff>1474</xdr:rowOff>
    </xdr:to>
    <xdr:sp macro="" textlink="">
      <xdr:nvSpPr>
        <xdr:cNvPr id="140" name="楕円 139"/>
        <xdr:cNvSpPr/>
      </xdr:nvSpPr>
      <xdr:spPr>
        <a:xfrm>
          <a:off x="3746500" y="100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164051</xdr:rowOff>
    </xdr:from>
    <xdr:ext cx="534377" cy="259045"/>
    <xdr:sp macro="" textlink="">
      <xdr:nvSpPr>
        <xdr:cNvPr id="141" name="テキスト ボックス 140"/>
        <xdr:cNvSpPr txBox="1"/>
      </xdr:nvSpPr>
      <xdr:spPr>
        <a:xfrm>
          <a:off x="3530111" y="101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91935</xdr:rowOff>
    </xdr:from>
    <xdr:to>
      <xdr:col>15</xdr:col>
      <xdr:colOff>101600</xdr:colOff>
      <xdr:row>59</xdr:row>
      <xdr:rowOff>22085</xdr:rowOff>
    </xdr:to>
    <xdr:sp macro="" textlink="">
      <xdr:nvSpPr>
        <xdr:cNvPr id="142" name="楕円 141"/>
        <xdr:cNvSpPr/>
      </xdr:nvSpPr>
      <xdr:spPr>
        <a:xfrm>
          <a:off x="2857500" y="100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13212</xdr:rowOff>
    </xdr:from>
    <xdr:ext cx="534377" cy="259045"/>
    <xdr:sp macro="" textlink="">
      <xdr:nvSpPr>
        <xdr:cNvPr id="143" name="テキスト ボックス 142"/>
        <xdr:cNvSpPr txBox="1"/>
      </xdr:nvSpPr>
      <xdr:spPr>
        <a:xfrm>
          <a:off x="2641111" y="1012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89167</xdr:rowOff>
    </xdr:from>
    <xdr:to>
      <xdr:col>10</xdr:col>
      <xdr:colOff>165100</xdr:colOff>
      <xdr:row>59</xdr:row>
      <xdr:rowOff>19317</xdr:rowOff>
    </xdr:to>
    <xdr:sp macro="" textlink="">
      <xdr:nvSpPr>
        <xdr:cNvPr id="144" name="楕円 143"/>
        <xdr:cNvSpPr/>
      </xdr:nvSpPr>
      <xdr:spPr>
        <a:xfrm>
          <a:off x="1968500" y="100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10444</xdr:rowOff>
    </xdr:from>
    <xdr:ext cx="534377" cy="259045"/>
    <xdr:sp macro="" textlink="">
      <xdr:nvSpPr>
        <xdr:cNvPr id="145" name="テキスト ボックス 144"/>
        <xdr:cNvSpPr txBox="1"/>
      </xdr:nvSpPr>
      <xdr:spPr>
        <a:xfrm>
          <a:off x="1752111" y="101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101943</xdr:rowOff>
    </xdr:from>
    <xdr:to>
      <xdr:col>6</xdr:col>
      <xdr:colOff>38100</xdr:colOff>
      <xdr:row>59</xdr:row>
      <xdr:rowOff>32093</xdr:rowOff>
    </xdr:to>
    <xdr:sp macro="" textlink="">
      <xdr:nvSpPr>
        <xdr:cNvPr id="146" name="楕円 145"/>
        <xdr:cNvSpPr/>
      </xdr:nvSpPr>
      <xdr:spPr>
        <a:xfrm>
          <a:off x="1079500" y="100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23220</xdr:rowOff>
    </xdr:from>
    <xdr:ext cx="534377" cy="259045"/>
    <xdr:sp macro="" textlink="">
      <xdr:nvSpPr>
        <xdr:cNvPr id="147" name="テキスト ボックス 146"/>
        <xdr:cNvSpPr txBox="1"/>
      </xdr:nvSpPr>
      <xdr:spPr>
        <a:xfrm>
          <a:off x="863111" y="101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95069</xdr:rowOff>
    </xdr:from>
    <xdr:to>
      <xdr:col>24</xdr:col>
      <xdr:colOff>63500</xdr:colOff>
      <xdr:row>76</xdr:row>
      <xdr:rowOff>100512</xdr:rowOff>
    </xdr:to>
    <xdr:cxnSp macro="">
      <xdr:nvCxnSpPr>
        <xdr:cNvPr id="178" name="直線コネクタ 177"/>
        <xdr:cNvCxnSpPr/>
      </xdr:nvCxnSpPr>
      <xdr:spPr>
        <a:xfrm>
          <a:off x="3797300" y="13125269"/>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29101</xdr:rowOff>
    </xdr:from>
    <xdr:to>
      <xdr:col>19</xdr:col>
      <xdr:colOff>177800</xdr:colOff>
      <xdr:row>76</xdr:row>
      <xdr:rowOff>95069</xdr:rowOff>
    </xdr:to>
    <xdr:cxnSp macro="">
      <xdr:nvCxnSpPr>
        <xdr:cNvPr id="181" name="直線コネクタ 180"/>
        <xdr:cNvCxnSpPr/>
      </xdr:nvCxnSpPr>
      <xdr:spPr>
        <a:xfrm>
          <a:off x="2908300" y="13059301"/>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29101</xdr:rowOff>
    </xdr:from>
    <xdr:to>
      <xdr:col>15</xdr:col>
      <xdr:colOff>50800</xdr:colOff>
      <xdr:row>76</xdr:row>
      <xdr:rowOff>57077</xdr:rowOff>
    </xdr:to>
    <xdr:cxnSp macro="">
      <xdr:nvCxnSpPr>
        <xdr:cNvPr id="184" name="直線コネクタ 183"/>
        <xdr:cNvCxnSpPr/>
      </xdr:nvCxnSpPr>
      <xdr:spPr>
        <a:xfrm flipV="1">
          <a:off x="2019300" y="13059301"/>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57077</xdr:rowOff>
    </xdr:from>
    <xdr:to>
      <xdr:col>10</xdr:col>
      <xdr:colOff>114300</xdr:colOff>
      <xdr:row>76</xdr:row>
      <xdr:rowOff>103777</xdr:rowOff>
    </xdr:to>
    <xdr:cxnSp macro="">
      <xdr:nvCxnSpPr>
        <xdr:cNvPr id="187" name="直線コネクタ 186"/>
        <xdr:cNvCxnSpPr/>
      </xdr:nvCxnSpPr>
      <xdr:spPr>
        <a:xfrm flipV="1">
          <a:off x="1130300" y="13087277"/>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49712</xdr:rowOff>
    </xdr:from>
    <xdr:to>
      <xdr:col>24</xdr:col>
      <xdr:colOff>114300</xdr:colOff>
      <xdr:row>76</xdr:row>
      <xdr:rowOff>151312</xdr:rowOff>
    </xdr:to>
    <xdr:sp macro="" textlink="">
      <xdr:nvSpPr>
        <xdr:cNvPr id="197" name="楕円 196"/>
        <xdr:cNvSpPr/>
      </xdr:nvSpPr>
      <xdr:spPr>
        <a:xfrm>
          <a:off x="4584700" y="130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72589</xdr:rowOff>
    </xdr:from>
    <xdr:ext cx="469744" cy="259045"/>
    <xdr:sp macro="" textlink="">
      <xdr:nvSpPr>
        <xdr:cNvPr id="198" name="維持補修費該当値テキスト"/>
        <xdr:cNvSpPr txBox="1"/>
      </xdr:nvSpPr>
      <xdr:spPr>
        <a:xfrm>
          <a:off x="4686300" y="1293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44269</xdr:rowOff>
    </xdr:from>
    <xdr:to>
      <xdr:col>20</xdr:col>
      <xdr:colOff>38100</xdr:colOff>
      <xdr:row>76</xdr:row>
      <xdr:rowOff>145869</xdr:rowOff>
    </xdr:to>
    <xdr:sp macro="" textlink="">
      <xdr:nvSpPr>
        <xdr:cNvPr id="199" name="楕円 198"/>
        <xdr:cNvSpPr/>
      </xdr:nvSpPr>
      <xdr:spPr>
        <a:xfrm>
          <a:off x="3746500" y="130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162396</xdr:rowOff>
    </xdr:from>
    <xdr:ext cx="469744" cy="259045"/>
    <xdr:sp macro="" textlink="">
      <xdr:nvSpPr>
        <xdr:cNvPr id="200" name="テキスト ボックス 199"/>
        <xdr:cNvSpPr txBox="1"/>
      </xdr:nvSpPr>
      <xdr:spPr>
        <a:xfrm>
          <a:off x="3562428" y="1284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149751</xdr:rowOff>
    </xdr:from>
    <xdr:to>
      <xdr:col>15</xdr:col>
      <xdr:colOff>101600</xdr:colOff>
      <xdr:row>76</xdr:row>
      <xdr:rowOff>79901</xdr:rowOff>
    </xdr:to>
    <xdr:sp macro="" textlink="">
      <xdr:nvSpPr>
        <xdr:cNvPr id="201" name="楕円 200"/>
        <xdr:cNvSpPr/>
      </xdr:nvSpPr>
      <xdr:spPr>
        <a:xfrm>
          <a:off x="2857500" y="130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96428</xdr:rowOff>
    </xdr:from>
    <xdr:ext cx="469744" cy="259045"/>
    <xdr:sp macro="" textlink="">
      <xdr:nvSpPr>
        <xdr:cNvPr id="202" name="テキスト ボックス 201"/>
        <xdr:cNvSpPr txBox="1"/>
      </xdr:nvSpPr>
      <xdr:spPr>
        <a:xfrm>
          <a:off x="2673428" y="1278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6277</xdr:rowOff>
    </xdr:from>
    <xdr:to>
      <xdr:col>10</xdr:col>
      <xdr:colOff>165100</xdr:colOff>
      <xdr:row>76</xdr:row>
      <xdr:rowOff>107877</xdr:rowOff>
    </xdr:to>
    <xdr:sp macro="" textlink="">
      <xdr:nvSpPr>
        <xdr:cNvPr id="203" name="楕円 202"/>
        <xdr:cNvSpPr/>
      </xdr:nvSpPr>
      <xdr:spPr>
        <a:xfrm>
          <a:off x="1968500" y="130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124404</xdr:rowOff>
    </xdr:from>
    <xdr:ext cx="469744" cy="259045"/>
    <xdr:sp macro="" textlink="">
      <xdr:nvSpPr>
        <xdr:cNvPr id="204" name="テキスト ボックス 203"/>
        <xdr:cNvSpPr txBox="1"/>
      </xdr:nvSpPr>
      <xdr:spPr>
        <a:xfrm>
          <a:off x="1784428" y="1281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52977</xdr:rowOff>
    </xdr:from>
    <xdr:to>
      <xdr:col>6</xdr:col>
      <xdr:colOff>38100</xdr:colOff>
      <xdr:row>76</xdr:row>
      <xdr:rowOff>154577</xdr:rowOff>
    </xdr:to>
    <xdr:sp macro="" textlink="">
      <xdr:nvSpPr>
        <xdr:cNvPr id="205" name="楕円 204"/>
        <xdr:cNvSpPr/>
      </xdr:nvSpPr>
      <xdr:spPr>
        <a:xfrm>
          <a:off x="1079500" y="130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171104</xdr:rowOff>
    </xdr:from>
    <xdr:ext cx="469744" cy="259045"/>
    <xdr:sp macro="" textlink="">
      <xdr:nvSpPr>
        <xdr:cNvPr id="206" name="テキスト ボックス 205"/>
        <xdr:cNvSpPr txBox="1"/>
      </xdr:nvSpPr>
      <xdr:spPr>
        <a:xfrm>
          <a:off x="895428" y="1285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107645</xdr:rowOff>
    </xdr:from>
    <xdr:to>
      <xdr:col>24</xdr:col>
      <xdr:colOff>63500</xdr:colOff>
      <xdr:row>94</xdr:row>
      <xdr:rowOff>128702</xdr:rowOff>
    </xdr:to>
    <xdr:cxnSp macro="">
      <xdr:nvCxnSpPr>
        <xdr:cNvPr id="236" name="直線コネクタ 235"/>
        <xdr:cNvCxnSpPr/>
      </xdr:nvCxnSpPr>
      <xdr:spPr>
        <a:xfrm>
          <a:off x="3797300" y="16223945"/>
          <a:ext cx="838200" cy="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107645</xdr:rowOff>
    </xdr:from>
    <xdr:to>
      <xdr:col>19</xdr:col>
      <xdr:colOff>177800</xdr:colOff>
      <xdr:row>94</xdr:row>
      <xdr:rowOff>148044</xdr:rowOff>
    </xdr:to>
    <xdr:cxnSp macro="">
      <xdr:nvCxnSpPr>
        <xdr:cNvPr id="239" name="直線コネクタ 238"/>
        <xdr:cNvCxnSpPr/>
      </xdr:nvCxnSpPr>
      <xdr:spPr>
        <a:xfrm flipV="1">
          <a:off x="2908300" y="16223945"/>
          <a:ext cx="8890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148044</xdr:rowOff>
    </xdr:from>
    <xdr:to>
      <xdr:col>15</xdr:col>
      <xdr:colOff>50800</xdr:colOff>
      <xdr:row>95</xdr:row>
      <xdr:rowOff>40030</xdr:rowOff>
    </xdr:to>
    <xdr:cxnSp macro="">
      <xdr:nvCxnSpPr>
        <xdr:cNvPr id="242" name="直線コネクタ 241"/>
        <xdr:cNvCxnSpPr/>
      </xdr:nvCxnSpPr>
      <xdr:spPr>
        <a:xfrm flipV="1">
          <a:off x="2019300" y="16264344"/>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40030</xdr:rowOff>
    </xdr:from>
    <xdr:to>
      <xdr:col>10</xdr:col>
      <xdr:colOff>114300</xdr:colOff>
      <xdr:row>95</xdr:row>
      <xdr:rowOff>73698</xdr:rowOff>
    </xdr:to>
    <xdr:cxnSp macro="">
      <xdr:nvCxnSpPr>
        <xdr:cNvPr id="245" name="直線コネクタ 244"/>
        <xdr:cNvCxnSpPr/>
      </xdr:nvCxnSpPr>
      <xdr:spPr>
        <a:xfrm flipV="1">
          <a:off x="1130300" y="16327780"/>
          <a:ext cx="8890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77902</xdr:rowOff>
    </xdr:from>
    <xdr:to>
      <xdr:col>24</xdr:col>
      <xdr:colOff>114300</xdr:colOff>
      <xdr:row>95</xdr:row>
      <xdr:rowOff>8052</xdr:rowOff>
    </xdr:to>
    <xdr:sp macro="" textlink="">
      <xdr:nvSpPr>
        <xdr:cNvPr id="255" name="楕円 254"/>
        <xdr:cNvSpPr/>
      </xdr:nvSpPr>
      <xdr:spPr>
        <a:xfrm>
          <a:off x="4584700" y="161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100779</xdr:rowOff>
    </xdr:from>
    <xdr:ext cx="599010" cy="259045"/>
    <xdr:sp macro="" textlink="">
      <xdr:nvSpPr>
        <xdr:cNvPr id="256" name="扶助費該当値テキスト"/>
        <xdr:cNvSpPr txBox="1"/>
      </xdr:nvSpPr>
      <xdr:spPr>
        <a:xfrm>
          <a:off x="4686300" y="160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56845</xdr:rowOff>
    </xdr:from>
    <xdr:to>
      <xdr:col>20</xdr:col>
      <xdr:colOff>38100</xdr:colOff>
      <xdr:row>94</xdr:row>
      <xdr:rowOff>158445</xdr:rowOff>
    </xdr:to>
    <xdr:sp macro="" textlink="">
      <xdr:nvSpPr>
        <xdr:cNvPr id="257" name="楕円 256"/>
        <xdr:cNvSpPr/>
      </xdr:nvSpPr>
      <xdr:spPr>
        <a:xfrm>
          <a:off x="3746500" y="161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3522</xdr:rowOff>
    </xdr:from>
    <xdr:ext cx="599010" cy="259045"/>
    <xdr:sp macro="" textlink="">
      <xdr:nvSpPr>
        <xdr:cNvPr id="258" name="テキスト ボックス 257"/>
        <xdr:cNvSpPr txBox="1"/>
      </xdr:nvSpPr>
      <xdr:spPr>
        <a:xfrm>
          <a:off x="3497795" y="159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97244</xdr:rowOff>
    </xdr:from>
    <xdr:to>
      <xdr:col>15</xdr:col>
      <xdr:colOff>101600</xdr:colOff>
      <xdr:row>95</xdr:row>
      <xdr:rowOff>27394</xdr:rowOff>
    </xdr:to>
    <xdr:sp macro="" textlink="">
      <xdr:nvSpPr>
        <xdr:cNvPr id="259" name="楕円 258"/>
        <xdr:cNvSpPr/>
      </xdr:nvSpPr>
      <xdr:spPr>
        <a:xfrm>
          <a:off x="2857500" y="162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43921</xdr:rowOff>
    </xdr:from>
    <xdr:ext cx="599010" cy="259045"/>
    <xdr:sp macro="" textlink="">
      <xdr:nvSpPr>
        <xdr:cNvPr id="260" name="テキスト ボックス 259"/>
        <xdr:cNvSpPr txBox="1"/>
      </xdr:nvSpPr>
      <xdr:spPr>
        <a:xfrm>
          <a:off x="2608795" y="1598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160680</xdr:rowOff>
    </xdr:from>
    <xdr:to>
      <xdr:col>10</xdr:col>
      <xdr:colOff>165100</xdr:colOff>
      <xdr:row>95</xdr:row>
      <xdr:rowOff>90830</xdr:rowOff>
    </xdr:to>
    <xdr:sp macro="" textlink="">
      <xdr:nvSpPr>
        <xdr:cNvPr id="261" name="楕円 260"/>
        <xdr:cNvSpPr/>
      </xdr:nvSpPr>
      <xdr:spPr>
        <a:xfrm>
          <a:off x="1968500" y="162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107357</xdr:rowOff>
    </xdr:from>
    <xdr:ext cx="599010" cy="259045"/>
    <xdr:sp macro="" textlink="">
      <xdr:nvSpPr>
        <xdr:cNvPr id="262" name="テキスト ボックス 261"/>
        <xdr:cNvSpPr txBox="1"/>
      </xdr:nvSpPr>
      <xdr:spPr>
        <a:xfrm>
          <a:off x="1719795" y="160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22898</xdr:rowOff>
    </xdr:from>
    <xdr:to>
      <xdr:col>6</xdr:col>
      <xdr:colOff>38100</xdr:colOff>
      <xdr:row>95</xdr:row>
      <xdr:rowOff>124498</xdr:rowOff>
    </xdr:to>
    <xdr:sp macro="" textlink="">
      <xdr:nvSpPr>
        <xdr:cNvPr id="263" name="楕円 262"/>
        <xdr:cNvSpPr/>
      </xdr:nvSpPr>
      <xdr:spPr>
        <a:xfrm>
          <a:off x="1079500" y="163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141025</xdr:rowOff>
    </xdr:from>
    <xdr:ext cx="599010" cy="259045"/>
    <xdr:sp macro="" textlink="">
      <xdr:nvSpPr>
        <xdr:cNvPr id="264" name="テキスト ボックス 263"/>
        <xdr:cNvSpPr txBox="1"/>
      </xdr:nvSpPr>
      <xdr:spPr>
        <a:xfrm>
          <a:off x="830795" y="1608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112554</xdr:rowOff>
    </xdr:from>
    <xdr:to>
      <xdr:col>55</xdr:col>
      <xdr:colOff>0</xdr:colOff>
      <xdr:row>38</xdr:row>
      <xdr:rowOff>25705</xdr:rowOff>
    </xdr:to>
    <xdr:cxnSp macro="">
      <xdr:nvCxnSpPr>
        <xdr:cNvPr id="293" name="直線コネクタ 292"/>
        <xdr:cNvCxnSpPr/>
      </xdr:nvCxnSpPr>
      <xdr:spPr>
        <a:xfrm flipV="1">
          <a:off x="9639300" y="6113304"/>
          <a:ext cx="838200" cy="4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25705</xdr:rowOff>
    </xdr:from>
    <xdr:to>
      <xdr:col>50</xdr:col>
      <xdr:colOff>114300</xdr:colOff>
      <xdr:row>38</xdr:row>
      <xdr:rowOff>52298</xdr:rowOff>
    </xdr:to>
    <xdr:cxnSp macro="">
      <xdr:nvCxnSpPr>
        <xdr:cNvPr id="296" name="直線コネクタ 295"/>
        <xdr:cNvCxnSpPr/>
      </xdr:nvCxnSpPr>
      <xdr:spPr>
        <a:xfrm flipV="1">
          <a:off x="8750300" y="6540805"/>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110401</xdr:rowOff>
    </xdr:from>
    <xdr:to>
      <xdr:col>45</xdr:col>
      <xdr:colOff>177800</xdr:colOff>
      <xdr:row>38</xdr:row>
      <xdr:rowOff>52298</xdr:rowOff>
    </xdr:to>
    <xdr:cxnSp macro="">
      <xdr:nvCxnSpPr>
        <xdr:cNvPr id="299" name="直線コネクタ 298"/>
        <xdr:cNvCxnSpPr/>
      </xdr:nvCxnSpPr>
      <xdr:spPr>
        <a:xfrm>
          <a:off x="7861300" y="6454051"/>
          <a:ext cx="8890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110401</xdr:rowOff>
    </xdr:from>
    <xdr:to>
      <xdr:col>41</xdr:col>
      <xdr:colOff>50800</xdr:colOff>
      <xdr:row>38</xdr:row>
      <xdr:rowOff>4693</xdr:rowOff>
    </xdr:to>
    <xdr:cxnSp macro="">
      <xdr:nvCxnSpPr>
        <xdr:cNvPr id="302" name="直線コネクタ 301"/>
        <xdr:cNvCxnSpPr/>
      </xdr:nvCxnSpPr>
      <xdr:spPr>
        <a:xfrm flipV="1">
          <a:off x="6972300" y="6454051"/>
          <a:ext cx="889000" cy="6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61754</xdr:rowOff>
    </xdr:from>
    <xdr:to>
      <xdr:col>55</xdr:col>
      <xdr:colOff>50800</xdr:colOff>
      <xdr:row>35</xdr:row>
      <xdr:rowOff>163354</xdr:rowOff>
    </xdr:to>
    <xdr:sp macro="" textlink="">
      <xdr:nvSpPr>
        <xdr:cNvPr id="312" name="楕円 311"/>
        <xdr:cNvSpPr/>
      </xdr:nvSpPr>
      <xdr:spPr>
        <a:xfrm>
          <a:off x="10426700" y="60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84631</xdr:rowOff>
    </xdr:from>
    <xdr:ext cx="534377" cy="259045"/>
    <xdr:sp macro="" textlink="">
      <xdr:nvSpPr>
        <xdr:cNvPr id="313" name="補助費等該当値テキスト"/>
        <xdr:cNvSpPr txBox="1"/>
      </xdr:nvSpPr>
      <xdr:spPr>
        <a:xfrm>
          <a:off x="10528300" y="59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146355</xdr:rowOff>
    </xdr:from>
    <xdr:to>
      <xdr:col>50</xdr:col>
      <xdr:colOff>165100</xdr:colOff>
      <xdr:row>38</xdr:row>
      <xdr:rowOff>76505</xdr:rowOff>
    </xdr:to>
    <xdr:sp macro="" textlink="">
      <xdr:nvSpPr>
        <xdr:cNvPr id="314" name="楕円 313"/>
        <xdr:cNvSpPr/>
      </xdr:nvSpPr>
      <xdr:spPr>
        <a:xfrm>
          <a:off x="9588500" y="64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67632</xdr:rowOff>
    </xdr:from>
    <xdr:ext cx="469744" cy="259045"/>
    <xdr:sp macro="" textlink="">
      <xdr:nvSpPr>
        <xdr:cNvPr id="315" name="テキスト ボックス 314"/>
        <xdr:cNvSpPr txBox="1"/>
      </xdr:nvSpPr>
      <xdr:spPr>
        <a:xfrm>
          <a:off x="9404428"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1498</xdr:rowOff>
    </xdr:from>
    <xdr:to>
      <xdr:col>46</xdr:col>
      <xdr:colOff>38100</xdr:colOff>
      <xdr:row>38</xdr:row>
      <xdr:rowOff>103098</xdr:rowOff>
    </xdr:to>
    <xdr:sp macro="" textlink="">
      <xdr:nvSpPr>
        <xdr:cNvPr id="316" name="楕円 315"/>
        <xdr:cNvSpPr/>
      </xdr:nvSpPr>
      <xdr:spPr>
        <a:xfrm>
          <a:off x="8699500" y="65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94225</xdr:rowOff>
    </xdr:from>
    <xdr:ext cx="469744" cy="259045"/>
    <xdr:sp macro="" textlink="">
      <xdr:nvSpPr>
        <xdr:cNvPr id="317" name="テキスト ボックス 316"/>
        <xdr:cNvSpPr txBox="1"/>
      </xdr:nvSpPr>
      <xdr:spPr>
        <a:xfrm>
          <a:off x="8515428" y="660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59601</xdr:rowOff>
    </xdr:from>
    <xdr:to>
      <xdr:col>41</xdr:col>
      <xdr:colOff>101600</xdr:colOff>
      <xdr:row>37</xdr:row>
      <xdr:rowOff>161201</xdr:rowOff>
    </xdr:to>
    <xdr:sp macro="" textlink="">
      <xdr:nvSpPr>
        <xdr:cNvPr id="318" name="楕円 317"/>
        <xdr:cNvSpPr/>
      </xdr:nvSpPr>
      <xdr:spPr>
        <a:xfrm>
          <a:off x="7810500" y="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152328</xdr:rowOff>
    </xdr:from>
    <xdr:ext cx="534377" cy="259045"/>
    <xdr:sp macro="" textlink="">
      <xdr:nvSpPr>
        <xdr:cNvPr id="319" name="テキスト ボックス 318"/>
        <xdr:cNvSpPr txBox="1"/>
      </xdr:nvSpPr>
      <xdr:spPr>
        <a:xfrm>
          <a:off x="7594111" y="64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125343</xdr:rowOff>
    </xdr:from>
    <xdr:to>
      <xdr:col>36</xdr:col>
      <xdr:colOff>165100</xdr:colOff>
      <xdr:row>38</xdr:row>
      <xdr:rowOff>55493</xdr:rowOff>
    </xdr:to>
    <xdr:sp macro="" textlink="">
      <xdr:nvSpPr>
        <xdr:cNvPr id="320" name="楕円 319"/>
        <xdr:cNvSpPr/>
      </xdr:nvSpPr>
      <xdr:spPr>
        <a:xfrm>
          <a:off x="6921500" y="64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46620</xdr:rowOff>
    </xdr:from>
    <xdr:ext cx="534377" cy="259045"/>
    <xdr:sp macro="" textlink="">
      <xdr:nvSpPr>
        <xdr:cNvPr id="321" name="テキスト ボックス 320"/>
        <xdr:cNvSpPr txBox="1"/>
      </xdr:nvSpPr>
      <xdr:spPr>
        <a:xfrm>
          <a:off x="6705111" y="65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137643</xdr:rowOff>
    </xdr:from>
    <xdr:to>
      <xdr:col>55</xdr:col>
      <xdr:colOff>0</xdr:colOff>
      <xdr:row>56</xdr:row>
      <xdr:rowOff>17818</xdr:rowOff>
    </xdr:to>
    <xdr:cxnSp macro="">
      <xdr:nvCxnSpPr>
        <xdr:cNvPr id="351" name="直線コネクタ 350"/>
        <xdr:cNvCxnSpPr/>
      </xdr:nvCxnSpPr>
      <xdr:spPr>
        <a:xfrm>
          <a:off x="9639300" y="9567393"/>
          <a:ext cx="8382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137643</xdr:rowOff>
    </xdr:from>
    <xdr:to>
      <xdr:col>50</xdr:col>
      <xdr:colOff>114300</xdr:colOff>
      <xdr:row>56</xdr:row>
      <xdr:rowOff>124251</xdr:rowOff>
    </xdr:to>
    <xdr:cxnSp macro="">
      <xdr:nvCxnSpPr>
        <xdr:cNvPr id="354" name="直線コネクタ 353"/>
        <xdr:cNvCxnSpPr/>
      </xdr:nvCxnSpPr>
      <xdr:spPr>
        <a:xfrm flipV="1">
          <a:off x="8750300" y="9567393"/>
          <a:ext cx="889000" cy="1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118193</xdr:rowOff>
    </xdr:from>
    <xdr:to>
      <xdr:col>45</xdr:col>
      <xdr:colOff>177800</xdr:colOff>
      <xdr:row>56</xdr:row>
      <xdr:rowOff>124251</xdr:rowOff>
    </xdr:to>
    <xdr:cxnSp macro="">
      <xdr:nvCxnSpPr>
        <xdr:cNvPr id="357" name="直線コネクタ 356"/>
        <xdr:cNvCxnSpPr/>
      </xdr:nvCxnSpPr>
      <xdr:spPr>
        <a:xfrm>
          <a:off x="7861300" y="971939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15132</xdr:rowOff>
    </xdr:from>
    <xdr:to>
      <xdr:col>41</xdr:col>
      <xdr:colOff>50800</xdr:colOff>
      <xdr:row>56</xdr:row>
      <xdr:rowOff>118193</xdr:rowOff>
    </xdr:to>
    <xdr:cxnSp macro="">
      <xdr:nvCxnSpPr>
        <xdr:cNvPr id="360" name="直線コネクタ 359"/>
        <xdr:cNvCxnSpPr/>
      </xdr:nvCxnSpPr>
      <xdr:spPr>
        <a:xfrm>
          <a:off x="6972300" y="9616332"/>
          <a:ext cx="88900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138468</xdr:rowOff>
    </xdr:from>
    <xdr:to>
      <xdr:col>55</xdr:col>
      <xdr:colOff>50800</xdr:colOff>
      <xdr:row>56</xdr:row>
      <xdr:rowOff>68618</xdr:rowOff>
    </xdr:to>
    <xdr:sp macro="" textlink="">
      <xdr:nvSpPr>
        <xdr:cNvPr id="370" name="楕円 369"/>
        <xdr:cNvSpPr/>
      </xdr:nvSpPr>
      <xdr:spPr>
        <a:xfrm>
          <a:off x="10426700" y="95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161345</xdr:rowOff>
    </xdr:from>
    <xdr:ext cx="534377" cy="259045"/>
    <xdr:sp macro="" textlink="">
      <xdr:nvSpPr>
        <xdr:cNvPr id="371" name="普通建設事業費該当値テキスト"/>
        <xdr:cNvSpPr txBox="1"/>
      </xdr:nvSpPr>
      <xdr:spPr>
        <a:xfrm>
          <a:off x="10528300" y="94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86843</xdr:rowOff>
    </xdr:from>
    <xdr:to>
      <xdr:col>50</xdr:col>
      <xdr:colOff>165100</xdr:colOff>
      <xdr:row>56</xdr:row>
      <xdr:rowOff>16993</xdr:rowOff>
    </xdr:to>
    <xdr:sp macro="" textlink="">
      <xdr:nvSpPr>
        <xdr:cNvPr id="372" name="楕円 371"/>
        <xdr:cNvSpPr/>
      </xdr:nvSpPr>
      <xdr:spPr>
        <a:xfrm>
          <a:off x="95885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33520</xdr:rowOff>
    </xdr:from>
    <xdr:ext cx="534377" cy="259045"/>
    <xdr:sp macro="" textlink="">
      <xdr:nvSpPr>
        <xdr:cNvPr id="373" name="テキスト ボックス 372"/>
        <xdr:cNvSpPr txBox="1"/>
      </xdr:nvSpPr>
      <xdr:spPr>
        <a:xfrm>
          <a:off x="9372111" y="929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73451</xdr:rowOff>
    </xdr:from>
    <xdr:to>
      <xdr:col>46</xdr:col>
      <xdr:colOff>38100</xdr:colOff>
      <xdr:row>57</xdr:row>
      <xdr:rowOff>3601</xdr:rowOff>
    </xdr:to>
    <xdr:sp macro="" textlink="">
      <xdr:nvSpPr>
        <xdr:cNvPr id="374" name="楕円 373"/>
        <xdr:cNvSpPr/>
      </xdr:nvSpPr>
      <xdr:spPr>
        <a:xfrm>
          <a:off x="8699500" y="96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166178</xdr:rowOff>
    </xdr:from>
    <xdr:ext cx="534377" cy="259045"/>
    <xdr:sp macro="" textlink="">
      <xdr:nvSpPr>
        <xdr:cNvPr id="375" name="テキスト ボックス 374"/>
        <xdr:cNvSpPr txBox="1"/>
      </xdr:nvSpPr>
      <xdr:spPr>
        <a:xfrm>
          <a:off x="8483111" y="97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67393</xdr:rowOff>
    </xdr:from>
    <xdr:to>
      <xdr:col>41</xdr:col>
      <xdr:colOff>101600</xdr:colOff>
      <xdr:row>56</xdr:row>
      <xdr:rowOff>168993</xdr:rowOff>
    </xdr:to>
    <xdr:sp macro="" textlink="">
      <xdr:nvSpPr>
        <xdr:cNvPr id="376" name="楕円 375"/>
        <xdr:cNvSpPr/>
      </xdr:nvSpPr>
      <xdr:spPr>
        <a:xfrm>
          <a:off x="7810500" y="96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160120</xdr:rowOff>
    </xdr:from>
    <xdr:ext cx="534377" cy="259045"/>
    <xdr:sp macro="" textlink="">
      <xdr:nvSpPr>
        <xdr:cNvPr id="377" name="テキスト ボックス 376"/>
        <xdr:cNvSpPr txBox="1"/>
      </xdr:nvSpPr>
      <xdr:spPr>
        <a:xfrm>
          <a:off x="7594111" y="97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135782</xdr:rowOff>
    </xdr:from>
    <xdr:to>
      <xdr:col>36</xdr:col>
      <xdr:colOff>165100</xdr:colOff>
      <xdr:row>56</xdr:row>
      <xdr:rowOff>65932</xdr:rowOff>
    </xdr:to>
    <xdr:sp macro="" textlink="">
      <xdr:nvSpPr>
        <xdr:cNvPr id="378" name="楕円 377"/>
        <xdr:cNvSpPr/>
      </xdr:nvSpPr>
      <xdr:spPr>
        <a:xfrm>
          <a:off x="6921500" y="95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57059</xdr:rowOff>
    </xdr:from>
    <xdr:ext cx="534377" cy="259045"/>
    <xdr:sp macro="" textlink="">
      <xdr:nvSpPr>
        <xdr:cNvPr id="379" name="テキスト ボックス 378"/>
        <xdr:cNvSpPr txBox="1"/>
      </xdr:nvSpPr>
      <xdr:spPr>
        <a:xfrm>
          <a:off x="6705111" y="9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114292</xdr:rowOff>
    </xdr:from>
    <xdr:to>
      <xdr:col>55</xdr:col>
      <xdr:colOff>0</xdr:colOff>
      <xdr:row>77</xdr:row>
      <xdr:rowOff>148583</xdr:rowOff>
    </xdr:to>
    <xdr:cxnSp macro="">
      <xdr:nvCxnSpPr>
        <xdr:cNvPr id="410" name="直線コネクタ 409"/>
        <xdr:cNvCxnSpPr/>
      </xdr:nvCxnSpPr>
      <xdr:spPr>
        <a:xfrm>
          <a:off x="9639300" y="1331594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114292</xdr:rowOff>
    </xdr:from>
    <xdr:to>
      <xdr:col>50</xdr:col>
      <xdr:colOff>114300</xdr:colOff>
      <xdr:row>77</xdr:row>
      <xdr:rowOff>150216</xdr:rowOff>
    </xdr:to>
    <xdr:cxnSp macro="">
      <xdr:nvCxnSpPr>
        <xdr:cNvPr id="413" name="直線コネクタ 412"/>
        <xdr:cNvCxnSpPr/>
      </xdr:nvCxnSpPr>
      <xdr:spPr>
        <a:xfrm flipV="1">
          <a:off x="8750300" y="1331594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137643</xdr:rowOff>
    </xdr:from>
    <xdr:to>
      <xdr:col>45</xdr:col>
      <xdr:colOff>177800</xdr:colOff>
      <xdr:row>77</xdr:row>
      <xdr:rowOff>150216</xdr:rowOff>
    </xdr:to>
    <xdr:cxnSp macro="">
      <xdr:nvCxnSpPr>
        <xdr:cNvPr id="416" name="直線コネクタ 415"/>
        <xdr:cNvCxnSpPr/>
      </xdr:nvCxnSpPr>
      <xdr:spPr>
        <a:xfrm>
          <a:off x="7861300" y="13167843"/>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27098</xdr:rowOff>
    </xdr:from>
    <xdr:to>
      <xdr:col>41</xdr:col>
      <xdr:colOff>50800</xdr:colOff>
      <xdr:row>76</xdr:row>
      <xdr:rowOff>137643</xdr:rowOff>
    </xdr:to>
    <xdr:cxnSp macro="">
      <xdr:nvCxnSpPr>
        <xdr:cNvPr id="419" name="直線コネクタ 418"/>
        <xdr:cNvCxnSpPr/>
      </xdr:nvCxnSpPr>
      <xdr:spPr>
        <a:xfrm>
          <a:off x="6972300" y="13057298"/>
          <a:ext cx="889000" cy="1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97783</xdr:rowOff>
    </xdr:from>
    <xdr:to>
      <xdr:col>55</xdr:col>
      <xdr:colOff>50800</xdr:colOff>
      <xdr:row>78</xdr:row>
      <xdr:rowOff>27933</xdr:rowOff>
    </xdr:to>
    <xdr:sp macro="" textlink="">
      <xdr:nvSpPr>
        <xdr:cNvPr id="429" name="楕円 428"/>
        <xdr:cNvSpPr/>
      </xdr:nvSpPr>
      <xdr:spPr>
        <a:xfrm>
          <a:off x="10426700" y="132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76210</xdr:rowOff>
    </xdr:from>
    <xdr:ext cx="469744" cy="259045"/>
    <xdr:sp macro="" textlink="">
      <xdr:nvSpPr>
        <xdr:cNvPr id="430" name="普通建設事業費 （ うち新規整備　）該当値テキスト"/>
        <xdr:cNvSpPr txBox="1"/>
      </xdr:nvSpPr>
      <xdr:spPr>
        <a:xfrm>
          <a:off x="10528300" y="1327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63492</xdr:rowOff>
    </xdr:from>
    <xdr:to>
      <xdr:col>50</xdr:col>
      <xdr:colOff>165100</xdr:colOff>
      <xdr:row>77</xdr:row>
      <xdr:rowOff>165092</xdr:rowOff>
    </xdr:to>
    <xdr:sp macro="" textlink="">
      <xdr:nvSpPr>
        <xdr:cNvPr id="431" name="楕円 430"/>
        <xdr:cNvSpPr/>
      </xdr:nvSpPr>
      <xdr:spPr>
        <a:xfrm>
          <a:off x="9588500" y="132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156219</xdr:rowOff>
    </xdr:from>
    <xdr:ext cx="534377" cy="259045"/>
    <xdr:sp macro="" textlink="">
      <xdr:nvSpPr>
        <xdr:cNvPr id="432" name="テキスト ボックス 431"/>
        <xdr:cNvSpPr txBox="1"/>
      </xdr:nvSpPr>
      <xdr:spPr>
        <a:xfrm>
          <a:off x="9372111" y="133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99416</xdr:rowOff>
    </xdr:from>
    <xdr:to>
      <xdr:col>46</xdr:col>
      <xdr:colOff>38100</xdr:colOff>
      <xdr:row>78</xdr:row>
      <xdr:rowOff>29566</xdr:rowOff>
    </xdr:to>
    <xdr:sp macro="" textlink="">
      <xdr:nvSpPr>
        <xdr:cNvPr id="433" name="楕円 432"/>
        <xdr:cNvSpPr/>
      </xdr:nvSpPr>
      <xdr:spPr>
        <a:xfrm>
          <a:off x="8699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20693</xdr:rowOff>
    </xdr:from>
    <xdr:ext cx="469744" cy="259045"/>
    <xdr:sp macro="" textlink="">
      <xdr:nvSpPr>
        <xdr:cNvPr id="434" name="テキスト ボックス 433"/>
        <xdr:cNvSpPr txBox="1"/>
      </xdr:nvSpPr>
      <xdr:spPr>
        <a:xfrm>
          <a:off x="8515428"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86843</xdr:rowOff>
    </xdr:from>
    <xdr:to>
      <xdr:col>41</xdr:col>
      <xdr:colOff>101600</xdr:colOff>
      <xdr:row>77</xdr:row>
      <xdr:rowOff>16993</xdr:rowOff>
    </xdr:to>
    <xdr:sp macro="" textlink="">
      <xdr:nvSpPr>
        <xdr:cNvPr id="435" name="楕円 434"/>
        <xdr:cNvSpPr/>
      </xdr:nvSpPr>
      <xdr:spPr>
        <a:xfrm>
          <a:off x="7810500" y="131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8120</xdr:rowOff>
    </xdr:from>
    <xdr:ext cx="534377" cy="259045"/>
    <xdr:sp macro="" textlink="">
      <xdr:nvSpPr>
        <xdr:cNvPr id="436" name="テキスト ボックス 435"/>
        <xdr:cNvSpPr txBox="1"/>
      </xdr:nvSpPr>
      <xdr:spPr>
        <a:xfrm>
          <a:off x="7594111" y="132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147748</xdr:rowOff>
    </xdr:from>
    <xdr:to>
      <xdr:col>36</xdr:col>
      <xdr:colOff>165100</xdr:colOff>
      <xdr:row>76</xdr:row>
      <xdr:rowOff>77898</xdr:rowOff>
    </xdr:to>
    <xdr:sp macro="" textlink="">
      <xdr:nvSpPr>
        <xdr:cNvPr id="437" name="楕円 436"/>
        <xdr:cNvSpPr/>
      </xdr:nvSpPr>
      <xdr:spPr>
        <a:xfrm>
          <a:off x="6921500" y="130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69025</xdr:rowOff>
    </xdr:from>
    <xdr:ext cx="534377" cy="259045"/>
    <xdr:sp macro="" textlink="">
      <xdr:nvSpPr>
        <xdr:cNvPr id="438" name="テキスト ボックス 437"/>
        <xdr:cNvSpPr txBox="1"/>
      </xdr:nvSpPr>
      <xdr:spPr>
        <a:xfrm>
          <a:off x="6705111" y="130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56890</xdr:rowOff>
    </xdr:from>
    <xdr:to>
      <xdr:col>55</xdr:col>
      <xdr:colOff>0</xdr:colOff>
      <xdr:row>96</xdr:row>
      <xdr:rowOff>141433</xdr:rowOff>
    </xdr:to>
    <xdr:cxnSp macro="">
      <xdr:nvCxnSpPr>
        <xdr:cNvPr id="467" name="直線コネクタ 466"/>
        <xdr:cNvCxnSpPr/>
      </xdr:nvCxnSpPr>
      <xdr:spPr>
        <a:xfrm>
          <a:off x="9639300" y="16516090"/>
          <a:ext cx="838200" cy="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56890</xdr:rowOff>
    </xdr:from>
    <xdr:to>
      <xdr:col>50</xdr:col>
      <xdr:colOff>114300</xdr:colOff>
      <xdr:row>96</xdr:row>
      <xdr:rowOff>136176</xdr:rowOff>
    </xdr:to>
    <xdr:cxnSp macro="">
      <xdr:nvCxnSpPr>
        <xdr:cNvPr id="470" name="直線コネクタ 469"/>
        <xdr:cNvCxnSpPr/>
      </xdr:nvCxnSpPr>
      <xdr:spPr>
        <a:xfrm flipV="1">
          <a:off x="8750300" y="16516090"/>
          <a:ext cx="889000" cy="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94190</xdr:rowOff>
    </xdr:from>
    <xdr:to>
      <xdr:col>45</xdr:col>
      <xdr:colOff>177800</xdr:colOff>
      <xdr:row>96</xdr:row>
      <xdr:rowOff>136176</xdr:rowOff>
    </xdr:to>
    <xdr:cxnSp macro="">
      <xdr:nvCxnSpPr>
        <xdr:cNvPr id="473" name="直線コネクタ 472"/>
        <xdr:cNvCxnSpPr/>
      </xdr:nvCxnSpPr>
      <xdr:spPr>
        <a:xfrm>
          <a:off x="7861300" y="16553390"/>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94190</xdr:rowOff>
    </xdr:from>
    <xdr:to>
      <xdr:col>41</xdr:col>
      <xdr:colOff>50800</xdr:colOff>
      <xdr:row>96</xdr:row>
      <xdr:rowOff>152958</xdr:rowOff>
    </xdr:to>
    <xdr:cxnSp macro="">
      <xdr:nvCxnSpPr>
        <xdr:cNvPr id="476" name="直線コネクタ 475"/>
        <xdr:cNvCxnSpPr/>
      </xdr:nvCxnSpPr>
      <xdr:spPr>
        <a:xfrm flipV="1">
          <a:off x="6972300" y="16553390"/>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90633</xdr:rowOff>
    </xdr:from>
    <xdr:to>
      <xdr:col>55</xdr:col>
      <xdr:colOff>50800</xdr:colOff>
      <xdr:row>97</xdr:row>
      <xdr:rowOff>20783</xdr:rowOff>
    </xdr:to>
    <xdr:sp macro="" textlink="">
      <xdr:nvSpPr>
        <xdr:cNvPr id="486" name="楕円 485"/>
        <xdr:cNvSpPr/>
      </xdr:nvSpPr>
      <xdr:spPr>
        <a:xfrm>
          <a:off x="10426700" y="165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69060</xdr:rowOff>
    </xdr:from>
    <xdr:ext cx="534377" cy="259045"/>
    <xdr:sp macro="" textlink="">
      <xdr:nvSpPr>
        <xdr:cNvPr id="487" name="普通建設事業費 （ うち更新整備　）該当値テキスト"/>
        <xdr:cNvSpPr txBox="1"/>
      </xdr:nvSpPr>
      <xdr:spPr>
        <a:xfrm>
          <a:off x="10528300" y="1652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6090</xdr:rowOff>
    </xdr:from>
    <xdr:to>
      <xdr:col>50</xdr:col>
      <xdr:colOff>165100</xdr:colOff>
      <xdr:row>96</xdr:row>
      <xdr:rowOff>107690</xdr:rowOff>
    </xdr:to>
    <xdr:sp macro="" textlink="">
      <xdr:nvSpPr>
        <xdr:cNvPr id="488" name="楕円 487"/>
        <xdr:cNvSpPr/>
      </xdr:nvSpPr>
      <xdr:spPr>
        <a:xfrm>
          <a:off x="9588500" y="164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124217</xdr:rowOff>
    </xdr:from>
    <xdr:ext cx="534377" cy="259045"/>
    <xdr:sp macro="" textlink="">
      <xdr:nvSpPr>
        <xdr:cNvPr id="489" name="テキスト ボックス 488"/>
        <xdr:cNvSpPr txBox="1"/>
      </xdr:nvSpPr>
      <xdr:spPr>
        <a:xfrm>
          <a:off x="9372111" y="162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85376</xdr:rowOff>
    </xdr:from>
    <xdr:to>
      <xdr:col>46</xdr:col>
      <xdr:colOff>38100</xdr:colOff>
      <xdr:row>97</xdr:row>
      <xdr:rowOff>15526</xdr:rowOff>
    </xdr:to>
    <xdr:sp macro="" textlink="">
      <xdr:nvSpPr>
        <xdr:cNvPr id="490" name="楕円 489"/>
        <xdr:cNvSpPr/>
      </xdr:nvSpPr>
      <xdr:spPr>
        <a:xfrm>
          <a:off x="8699500" y="165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6653</xdr:rowOff>
    </xdr:from>
    <xdr:ext cx="534377" cy="259045"/>
    <xdr:sp macro="" textlink="">
      <xdr:nvSpPr>
        <xdr:cNvPr id="491" name="テキスト ボックス 490"/>
        <xdr:cNvSpPr txBox="1"/>
      </xdr:nvSpPr>
      <xdr:spPr>
        <a:xfrm>
          <a:off x="8483111" y="166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43390</xdr:rowOff>
    </xdr:from>
    <xdr:to>
      <xdr:col>41</xdr:col>
      <xdr:colOff>101600</xdr:colOff>
      <xdr:row>96</xdr:row>
      <xdr:rowOff>144990</xdr:rowOff>
    </xdr:to>
    <xdr:sp macro="" textlink="">
      <xdr:nvSpPr>
        <xdr:cNvPr id="492" name="楕円 491"/>
        <xdr:cNvSpPr/>
      </xdr:nvSpPr>
      <xdr:spPr>
        <a:xfrm>
          <a:off x="7810500" y="165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161517</xdr:rowOff>
    </xdr:from>
    <xdr:ext cx="534377" cy="259045"/>
    <xdr:sp macro="" textlink="">
      <xdr:nvSpPr>
        <xdr:cNvPr id="493" name="テキスト ボックス 492"/>
        <xdr:cNvSpPr txBox="1"/>
      </xdr:nvSpPr>
      <xdr:spPr>
        <a:xfrm>
          <a:off x="7594111" y="162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102158</xdr:rowOff>
    </xdr:from>
    <xdr:to>
      <xdr:col>36</xdr:col>
      <xdr:colOff>165100</xdr:colOff>
      <xdr:row>97</xdr:row>
      <xdr:rowOff>32308</xdr:rowOff>
    </xdr:to>
    <xdr:sp macro="" textlink="">
      <xdr:nvSpPr>
        <xdr:cNvPr id="494" name="楕円 493"/>
        <xdr:cNvSpPr/>
      </xdr:nvSpPr>
      <xdr:spPr>
        <a:xfrm>
          <a:off x="6921500" y="165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23435</xdr:rowOff>
    </xdr:from>
    <xdr:ext cx="534377" cy="259045"/>
    <xdr:sp macro="" textlink="">
      <xdr:nvSpPr>
        <xdr:cNvPr id="495" name="テキスト ボックス 494"/>
        <xdr:cNvSpPr txBox="1"/>
      </xdr:nvSpPr>
      <xdr:spPr>
        <a:xfrm>
          <a:off x="6705111" y="166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168656</xdr:rowOff>
    </xdr:from>
    <xdr:to>
      <xdr:col>85</xdr:col>
      <xdr:colOff>127000</xdr:colOff>
      <xdr:row>39</xdr:row>
      <xdr:rowOff>43726</xdr:rowOff>
    </xdr:to>
    <xdr:cxnSp macro="">
      <xdr:nvCxnSpPr>
        <xdr:cNvPr id="524" name="直線コネクタ 523"/>
        <xdr:cNvCxnSpPr/>
      </xdr:nvCxnSpPr>
      <xdr:spPr>
        <a:xfrm flipV="1">
          <a:off x="15481300" y="6683756"/>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43726</xdr:rowOff>
    </xdr:from>
    <xdr:to>
      <xdr:col>81</xdr:col>
      <xdr:colOff>50800</xdr:colOff>
      <xdr:row>39</xdr:row>
      <xdr:rowOff>44450</xdr:rowOff>
    </xdr:to>
    <xdr:cxnSp macro="">
      <xdr:nvCxnSpPr>
        <xdr:cNvPr id="527" name="直線コネクタ 526"/>
        <xdr:cNvCxnSpPr/>
      </xdr:nvCxnSpPr>
      <xdr:spPr>
        <a:xfrm flipV="1">
          <a:off x="14592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43535</xdr:rowOff>
    </xdr:from>
    <xdr:to>
      <xdr:col>76</xdr:col>
      <xdr:colOff>114300</xdr:colOff>
      <xdr:row>39</xdr:row>
      <xdr:rowOff>44450</xdr:rowOff>
    </xdr:to>
    <xdr:cxnSp macro="">
      <xdr:nvCxnSpPr>
        <xdr:cNvPr id="530" name="直線コネクタ 529"/>
        <xdr:cNvCxnSpPr/>
      </xdr:nvCxnSpPr>
      <xdr:spPr>
        <a:xfrm>
          <a:off x="13703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41135</xdr:rowOff>
    </xdr:from>
    <xdr:to>
      <xdr:col>71</xdr:col>
      <xdr:colOff>177800</xdr:colOff>
      <xdr:row>39</xdr:row>
      <xdr:rowOff>43535</xdr:rowOff>
    </xdr:to>
    <xdr:cxnSp macro="">
      <xdr:nvCxnSpPr>
        <xdr:cNvPr id="533" name="直線コネクタ 532"/>
        <xdr:cNvCxnSpPr/>
      </xdr:nvCxnSpPr>
      <xdr:spPr>
        <a:xfrm>
          <a:off x="12814300" y="672768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117856</xdr:rowOff>
    </xdr:from>
    <xdr:to>
      <xdr:col>85</xdr:col>
      <xdr:colOff>177800</xdr:colOff>
      <xdr:row>39</xdr:row>
      <xdr:rowOff>48006</xdr:rowOff>
    </xdr:to>
    <xdr:sp macro="" textlink="">
      <xdr:nvSpPr>
        <xdr:cNvPr id="543" name="楕円 542"/>
        <xdr:cNvSpPr/>
      </xdr:nvSpPr>
      <xdr:spPr>
        <a:xfrm>
          <a:off x="162687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469744" cy="259045"/>
    <xdr:sp macro="" textlink="">
      <xdr:nvSpPr>
        <xdr:cNvPr id="544" name="災害復旧事業費該当値テキスト"/>
        <xdr:cNvSpPr txBox="1"/>
      </xdr:nvSpPr>
      <xdr:spPr>
        <a:xfrm>
          <a:off x="16370300" y="65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164376</xdr:rowOff>
    </xdr:from>
    <xdr:to>
      <xdr:col>81</xdr:col>
      <xdr:colOff>101600</xdr:colOff>
      <xdr:row>39</xdr:row>
      <xdr:rowOff>94526</xdr:rowOff>
    </xdr:to>
    <xdr:sp macro="" textlink="">
      <xdr:nvSpPr>
        <xdr:cNvPr id="545" name="楕円 544"/>
        <xdr:cNvSpPr/>
      </xdr:nvSpPr>
      <xdr:spPr>
        <a:xfrm>
          <a:off x="15430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85653</xdr:rowOff>
    </xdr:from>
    <xdr:ext cx="313932" cy="259045"/>
    <xdr:sp macro="" textlink="">
      <xdr:nvSpPr>
        <xdr:cNvPr id="546" name="テキスト ボックス 545"/>
        <xdr:cNvSpPr txBox="1"/>
      </xdr:nvSpPr>
      <xdr:spPr>
        <a:xfrm>
          <a:off x="15324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164185</xdr:rowOff>
    </xdr:from>
    <xdr:to>
      <xdr:col>72</xdr:col>
      <xdr:colOff>38100</xdr:colOff>
      <xdr:row>39</xdr:row>
      <xdr:rowOff>94335</xdr:rowOff>
    </xdr:to>
    <xdr:sp macro="" textlink="">
      <xdr:nvSpPr>
        <xdr:cNvPr id="549" name="楕円 548"/>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85462</xdr:rowOff>
    </xdr:from>
    <xdr:ext cx="313932" cy="259045"/>
    <xdr:sp macro="" textlink="">
      <xdr:nvSpPr>
        <xdr:cNvPr id="550" name="テキスト ボックス 549"/>
        <xdr:cNvSpPr txBox="1"/>
      </xdr:nvSpPr>
      <xdr:spPr>
        <a:xfrm>
          <a:off x="1354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161785</xdr:rowOff>
    </xdr:from>
    <xdr:to>
      <xdr:col>67</xdr:col>
      <xdr:colOff>101600</xdr:colOff>
      <xdr:row>39</xdr:row>
      <xdr:rowOff>91935</xdr:rowOff>
    </xdr:to>
    <xdr:sp macro="" textlink="">
      <xdr:nvSpPr>
        <xdr:cNvPr id="551" name="楕円 550"/>
        <xdr:cNvSpPr/>
      </xdr:nvSpPr>
      <xdr:spPr>
        <a:xfrm>
          <a:off x="12763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83062</xdr:rowOff>
    </xdr:from>
    <xdr:ext cx="313932" cy="259045"/>
    <xdr:sp macro="" textlink="">
      <xdr:nvSpPr>
        <xdr:cNvPr id="552" name="テキスト ボックス 551"/>
        <xdr:cNvSpPr txBox="1"/>
      </xdr:nvSpPr>
      <xdr:spPr>
        <a:xfrm>
          <a:off x="12657333" y="6769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87922</xdr:rowOff>
    </xdr:from>
    <xdr:to>
      <xdr:col>85</xdr:col>
      <xdr:colOff>127000</xdr:colOff>
      <xdr:row>74</xdr:row>
      <xdr:rowOff>32430</xdr:rowOff>
    </xdr:to>
    <xdr:cxnSp macro="">
      <xdr:nvCxnSpPr>
        <xdr:cNvPr id="627" name="直線コネクタ 626"/>
        <xdr:cNvCxnSpPr/>
      </xdr:nvCxnSpPr>
      <xdr:spPr>
        <a:xfrm>
          <a:off x="15481300" y="12603772"/>
          <a:ext cx="838200" cy="1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87922</xdr:rowOff>
    </xdr:from>
    <xdr:to>
      <xdr:col>81</xdr:col>
      <xdr:colOff>50800</xdr:colOff>
      <xdr:row>74</xdr:row>
      <xdr:rowOff>60376</xdr:rowOff>
    </xdr:to>
    <xdr:cxnSp macro="">
      <xdr:nvCxnSpPr>
        <xdr:cNvPr id="630" name="直線コネクタ 629"/>
        <xdr:cNvCxnSpPr/>
      </xdr:nvCxnSpPr>
      <xdr:spPr>
        <a:xfrm flipV="1">
          <a:off x="14592300" y="12603772"/>
          <a:ext cx="8890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37430</xdr:rowOff>
    </xdr:from>
    <xdr:to>
      <xdr:col>76</xdr:col>
      <xdr:colOff>114300</xdr:colOff>
      <xdr:row>74</xdr:row>
      <xdr:rowOff>60376</xdr:rowOff>
    </xdr:to>
    <xdr:cxnSp macro="">
      <xdr:nvCxnSpPr>
        <xdr:cNvPr id="633" name="直線コネクタ 632"/>
        <xdr:cNvCxnSpPr/>
      </xdr:nvCxnSpPr>
      <xdr:spPr>
        <a:xfrm>
          <a:off x="13703300" y="12724730"/>
          <a:ext cx="889000" cy="2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37430</xdr:rowOff>
    </xdr:from>
    <xdr:to>
      <xdr:col>71</xdr:col>
      <xdr:colOff>177800</xdr:colOff>
      <xdr:row>74</xdr:row>
      <xdr:rowOff>85379</xdr:rowOff>
    </xdr:to>
    <xdr:cxnSp macro="">
      <xdr:nvCxnSpPr>
        <xdr:cNvPr id="636" name="直線コネクタ 635"/>
        <xdr:cNvCxnSpPr/>
      </xdr:nvCxnSpPr>
      <xdr:spPr>
        <a:xfrm flipV="1">
          <a:off x="12814300" y="12724730"/>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153080</xdr:rowOff>
    </xdr:from>
    <xdr:to>
      <xdr:col>85</xdr:col>
      <xdr:colOff>177800</xdr:colOff>
      <xdr:row>74</xdr:row>
      <xdr:rowOff>83230</xdr:rowOff>
    </xdr:to>
    <xdr:sp macro="" textlink="">
      <xdr:nvSpPr>
        <xdr:cNvPr id="646" name="楕円 645"/>
        <xdr:cNvSpPr/>
      </xdr:nvSpPr>
      <xdr:spPr>
        <a:xfrm>
          <a:off x="16268700" y="126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4507</xdr:rowOff>
    </xdr:from>
    <xdr:ext cx="534377" cy="259045"/>
    <xdr:sp macro="" textlink="">
      <xdr:nvSpPr>
        <xdr:cNvPr id="647" name="公債費該当値テキスト"/>
        <xdr:cNvSpPr txBox="1"/>
      </xdr:nvSpPr>
      <xdr:spPr>
        <a:xfrm>
          <a:off x="16370300" y="125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37122</xdr:rowOff>
    </xdr:from>
    <xdr:to>
      <xdr:col>81</xdr:col>
      <xdr:colOff>101600</xdr:colOff>
      <xdr:row>73</xdr:row>
      <xdr:rowOff>138722</xdr:rowOff>
    </xdr:to>
    <xdr:sp macro="" textlink="">
      <xdr:nvSpPr>
        <xdr:cNvPr id="648" name="楕円 647"/>
        <xdr:cNvSpPr/>
      </xdr:nvSpPr>
      <xdr:spPr>
        <a:xfrm>
          <a:off x="15430500" y="125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155249</xdr:rowOff>
    </xdr:from>
    <xdr:ext cx="534377" cy="259045"/>
    <xdr:sp macro="" textlink="">
      <xdr:nvSpPr>
        <xdr:cNvPr id="649" name="テキスト ボックス 648"/>
        <xdr:cNvSpPr txBox="1"/>
      </xdr:nvSpPr>
      <xdr:spPr>
        <a:xfrm>
          <a:off x="15214111" y="123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9576</xdr:rowOff>
    </xdr:from>
    <xdr:to>
      <xdr:col>76</xdr:col>
      <xdr:colOff>165100</xdr:colOff>
      <xdr:row>74</xdr:row>
      <xdr:rowOff>111176</xdr:rowOff>
    </xdr:to>
    <xdr:sp macro="" textlink="">
      <xdr:nvSpPr>
        <xdr:cNvPr id="650" name="楕円 649"/>
        <xdr:cNvSpPr/>
      </xdr:nvSpPr>
      <xdr:spPr>
        <a:xfrm>
          <a:off x="14541500" y="126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127703</xdr:rowOff>
    </xdr:from>
    <xdr:ext cx="534377" cy="259045"/>
    <xdr:sp macro="" textlink="">
      <xdr:nvSpPr>
        <xdr:cNvPr id="651" name="テキスト ボックス 650"/>
        <xdr:cNvSpPr txBox="1"/>
      </xdr:nvSpPr>
      <xdr:spPr>
        <a:xfrm>
          <a:off x="14325111" y="124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158080</xdr:rowOff>
    </xdr:from>
    <xdr:to>
      <xdr:col>72</xdr:col>
      <xdr:colOff>38100</xdr:colOff>
      <xdr:row>74</xdr:row>
      <xdr:rowOff>88230</xdr:rowOff>
    </xdr:to>
    <xdr:sp macro="" textlink="">
      <xdr:nvSpPr>
        <xdr:cNvPr id="652" name="楕円 651"/>
        <xdr:cNvSpPr/>
      </xdr:nvSpPr>
      <xdr:spPr>
        <a:xfrm>
          <a:off x="13652500" y="126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104757</xdr:rowOff>
    </xdr:from>
    <xdr:ext cx="534377" cy="259045"/>
    <xdr:sp macro="" textlink="">
      <xdr:nvSpPr>
        <xdr:cNvPr id="653" name="テキスト ボックス 652"/>
        <xdr:cNvSpPr txBox="1"/>
      </xdr:nvSpPr>
      <xdr:spPr>
        <a:xfrm>
          <a:off x="13436111" y="12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34579</xdr:rowOff>
    </xdr:from>
    <xdr:to>
      <xdr:col>67</xdr:col>
      <xdr:colOff>101600</xdr:colOff>
      <xdr:row>74</xdr:row>
      <xdr:rowOff>136179</xdr:rowOff>
    </xdr:to>
    <xdr:sp macro="" textlink="">
      <xdr:nvSpPr>
        <xdr:cNvPr id="654" name="楕円 653"/>
        <xdr:cNvSpPr/>
      </xdr:nvSpPr>
      <xdr:spPr>
        <a:xfrm>
          <a:off x="12763500" y="127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152706</xdr:rowOff>
    </xdr:from>
    <xdr:ext cx="534377" cy="259045"/>
    <xdr:sp macro="" textlink="">
      <xdr:nvSpPr>
        <xdr:cNvPr id="655" name="テキスト ボックス 654"/>
        <xdr:cNvSpPr txBox="1"/>
      </xdr:nvSpPr>
      <xdr:spPr>
        <a:xfrm>
          <a:off x="12547111" y="1249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41036</xdr:rowOff>
    </xdr:from>
    <xdr:to>
      <xdr:col>85</xdr:col>
      <xdr:colOff>127000</xdr:colOff>
      <xdr:row>98</xdr:row>
      <xdr:rowOff>48718</xdr:rowOff>
    </xdr:to>
    <xdr:cxnSp macro="">
      <xdr:nvCxnSpPr>
        <xdr:cNvPr id="682" name="直線コネクタ 681"/>
        <xdr:cNvCxnSpPr/>
      </xdr:nvCxnSpPr>
      <xdr:spPr>
        <a:xfrm>
          <a:off x="15481300" y="16843136"/>
          <a:ext cx="8382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86939</xdr:rowOff>
    </xdr:from>
    <xdr:to>
      <xdr:col>81</xdr:col>
      <xdr:colOff>50800</xdr:colOff>
      <xdr:row>98</xdr:row>
      <xdr:rowOff>41036</xdr:rowOff>
    </xdr:to>
    <xdr:cxnSp macro="">
      <xdr:nvCxnSpPr>
        <xdr:cNvPr id="685" name="直線コネクタ 684"/>
        <xdr:cNvCxnSpPr/>
      </xdr:nvCxnSpPr>
      <xdr:spPr>
        <a:xfrm>
          <a:off x="14592300" y="16203239"/>
          <a:ext cx="889000" cy="6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86939</xdr:rowOff>
    </xdr:from>
    <xdr:to>
      <xdr:col>76</xdr:col>
      <xdr:colOff>114300</xdr:colOff>
      <xdr:row>98</xdr:row>
      <xdr:rowOff>33995</xdr:rowOff>
    </xdr:to>
    <xdr:cxnSp macro="">
      <xdr:nvCxnSpPr>
        <xdr:cNvPr id="688" name="直線コネクタ 687"/>
        <xdr:cNvCxnSpPr/>
      </xdr:nvCxnSpPr>
      <xdr:spPr>
        <a:xfrm flipV="1">
          <a:off x="13703300" y="16203239"/>
          <a:ext cx="889000" cy="6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129459</xdr:rowOff>
    </xdr:from>
    <xdr:to>
      <xdr:col>71</xdr:col>
      <xdr:colOff>177800</xdr:colOff>
      <xdr:row>98</xdr:row>
      <xdr:rowOff>33995</xdr:rowOff>
    </xdr:to>
    <xdr:cxnSp macro="">
      <xdr:nvCxnSpPr>
        <xdr:cNvPr id="691" name="直線コネクタ 690"/>
        <xdr:cNvCxnSpPr/>
      </xdr:nvCxnSpPr>
      <xdr:spPr>
        <a:xfrm>
          <a:off x="12814300" y="16760109"/>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169368</xdr:rowOff>
    </xdr:from>
    <xdr:to>
      <xdr:col>85</xdr:col>
      <xdr:colOff>177800</xdr:colOff>
      <xdr:row>98</xdr:row>
      <xdr:rowOff>99518</xdr:rowOff>
    </xdr:to>
    <xdr:sp macro="" textlink="">
      <xdr:nvSpPr>
        <xdr:cNvPr id="701" name="楕円 700"/>
        <xdr:cNvSpPr/>
      </xdr:nvSpPr>
      <xdr:spPr>
        <a:xfrm>
          <a:off x="16268700" y="168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84295</xdr:rowOff>
    </xdr:from>
    <xdr:ext cx="469744" cy="259045"/>
    <xdr:sp macro="" textlink="">
      <xdr:nvSpPr>
        <xdr:cNvPr id="702" name="積立金該当値テキスト"/>
        <xdr:cNvSpPr txBox="1"/>
      </xdr:nvSpPr>
      <xdr:spPr>
        <a:xfrm>
          <a:off x="16370300" y="1671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161686</xdr:rowOff>
    </xdr:from>
    <xdr:to>
      <xdr:col>81</xdr:col>
      <xdr:colOff>101600</xdr:colOff>
      <xdr:row>98</xdr:row>
      <xdr:rowOff>91836</xdr:rowOff>
    </xdr:to>
    <xdr:sp macro="" textlink="">
      <xdr:nvSpPr>
        <xdr:cNvPr id="703" name="楕円 702"/>
        <xdr:cNvSpPr/>
      </xdr:nvSpPr>
      <xdr:spPr>
        <a:xfrm>
          <a:off x="15430500" y="167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82963</xdr:rowOff>
    </xdr:from>
    <xdr:ext cx="469744" cy="259045"/>
    <xdr:sp macro="" textlink="">
      <xdr:nvSpPr>
        <xdr:cNvPr id="704" name="テキスト ボックス 703"/>
        <xdr:cNvSpPr txBox="1"/>
      </xdr:nvSpPr>
      <xdr:spPr>
        <a:xfrm>
          <a:off x="15246428" y="168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36139</xdr:rowOff>
    </xdr:from>
    <xdr:to>
      <xdr:col>76</xdr:col>
      <xdr:colOff>165100</xdr:colOff>
      <xdr:row>94</xdr:row>
      <xdr:rowOff>137739</xdr:rowOff>
    </xdr:to>
    <xdr:sp macro="" textlink="">
      <xdr:nvSpPr>
        <xdr:cNvPr id="705" name="楕円 704"/>
        <xdr:cNvSpPr/>
      </xdr:nvSpPr>
      <xdr:spPr>
        <a:xfrm>
          <a:off x="14541500" y="161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154266</xdr:rowOff>
    </xdr:from>
    <xdr:ext cx="534377" cy="259045"/>
    <xdr:sp macro="" textlink="">
      <xdr:nvSpPr>
        <xdr:cNvPr id="706" name="テキスト ボックス 705"/>
        <xdr:cNvSpPr txBox="1"/>
      </xdr:nvSpPr>
      <xdr:spPr>
        <a:xfrm>
          <a:off x="14325111" y="159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154645</xdr:rowOff>
    </xdr:from>
    <xdr:to>
      <xdr:col>72</xdr:col>
      <xdr:colOff>38100</xdr:colOff>
      <xdr:row>98</xdr:row>
      <xdr:rowOff>84795</xdr:rowOff>
    </xdr:to>
    <xdr:sp macro="" textlink="">
      <xdr:nvSpPr>
        <xdr:cNvPr id="707" name="楕円 706"/>
        <xdr:cNvSpPr/>
      </xdr:nvSpPr>
      <xdr:spPr>
        <a:xfrm>
          <a:off x="13652500" y="167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75922</xdr:rowOff>
    </xdr:from>
    <xdr:ext cx="469744" cy="259045"/>
    <xdr:sp macro="" textlink="">
      <xdr:nvSpPr>
        <xdr:cNvPr id="708" name="テキスト ボックス 707"/>
        <xdr:cNvSpPr txBox="1"/>
      </xdr:nvSpPr>
      <xdr:spPr>
        <a:xfrm>
          <a:off x="13468428" y="1687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78659</xdr:rowOff>
    </xdr:from>
    <xdr:to>
      <xdr:col>67</xdr:col>
      <xdr:colOff>101600</xdr:colOff>
      <xdr:row>98</xdr:row>
      <xdr:rowOff>8809</xdr:rowOff>
    </xdr:to>
    <xdr:sp macro="" textlink="">
      <xdr:nvSpPr>
        <xdr:cNvPr id="709" name="楕円 708"/>
        <xdr:cNvSpPr/>
      </xdr:nvSpPr>
      <xdr:spPr>
        <a:xfrm>
          <a:off x="12763500" y="167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171386</xdr:rowOff>
    </xdr:from>
    <xdr:ext cx="469744" cy="259045"/>
    <xdr:sp macro="" textlink="">
      <xdr:nvSpPr>
        <xdr:cNvPr id="710" name="テキスト ボックス 709"/>
        <xdr:cNvSpPr txBox="1"/>
      </xdr:nvSpPr>
      <xdr:spPr>
        <a:xfrm>
          <a:off x="12579428" y="168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123372</xdr:rowOff>
    </xdr:from>
    <xdr:to>
      <xdr:col>116</xdr:col>
      <xdr:colOff>63500</xdr:colOff>
      <xdr:row>38</xdr:row>
      <xdr:rowOff>124678</xdr:rowOff>
    </xdr:to>
    <xdr:cxnSp macro="">
      <xdr:nvCxnSpPr>
        <xdr:cNvPr id="741" name="直線コネクタ 740"/>
        <xdr:cNvCxnSpPr/>
      </xdr:nvCxnSpPr>
      <xdr:spPr>
        <a:xfrm flipV="1">
          <a:off x="21323300" y="6467022"/>
          <a:ext cx="8382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124678</xdr:rowOff>
    </xdr:from>
    <xdr:to>
      <xdr:col>111</xdr:col>
      <xdr:colOff>177800</xdr:colOff>
      <xdr:row>38</xdr:row>
      <xdr:rowOff>133005</xdr:rowOff>
    </xdr:to>
    <xdr:cxnSp macro="">
      <xdr:nvCxnSpPr>
        <xdr:cNvPr id="744" name="直線コネクタ 743"/>
        <xdr:cNvCxnSpPr/>
      </xdr:nvCxnSpPr>
      <xdr:spPr>
        <a:xfrm flipV="1">
          <a:off x="20434300" y="6639778"/>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133005</xdr:rowOff>
    </xdr:from>
    <xdr:to>
      <xdr:col>107</xdr:col>
      <xdr:colOff>50800</xdr:colOff>
      <xdr:row>38</xdr:row>
      <xdr:rowOff>142966</xdr:rowOff>
    </xdr:to>
    <xdr:cxnSp macro="">
      <xdr:nvCxnSpPr>
        <xdr:cNvPr id="747" name="直線コネクタ 746"/>
        <xdr:cNvCxnSpPr/>
      </xdr:nvCxnSpPr>
      <xdr:spPr>
        <a:xfrm flipV="1">
          <a:off x="19545300" y="6648105"/>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142966</xdr:rowOff>
    </xdr:from>
    <xdr:to>
      <xdr:col>102</xdr:col>
      <xdr:colOff>114300</xdr:colOff>
      <xdr:row>38</xdr:row>
      <xdr:rowOff>168439</xdr:rowOff>
    </xdr:to>
    <xdr:cxnSp macro="">
      <xdr:nvCxnSpPr>
        <xdr:cNvPr id="750" name="直線コネクタ 749"/>
        <xdr:cNvCxnSpPr/>
      </xdr:nvCxnSpPr>
      <xdr:spPr>
        <a:xfrm flipV="1">
          <a:off x="18656300" y="665806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72572</xdr:rowOff>
    </xdr:from>
    <xdr:to>
      <xdr:col>116</xdr:col>
      <xdr:colOff>114300</xdr:colOff>
      <xdr:row>38</xdr:row>
      <xdr:rowOff>2722</xdr:rowOff>
    </xdr:to>
    <xdr:sp macro="" textlink="">
      <xdr:nvSpPr>
        <xdr:cNvPr id="760" name="楕円 759"/>
        <xdr:cNvSpPr/>
      </xdr:nvSpPr>
      <xdr:spPr>
        <a:xfrm>
          <a:off x="221107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50999</xdr:rowOff>
    </xdr:from>
    <xdr:ext cx="469744" cy="259045"/>
    <xdr:sp macro="" textlink="">
      <xdr:nvSpPr>
        <xdr:cNvPr id="761" name="投資及び出資金該当値テキスト"/>
        <xdr:cNvSpPr txBox="1"/>
      </xdr:nvSpPr>
      <xdr:spPr>
        <a:xfrm>
          <a:off x="22212300" y="639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73878</xdr:rowOff>
    </xdr:from>
    <xdr:to>
      <xdr:col>112</xdr:col>
      <xdr:colOff>38100</xdr:colOff>
      <xdr:row>39</xdr:row>
      <xdr:rowOff>4028</xdr:rowOff>
    </xdr:to>
    <xdr:sp macro="" textlink="">
      <xdr:nvSpPr>
        <xdr:cNvPr id="762" name="楕円 761"/>
        <xdr:cNvSpPr/>
      </xdr:nvSpPr>
      <xdr:spPr>
        <a:xfrm>
          <a:off x="21272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166605</xdr:rowOff>
    </xdr:from>
    <xdr:ext cx="378565" cy="259045"/>
    <xdr:sp macro="" textlink="">
      <xdr:nvSpPr>
        <xdr:cNvPr id="763" name="テキスト ボックス 762"/>
        <xdr:cNvSpPr txBox="1"/>
      </xdr:nvSpPr>
      <xdr:spPr>
        <a:xfrm>
          <a:off x="21134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82205</xdr:rowOff>
    </xdr:from>
    <xdr:to>
      <xdr:col>107</xdr:col>
      <xdr:colOff>101600</xdr:colOff>
      <xdr:row>39</xdr:row>
      <xdr:rowOff>12355</xdr:rowOff>
    </xdr:to>
    <xdr:sp macro="" textlink="">
      <xdr:nvSpPr>
        <xdr:cNvPr id="764" name="楕円 763"/>
        <xdr:cNvSpPr/>
      </xdr:nvSpPr>
      <xdr:spPr>
        <a:xfrm>
          <a:off x="20383500" y="65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3482</xdr:rowOff>
    </xdr:from>
    <xdr:ext cx="378565" cy="259045"/>
    <xdr:sp macro="" textlink="">
      <xdr:nvSpPr>
        <xdr:cNvPr id="765" name="テキスト ボックス 764"/>
        <xdr:cNvSpPr txBox="1"/>
      </xdr:nvSpPr>
      <xdr:spPr>
        <a:xfrm>
          <a:off x="20245017" y="669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92166</xdr:rowOff>
    </xdr:from>
    <xdr:to>
      <xdr:col>102</xdr:col>
      <xdr:colOff>165100</xdr:colOff>
      <xdr:row>39</xdr:row>
      <xdr:rowOff>22316</xdr:rowOff>
    </xdr:to>
    <xdr:sp macro="" textlink="">
      <xdr:nvSpPr>
        <xdr:cNvPr id="766" name="楕円 765"/>
        <xdr:cNvSpPr/>
      </xdr:nvSpPr>
      <xdr:spPr>
        <a:xfrm>
          <a:off x="19494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13443</xdr:rowOff>
    </xdr:from>
    <xdr:ext cx="378565" cy="259045"/>
    <xdr:sp macro="" textlink="">
      <xdr:nvSpPr>
        <xdr:cNvPr id="767" name="テキスト ボックス 766"/>
        <xdr:cNvSpPr txBox="1"/>
      </xdr:nvSpPr>
      <xdr:spPr>
        <a:xfrm>
          <a:off x="19356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117639</xdr:rowOff>
    </xdr:from>
    <xdr:to>
      <xdr:col>98</xdr:col>
      <xdr:colOff>38100</xdr:colOff>
      <xdr:row>39</xdr:row>
      <xdr:rowOff>47789</xdr:rowOff>
    </xdr:to>
    <xdr:sp macro="" textlink="">
      <xdr:nvSpPr>
        <xdr:cNvPr id="768" name="楕円 767"/>
        <xdr:cNvSpPr/>
      </xdr:nvSpPr>
      <xdr:spPr>
        <a:xfrm>
          <a:off x="18605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38916</xdr:rowOff>
    </xdr:from>
    <xdr:ext cx="378565" cy="259045"/>
    <xdr:sp macro="" textlink="">
      <xdr:nvSpPr>
        <xdr:cNvPr id="769" name="テキスト ボックス 768"/>
        <xdr:cNvSpPr txBox="1"/>
      </xdr:nvSpPr>
      <xdr:spPr>
        <a:xfrm>
          <a:off x="18467017" y="672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11423</xdr:rowOff>
    </xdr:from>
    <xdr:to>
      <xdr:col>116</xdr:col>
      <xdr:colOff>63500</xdr:colOff>
      <xdr:row>59</xdr:row>
      <xdr:rowOff>12141</xdr:rowOff>
    </xdr:to>
    <xdr:cxnSp macro="">
      <xdr:nvCxnSpPr>
        <xdr:cNvPr id="800" name="直線コネクタ 799"/>
        <xdr:cNvCxnSpPr/>
      </xdr:nvCxnSpPr>
      <xdr:spPr>
        <a:xfrm flipV="1">
          <a:off x="21323300" y="10126973"/>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9692</xdr:rowOff>
    </xdr:from>
    <xdr:to>
      <xdr:col>111</xdr:col>
      <xdr:colOff>177800</xdr:colOff>
      <xdr:row>59</xdr:row>
      <xdr:rowOff>12141</xdr:rowOff>
    </xdr:to>
    <xdr:cxnSp macro="">
      <xdr:nvCxnSpPr>
        <xdr:cNvPr id="803" name="直線コネクタ 802"/>
        <xdr:cNvCxnSpPr/>
      </xdr:nvCxnSpPr>
      <xdr:spPr>
        <a:xfrm>
          <a:off x="20434300" y="10125242"/>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4304</xdr:rowOff>
    </xdr:from>
    <xdr:to>
      <xdr:col>107</xdr:col>
      <xdr:colOff>50800</xdr:colOff>
      <xdr:row>59</xdr:row>
      <xdr:rowOff>9692</xdr:rowOff>
    </xdr:to>
    <xdr:cxnSp macro="">
      <xdr:nvCxnSpPr>
        <xdr:cNvPr id="806" name="直線コネクタ 805"/>
        <xdr:cNvCxnSpPr/>
      </xdr:nvCxnSpPr>
      <xdr:spPr>
        <a:xfrm>
          <a:off x="19545300" y="10119854"/>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3749</xdr:rowOff>
    </xdr:from>
    <xdr:to>
      <xdr:col>102</xdr:col>
      <xdr:colOff>114300</xdr:colOff>
      <xdr:row>59</xdr:row>
      <xdr:rowOff>4304</xdr:rowOff>
    </xdr:to>
    <xdr:cxnSp macro="">
      <xdr:nvCxnSpPr>
        <xdr:cNvPr id="809" name="直線コネクタ 808"/>
        <xdr:cNvCxnSpPr/>
      </xdr:nvCxnSpPr>
      <xdr:spPr>
        <a:xfrm>
          <a:off x="18656300" y="10119299"/>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132073</xdr:rowOff>
    </xdr:from>
    <xdr:to>
      <xdr:col>116</xdr:col>
      <xdr:colOff>114300</xdr:colOff>
      <xdr:row>59</xdr:row>
      <xdr:rowOff>62223</xdr:rowOff>
    </xdr:to>
    <xdr:sp macro="" textlink="">
      <xdr:nvSpPr>
        <xdr:cNvPr id="819" name="楕円 818"/>
        <xdr:cNvSpPr/>
      </xdr:nvSpPr>
      <xdr:spPr>
        <a:xfrm>
          <a:off x="22110700" y="100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47000</xdr:rowOff>
    </xdr:from>
    <xdr:ext cx="469744" cy="259045"/>
    <xdr:sp macro="" textlink="">
      <xdr:nvSpPr>
        <xdr:cNvPr id="820" name="貸付金該当値テキスト"/>
        <xdr:cNvSpPr txBox="1"/>
      </xdr:nvSpPr>
      <xdr:spPr>
        <a:xfrm>
          <a:off x="22212300" y="999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132791</xdr:rowOff>
    </xdr:from>
    <xdr:to>
      <xdr:col>112</xdr:col>
      <xdr:colOff>38100</xdr:colOff>
      <xdr:row>59</xdr:row>
      <xdr:rowOff>62941</xdr:rowOff>
    </xdr:to>
    <xdr:sp macro="" textlink="">
      <xdr:nvSpPr>
        <xdr:cNvPr id="821" name="楕円 820"/>
        <xdr:cNvSpPr/>
      </xdr:nvSpPr>
      <xdr:spPr>
        <a:xfrm>
          <a:off x="21272500" y="100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54068</xdr:rowOff>
    </xdr:from>
    <xdr:ext cx="469744" cy="259045"/>
    <xdr:sp macro="" textlink="">
      <xdr:nvSpPr>
        <xdr:cNvPr id="822" name="テキスト ボックス 821"/>
        <xdr:cNvSpPr txBox="1"/>
      </xdr:nvSpPr>
      <xdr:spPr>
        <a:xfrm>
          <a:off x="21088428" y="1016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130342</xdr:rowOff>
    </xdr:from>
    <xdr:to>
      <xdr:col>107</xdr:col>
      <xdr:colOff>101600</xdr:colOff>
      <xdr:row>59</xdr:row>
      <xdr:rowOff>60492</xdr:rowOff>
    </xdr:to>
    <xdr:sp macro="" textlink="">
      <xdr:nvSpPr>
        <xdr:cNvPr id="823" name="楕円 822"/>
        <xdr:cNvSpPr/>
      </xdr:nvSpPr>
      <xdr:spPr>
        <a:xfrm>
          <a:off x="20383500" y="1007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51619</xdr:rowOff>
    </xdr:from>
    <xdr:ext cx="469744" cy="259045"/>
    <xdr:sp macro="" textlink="">
      <xdr:nvSpPr>
        <xdr:cNvPr id="824" name="テキスト ボックス 823"/>
        <xdr:cNvSpPr txBox="1"/>
      </xdr:nvSpPr>
      <xdr:spPr>
        <a:xfrm>
          <a:off x="20199428" y="1016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124954</xdr:rowOff>
    </xdr:from>
    <xdr:to>
      <xdr:col>102</xdr:col>
      <xdr:colOff>165100</xdr:colOff>
      <xdr:row>59</xdr:row>
      <xdr:rowOff>55104</xdr:rowOff>
    </xdr:to>
    <xdr:sp macro="" textlink="">
      <xdr:nvSpPr>
        <xdr:cNvPr id="825" name="楕円 824"/>
        <xdr:cNvSpPr/>
      </xdr:nvSpPr>
      <xdr:spPr>
        <a:xfrm>
          <a:off x="19494500" y="100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46231</xdr:rowOff>
    </xdr:from>
    <xdr:ext cx="469744" cy="259045"/>
    <xdr:sp macro="" textlink="">
      <xdr:nvSpPr>
        <xdr:cNvPr id="826" name="テキスト ボックス 825"/>
        <xdr:cNvSpPr txBox="1"/>
      </xdr:nvSpPr>
      <xdr:spPr>
        <a:xfrm>
          <a:off x="19310428" y="1016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124399</xdr:rowOff>
    </xdr:from>
    <xdr:to>
      <xdr:col>98</xdr:col>
      <xdr:colOff>38100</xdr:colOff>
      <xdr:row>59</xdr:row>
      <xdr:rowOff>54549</xdr:rowOff>
    </xdr:to>
    <xdr:sp macro="" textlink="">
      <xdr:nvSpPr>
        <xdr:cNvPr id="827" name="楕円 826"/>
        <xdr:cNvSpPr/>
      </xdr:nvSpPr>
      <xdr:spPr>
        <a:xfrm>
          <a:off x="18605500" y="100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45676</xdr:rowOff>
    </xdr:from>
    <xdr:ext cx="469744" cy="259045"/>
    <xdr:sp macro="" textlink="">
      <xdr:nvSpPr>
        <xdr:cNvPr id="828" name="テキスト ボックス 827"/>
        <xdr:cNvSpPr txBox="1"/>
      </xdr:nvSpPr>
      <xdr:spPr>
        <a:xfrm>
          <a:off x="18421428" y="1016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82746</xdr:rowOff>
    </xdr:from>
    <xdr:to>
      <xdr:col>116</xdr:col>
      <xdr:colOff>62864</xdr:colOff>
      <xdr:row>79</xdr:row>
      <xdr:rowOff>28437</xdr:rowOff>
    </xdr:to>
    <xdr:cxnSp macro="">
      <xdr:nvCxnSpPr>
        <xdr:cNvPr id="855" name="直線コネクタ 854"/>
        <xdr:cNvCxnSpPr/>
      </xdr:nvCxnSpPr>
      <xdr:spPr>
        <a:xfrm flipV="1">
          <a:off x="22159595" y="12427146"/>
          <a:ext cx="1269" cy="114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32264</xdr:rowOff>
    </xdr:from>
    <xdr:ext cx="534377" cy="259045"/>
    <xdr:sp macro="" textlink="">
      <xdr:nvSpPr>
        <xdr:cNvPr id="856" name="繰出金最小値テキスト"/>
        <xdr:cNvSpPr txBox="1"/>
      </xdr:nvSpPr>
      <xdr:spPr>
        <a:xfrm>
          <a:off x="22212300" y="135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28437</xdr:rowOff>
    </xdr:from>
    <xdr:to>
      <xdr:col>116</xdr:col>
      <xdr:colOff>152400</xdr:colOff>
      <xdr:row>79</xdr:row>
      <xdr:rowOff>28437</xdr:rowOff>
    </xdr:to>
    <xdr:cxnSp macro="">
      <xdr:nvCxnSpPr>
        <xdr:cNvPr id="857" name="直線コネクタ 856"/>
        <xdr:cNvCxnSpPr/>
      </xdr:nvCxnSpPr>
      <xdr:spPr>
        <a:xfrm>
          <a:off x="22072600" y="1357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29423</xdr:rowOff>
    </xdr:from>
    <xdr:ext cx="534377" cy="259045"/>
    <xdr:sp macro="" textlink="">
      <xdr:nvSpPr>
        <xdr:cNvPr id="858" name="繰出金最大値テキスト"/>
        <xdr:cNvSpPr txBox="1"/>
      </xdr:nvSpPr>
      <xdr:spPr>
        <a:xfrm>
          <a:off x="22212300" y="122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82746</xdr:rowOff>
    </xdr:from>
    <xdr:to>
      <xdr:col>116</xdr:col>
      <xdr:colOff>152400</xdr:colOff>
      <xdr:row>72</xdr:row>
      <xdr:rowOff>82746</xdr:rowOff>
    </xdr:to>
    <xdr:cxnSp macro="">
      <xdr:nvCxnSpPr>
        <xdr:cNvPr id="859" name="直線コネクタ 858"/>
        <xdr:cNvCxnSpPr/>
      </xdr:nvCxnSpPr>
      <xdr:spPr>
        <a:xfrm>
          <a:off x="22072600" y="1242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23571</xdr:rowOff>
    </xdr:from>
    <xdr:to>
      <xdr:col>116</xdr:col>
      <xdr:colOff>63500</xdr:colOff>
      <xdr:row>75</xdr:row>
      <xdr:rowOff>9104</xdr:rowOff>
    </xdr:to>
    <xdr:cxnSp macro="">
      <xdr:nvCxnSpPr>
        <xdr:cNvPr id="860" name="直線コネクタ 859"/>
        <xdr:cNvCxnSpPr/>
      </xdr:nvCxnSpPr>
      <xdr:spPr>
        <a:xfrm>
          <a:off x="21323300" y="12196521"/>
          <a:ext cx="838200" cy="67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29804</xdr:rowOff>
    </xdr:from>
    <xdr:ext cx="534377" cy="259045"/>
    <xdr:sp macro="" textlink="">
      <xdr:nvSpPr>
        <xdr:cNvPr id="861" name="繰出金平均値テキスト"/>
        <xdr:cNvSpPr txBox="1"/>
      </xdr:nvSpPr>
      <xdr:spPr>
        <a:xfrm>
          <a:off x="22212300" y="13060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51377</xdr:rowOff>
    </xdr:from>
    <xdr:to>
      <xdr:col>116</xdr:col>
      <xdr:colOff>114300</xdr:colOff>
      <xdr:row>76</xdr:row>
      <xdr:rowOff>152977</xdr:rowOff>
    </xdr:to>
    <xdr:sp macro="" textlink="">
      <xdr:nvSpPr>
        <xdr:cNvPr id="862" name="フローチャート: 判断 861"/>
        <xdr:cNvSpPr/>
      </xdr:nvSpPr>
      <xdr:spPr>
        <a:xfrm>
          <a:off x="22110700" y="130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23571</xdr:rowOff>
    </xdr:from>
    <xdr:to>
      <xdr:col>111</xdr:col>
      <xdr:colOff>177800</xdr:colOff>
      <xdr:row>71</xdr:row>
      <xdr:rowOff>47640</xdr:rowOff>
    </xdr:to>
    <xdr:cxnSp macro="">
      <xdr:nvCxnSpPr>
        <xdr:cNvPr id="863" name="直線コネクタ 862"/>
        <xdr:cNvCxnSpPr/>
      </xdr:nvCxnSpPr>
      <xdr:spPr>
        <a:xfrm flipV="1">
          <a:off x="20434300" y="12196521"/>
          <a:ext cx="889000" cy="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24664</xdr:rowOff>
    </xdr:from>
    <xdr:to>
      <xdr:col>112</xdr:col>
      <xdr:colOff>38100</xdr:colOff>
      <xdr:row>76</xdr:row>
      <xdr:rowOff>126264</xdr:rowOff>
    </xdr:to>
    <xdr:sp macro="" textlink="">
      <xdr:nvSpPr>
        <xdr:cNvPr id="864" name="フローチャート: 判断 863"/>
        <xdr:cNvSpPr/>
      </xdr:nvSpPr>
      <xdr:spPr>
        <a:xfrm>
          <a:off x="212725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117391</xdr:rowOff>
    </xdr:from>
    <xdr:ext cx="534377" cy="259045"/>
    <xdr:sp macro="" textlink="">
      <xdr:nvSpPr>
        <xdr:cNvPr id="865" name="テキスト ボックス 864"/>
        <xdr:cNvSpPr txBox="1"/>
      </xdr:nvSpPr>
      <xdr:spPr>
        <a:xfrm>
          <a:off x="21056111" y="131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47640</xdr:rowOff>
    </xdr:from>
    <xdr:to>
      <xdr:col>107</xdr:col>
      <xdr:colOff>50800</xdr:colOff>
      <xdr:row>71</xdr:row>
      <xdr:rowOff>115370</xdr:rowOff>
    </xdr:to>
    <xdr:cxnSp macro="">
      <xdr:nvCxnSpPr>
        <xdr:cNvPr id="866" name="直線コネクタ 865"/>
        <xdr:cNvCxnSpPr/>
      </xdr:nvCxnSpPr>
      <xdr:spPr>
        <a:xfrm flipV="1">
          <a:off x="19545300" y="12220590"/>
          <a:ext cx="889000" cy="6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31325</xdr:rowOff>
    </xdr:from>
    <xdr:to>
      <xdr:col>107</xdr:col>
      <xdr:colOff>101600</xdr:colOff>
      <xdr:row>76</xdr:row>
      <xdr:rowOff>132925</xdr:rowOff>
    </xdr:to>
    <xdr:sp macro="" textlink="">
      <xdr:nvSpPr>
        <xdr:cNvPr id="867" name="フローチャート: 判断 866"/>
        <xdr:cNvSpPr/>
      </xdr:nvSpPr>
      <xdr:spPr>
        <a:xfrm>
          <a:off x="20383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124052</xdr:rowOff>
    </xdr:from>
    <xdr:ext cx="534377" cy="259045"/>
    <xdr:sp macro="" textlink="">
      <xdr:nvSpPr>
        <xdr:cNvPr id="868" name="テキスト ボックス 867"/>
        <xdr:cNvSpPr txBox="1"/>
      </xdr:nvSpPr>
      <xdr:spPr>
        <a:xfrm>
          <a:off x="20167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115370</xdr:rowOff>
    </xdr:from>
    <xdr:to>
      <xdr:col>102</xdr:col>
      <xdr:colOff>114300</xdr:colOff>
      <xdr:row>72</xdr:row>
      <xdr:rowOff>41859</xdr:rowOff>
    </xdr:to>
    <xdr:cxnSp macro="">
      <xdr:nvCxnSpPr>
        <xdr:cNvPr id="869" name="直線コネクタ 868"/>
        <xdr:cNvCxnSpPr/>
      </xdr:nvCxnSpPr>
      <xdr:spPr>
        <a:xfrm flipV="1">
          <a:off x="18656300" y="12288320"/>
          <a:ext cx="889000" cy="9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35897</xdr:rowOff>
    </xdr:from>
    <xdr:to>
      <xdr:col>102</xdr:col>
      <xdr:colOff>165100</xdr:colOff>
      <xdr:row>76</xdr:row>
      <xdr:rowOff>137497</xdr:rowOff>
    </xdr:to>
    <xdr:sp macro="" textlink="">
      <xdr:nvSpPr>
        <xdr:cNvPr id="870" name="フローチャート: 判断 869"/>
        <xdr:cNvSpPr/>
      </xdr:nvSpPr>
      <xdr:spPr>
        <a:xfrm>
          <a:off x="19494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128624</xdr:rowOff>
    </xdr:from>
    <xdr:ext cx="534377" cy="259045"/>
    <xdr:sp macro="" textlink="">
      <xdr:nvSpPr>
        <xdr:cNvPr id="871" name="テキスト ボックス 870"/>
        <xdr:cNvSpPr txBox="1"/>
      </xdr:nvSpPr>
      <xdr:spPr>
        <a:xfrm>
          <a:off x="19278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117770</xdr:rowOff>
    </xdr:from>
    <xdr:to>
      <xdr:col>98</xdr:col>
      <xdr:colOff>38100</xdr:colOff>
      <xdr:row>77</xdr:row>
      <xdr:rowOff>47920</xdr:rowOff>
    </xdr:to>
    <xdr:sp macro="" textlink="">
      <xdr:nvSpPr>
        <xdr:cNvPr id="872" name="フローチャート: 判断 871"/>
        <xdr:cNvSpPr/>
      </xdr:nvSpPr>
      <xdr:spPr>
        <a:xfrm>
          <a:off x="18605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39047</xdr:rowOff>
    </xdr:from>
    <xdr:ext cx="534377" cy="259045"/>
    <xdr:sp macro="" textlink="">
      <xdr:nvSpPr>
        <xdr:cNvPr id="873" name="テキスト ボックス 872"/>
        <xdr:cNvSpPr txBox="1"/>
      </xdr:nvSpPr>
      <xdr:spPr>
        <a:xfrm>
          <a:off x="18389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129754</xdr:rowOff>
    </xdr:from>
    <xdr:to>
      <xdr:col>116</xdr:col>
      <xdr:colOff>114300</xdr:colOff>
      <xdr:row>75</xdr:row>
      <xdr:rowOff>59904</xdr:rowOff>
    </xdr:to>
    <xdr:sp macro="" textlink="">
      <xdr:nvSpPr>
        <xdr:cNvPr id="879" name="楕円 878"/>
        <xdr:cNvSpPr/>
      </xdr:nvSpPr>
      <xdr:spPr>
        <a:xfrm>
          <a:off x="22110700" y="128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152631</xdr:rowOff>
    </xdr:from>
    <xdr:ext cx="534377" cy="259045"/>
    <xdr:sp macro="" textlink="">
      <xdr:nvSpPr>
        <xdr:cNvPr id="880" name="繰出金該当値テキスト"/>
        <xdr:cNvSpPr txBox="1"/>
      </xdr:nvSpPr>
      <xdr:spPr>
        <a:xfrm>
          <a:off x="22212300" y="126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144221</xdr:rowOff>
    </xdr:from>
    <xdr:to>
      <xdr:col>112</xdr:col>
      <xdr:colOff>38100</xdr:colOff>
      <xdr:row>71</xdr:row>
      <xdr:rowOff>74371</xdr:rowOff>
    </xdr:to>
    <xdr:sp macro="" textlink="">
      <xdr:nvSpPr>
        <xdr:cNvPr id="881" name="楕円 880"/>
        <xdr:cNvSpPr/>
      </xdr:nvSpPr>
      <xdr:spPr>
        <a:xfrm>
          <a:off x="21272500" y="121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90898</xdr:rowOff>
    </xdr:from>
    <xdr:ext cx="534377" cy="259045"/>
    <xdr:sp macro="" textlink="">
      <xdr:nvSpPr>
        <xdr:cNvPr id="882" name="テキスト ボックス 881"/>
        <xdr:cNvSpPr txBox="1"/>
      </xdr:nvSpPr>
      <xdr:spPr>
        <a:xfrm>
          <a:off x="21056111" y="119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168290</xdr:rowOff>
    </xdr:from>
    <xdr:to>
      <xdr:col>107</xdr:col>
      <xdr:colOff>101600</xdr:colOff>
      <xdr:row>71</xdr:row>
      <xdr:rowOff>98440</xdr:rowOff>
    </xdr:to>
    <xdr:sp macro="" textlink="">
      <xdr:nvSpPr>
        <xdr:cNvPr id="883" name="楕円 882"/>
        <xdr:cNvSpPr/>
      </xdr:nvSpPr>
      <xdr:spPr>
        <a:xfrm>
          <a:off x="20383500" y="121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114967</xdr:rowOff>
    </xdr:from>
    <xdr:ext cx="534377" cy="259045"/>
    <xdr:sp macro="" textlink="">
      <xdr:nvSpPr>
        <xdr:cNvPr id="884" name="テキスト ボックス 883"/>
        <xdr:cNvSpPr txBox="1"/>
      </xdr:nvSpPr>
      <xdr:spPr>
        <a:xfrm>
          <a:off x="20167111" y="119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64570</xdr:rowOff>
    </xdr:from>
    <xdr:to>
      <xdr:col>102</xdr:col>
      <xdr:colOff>165100</xdr:colOff>
      <xdr:row>71</xdr:row>
      <xdr:rowOff>166170</xdr:rowOff>
    </xdr:to>
    <xdr:sp macro="" textlink="">
      <xdr:nvSpPr>
        <xdr:cNvPr id="885" name="楕円 884"/>
        <xdr:cNvSpPr/>
      </xdr:nvSpPr>
      <xdr:spPr>
        <a:xfrm>
          <a:off x="19494500" y="122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11247</xdr:rowOff>
    </xdr:from>
    <xdr:ext cx="534377" cy="259045"/>
    <xdr:sp macro="" textlink="">
      <xdr:nvSpPr>
        <xdr:cNvPr id="886" name="テキスト ボックス 885"/>
        <xdr:cNvSpPr txBox="1"/>
      </xdr:nvSpPr>
      <xdr:spPr>
        <a:xfrm>
          <a:off x="19278111" y="120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162509</xdr:rowOff>
    </xdr:from>
    <xdr:to>
      <xdr:col>98</xdr:col>
      <xdr:colOff>38100</xdr:colOff>
      <xdr:row>72</xdr:row>
      <xdr:rowOff>92659</xdr:rowOff>
    </xdr:to>
    <xdr:sp macro="" textlink="">
      <xdr:nvSpPr>
        <xdr:cNvPr id="887" name="楕円 886"/>
        <xdr:cNvSpPr/>
      </xdr:nvSpPr>
      <xdr:spPr>
        <a:xfrm>
          <a:off x="18605500" y="123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109186</xdr:rowOff>
    </xdr:from>
    <xdr:ext cx="534377" cy="259045"/>
    <xdr:sp macro="" textlink="">
      <xdr:nvSpPr>
        <xdr:cNvPr id="888" name="テキスト ボックス 887"/>
        <xdr:cNvSpPr txBox="1"/>
      </xdr:nvSpPr>
      <xdr:spPr>
        <a:xfrm>
          <a:off x="18389111" y="121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和歌山市の各性質別歳出については、類似団体内平均値と比較すると、主に人件費、扶助費、公債費、繰出金で住民一人当たりのコストが多くなっている。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年度においては、上記</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つのコストは減少となっており、今後も引き続き抑制に努める。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繰出金については、平成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年度まで一般会計から下水道事業へ支出していた繰出金が、平成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年度から補助費等での支出となったため、平成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年度で大きく減少したが、類似団体内平均値と比較すると、依然としてコストは高くなっている。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368,835
365,394
208.84
151,212,422
149,899,273
385,502
79,033,709
177,188,095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30843</xdr:rowOff>
    </xdr:from>
    <xdr:to>
      <xdr:col>24</xdr:col>
      <xdr:colOff>63500</xdr:colOff>
      <xdr:row>32</xdr:row>
      <xdr:rowOff>50437</xdr:rowOff>
    </xdr:to>
    <xdr:cxnSp macro="">
      <xdr:nvCxnSpPr>
        <xdr:cNvPr id="63" name="直線コネクタ 62"/>
        <xdr:cNvCxnSpPr/>
      </xdr:nvCxnSpPr>
      <xdr:spPr>
        <a:xfrm flipV="1">
          <a:off x="3797300" y="55172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50437</xdr:rowOff>
    </xdr:from>
    <xdr:to>
      <xdr:col>19</xdr:col>
      <xdr:colOff>177800</xdr:colOff>
      <xdr:row>32</xdr:row>
      <xdr:rowOff>127726</xdr:rowOff>
    </xdr:to>
    <xdr:cxnSp macro="">
      <xdr:nvCxnSpPr>
        <xdr:cNvPr id="66" name="直線コネクタ 65"/>
        <xdr:cNvCxnSpPr/>
      </xdr:nvCxnSpPr>
      <xdr:spPr>
        <a:xfrm flipV="1">
          <a:off x="2908300" y="5536837"/>
          <a:ext cx="8890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153307</xdr:rowOff>
    </xdr:from>
    <xdr:to>
      <xdr:col>15</xdr:col>
      <xdr:colOff>50800</xdr:colOff>
      <xdr:row>32</xdr:row>
      <xdr:rowOff>127726</xdr:rowOff>
    </xdr:to>
    <xdr:cxnSp macro="">
      <xdr:nvCxnSpPr>
        <xdr:cNvPr id="69" name="直線コネクタ 68"/>
        <xdr:cNvCxnSpPr/>
      </xdr:nvCxnSpPr>
      <xdr:spPr>
        <a:xfrm>
          <a:off x="2019300" y="5468257"/>
          <a:ext cx="8890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153307</xdr:rowOff>
    </xdr:from>
    <xdr:to>
      <xdr:col>10</xdr:col>
      <xdr:colOff>114300</xdr:colOff>
      <xdr:row>33</xdr:row>
      <xdr:rowOff>1996</xdr:rowOff>
    </xdr:to>
    <xdr:cxnSp macro="">
      <xdr:nvCxnSpPr>
        <xdr:cNvPr id="72" name="直線コネクタ 71"/>
        <xdr:cNvCxnSpPr/>
      </xdr:nvCxnSpPr>
      <xdr:spPr>
        <a:xfrm flipV="1">
          <a:off x="1130300" y="5468257"/>
          <a:ext cx="889000" cy="19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151493</xdr:rowOff>
    </xdr:from>
    <xdr:to>
      <xdr:col>24</xdr:col>
      <xdr:colOff>114300</xdr:colOff>
      <xdr:row>32</xdr:row>
      <xdr:rowOff>81643</xdr:rowOff>
    </xdr:to>
    <xdr:sp macro="" textlink="">
      <xdr:nvSpPr>
        <xdr:cNvPr id="82" name="楕円 81"/>
        <xdr:cNvSpPr/>
      </xdr:nvSpPr>
      <xdr:spPr>
        <a:xfrm>
          <a:off x="4584700" y="5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2920</xdr:rowOff>
    </xdr:from>
    <xdr:ext cx="469744" cy="259045"/>
    <xdr:sp macro="" textlink="">
      <xdr:nvSpPr>
        <xdr:cNvPr id="83" name="議会費該当値テキスト"/>
        <xdr:cNvSpPr txBox="1"/>
      </xdr:nvSpPr>
      <xdr:spPr>
        <a:xfrm>
          <a:off x="4686300"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171087</xdr:rowOff>
    </xdr:from>
    <xdr:to>
      <xdr:col>20</xdr:col>
      <xdr:colOff>38100</xdr:colOff>
      <xdr:row>32</xdr:row>
      <xdr:rowOff>101237</xdr:rowOff>
    </xdr:to>
    <xdr:sp macro="" textlink="">
      <xdr:nvSpPr>
        <xdr:cNvPr id="84" name="楕円 83"/>
        <xdr:cNvSpPr/>
      </xdr:nvSpPr>
      <xdr:spPr>
        <a:xfrm>
          <a:off x="3746500" y="5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117764</xdr:rowOff>
    </xdr:from>
    <xdr:ext cx="469744" cy="259045"/>
    <xdr:sp macro="" textlink="">
      <xdr:nvSpPr>
        <xdr:cNvPr id="85" name="テキスト ボックス 84"/>
        <xdr:cNvSpPr txBox="1"/>
      </xdr:nvSpPr>
      <xdr:spPr>
        <a:xfrm>
          <a:off x="3562428" y="52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76926</xdr:rowOff>
    </xdr:from>
    <xdr:to>
      <xdr:col>15</xdr:col>
      <xdr:colOff>101600</xdr:colOff>
      <xdr:row>33</xdr:row>
      <xdr:rowOff>7076</xdr:rowOff>
    </xdr:to>
    <xdr:sp macro="" textlink="">
      <xdr:nvSpPr>
        <xdr:cNvPr id="86" name="楕円 85"/>
        <xdr:cNvSpPr/>
      </xdr:nvSpPr>
      <xdr:spPr>
        <a:xfrm>
          <a:off x="2857500" y="55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23603</xdr:rowOff>
    </xdr:from>
    <xdr:ext cx="469744" cy="259045"/>
    <xdr:sp macro="" textlink="">
      <xdr:nvSpPr>
        <xdr:cNvPr id="87" name="テキスト ボックス 86"/>
        <xdr:cNvSpPr txBox="1"/>
      </xdr:nvSpPr>
      <xdr:spPr>
        <a:xfrm>
          <a:off x="2673428" y="53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102507</xdr:rowOff>
    </xdr:from>
    <xdr:to>
      <xdr:col>10</xdr:col>
      <xdr:colOff>165100</xdr:colOff>
      <xdr:row>32</xdr:row>
      <xdr:rowOff>32657</xdr:rowOff>
    </xdr:to>
    <xdr:sp macro="" textlink="">
      <xdr:nvSpPr>
        <xdr:cNvPr id="88" name="楕円 87"/>
        <xdr:cNvSpPr/>
      </xdr:nvSpPr>
      <xdr:spPr>
        <a:xfrm>
          <a:off x="1968500" y="54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49184</xdr:rowOff>
    </xdr:from>
    <xdr:ext cx="469744" cy="259045"/>
    <xdr:sp macro="" textlink="">
      <xdr:nvSpPr>
        <xdr:cNvPr id="89" name="テキスト ボックス 88"/>
        <xdr:cNvSpPr txBox="1"/>
      </xdr:nvSpPr>
      <xdr:spPr>
        <a:xfrm>
          <a:off x="1784428" y="51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122646</xdr:rowOff>
    </xdr:from>
    <xdr:to>
      <xdr:col>6</xdr:col>
      <xdr:colOff>38100</xdr:colOff>
      <xdr:row>33</xdr:row>
      <xdr:rowOff>52796</xdr:rowOff>
    </xdr:to>
    <xdr:sp macro="" textlink="">
      <xdr:nvSpPr>
        <xdr:cNvPr id="90" name="楕円 89"/>
        <xdr:cNvSpPr/>
      </xdr:nvSpPr>
      <xdr:spPr>
        <a:xfrm>
          <a:off x="1079500" y="56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69323</xdr:rowOff>
    </xdr:from>
    <xdr:ext cx="469744" cy="259045"/>
    <xdr:sp macro="" textlink="">
      <xdr:nvSpPr>
        <xdr:cNvPr id="91" name="テキスト ボックス 90"/>
        <xdr:cNvSpPr txBox="1"/>
      </xdr:nvSpPr>
      <xdr:spPr>
        <a:xfrm>
          <a:off x="895428"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84287</xdr:rowOff>
    </xdr:from>
    <xdr:to>
      <xdr:col>24</xdr:col>
      <xdr:colOff>63500</xdr:colOff>
      <xdr:row>57</xdr:row>
      <xdr:rowOff>105708</xdr:rowOff>
    </xdr:to>
    <xdr:cxnSp macro="">
      <xdr:nvCxnSpPr>
        <xdr:cNvPr id="119" name="直線コネクタ 118"/>
        <xdr:cNvCxnSpPr/>
      </xdr:nvCxnSpPr>
      <xdr:spPr>
        <a:xfrm>
          <a:off x="3797300" y="9856937"/>
          <a:ext cx="8382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108519</xdr:rowOff>
    </xdr:from>
    <xdr:to>
      <xdr:col>19</xdr:col>
      <xdr:colOff>177800</xdr:colOff>
      <xdr:row>57</xdr:row>
      <xdr:rowOff>84287</xdr:rowOff>
    </xdr:to>
    <xdr:cxnSp macro="">
      <xdr:nvCxnSpPr>
        <xdr:cNvPr id="122" name="直線コネクタ 121"/>
        <xdr:cNvCxnSpPr/>
      </xdr:nvCxnSpPr>
      <xdr:spPr>
        <a:xfrm>
          <a:off x="2908300" y="9538269"/>
          <a:ext cx="889000" cy="3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108519</xdr:rowOff>
    </xdr:from>
    <xdr:to>
      <xdr:col>15</xdr:col>
      <xdr:colOff>50800</xdr:colOff>
      <xdr:row>56</xdr:row>
      <xdr:rowOff>135791</xdr:rowOff>
    </xdr:to>
    <xdr:cxnSp macro="">
      <xdr:nvCxnSpPr>
        <xdr:cNvPr id="125" name="直線コネクタ 124"/>
        <xdr:cNvCxnSpPr/>
      </xdr:nvCxnSpPr>
      <xdr:spPr>
        <a:xfrm flipV="1">
          <a:off x="2019300" y="9538269"/>
          <a:ext cx="889000" cy="1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135791</xdr:rowOff>
    </xdr:from>
    <xdr:to>
      <xdr:col>10</xdr:col>
      <xdr:colOff>114300</xdr:colOff>
      <xdr:row>57</xdr:row>
      <xdr:rowOff>38705</xdr:rowOff>
    </xdr:to>
    <xdr:cxnSp macro="">
      <xdr:nvCxnSpPr>
        <xdr:cNvPr id="128" name="直線コネクタ 127"/>
        <xdr:cNvCxnSpPr/>
      </xdr:nvCxnSpPr>
      <xdr:spPr>
        <a:xfrm flipV="1">
          <a:off x="1130300" y="9736991"/>
          <a:ext cx="889000" cy="7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54908</xdr:rowOff>
    </xdr:from>
    <xdr:to>
      <xdr:col>24</xdr:col>
      <xdr:colOff>114300</xdr:colOff>
      <xdr:row>57</xdr:row>
      <xdr:rowOff>156508</xdr:rowOff>
    </xdr:to>
    <xdr:sp macro="" textlink="">
      <xdr:nvSpPr>
        <xdr:cNvPr id="138" name="楕円 137"/>
        <xdr:cNvSpPr/>
      </xdr:nvSpPr>
      <xdr:spPr>
        <a:xfrm>
          <a:off x="4584700" y="98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33335</xdr:rowOff>
    </xdr:from>
    <xdr:ext cx="534377" cy="259045"/>
    <xdr:sp macro="" textlink="">
      <xdr:nvSpPr>
        <xdr:cNvPr id="139" name="総務費該当値テキスト"/>
        <xdr:cNvSpPr txBox="1"/>
      </xdr:nvSpPr>
      <xdr:spPr>
        <a:xfrm>
          <a:off x="4686300" y="98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33487</xdr:rowOff>
    </xdr:from>
    <xdr:to>
      <xdr:col>20</xdr:col>
      <xdr:colOff>38100</xdr:colOff>
      <xdr:row>57</xdr:row>
      <xdr:rowOff>135087</xdr:rowOff>
    </xdr:to>
    <xdr:sp macro="" textlink="">
      <xdr:nvSpPr>
        <xdr:cNvPr id="140" name="楕円 139"/>
        <xdr:cNvSpPr/>
      </xdr:nvSpPr>
      <xdr:spPr>
        <a:xfrm>
          <a:off x="3746500" y="980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126214</xdr:rowOff>
    </xdr:from>
    <xdr:ext cx="534377" cy="259045"/>
    <xdr:sp macro="" textlink="">
      <xdr:nvSpPr>
        <xdr:cNvPr id="141" name="テキスト ボックス 140"/>
        <xdr:cNvSpPr txBox="1"/>
      </xdr:nvSpPr>
      <xdr:spPr>
        <a:xfrm>
          <a:off x="3530111" y="989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57719</xdr:rowOff>
    </xdr:from>
    <xdr:to>
      <xdr:col>15</xdr:col>
      <xdr:colOff>101600</xdr:colOff>
      <xdr:row>55</xdr:row>
      <xdr:rowOff>159319</xdr:rowOff>
    </xdr:to>
    <xdr:sp macro="" textlink="">
      <xdr:nvSpPr>
        <xdr:cNvPr id="142" name="楕円 141"/>
        <xdr:cNvSpPr/>
      </xdr:nvSpPr>
      <xdr:spPr>
        <a:xfrm>
          <a:off x="2857500" y="948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4396</xdr:rowOff>
    </xdr:from>
    <xdr:ext cx="534377" cy="259045"/>
    <xdr:sp macro="" textlink="">
      <xdr:nvSpPr>
        <xdr:cNvPr id="143" name="テキスト ボックス 142"/>
        <xdr:cNvSpPr txBox="1"/>
      </xdr:nvSpPr>
      <xdr:spPr>
        <a:xfrm>
          <a:off x="2641111" y="92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84991</xdr:rowOff>
    </xdr:from>
    <xdr:to>
      <xdr:col>10</xdr:col>
      <xdr:colOff>165100</xdr:colOff>
      <xdr:row>57</xdr:row>
      <xdr:rowOff>15141</xdr:rowOff>
    </xdr:to>
    <xdr:sp macro="" textlink="">
      <xdr:nvSpPr>
        <xdr:cNvPr id="144" name="楕円 143"/>
        <xdr:cNvSpPr/>
      </xdr:nvSpPr>
      <xdr:spPr>
        <a:xfrm>
          <a:off x="1968500" y="96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6268</xdr:rowOff>
    </xdr:from>
    <xdr:ext cx="534377" cy="259045"/>
    <xdr:sp macro="" textlink="">
      <xdr:nvSpPr>
        <xdr:cNvPr id="145" name="テキスト ボックス 144"/>
        <xdr:cNvSpPr txBox="1"/>
      </xdr:nvSpPr>
      <xdr:spPr>
        <a:xfrm>
          <a:off x="1752111" y="97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159355</xdr:rowOff>
    </xdr:from>
    <xdr:to>
      <xdr:col>6</xdr:col>
      <xdr:colOff>38100</xdr:colOff>
      <xdr:row>57</xdr:row>
      <xdr:rowOff>89505</xdr:rowOff>
    </xdr:to>
    <xdr:sp macro="" textlink="">
      <xdr:nvSpPr>
        <xdr:cNvPr id="146" name="楕円 145"/>
        <xdr:cNvSpPr/>
      </xdr:nvSpPr>
      <xdr:spPr>
        <a:xfrm>
          <a:off x="1079500" y="97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80632</xdr:rowOff>
    </xdr:from>
    <xdr:ext cx="534377" cy="259045"/>
    <xdr:sp macro="" textlink="">
      <xdr:nvSpPr>
        <xdr:cNvPr id="147" name="テキスト ボックス 146"/>
        <xdr:cNvSpPr txBox="1"/>
      </xdr:nvSpPr>
      <xdr:spPr>
        <a:xfrm>
          <a:off x="863111" y="98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155156</xdr:rowOff>
    </xdr:from>
    <xdr:to>
      <xdr:col>24</xdr:col>
      <xdr:colOff>63500</xdr:colOff>
      <xdr:row>74</xdr:row>
      <xdr:rowOff>167653</xdr:rowOff>
    </xdr:to>
    <xdr:cxnSp macro="">
      <xdr:nvCxnSpPr>
        <xdr:cNvPr id="177" name="直線コネクタ 176"/>
        <xdr:cNvCxnSpPr/>
      </xdr:nvCxnSpPr>
      <xdr:spPr>
        <a:xfrm>
          <a:off x="3797300" y="12842456"/>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155156</xdr:rowOff>
    </xdr:from>
    <xdr:to>
      <xdr:col>19</xdr:col>
      <xdr:colOff>177800</xdr:colOff>
      <xdr:row>75</xdr:row>
      <xdr:rowOff>19672</xdr:rowOff>
    </xdr:to>
    <xdr:cxnSp macro="">
      <xdr:nvCxnSpPr>
        <xdr:cNvPr id="180" name="直線コネクタ 179"/>
        <xdr:cNvCxnSpPr/>
      </xdr:nvCxnSpPr>
      <xdr:spPr>
        <a:xfrm flipV="1">
          <a:off x="2908300" y="12842456"/>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19672</xdr:rowOff>
    </xdr:from>
    <xdr:to>
      <xdr:col>15</xdr:col>
      <xdr:colOff>50800</xdr:colOff>
      <xdr:row>75</xdr:row>
      <xdr:rowOff>82296</xdr:rowOff>
    </xdr:to>
    <xdr:cxnSp macro="">
      <xdr:nvCxnSpPr>
        <xdr:cNvPr id="183" name="直線コネクタ 182"/>
        <xdr:cNvCxnSpPr/>
      </xdr:nvCxnSpPr>
      <xdr:spPr>
        <a:xfrm flipV="1">
          <a:off x="2019300" y="12878422"/>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82296</xdr:rowOff>
    </xdr:from>
    <xdr:to>
      <xdr:col>10</xdr:col>
      <xdr:colOff>114300</xdr:colOff>
      <xdr:row>75</xdr:row>
      <xdr:rowOff>162789</xdr:rowOff>
    </xdr:to>
    <xdr:cxnSp macro="">
      <xdr:nvCxnSpPr>
        <xdr:cNvPr id="186" name="直線コネクタ 185"/>
        <xdr:cNvCxnSpPr/>
      </xdr:nvCxnSpPr>
      <xdr:spPr>
        <a:xfrm flipV="1">
          <a:off x="1130300" y="12941046"/>
          <a:ext cx="8890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116853</xdr:rowOff>
    </xdr:from>
    <xdr:to>
      <xdr:col>24</xdr:col>
      <xdr:colOff>114300</xdr:colOff>
      <xdr:row>75</xdr:row>
      <xdr:rowOff>47003</xdr:rowOff>
    </xdr:to>
    <xdr:sp macro="" textlink="">
      <xdr:nvSpPr>
        <xdr:cNvPr id="196" name="楕円 195"/>
        <xdr:cNvSpPr/>
      </xdr:nvSpPr>
      <xdr:spPr>
        <a:xfrm>
          <a:off x="4584700" y="128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139730</xdr:rowOff>
    </xdr:from>
    <xdr:ext cx="599010" cy="259045"/>
    <xdr:sp macro="" textlink="">
      <xdr:nvSpPr>
        <xdr:cNvPr id="197" name="民生費該当値テキスト"/>
        <xdr:cNvSpPr txBox="1"/>
      </xdr:nvSpPr>
      <xdr:spPr>
        <a:xfrm>
          <a:off x="4686300" y="1265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104356</xdr:rowOff>
    </xdr:from>
    <xdr:to>
      <xdr:col>20</xdr:col>
      <xdr:colOff>38100</xdr:colOff>
      <xdr:row>75</xdr:row>
      <xdr:rowOff>34506</xdr:rowOff>
    </xdr:to>
    <xdr:sp macro="" textlink="">
      <xdr:nvSpPr>
        <xdr:cNvPr id="198" name="楕円 197"/>
        <xdr:cNvSpPr/>
      </xdr:nvSpPr>
      <xdr:spPr>
        <a:xfrm>
          <a:off x="3746500" y="127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51033</xdr:rowOff>
    </xdr:from>
    <xdr:ext cx="599010" cy="259045"/>
    <xdr:sp macro="" textlink="">
      <xdr:nvSpPr>
        <xdr:cNvPr id="199" name="テキスト ボックス 198"/>
        <xdr:cNvSpPr txBox="1"/>
      </xdr:nvSpPr>
      <xdr:spPr>
        <a:xfrm>
          <a:off x="3497795" y="1256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140322</xdr:rowOff>
    </xdr:from>
    <xdr:to>
      <xdr:col>15</xdr:col>
      <xdr:colOff>101600</xdr:colOff>
      <xdr:row>75</xdr:row>
      <xdr:rowOff>70472</xdr:rowOff>
    </xdr:to>
    <xdr:sp macro="" textlink="">
      <xdr:nvSpPr>
        <xdr:cNvPr id="200" name="楕円 199"/>
        <xdr:cNvSpPr/>
      </xdr:nvSpPr>
      <xdr:spPr>
        <a:xfrm>
          <a:off x="2857500" y="12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86999</xdr:rowOff>
    </xdr:from>
    <xdr:ext cx="599010" cy="259045"/>
    <xdr:sp macro="" textlink="">
      <xdr:nvSpPr>
        <xdr:cNvPr id="201" name="テキスト ボックス 200"/>
        <xdr:cNvSpPr txBox="1"/>
      </xdr:nvSpPr>
      <xdr:spPr>
        <a:xfrm>
          <a:off x="2608795" y="126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31496</xdr:rowOff>
    </xdr:from>
    <xdr:to>
      <xdr:col>10</xdr:col>
      <xdr:colOff>165100</xdr:colOff>
      <xdr:row>75</xdr:row>
      <xdr:rowOff>133096</xdr:rowOff>
    </xdr:to>
    <xdr:sp macro="" textlink="">
      <xdr:nvSpPr>
        <xdr:cNvPr id="202" name="楕円 201"/>
        <xdr:cNvSpPr/>
      </xdr:nvSpPr>
      <xdr:spPr>
        <a:xfrm>
          <a:off x="1968500" y="128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149623</xdr:rowOff>
    </xdr:from>
    <xdr:ext cx="599010" cy="259045"/>
    <xdr:sp macro="" textlink="">
      <xdr:nvSpPr>
        <xdr:cNvPr id="203" name="テキスト ボックス 202"/>
        <xdr:cNvSpPr txBox="1"/>
      </xdr:nvSpPr>
      <xdr:spPr>
        <a:xfrm>
          <a:off x="1719795" y="126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111989</xdr:rowOff>
    </xdr:from>
    <xdr:to>
      <xdr:col>6</xdr:col>
      <xdr:colOff>38100</xdr:colOff>
      <xdr:row>76</xdr:row>
      <xdr:rowOff>42139</xdr:rowOff>
    </xdr:to>
    <xdr:sp macro="" textlink="">
      <xdr:nvSpPr>
        <xdr:cNvPr id="204" name="楕円 203"/>
        <xdr:cNvSpPr/>
      </xdr:nvSpPr>
      <xdr:spPr>
        <a:xfrm>
          <a:off x="1079500" y="129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58666</xdr:rowOff>
    </xdr:from>
    <xdr:ext cx="599010" cy="259045"/>
    <xdr:sp macro="" textlink="">
      <xdr:nvSpPr>
        <xdr:cNvPr id="205" name="テキスト ボックス 204"/>
        <xdr:cNvSpPr txBox="1"/>
      </xdr:nvSpPr>
      <xdr:spPr>
        <a:xfrm>
          <a:off x="830795" y="127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78761</xdr:rowOff>
    </xdr:from>
    <xdr:to>
      <xdr:col>24</xdr:col>
      <xdr:colOff>63500</xdr:colOff>
      <xdr:row>98</xdr:row>
      <xdr:rowOff>105246</xdr:rowOff>
    </xdr:to>
    <xdr:cxnSp macro="">
      <xdr:nvCxnSpPr>
        <xdr:cNvPr id="237" name="直線コネクタ 236"/>
        <xdr:cNvCxnSpPr/>
      </xdr:nvCxnSpPr>
      <xdr:spPr>
        <a:xfrm flipV="1">
          <a:off x="3797300" y="16880861"/>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16549</xdr:rowOff>
    </xdr:from>
    <xdr:to>
      <xdr:col>19</xdr:col>
      <xdr:colOff>177800</xdr:colOff>
      <xdr:row>98</xdr:row>
      <xdr:rowOff>105246</xdr:rowOff>
    </xdr:to>
    <xdr:cxnSp macro="">
      <xdr:nvCxnSpPr>
        <xdr:cNvPr id="240" name="直線コネクタ 239"/>
        <xdr:cNvCxnSpPr/>
      </xdr:nvCxnSpPr>
      <xdr:spPr>
        <a:xfrm>
          <a:off x="2908300" y="16818649"/>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33041</xdr:rowOff>
    </xdr:from>
    <xdr:to>
      <xdr:col>15</xdr:col>
      <xdr:colOff>50800</xdr:colOff>
      <xdr:row>98</xdr:row>
      <xdr:rowOff>16549</xdr:rowOff>
    </xdr:to>
    <xdr:cxnSp macro="">
      <xdr:nvCxnSpPr>
        <xdr:cNvPr id="243" name="直線コネクタ 242"/>
        <xdr:cNvCxnSpPr/>
      </xdr:nvCxnSpPr>
      <xdr:spPr>
        <a:xfrm>
          <a:off x="2019300" y="16492241"/>
          <a:ext cx="889000" cy="32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23343</xdr:rowOff>
    </xdr:from>
    <xdr:to>
      <xdr:col>10</xdr:col>
      <xdr:colOff>114300</xdr:colOff>
      <xdr:row>96</xdr:row>
      <xdr:rowOff>33041</xdr:rowOff>
    </xdr:to>
    <xdr:cxnSp macro="">
      <xdr:nvCxnSpPr>
        <xdr:cNvPr id="246" name="直線コネクタ 245"/>
        <xdr:cNvCxnSpPr/>
      </xdr:nvCxnSpPr>
      <xdr:spPr>
        <a:xfrm>
          <a:off x="1130300" y="16482543"/>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27961</xdr:rowOff>
    </xdr:from>
    <xdr:to>
      <xdr:col>24</xdr:col>
      <xdr:colOff>114300</xdr:colOff>
      <xdr:row>98</xdr:row>
      <xdr:rowOff>129561</xdr:rowOff>
    </xdr:to>
    <xdr:sp macro="" textlink="">
      <xdr:nvSpPr>
        <xdr:cNvPr id="256" name="楕円 255"/>
        <xdr:cNvSpPr/>
      </xdr:nvSpPr>
      <xdr:spPr>
        <a:xfrm>
          <a:off x="4584700" y="168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6388</xdr:rowOff>
    </xdr:from>
    <xdr:ext cx="534377" cy="259045"/>
    <xdr:sp macro="" textlink="">
      <xdr:nvSpPr>
        <xdr:cNvPr id="257" name="衛生費該当値テキスト"/>
        <xdr:cNvSpPr txBox="1"/>
      </xdr:nvSpPr>
      <xdr:spPr>
        <a:xfrm>
          <a:off x="4686300" y="168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54446</xdr:rowOff>
    </xdr:from>
    <xdr:to>
      <xdr:col>20</xdr:col>
      <xdr:colOff>38100</xdr:colOff>
      <xdr:row>98</xdr:row>
      <xdr:rowOff>156046</xdr:rowOff>
    </xdr:to>
    <xdr:sp macro="" textlink="">
      <xdr:nvSpPr>
        <xdr:cNvPr id="258" name="楕円 257"/>
        <xdr:cNvSpPr/>
      </xdr:nvSpPr>
      <xdr:spPr>
        <a:xfrm>
          <a:off x="3746500" y="168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147173</xdr:rowOff>
    </xdr:from>
    <xdr:ext cx="534377" cy="259045"/>
    <xdr:sp macro="" textlink="">
      <xdr:nvSpPr>
        <xdr:cNvPr id="259" name="テキスト ボックス 258"/>
        <xdr:cNvSpPr txBox="1"/>
      </xdr:nvSpPr>
      <xdr:spPr>
        <a:xfrm>
          <a:off x="3530111" y="169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137199</xdr:rowOff>
    </xdr:from>
    <xdr:to>
      <xdr:col>15</xdr:col>
      <xdr:colOff>101600</xdr:colOff>
      <xdr:row>98</xdr:row>
      <xdr:rowOff>67349</xdr:rowOff>
    </xdr:to>
    <xdr:sp macro="" textlink="">
      <xdr:nvSpPr>
        <xdr:cNvPr id="260" name="楕円 259"/>
        <xdr:cNvSpPr/>
      </xdr:nvSpPr>
      <xdr:spPr>
        <a:xfrm>
          <a:off x="2857500" y="167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58476</xdr:rowOff>
    </xdr:from>
    <xdr:ext cx="534377" cy="259045"/>
    <xdr:sp macro="" textlink="">
      <xdr:nvSpPr>
        <xdr:cNvPr id="261" name="テキスト ボックス 260"/>
        <xdr:cNvSpPr txBox="1"/>
      </xdr:nvSpPr>
      <xdr:spPr>
        <a:xfrm>
          <a:off x="2641111" y="168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153691</xdr:rowOff>
    </xdr:from>
    <xdr:to>
      <xdr:col>10</xdr:col>
      <xdr:colOff>165100</xdr:colOff>
      <xdr:row>96</xdr:row>
      <xdr:rowOff>83841</xdr:rowOff>
    </xdr:to>
    <xdr:sp macro="" textlink="">
      <xdr:nvSpPr>
        <xdr:cNvPr id="262" name="楕円 261"/>
        <xdr:cNvSpPr/>
      </xdr:nvSpPr>
      <xdr:spPr>
        <a:xfrm>
          <a:off x="1968500" y="164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100368</xdr:rowOff>
    </xdr:from>
    <xdr:ext cx="534377" cy="259045"/>
    <xdr:sp macro="" textlink="">
      <xdr:nvSpPr>
        <xdr:cNvPr id="263" name="テキスト ボックス 262"/>
        <xdr:cNvSpPr txBox="1"/>
      </xdr:nvSpPr>
      <xdr:spPr>
        <a:xfrm>
          <a:off x="1752111" y="1621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143993</xdr:rowOff>
    </xdr:from>
    <xdr:to>
      <xdr:col>6</xdr:col>
      <xdr:colOff>38100</xdr:colOff>
      <xdr:row>96</xdr:row>
      <xdr:rowOff>74143</xdr:rowOff>
    </xdr:to>
    <xdr:sp macro="" textlink="">
      <xdr:nvSpPr>
        <xdr:cNvPr id="264" name="楕円 263"/>
        <xdr:cNvSpPr/>
      </xdr:nvSpPr>
      <xdr:spPr>
        <a:xfrm>
          <a:off x="1079500" y="16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90670</xdr:rowOff>
    </xdr:from>
    <xdr:ext cx="534377" cy="259045"/>
    <xdr:sp macro="" textlink="">
      <xdr:nvSpPr>
        <xdr:cNvPr id="265" name="テキスト ボックス 264"/>
        <xdr:cNvSpPr txBox="1"/>
      </xdr:nvSpPr>
      <xdr:spPr>
        <a:xfrm>
          <a:off x="863111" y="162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54204</xdr:rowOff>
    </xdr:from>
    <xdr:to>
      <xdr:col>55</xdr:col>
      <xdr:colOff>0</xdr:colOff>
      <xdr:row>37</xdr:row>
      <xdr:rowOff>62433</xdr:rowOff>
    </xdr:to>
    <xdr:cxnSp macro="">
      <xdr:nvCxnSpPr>
        <xdr:cNvPr id="292" name="直線コネクタ 291"/>
        <xdr:cNvCxnSpPr/>
      </xdr:nvCxnSpPr>
      <xdr:spPr>
        <a:xfrm flipV="1">
          <a:off x="9639300" y="639785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53289</xdr:rowOff>
    </xdr:from>
    <xdr:to>
      <xdr:col>50</xdr:col>
      <xdr:colOff>114300</xdr:colOff>
      <xdr:row>37</xdr:row>
      <xdr:rowOff>62433</xdr:rowOff>
    </xdr:to>
    <xdr:cxnSp macro="">
      <xdr:nvCxnSpPr>
        <xdr:cNvPr id="295" name="直線コネクタ 294"/>
        <xdr:cNvCxnSpPr/>
      </xdr:nvCxnSpPr>
      <xdr:spPr>
        <a:xfrm>
          <a:off x="8750300" y="639693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53289</xdr:rowOff>
    </xdr:from>
    <xdr:to>
      <xdr:col>45</xdr:col>
      <xdr:colOff>177800</xdr:colOff>
      <xdr:row>37</xdr:row>
      <xdr:rowOff>54661</xdr:rowOff>
    </xdr:to>
    <xdr:cxnSp macro="">
      <xdr:nvCxnSpPr>
        <xdr:cNvPr id="298" name="直線コネクタ 297"/>
        <xdr:cNvCxnSpPr/>
      </xdr:nvCxnSpPr>
      <xdr:spPr>
        <a:xfrm flipV="1">
          <a:off x="7861300" y="639693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155702</xdr:rowOff>
    </xdr:from>
    <xdr:to>
      <xdr:col>41</xdr:col>
      <xdr:colOff>50800</xdr:colOff>
      <xdr:row>37</xdr:row>
      <xdr:rowOff>54661</xdr:rowOff>
    </xdr:to>
    <xdr:cxnSp macro="">
      <xdr:nvCxnSpPr>
        <xdr:cNvPr id="301" name="直線コネクタ 300"/>
        <xdr:cNvCxnSpPr/>
      </xdr:nvCxnSpPr>
      <xdr:spPr>
        <a:xfrm>
          <a:off x="6972300" y="632790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3404</xdr:rowOff>
    </xdr:from>
    <xdr:to>
      <xdr:col>55</xdr:col>
      <xdr:colOff>50800</xdr:colOff>
      <xdr:row>37</xdr:row>
      <xdr:rowOff>105004</xdr:rowOff>
    </xdr:to>
    <xdr:sp macro="" textlink="">
      <xdr:nvSpPr>
        <xdr:cNvPr id="311" name="楕円 310"/>
        <xdr:cNvSpPr/>
      </xdr:nvSpPr>
      <xdr:spPr>
        <a:xfrm>
          <a:off x="104267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153281</xdr:rowOff>
    </xdr:from>
    <xdr:ext cx="378565" cy="259045"/>
    <xdr:sp macro="" textlink="">
      <xdr:nvSpPr>
        <xdr:cNvPr id="312" name="労働費該当値テキスト"/>
        <xdr:cNvSpPr txBox="1"/>
      </xdr:nvSpPr>
      <xdr:spPr>
        <a:xfrm>
          <a:off x="10528300"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11633</xdr:rowOff>
    </xdr:from>
    <xdr:to>
      <xdr:col>50</xdr:col>
      <xdr:colOff>165100</xdr:colOff>
      <xdr:row>37</xdr:row>
      <xdr:rowOff>113233</xdr:rowOff>
    </xdr:to>
    <xdr:sp macro="" textlink="">
      <xdr:nvSpPr>
        <xdr:cNvPr id="313" name="楕円 312"/>
        <xdr:cNvSpPr/>
      </xdr:nvSpPr>
      <xdr:spPr>
        <a:xfrm>
          <a:off x="9588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104360</xdr:rowOff>
    </xdr:from>
    <xdr:ext cx="378565" cy="259045"/>
    <xdr:sp macro="" textlink="">
      <xdr:nvSpPr>
        <xdr:cNvPr id="314" name="テキスト ボックス 313"/>
        <xdr:cNvSpPr txBox="1"/>
      </xdr:nvSpPr>
      <xdr:spPr>
        <a:xfrm>
          <a:off x="9450017" y="64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2489</xdr:rowOff>
    </xdr:from>
    <xdr:to>
      <xdr:col>46</xdr:col>
      <xdr:colOff>38100</xdr:colOff>
      <xdr:row>37</xdr:row>
      <xdr:rowOff>104089</xdr:rowOff>
    </xdr:to>
    <xdr:sp macro="" textlink="">
      <xdr:nvSpPr>
        <xdr:cNvPr id="315" name="楕円 314"/>
        <xdr:cNvSpPr/>
      </xdr:nvSpPr>
      <xdr:spPr>
        <a:xfrm>
          <a:off x="8699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95216</xdr:rowOff>
    </xdr:from>
    <xdr:ext cx="378565" cy="259045"/>
    <xdr:sp macro="" textlink="">
      <xdr:nvSpPr>
        <xdr:cNvPr id="316" name="テキスト ボックス 315"/>
        <xdr:cNvSpPr txBox="1"/>
      </xdr:nvSpPr>
      <xdr:spPr>
        <a:xfrm>
          <a:off x="8561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3861</xdr:rowOff>
    </xdr:from>
    <xdr:to>
      <xdr:col>41</xdr:col>
      <xdr:colOff>101600</xdr:colOff>
      <xdr:row>37</xdr:row>
      <xdr:rowOff>105461</xdr:rowOff>
    </xdr:to>
    <xdr:sp macro="" textlink="">
      <xdr:nvSpPr>
        <xdr:cNvPr id="317" name="楕円 316"/>
        <xdr:cNvSpPr/>
      </xdr:nvSpPr>
      <xdr:spPr>
        <a:xfrm>
          <a:off x="7810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96588</xdr:rowOff>
    </xdr:from>
    <xdr:ext cx="378565" cy="259045"/>
    <xdr:sp macro="" textlink="">
      <xdr:nvSpPr>
        <xdr:cNvPr id="318" name="テキスト ボックス 317"/>
        <xdr:cNvSpPr txBox="1"/>
      </xdr:nvSpPr>
      <xdr:spPr>
        <a:xfrm>
          <a:off x="7672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104902</xdr:rowOff>
    </xdr:from>
    <xdr:to>
      <xdr:col>36</xdr:col>
      <xdr:colOff>165100</xdr:colOff>
      <xdr:row>37</xdr:row>
      <xdr:rowOff>35052</xdr:rowOff>
    </xdr:to>
    <xdr:sp macro="" textlink="">
      <xdr:nvSpPr>
        <xdr:cNvPr id="319" name="楕円 318"/>
        <xdr:cNvSpPr/>
      </xdr:nvSpPr>
      <xdr:spPr>
        <a:xfrm>
          <a:off x="6921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26179</xdr:rowOff>
    </xdr:from>
    <xdr:ext cx="378565" cy="259045"/>
    <xdr:sp macro="" textlink="">
      <xdr:nvSpPr>
        <xdr:cNvPr id="320" name="テキスト ボックス 319"/>
        <xdr:cNvSpPr txBox="1"/>
      </xdr:nvSpPr>
      <xdr:spPr>
        <a:xfrm>
          <a:off x="6783017" y="636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3866</xdr:rowOff>
    </xdr:from>
    <xdr:to>
      <xdr:col>55</xdr:col>
      <xdr:colOff>0</xdr:colOff>
      <xdr:row>58</xdr:row>
      <xdr:rowOff>14747</xdr:rowOff>
    </xdr:to>
    <xdr:cxnSp macro="">
      <xdr:nvCxnSpPr>
        <xdr:cNvPr id="347" name="直線コネクタ 346"/>
        <xdr:cNvCxnSpPr/>
      </xdr:nvCxnSpPr>
      <xdr:spPr>
        <a:xfrm flipV="1">
          <a:off x="9639300" y="9947966"/>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14747</xdr:rowOff>
    </xdr:from>
    <xdr:to>
      <xdr:col>50</xdr:col>
      <xdr:colOff>114300</xdr:colOff>
      <xdr:row>58</xdr:row>
      <xdr:rowOff>19639</xdr:rowOff>
    </xdr:to>
    <xdr:cxnSp macro="">
      <xdr:nvCxnSpPr>
        <xdr:cNvPr id="350" name="直線コネクタ 349"/>
        <xdr:cNvCxnSpPr/>
      </xdr:nvCxnSpPr>
      <xdr:spPr>
        <a:xfrm flipV="1">
          <a:off x="8750300" y="9958847"/>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19639</xdr:rowOff>
    </xdr:from>
    <xdr:to>
      <xdr:col>45</xdr:col>
      <xdr:colOff>177800</xdr:colOff>
      <xdr:row>58</xdr:row>
      <xdr:rowOff>20782</xdr:rowOff>
    </xdr:to>
    <xdr:cxnSp macro="">
      <xdr:nvCxnSpPr>
        <xdr:cNvPr id="353" name="直線コネクタ 352"/>
        <xdr:cNvCxnSpPr/>
      </xdr:nvCxnSpPr>
      <xdr:spPr>
        <a:xfrm flipV="1">
          <a:off x="7861300" y="996373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18588</xdr:rowOff>
    </xdr:from>
    <xdr:to>
      <xdr:col>41</xdr:col>
      <xdr:colOff>50800</xdr:colOff>
      <xdr:row>58</xdr:row>
      <xdr:rowOff>20782</xdr:rowOff>
    </xdr:to>
    <xdr:cxnSp macro="">
      <xdr:nvCxnSpPr>
        <xdr:cNvPr id="356" name="直線コネクタ 355"/>
        <xdr:cNvCxnSpPr/>
      </xdr:nvCxnSpPr>
      <xdr:spPr>
        <a:xfrm>
          <a:off x="6972300" y="9962688"/>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124516</xdr:rowOff>
    </xdr:from>
    <xdr:to>
      <xdr:col>55</xdr:col>
      <xdr:colOff>50800</xdr:colOff>
      <xdr:row>58</xdr:row>
      <xdr:rowOff>54666</xdr:rowOff>
    </xdr:to>
    <xdr:sp macro="" textlink="">
      <xdr:nvSpPr>
        <xdr:cNvPr id="366" name="楕円 365"/>
        <xdr:cNvSpPr/>
      </xdr:nvSpPr>
      <xdr:spPr>
        <a:xfrm>
          <a:off x="10426700" y="98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102943</xdr:rowOff>
    </xdr:from>
    <xdr:ext cx="469744" cy="259045"/>
    <xdr:sp macro="" textlink="">
      <xdr:nvSpPr>
        <xdr:cNvPr id="367" name="農林水産業費該当値テキスト"/>
        <xdr:cNvSpPr txBox="1"/>
      </xdr:nvSpPr>
      <xdr:spPr>
        <a:xfrm>
          <a:off x="10528300" y="98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135397</xdr:rowOff>
    </xdr:from>
    <xdr:to>
      <xdr:col>50</xdr:col>
      <xdr:colOff>165100</xdr:colOff>
      <xdr:row>58</xdr:row>
      <xdr:rowOff>65547</xdr:rowOff>
    </xdr:to>
    <xdr:sp macro="" textlink="">
      <xdr:nvSpPr>
        <xdr:cNvPr id="368" name="楕円 367"/>
        <xdr:cNvSpPr/>
      </xdr:nvSpPr>
      <xdr:spPr>
        <a:xfrm>
          <a:off x="9588500" y="99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56674</xdr:rowOff>
    </xdr:from>
    <xdr:ext cx="469744" cy="259045"/>
    <xdr:sp macro="" textlink="">
      <xdr:nvSpPr>
        <xdr:cNvPr id="369" name="テキスト ボックス 368"/>
        <xdr:cNvSpPr txBox="1"/>
      </xdr:nvSpPr>
      <xdr:spPr>
        <a:xfrm>
          <a:off x="9404428" y="100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140289</xdr:rowOff>
    </xdr:from>
    <xdr:to>
      <xdr:col>46</xdr:col>
      <xdr:colOff>38100</xdr:colOff>
      <xdr:row>58</xdr:row>
      <xdr:rowOff>70439</xdr:rowOff>
    </xdr:to>
    <xdr:sp macro="" textlink="">
      <xdr:nvSpPr>
        <xdr:cNvPr id="370" name="楕円 369"/>
        <xdr:cNvSpPr/>
      </xdr:nvSpPr>
      <xdr:spPr>
        <a:xfrm>
          <a:off x="8699500" y="99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61566</xdr:rowOff>
    </xdr:from>
    <xdr:ext cx="469744" cy="259045"/>
    <xdr:sp macro="" textlink="">
      <xdr:nvSpPr>
        <xdr:cNvPr id="371" name="テキスト ボックス 370"/>
        <xdr:cNvSpPr txBox="1"/>
      </xdr:nvSpPr>
      <xdr:spPr>
        <a:xfrm>
          <a:off x="8515428" y="100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141432</xdr:rowOff>
    </xdr:from>
    <xdr:to>
      <xdr:col>41</xdr:col>
      <xdr:colOff>101600</xdr:colOff>
      <xdr:row>58</xdr:row>
      <xdr:rowOff>71582</xdr:rowOff>
    </xdr:to>
    <xdr:sp macro="" textlink="">
      <xdr:nvSpPr>
        <xdr:cNvPr id="372" name="楕円 371"/>
        <xdr:cNvSpPr/>
      </xdr:nvSpPr>
      <xdr:spPr>
        <a:xfrm>
          <a:off x="7810500" y="99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62709</xdr:rowOff>
    </xdr:from>
    <xdr:ext cx="469744" cy="259045"/>
    <xdr:sp macro="" textlink="">
      <xdr:nvSpPr>
        <xdr:cNvPr id="373" name="テキスト ボックス 372"/>
        <xdr:cNvSpPr txBox="1"/>
      </xdr:nvSpPr>
      <xdr:spPr>
        <a:xfrm>
          <a:off x="7626428" y="100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139238</xdr:rowOff>
    </xdr:from>
    <xdr:to>
      <xdr:col>36</xdr:col>
      <xdr:colOff>165100</xdr:colOff>
      <xdr:row>58</xdr:row>
      <xdr:rowOff>69388</xdr:rowOff>
    </xdr:to>
    <xdr:sp macro="" textlink="">
      <xdr:nvSpPr>
        <xdr:cNvPr id="374" name="楕円 373"/>
        <xdr:cNvSpPr/>
      </xdr:nvSpPr>
      <xdr:spPr>
        <a:xfrm>
          <a:off x="6921500" y="99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60515</xdr:rowOff>
    </xdr:from>
    <xdr:ext cx="469744" cy="259045"/>
    <xdr:sp macro="" textlink="">
      <xdr:nvSpPr>
        <xdr:cNvPr id="375" name="テキスト ボックス 374"/>
        <xdr:cNvSpPr txBox="1"/>
      </xdr:nvSpPr>
      <xdr:spPr>
        <a:xfrm>
          <a:off x="6737428" y="1000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158400</xdr:rowOff>
    </xdr:from>
    <xdr:to>
      <xdr:col>55</xdr:col>
      <xdr:colOff>0</xdr:colOff>
      <xdr:row>77</xdr:row>
      <xdr:rowOff>171383</xdr:rowOff>
    </xdr:to>
    <xdr:cxnSp macro="">
      <xdr:nvCxnSpPr>
        <xdr:cNvPr id="402" name="直線コネクタ 401"/>
        <xdr:cNvCxnSpPr/>
      </xdr:nvCxnSpPr>
      <xdr:spPr>
        <a:xfrm>
          <a:off x="9639300" y="13360050"/>
          <a:ext cx="8382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158400</xdr:rowOff>
    </xdr:from>
    <xdr:to>
      <xdr:col>50</xdr:col>
      <xdr:colOff>114300</xdr:colOff>
      <xdr:row>77</xdr:row>
      <xdr:rowOff>166171</xdr:rowOff>
    </xdr:to>
    <xdr:cxnSp macro="">
      <xdr:nvCxnSpPr>
        <xdr:cNvPr id="405" name="直線コネクタ 404"/>
        <xdr:cNvCxnSpPr/>
      </xdr:nvCxnSpPr>
      <xdr:spPr>
        <a:xfrm flipV="1">
          <a:off x="8750300" y="13360050"/>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114486</xdr:rowOff>
    </xdr:from>
    <xdr:to>
      <xdr:col>45</xdr:col>
      <xdr:colOff>177800</xdr:colOff>
      <xdr:row>77</xdr:row>
      <xdr:rowOff>166171</xdr:rowOff>
    </xdr:to>
    <xdr:cxnSp macro="">
      <xdr:nvCxnSpPr>
        <xdr:cNvPr id="408" name="直線コネクタ 407"/>
        <xdr:cNvCxnSpPr/>
      </xdr:nvCxnSpPr>
      <xdr:spPr>
        <a:xfrm>
          <a:off x="7861300" y="13316136"/>
          <a:ext cx="889000" cy="5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114486</xdr:rowOff>
    </xdr:from>
    <xdr:to>
      <xdr:col>41</xdr:col>
      <xdr:colOff>50800</xdr:colOff>
      <xdr:row>77</xdr:row>
      <xdr:rowOff>170058</xdr:rowOff>
    </xdr:to>
    <xdr:cxnSp macro="">
      <xdr:nvCxnSpPr>
        <xdr:cNvPr id="411" name="直線コネクタ 410"/>
        <xdr:cNvCxnSpPr/>
      </xdr:nvCxnSpPr>
      <xdr:spPr>
        <a:xfrm flipV="1">
          <a:off x="6972300" y="13316136"/>
          <a:ext cx="8890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120583</xdr:rowOff>
    </xdr:from>
    <xdr:to>
      <xdr:col>55</xdr:col>
      <xdr:colOff>50800</xdr:colOff>
      <xdr:row>78</xdr:row>
      <xdr:rowOff>50733</xdr:rowOff>
    </xdr:to>
    <xdr:sp macro="" textlink="">
      <xdr:nvSpPr>
        <xdr:cNvPr id="421" name="楕円 420"/>
        <xdr:cNvSpPr/>
      </xdr:nvSpPr>
      <xdr:spPr>
        <a:xfrm>
          <a:off x="10426700" y="133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35510</xdr:rowOff>
    </xdr:from>
    <xdr:ext cx="469744" cy="259045"/>
    <xdr:sp macro="" textlink="">
      <xdr:nvSpPr>
        <xdr:cNvPr id="422" name="商工費該当値テキスト"/>
        <xdr:cNvSpPr txBox="1"/>
      </xdr:nvSpPr>
      <xdr:spPr>
        <a:xfrm>
          <a:off x="10528300" y="1323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107600</xdr:rowOff>
    </xdr:from>
    <xdr:to>
      <xdr:col>50</xdr:col>
      <xdr:colOff>165100</xdr:colOff>
      <xdr:row>78</xdr:row>
      <xdr:rowOff>37750</xdr:rowOff>
    </xdr:to>
    <xdr:sp macro="" textlink="">
      <xdr:nvSpPr>
        <xdr:cNvPr id="423" name="楕円 422"/>
        <xdr:cNvSpPr/>
      </xdr:nvSpPr>
      <xdr:spPr>
        <a:xfrm>
          <a:off x="9588500" y="133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28877</xdr:rowOff>
    </xdr:from>
    <xdr:ext cx="469744" cy="259045"/>
    <xdr:sp macro="" textlink="">
      <xdr:nvSpPr>
        <xdr:cNvPr id="424" name="テキスト ボックス 423"/>
        <xdr:cNvSpPr txBox="1"/>
      </xdr:nvSpPr>
      <xdr:spPr>
        <a:xfrm>
          <a:off x="9404428" y="134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115371</xdr:rowOff>
    </xdr:from>
    <xdr:to>
      <xdr:col>46</xdr:col>
      <xdr:colOff>38100</xdr:colOff>
      <xdr:row>78</xdr:row>
      <xdr:rowOff>45521</xdr:rowOff>
    </xdr:to>
    <xdr:sp macro="" textlink="">
      <xdr:nvSpPr>
        <xdr:cNvPr id="425" name="楕円 424"/>
        <xdr:cNvSpPr/>
      </xdr:nvSpPr>
      <xdr:spPr>
        <a:xfrm>
          <a:off x="86995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36648</xdr:rowOff>
    </xdr:from>
    <xdr:ext cx="469744" cy="259045"/>
    <xdr:sp macro="" textlink="">
      <xdr:nvSpPr>
        <xdr:cNvPr id="426" name="テキスト ボックス 425"/>
        <xdr:cNvSpPr txBox="1"/>
      </xdr:nvSpPr>
      <xdr:spPr>
        <a:xfrm>
          <a:off x="8515428" y="1340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63686</xdr:rowOff>
    </xdr:from>
    <xdr:to>
      <xdr:col>41</xdr:col>
      <xdr:colOff>101600</xdr:colOff>
      <xdr:row>77</xdr:row>
      <xdr:rowOff>165286</xdr:rowOff>
    </xdr:to>
    <xdr:sp macro="" textlink="">
      <xdr:nvSpPr>
        <xdr:cNvPr id="427" name="楕円 426"/>
        <xdr:cNvSpPr/>
      </xdr:nvSpPr>
      <xdr:spPr>
        <a:xfrm>
          <a:off x="7810500" y="132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156413</xdr:rowOff>
    </xdr:from>
    <xdr:ext cx="469744" cy="259045"/>
    <xdr:sp macro="" textlink="">
      <xdr:nvSpPr>
        <xdr:cNvPr id="428" name="テキスト ボックス 427"/>
        <xdr:cNvSpPr txBox="1"/>
      </xdr:nvSpPr>
      <xdr:spPr>
        <a:xfrm>
          <a:off x="7626428" y="1335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119258</xdr:rowOff>
    </xdr:from>
    <xdr:to>
      <xdr:col>36</xdr:col>
      <xdr:colOff>165100</xdr:colOff>
      <xdr:row>78</xdr:row>
      <xdr:rowOff>49408</xdr:rowOff>
    </xdr:to>
    <xdr:sp macro="" textlink="">
      <xdr:nvSpPr>
        <xdr:cNvPr id="429" name="楕円 428"/>
        <xdr:cNvSpPr/>
      </xdr:nvSpPr>
      <xdr:spPr>
        <a:xfrm>
          <a:off x="6921500" y="133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40535</xdr:rowOff>
    </xdr:from>
    <xdr:ext cx="469744" cy="259045"/>
    <xdr:sp macro="" textlink="">
      <xdr:nvSpPr>
        <xdr:cNvPr id="430" name="テキスト ボックス 429"/>
        <xdr:cNvSpPr txBox="1"/>
      </xdr:nvSpPr>
      <xdr:spPr>
        <a:xfrm>
          <a:off x="6737428" y="1341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7169</xdr:rowOff>
    </xdr:from>
    <xdr:to>
      <xdr:col>55</xdr:col>
      <xdr:colOff>0</xdr:colOff>
      <xdr:row>94</xdr:row>
      <xdr:rowOff>145644</xdr:rowOff>
    </xdr:to>
    <xdr:cxnSp macro="">
      <xdr:nvCxnSpPr>
        <xdr:cNvPr id="460" name="直線コネクタ 459"/>
        <xdr:cNvCxnSpPr/>
      </xdr:nvCxnSpPr>
      <xdr:spPr>
        <a:xfrm flipV="1">
          <a:off x="9639300" y="16123469"/>
          <a:ext cx="838200" cy="1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145644</xdr:rowOff>
    </xdr:from>
    <xdr:to>
      <xdr:col>50</xdr:col>
      <xdr:colOff>114300</xdr:colOff>
      <xdr:row>95</xdr:row>
      <xdr:rowOff>61824</xdr:rowOff>
    </xdr:to>
    <xdr:cxnSp macro="">
      <xdr:nvCxnSpPr>
        <xdr:cNvPr id="463" name="直線コネクタ 462"/>
        <xdr:cNvCxnSpPr/>
      </xdr:nvCxnSpPr>
      <xdr:spPr>
        <a:xfrm flipV="1">
          <a:off x="8750300" y="16261944"/>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61824</xdr:rowOff>
    </xdr:from>
    <xdr:to>
      <xdr:col>45</xdr:col>
      <xdr:colOff>177800</xdr:colOff>
      <xdr:row>95</xdr:row>
      <xdr:rowOff>108344</xdr:rowOff>
    </xdr:to>
    <xdr:cxnSp macro="">
      <xdr:nvCxnSpPr>
        <xdr:cNvPr id="466" name="直線コネクタ 465"/>
        <xdr:cNvCxnSpPr/>
      </xdr:nvCxnSpPr>
      <xdr:spPr>
        <a:xfrm flipV="1">
          <a:off x="7861300" y="16349574"/>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71310</xdr:rowOff>
    </xdr:from>
    <xdr:to>
      <xdr:col>41</xdr:col>
      <xdr:colOff>50800</xdr:colOff>
      <xdr:row>95</xdr:row>
      <xdr:rowOff>108344</xdr:rowOff>
    </xdr:to>
    <xdr:cxnSp macro="">
      <xdr:nvCxnSpPr>
        <xdr:cNvPr id="469" name="直線コネクタ 468"/>
        <xdr:cNvCxnSpPr/>
      </xdr:nvCxnSpPr>
      <xdr:spPr>
        <a:xfrm>
          <a:off x="6972300" y="16359060"/>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127819</xdr:rowOff>
    </xdr:from>
    <xdr:to>
      <xdr:col>55</xdr:col>
      <xdr:colOff>50800</xdr:colOff>
      <xdr:row>94</xdr:row>
      <xdr:rowOff>57969</xdr:rowOff>
    </xdr:to>
    <xdr:sp macro="" textlink="">
      <xdr:nvSpPr>
        <xdr:cNvPr id="479" name="楕円 478"/>
        <xdr:cNvSpPr/>
      </xdr:nvSpPr>
      <xdr:spPr>
        <a:xfrm>
          <a:off x="10426700" y="160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150696</xdr:rowOff>
    </xdr:from>
    <xdr:ext cx="534377" cy="259045"/>
    <xdr:sp macro="" textlink="">
      <xdr:nvSpPr>
        <xdr:cNvPr id="480" name="土木費該当値テキスト"/>
        <xdr:cNvSpPr txBox="1"/>
      </xdr:nvSpPr>
      <xdr:spPr>
        <a:xfrm>
          <a:off x="10528300" y="159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94844</xdr:rowOff>
    </xdr:from>
    <xdr:to>
      <xdr:col>50</xdr:col>
      <xdr:colOff>165100</xdr:colOff>
      <xdr:row>95</xdr:row>
      <xdr:rowOff>24994</xdr:rowOff>
    </xdr:to>
    <xdr:sp macro="" textlink="">
      <xdr:nvSpPr>
        <xdr:cNvPr id="481" name="楕円 480"/>
        <xdr:cNvSpPr/>
      </xdr:nvSpPr>
      <xdr:spPr>
        <a:xfrm>
          <a:off x="9588500" y="162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41521</xdr:rowOff>
    </xdr:from>
    <xdr:ext cx="534377" cy="259045"/>
    <xdr:sp macro="" textlink="">
      <xdr:nvSpPr>
        <xdr:cNvPr id="482" name="テキスト ボックス 481"/>
        <xdr:cNvSpPr txBox="1"/>
      </xdr:nvSpPr>
      <xdr:spPr>
        <a:xfrm>
          <a:off x="9372111" y="159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11024</xdr:rowOff>
    </xdr:from>
    <xdr:to>
      <xdr:col>46</xdr:col>
      <xdr:colOff>38100</xdr:colOff>
      <xdr:row>95</xdr:row>
      <xdr:rowOff>112624</xdr:rowOff>
    </xdr:to>
    <xdr:sp macro="" textlink="">
      <xdr:nvSpPr>
        <xdr:cNvPr id="483" name="楕円 482"/>
        <xdr:cNvSpPr/>
      </xdr:nvSpPr>
      <xdr:spPr>
        <a:xfrm>
          <a:off x="8699500" y="162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129151</xdr:rowOff>
    </xdr:from>
    <xdr:ext cx="534377" cy="259045"/>
    <xdr:sp macro="" textlink="">
      <xdr:nvSpPr>
        <xdr:cNvPr id="484" name="テキスト ボックス 483"/>
        <xdr:cNvSpPr txBox="1"/>
      </xdr:nvSpPr>
      <xdr:spPr>
        <a:xfrm>
          <a:off x="8483111" y="160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57544</xdr:rowOff>
    </xdr:from>
    <xdr:to>
      <xdr:col>41</xdr:col>
      <xdr:colOff>101600</xdr:colOff>
      <xdr:row>95</xdr:row>
      <xdr:rowOff>159144</xdr:rowOff>
    </xdr:to>
    <xdr:sp macro="" textlink="">
      <xdr:nvSpPr>
        <xdr:cNvPr id="485" name="楕円 484"/>
        <xdr:cNvSpPr/>
      </xdr:nvSpPr>
      <xdr:spPr>
        <a:xfrm>
          <a:off x="7810500" y="163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4221</xdr:rowOff>
    </xdr:from>
    <xdr:ext cx="534377" cy="259045"/>
    <xdr:sp macro="" textlink="">
      <xdr:nvSpPr>
        <xdr:cNvPr id="486" name="テキスト ボックス 485"/>
        <xdr:cNvSpPr txBox="1"/>
      </xdr:nvSpPr>
      <xdr:spPr>
        <a:xfrm>
          <a:off x="7594111" y="161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20510</xdr:rowOff>
    </xdr:from>
    <xdr:to>
      <xdr:col>36</xdr:col>
      <xdr:colOff>165100</xdr:colOff>
      <xdr:row>95</xdr:row>
      <xdr:rowOff>122110</xdr:rowOff>
    </xdr:to>
    <xdr:sp macro="" textlink="">
      <xdr:nvSpPr>
        <xdr:cNvPr id="487" name="楕円 486"/>
        <xdr:cNvSpPr/>
      </xdr:nvSpPr>
      <xdr:spPr>
        <a:xfrm>
          <a:off x="6921500" y="163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138637</xdr:rowOff>
    </xdr:from>
    <xdr:ext cx="534377" cy="259045"/>
    <xdr:sp macro="" textlink="">
      <xdr:nvSpPr>
        <xdr:cNvPr id="488" name="テキスト ボックス 487"/>
        <xdr:cNvSpPr txBox="1"/>
      </xdr:nvSpPr>
      <xdr:spPr>
        <a:xfrm>
          <a:off x="6705111" y="160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21808</xdr:rowOff>
    </xdr:from>
    <xdr:to>
      <xdr:col>85</xdr:col>
      <xdr:colOff>127000</xdr:colOff>
      <xdr:row>37</xdr:row>
      <xdr:rowOff>59690</xdr:rowOff>
    </xdr:to>
    <xdr:cxnSp macro="">
      <xdr:nvCxnSpPr>
        <xdr:cNvPr id="520" name="直線コネクタ 519"/>
        <xdr:cNvCxnSpPr/>
      </xdr:nvCxnSpPr>
      <xdr:spPr>
        <a:xfrm flipV="1">
          <a:off x="15481300" y="6365458"/>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59690</xdr:rowOff>
    </xdr:from>
    <xdr:to>
      <xdr:col>81</xdr:col>
      <xdr:colOff>50800</xdr:colOff>
      <xdr:row>37</xdr:row>
      <xdr:rowOff>72208</xdr:rowOff>
    </xdr:to>
    <xdr:cxnSp macro="">
      <xdr:nvCxnSpPr>
        <xdr:cNvPr id="523" name="直線コネクタ 522"/>
        <xdr:cNvCxnSpPr/>
      </xdr:nvCxnSpPr>
      <xdr:spPr>
        <a:xfrm flipV="1">
          <a:off x="14592300" y="6403340"/>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72208</xdr:rowOff>
    </xdr:from>
    <xdr:to>
      <xdr:col>76</xdr:col>
      <xdr:colOff>114300</xdr:colOff>
      <xdr:row>38</xdr:row>
      <xdr:rowOff>6676</xdr:rowOff>
    </xdr:to>
    <xdr:cxnSp macro="">
      <xdr:nvCxnSpPr>
        <xdr:cNvPr id="526" name="直線コネクタ 525"/>
        <xdr:cNvCxnSpPr/>
      </xdr:nvCxnSpPr>
      <xdr:spPr>
        <a:xfrm flipV="1">
          <a:off x="13703300" y="6415858"/>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137632</xdr:rowOff>
    </xdr:from>
    <xdr:to>
      <xdr:col>71</xdr:col>
      <xdr:colOff>177800</xdr:colOff>
      <xdr:row>38</xdr:row>
      <xdr:rowOff>6676</xdr:rowOff>
    </xdr:to>
    <xdr:cxnSp macro="">
      <xdr:nvCxnSpPr>
        <xdr:cNvPr id="529" name="直線コネクタ 528"/>
        <xdr:cNvCxnSpPr/>
      </xdr:nvCxnSpPr>
      <xdr:spPr>
        <a:xfrm>
          <a:off x="12814300" y="6138382"/>
          <a:ext cx="889000" cy="3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142458</xdr:rowOff>
    </xdr:from>
    <xdr:to>
      <xdr:col>85</xdr:col>
      <xdr:colOff>177800</xdr:colOff>
      <xdr:row>37</xdr:row>
      <xdr:rowOff>72608</xdr:rowOff>
    </xdr:to>
    <xdr:sp macro="" textlink="">
      <xdr:nvSpPr>
        <xdr:cNvPr id="539" name="楕円 538"/>
        <xdr:cNvSpPr/>
      </xdr:nvSpPr>
      <xdr:spPr>
        <a:xfrm>
          <a:off x="16268700" y="63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165335</xdr:rowOff>
    </xdr:from>
    <xdr:ext cx="534377" cy="259045"/>
    <xdr:sp macro="" textlink="">
      <xdr:nvSpPr>
        <xdr:cNvPr id="540" name="消防費該当値テキスト"/>
        <xdr:cNvSpPr txBox="1"/>
      </xdr:nvSpPr>
      <xdr:spPr>
        <a:xfrm>
          <a:off x="16370300" y="616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8890</xdr:rowOff>
    </xdr:from>
    <xdr:to>
      <xdr:col>81</xdr:col>
      <xdr:colOff>101600</xdr:colOff>
      <xdr:row>37</xdr:row>
      <xdr:rowOff>110490</xdr:rowOff>
    </xdr:to>
    <xdr:sp macro="" textlink="">
      <xdr:nvSpPr>
        <xdr:cNvPr id="541" name="楕円 540"/>
        <xdr:cNvSpPr/>
      </xdr:nvSpPr>
      <xdr:spPr>
        <a:xfrm>
          <a:off x="15430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127017</xdr:rowOff>
    </xdr:from>
    <xdr:ext cx="534377" cy="259045"/>
    <xdr:sp macro="" textlink="">
      <xdr:nvSpPr>
        <xdr:cNvPr id="542" name="テキスト ボックス 541"/>
        <xdr:cNvSpPr txBox="1"/>
      </xdr:nvSpPr>
      <xdr:spPr>
        <a:xfrm>
          <a:off x="15214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21408</xdr:rowOff>
    </xdr:from>
    <xdr:to>
      <xdr:col>76</xdr:col>
      <xdr:colOff>165100</xdr:colOff>
      <xdr:row>37</xdr:row>
      <xdr:rowOff>123008</xdr:rowOff>
    </xdr:to>
    <xdr:sp macro="" textlink="">
      <xdr:nvSpPr>
        <xdr:cNvPr id="543" name="楕円 542"/>
        <xdr:cNvSpPr/>
      </xdr:nvSpPr>
      <xdr:spPr>
        <a:xfrm>
          <a:off x="14541500" y="63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139535</xdr:rowOff>
    </xdr:from>
    <xdr:ext cx="534377" cy="259045"/>
    <xdr:sp macro="" textlink="">
      <xdr:nvSpPr>
        <xdr:cNvPr id="544" name="テキスト ボックス 543"/>
        <xdr:cNvSpPr txBox="1"/>
      </xdr:nvSpPr>
      <xdr:spPr>
        <a:xfrm>
          <a:off x="14325111" y="614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127327</xdr:rowOff>
    </xdr:from>
    <xdr:to>
      <xdr:col>72</xdr:col>
      <xdr:colOff>38100</xdr:colOff>
      <xdr:row>38</xdr:row>
      <xdr:rowOff>57477</xdr:rowOff>
    </xdr:to>
    <xdr:sp macro="" textlink="">
      <xdr:nvSpPr>
        <xdr:cNvPr id="545" name="楕円 544"/>
        <xdr:cNvSpPr/>
      </xdr:nvSpPr>
      <xdr:spPr>
        <a:xfrm>
          <a:off x="13652500" y="64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48603</xdr:rowOff>
    </xdr:from>
    <xdr:ext cx="534377" cy="259045"/>
    <xdr:sp macro="" textlink="">
      <xdr:nvSpPr>
        <xdr:cNvPr id="546" name="テキスト ボックス 545"/>
        <xdr:cNvSpPr txBox="1"/>
      </xdr:nvSpPr>
      <xdr:spPr>
        <a:xfrm>
          <a:off x="13436111" y="656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86832</xdr:rowOff>
    </xdr:from>
    <xdr:to>
      <xdr:col>67</xdr:col>
      <xdr:colOff>101600</xdr:colOff>
      <xdr:row>36</xdr:row>
      <xdr:rowOff>16982</xdr:rowOff>
    </xdr:to>
    <xdr:sp macro="" textlink="">
      <xdr:nvSpPr>
        <xdr:cNvPr id="547" name="楕円 546"/>
        <xdr:cNvSpPr/>
      </xdr:nvSpPr>
      <xdr:spPr>
        <a:xfrm>
          <a:off x="12763500" y="60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33509</xdr:rowOff>
    </xdr:from>
    <xdr:ext cx="534377" cy="259045"/>
    <xdr:sp macro="" textlink="">
      <xdr:nvSpPr>
        <xdr:cNvPr id="548" name="テキスト ボックス 547"/>
        <xdr:cNvSpPr txBox="1"/>
      </xdr:nvSpPr>
      <xdr:spPr>
        <a:xfrm>
          <a:off x="12547111" y="58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122947</xdr:rowOff>
    </xdr:from>
    <xdr:to>
      <xdr:col>85</xdr:col>
      <xdr:colOff>127000</xdr:colOff>
      <xdr:row>56</xdr:row>
      <xdr:rowOff>59984</xdr:rowOff>
    </xdr:to>
    <xdr:cxnSp macro="">
      <xdr:nvCxnSpPr>
        <xdr:cNvPr id="580" name="直線コネクタ 579"/>
        <xdr:cNvCxnSpPr/>
      </xdr:nvCxnSpPr>
      <xdr:spPr>
        <a:xfrm>
          <a:off x="15481300" y="9381247"/>
          <a:ext cx="838200" cy="27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122947</xdr:rowOff>
    </xdr:from>
    <xdr:to>
      <xdr:col>81</xdr:col>
      <xdr:colOff>50800</xdr:colOff>
      <xdr:row>56</xdr:row>
      <xdr:rowOff>62695</xdr:rowOff>
    </xdr:to>
    <xdr:cxnSp macro="">
      <xdr:nvCxnSpPr>
        <xdr:cNvPr id="583" name="直線コネクタ 582"/>
        <xdr:cNvCxnSpPr/>
      </xdr:nvCxnSpPr>
      <xdr:spPr>
        <a:xfrm flipV="1">
          <a:off x="14592300" y="9381247"/>
          <a:ext cx="889000" cy="28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62695</xdr:rowOff>
    </xdr:from>
    <xdr:to>
      <xdr:col>76</xdr:col>
      <xdr:colOff>114300</xdr:colOff>
      <xdr:row>58</xdr:row>
      <xdr:rowOff>42806</xdr:rowOff>
    </xdr:to>
    <xdr:cxnSp macro="">
      <xdr:nvCxnSpPr>
        <xdr:cNvPr id="586" name="直線コネクタ 585"/>
        <xdr:cNvCxnSpPr/>
      </xdr:nvCxnSpPr>
      <xdr:spPr>
        <a:xfrm flipV="1">
          <a:off x="13703300" y="9663895"/>
          <a:ext cx="889000" cy="3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42806</xdr:rowOff>
    </xdr:from>
    <xdr:to>
      <xdr:col>71</xdr:col>
      <xdr:colOff>177800</xdr:colOff>
      <xdr:row>58</xdr:row>
      <xdr:rowOff>55445</xdr:rowOff>
    </xdr:to>
    <xdr:cxnSp macro="">
      <xdr:nvCxnSpPr>
        <xdr:cNvPr id="589" name="直線コネクタ 588"/>
        <xdr:cNvCxnSpPr/>
      </xdr:nvCxnSpPr>
      <xdr:spPr>
        <a:xfrm flipV="1">
          <a:off x="12814300" y="998690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9184</xdr:rowOff>
    </xdr:from>
    <xdr:to>
      <xdr:col>85</xdr:col>
      <xdr:colOff>177800</xdr:colOff>
      <xdr:row>56</xdr:row>
      <xdr:rowOff>110784</xdr:rowOff>
    </xdr:to>
    <xdr:sp macro="" textlink="">
      <xdr:nvSpPr>
        <xdr:cNvPr id="599" name="楕円 598"/>
        <xdr:cNvSpPr/>
      </xdr:nvSpPr>
      <xdr:spPr>
        <a:xfrm>
          <a:off x="16268700" y="96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159061</xdr:rowOff>
    </xdr:from>
    <xdr:ext cx="534377" cy="259045"/>
    <xdr:sp macro="" textlink="">
      <xdr:nvSpPr>
        <xdr:cNvPr id="600" name="教育費該当値テキスト"/>
        <xdr:cNvSpPr txBox="1"/>
      </xdr:nvSpPr>
      <xdr:spPr>
        <a:xfrm>
          <a:off x="16370300" y="95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72147</xdr:rowOff>
    </xdr:from>
    <xdr:to>
      <xdr:col>81</xdr:col>
      <xdr:colOff>101600</xdr:colOff>
      <xdr:row>55</xdr:row>
      <xdr:rowOff>2297</xdr:rowOff>
    </xdr:to>
    <xdr:sp macro="" textlink="">
      <xdr:nvSpPr>
        <xdr:cNvPr id="601" name="楕円 600"/>
        <xdr:cNvSpPr/>
      </xdr:nvSpPr>
      <xdr:spPr>
        <a:xfrm>
          <a:off x="15430500" y="93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18824</xdr:rowOff>
    </xdr:from>
    <xdr:ext cx="534377" cy="259045"/>
    <xdr:sp macro="" textlink="">
      <xdr:nvSpPr>
        <xdr:cNvPr id="602" name="テキスト ボックス 601"/>
        <xdr:cNvSpPr txBox="1"/>
      </xdr:nvSpPr>
      <xdr:spPr>
        <a:xfrm>
          <a:off x="15214111" y="91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11895</xdr:rowOff>
    </xdr:from>
    <xdr:to>
      <xdr:col>76</xdr:col>
      <xdr:colOff>165100</xdr:colOff>
      <xdr:row>56</xdr:row>
      <xdr:rowOff>113495</xdr:rowOff>
    </xdr:to>
    <xdr:sp macro="" textlink="">
      <xdr:nvSpPr>
        <xdr:cNvPr id="603" name="楕円 602"/>
        <xdr:cNvSpPr/>
      </xdr:nvSpPr>
      <xdr:spPr>
        <a:xfrm>
          <a:off x="14541500" y="96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104622</xdr:rowOff>
    </xdr:from>
    <xdr:ext cx="534377" cy="259045"/>
    <xdr:sp macro="" textlink="">
      <xdr:nvSpPr>
        <xdr:cNvPr id="604" name="テキスト ボックス 603"/>
        <xdr:cNvSpPr txBox="1"/>
      </xdr:nvSpPr>
      <xdr:spPr>
        <a:xfrm>
          <a:off x="14325111" y="97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163456</xdr:rowOff>
    </xdr:from>
    <xdr:to>
      <xdr:col>72</xdr:col>
      <xdr:colOff>38100</xdr:colOff>
      <xdr:row>58</xdr:row>
      <xdr:rowOff>93606</xdr:rowOff>
    </xdr:to>
    <xdr:sp macro="" textlink="">
      <xdr:nvSpPr>
        <xdr:cNvPr id="605" name="楕円 604"/>
        <xdr:cNvSpPr/>
      </xdr:nvSpPr>
      <xdr:spPr>
        <a:xfrm>
          <a:off x="13652500" y="99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84733</xdr:rowOff>
    </xdr:from>
    <xdr:ext cx="534377" cy="259045"/>
    <xdr:sp macro="" textlink="">
      <xdr:nvSpPr>
        <xdr:cNvPr id="606" name="テキスト ボックス 605"/>
        <xdr:cNvSpPr txBox="1"/>
      </xdr:nvSpPr>
      <xdr:spPr>
        <a:xfrm>
          <a:off x="13436111" y="100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4645</xdr:rowOff>
    </xdr:from>
    <xdr:to>
      <xdr:col>67</xdr:col>
      <xdr:colOff>101600</xdr:colOff>
      <xdr:row>58</xdr:row>
      <xdr:rowOff>106245</xdr:rowOff>
    </xdr:to>
    <xdr:sp macro="" textlink="">
      <xdr:nvSpPr>
        <xdr:cNvPr id="607" name="楕円 606"/>
        <xdr:cNvSpPr/>
      </xdr:nvSpPr>
      <xdr:spPr>
        <a:xfrm>
          <a:off x="12763500" y="99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97372</xdr:rowOff>
    </xdr:from>
    <xdr:ext cx="534377" cy="259045"/>
    <xdr:sp macro="" textlink="">
      <xdr:nvSpPr>
        <xdr:cNvPr id="608" name="テキスト ボックス 607"/>
        <xdr:cNvSpPr txBox="1"/>
      </xdr:nvSpPr>
      <xdr:spPr>
        <a:xfrm>
          <a:off x="12547111" y="100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168656</xdr:rowOff>
    </xdr:from>
    <xdr:to>
      <xdr:col>85</xdr:col>
      <xdr:colOff>127000</xdr:colOff>
      <xdr:row>79</xdr:row>
      <xdr:rowOff>43726</xdr:rowOff>
    </xdr:to>
    <xdr:cxnSp macro="">
      <xdr:nvCxnSpPr>
        <xdr:cNvPr id="637" name="直線コネクタ 636"/>
        <xdr:cNvCxnSpPr/>
      </xdr:nvCxnSpPr>
      <xdr:spPr>
        <a:xfrm flipV="1">
          <a:off x="15481300" y="13541756"/>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43726</xdr:rowOff>
    </xdr:from>
    <xdr:to>
      <xdr:col>81</xdr:col>
      <xdr:colOff>50800</xdr:colOff>
      <xdr:row>79</xdr:row>
      <xdr:rowOff>44450</xdr:rowOff>
    </xdr:to>
    <xdr:cxnSp macro="">
      <xdr:nvCxnSpPr>
        <xdr:cNvPr id="640" name="直線コネクタ 639"/>
        <xdr:cNvCxnSpPr/>
      </xdr:nvCxnSpPr>
      <xdr:spPr>
        <a:xfrm flipV="1">
          <a:off x="14592300" y="13588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43535</xdr:rowOff>
    </xdr:from>
    <xdr:to>
      <xdr:col>76</xdr:col>
      <xdr:colOff>114300</xdr:colOff>
      <xdr:row>79</xdr:row>
      <xdr:rowOff>44450</xdr:rowOff>
    </xdr:to>
    <xdr:cxnSp macro="">
      <xdr:nvCxnSpPr>
        <xdr:cNvPr id="643" name="直線コネクタ 642"/>
        <xdr:cNvCxnSpPr/>
      </xdr:nvCxnSpPr>
      <xdr:spPr>
        <a:xfrm>
          <a:off x="13703300" y="13588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41135</xdr:rowOff>
    </xdr:from>
    <xdr:to>
      <xdr:col>71</xdr:col>
      <xdr:colOff>177800</xdr:colOff>
      <xdr:row>79</xdr:row>
      <xdr:rowOff>43535</xdr:rowOff>
    </xdr:to>
    <xdr:cxnSp macro="">
      <xdr:nvCxnSpPr>
        <xdr:cNvPr id="646" name="直線コネクタ 645"/>
        <xdr:cNvCxnSpPr/>
      </xdr:nvCxnSpPr>
      <xdr:spPr>
        <a:xfrm>
          <a:off x="12814300" y="1358568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117856</xdr:rowOff>
    </xdr:from>
    <xdr:to>
      <xdr:col>85</xdr:col>
      <xdr:colOff>177800</xdr:colOff>
      <xdr:row>79</xdr:row>
      <xdr:rowOff>48006</xdr:rowOff>
    </xdr:to>
    <xdr:sp macro="" textlink="">
      <xdr:nvSpPr>
        <xdr:cNvPr id="656" name="楕円 655"/>
        <xdr:cNvSpPr/>
      </xdr:nvSpPr>
      <xdr:spPr>
        <a:xfrm>
          <a:off x="162687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469744" cy="259045"/>
    <xdr:sp macro="" textlink="">
      <xdr:nvSpPr>
        <xdr:cNvPr id="657" name="災害復旧費該当値テキスト"/>
        <xdr:cNvSpPr txBox="1"/>
      </xdr:nvSpPr>
      <xdr:spPr>
        <a:xfrm>
          <a:off x="16370300"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164376</xdr:rowOff>
    </xdr:from>
    <xdr:to>
      <xdr:col>81</xdr:col>
      <xdr:colOff>101600</xdr:colOff>
      <xdr:row>79</xdr:row>
      <xdr:rowOff>94526</xdr:rowOff>
    </xdr:to>
    <xdr:sp macro="" textlink="">
      <xdr:nvSpPr>
        <xdr:cNvPr id="658" name="楕円 657"/>
        <xdr:cNvSpPr/>
      </xdr:nvSpPr>
      <xdr:spPr>
        <a:xfrm>
          <a:off x="15430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85653</xdr:rowOff>
    </xdr:from>
    <xdr:ext cx="313932" cy="259045"/>
    <xdr:sp macro="" textlink="">
      <xdr:nvSpPr>
        <xdr:cNvPr id="659" name="テキスト ボックス 658"/>
        <xdr:cNvSpPr txBox="1"/>
      </xdr:nvSpPr>
      <xdr:spPr>
        <a:xfrm>
          <a:off x="15324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164185</xdr:rowOff>
    </xdr:from>
    <xdr:to>
      <xdr:col>72</xdr:col>
      <xdr:colOff>38100</xdr:colOff>
      <xdr:row>79</xdr:row>
      <xdr:rowOff>94335</xdr:rowOff>
    </xdr:to>
    <xdr:sp macro="" textlink="">
      <xdr:nvSpPr>
        <xdr:cNvPr id="662" name="楕円 661"/>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85462</xdr:rowOff>
    </xdr:from>
    <xdr:ext cx="313932" cy="259045"/>
    <xdr:sp macro="" textlink="">
      <xdr:nvSpPr>
        <xdr:cNvPr id="663" name="テキスト ボックス 662"/>
        <xdr:cNvSpPr txBox="1"/>
      </xdr:nvSpPr>
      <xdr:spPr>
        <a:xfrm>
          <a:off x="13546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161785</xdr:rowOff>
    </xdr:from>
    <xdr:to>
      <xdr:col>67</xdr:col>
      <xdr:colOff>101600</xdr:colOff>
      <xdr:row>79</xdr:row>
      <xdr:rowOff>91935</xdr:rowOff>
    </xdr:to>
    <xdr:sp macro="" textlink="">
      <xdr:nvSpPr>
        <xdr:cNvPr id="664" name="楕円 663"/>
        <xdr:cNvSpPr/>
      </xdr:nvSpPr>
      <xdr:spPr>
        <a:xfrm>
          <a:off x="12763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83062</xdr:rowOff>
    </xdr:from>
    <xdr:ext cx="313932" cy="259045"/>
    <xdr:sp macro="" textlink="">
      <xdr:nvSpPr>
        <xdr:cNvPr id="665" name="テキスト ボックス 664"/>
        <xdr:cNvSpPr txBox="1"/>
      </xdr:nvSpPr>
      <xdr:spPr>
        <a:xfrm>
          <a:off x="12657333" y="13627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87922</xdr:rowOff>
    </xdr:from>
    <xdr:to>
      <xdr:col>85</xdr:col>
      <xdr:colOff>127000</xdr:colOff>
      <xdr:row>94</xdr:row>
      <xdr:rowOff>32429</xdr:rowOff>
    </xdr:to>
    <xdr:cxnSp macro="">
      <xdr:nvCxnSpPr>
        <xdr:cNvPr id="691" name="直線コネクタ 690"/>
        <xdr:cNvCxnSpPr/>
      </xdr:nvCxnSpPr>
      <xdr:spPr>
        <a:xfrm>
          <a:off x="15481300" y="16032772"/>
          <a:ext cx="838200" cy="1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87922</xdr:rowOff>
    </xdr:from>
    <xdr:to>
      <xdr:col>81</xdr:col>
      <xdr:colOff>50800</xdr:colOff>
      <xdr:row>94</xdr:row>
      <xdr:rowOff>60376</xdr:rowOff>
    </xdr:to>
    <xdr:cxnSp macro="">
      <xdr:nvCxnSpPr>
        <xdr:cNvPr id="694" name="直線コネクタ 693"/>
        <xdr:cNvCxnSpPr/>
      </xdr:nvCxnSpPr>
      <xdr:spPr>
        <a:xfrm flipV="1">
          <a:off x="14592300" y="16032772"/>
          <a:ext cx="8890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37430</xdr:rowOff>
    </xdr:from>
    <xdr:to>
      <xdr:col>76</xdr:col>
      <xdr:colOff>114300</xdr:colOff>
      <xdr:row>94</xdr:row>
      <xdr:rowOff>60376</xdr:rowOff>
    </xdr:to>
    <xdr:cxnSp macro="">
      <xdr:nvCxnSpPr>
        <xdr:cNvPr id="697" name="直線コネクタ 696"/>
        <xdr:cNvCxnSpPr/>
      </xdr:nvCxnSpPr>
      <xdr:spPr>
        <a:xfrm>
          <a:off x="13703300" y="16153730"/>
          <a:ext cx="889000" cy="2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37430</xdr:rowOff>
    </xdr:from>
    <xdr:to>
      <xdr:col>71</xdr:col>
      <xdr:colOff>177800</xdr:colOff>
      <xdr:row>94</xdr:row>
      <xdr:rowOff>85379</xdr:rowOff>
    </xdr:to>
    <xdr:cxnSp macro="">
      <xdr:nvCxnSpPr>
        <xdr:cNvPr id="700" name="直線コネクタ 699"/>
        <xdr:cNvCxnSpPr/>
      </xdr:nvCxnSpPr>
      <xdr:spPr>
        <a:xfrm flipV="1">
          <a:off x="12814300" y="16153730"/>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153079</xdr:rowOff>
    </xdr:from>
    <xdr:to>
      <xdr:col>85</xdr:col>
      <xdr:colOff>177800</xdr:colOff>
      <xdr:row>94</xdr:row>
      <xdr:rowOff>83229</xdr:rowOff>
    </xdr:to>
    <xdr:sp macro="" textlink="">
      <xdr:nvSpPr>
        <xdr:cNvPr id="710" name="楕円 709"/>
        <xdr:cNvSpPr/>
      </xdr:nvSpPr>
      <xdr:spPr>
        <a:xfrm>
          <a:off x="16268700" y="160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4506</xdr:rowOff>
    </xdr:from>
    <xdr:ext cx="534377" cy="259045"/>
    <xdr:sp macro="" textlink="">
      <xdr:nvSpPr>
        <xdr:cNvPr id="711" name="公債費該当値テキスト"/>
        <xdr:cNvSpPr txBox="1"/>
      </xdr:nvSpPr>
      <xdr:spPr>
        <a:xfrm>
          <a:off x="16370300" y="159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37122</xdr:rowOff>
    </xdr:from>
    <xdr:to>
      <xdr:col>81</xdr:col>
      <xdr:colOff>101600</xdr:colOff>
      <xdr:row>93</xdr:row>
      <xdr:rowOff>138722</xdr:rowOff>
    </xdr:to>
    <xdr:sp macro="" textlink="">
      <xdr:nvSpPr>
        <xdr:cNvPr id="712" name="楕円 711"/>
        <xdr:cNvSpPr/>
      </xdr:nvSpPr>
      <xdr:spPr>
        <a:xfrm>
          <a:off x="15430500" y="159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155249</xdr:rowOff>
    </xdr:from>
    <xdr:ext cx="534377" cy="259045"/>
    <xdr:sp macro="" textlink="">
      <xdr:nvSpPr>
        <xdr:cNvPr id="713" name="テキスト ボックス 712"/>
        <xdr:cNvSpPr txBox="1"/>
      </xdr:nvSpPr>
      <xdr:spPr>
        <a:xfrm>
          <a:off x="15214111" y="157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9576</xdr:rowOff>
    </xdr:from>
    <xdr:to>
      <xdr:col>76</xdr:col>
      <xdr:colOff>165100</xdr:colOff>
      <xdr:row>94</xdr:row>
      <xdr:rowOff>111176</xdr:rowOff>
    </xdr:to>
    <xdr:sp macro="" textlink="">
      <xdr:nvSpPr>
        <xdr:cNvPr id="714" name="楕円 713"/>
        <xdr:cNvSpPr/>
      </xdr:nvSpPr>
      <xdr:spPr>
        <a:xfrm>
          <a:off x="14541500" y="161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127703</xdr:rowOff>
    </xdr:from>
    <xdr:ext cx="534377" cy="259045"/>
    <xdr:sp macro="" textlink="">
      <xdr:nvSpPr>
        <xdr:cNvPr id="715" name="テキスト ボックス 714"/>
        <xdr:cNvSpPr txBox="1"/>
      </xdr:nvSpPr>
      <xdr:spPr>
        <a:xfrm>
          <a:off x="14325111" y="159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158080</xdr:rowOff>
    </xdr:from>
    <xdr:to>
      <xdr:col>72</xdr:col>
      <xdr:colOff>38100</xdr:colOff>
      <xdr:row>94</xdr:row>
      <xdr:rowOff>88230</xdr:rowOff>
    </xdr:to>
    <xdr:sp macro="" textlink="">
      <xdr:nvSpPr>
        <xdr:cNvPr id="716" name="楕円 715"/>
        <xdr:cNvSpPr/>
      </xdr:nvSpPr>
      <xdr:spPr>
        <a:xfrm>
          <a:off x="13652500" y="161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104757</xdr:rowOff>
    </xdr:from>
    <xdr:ext cx="534377" cy="259045"/>
    <xdr:sp macro="" textlink="">
      <xdr:nvSpPr>
        <xdr:cNvPr id="717" name="テキスト ボックス 716"/>
        <xdr:cNvSpPr txBox="1"/>
      </xdr:nvSpPr>
      <xdr:spPr>
        <a:xfrm>
          <a:off x="13436111" y="158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34579</xdr:rowOff>
    </xdr:from>
    <xdr:to>
      <xdr:col>67</xdr:col>
      <xdr:colOff>101600</xdr:colOff>
      <xdr:row>94</xdr:row>
      <xdr:rowOff>136179</xdr:rowOff>
    </xdr:to>
    <xdr:sp macro="" textlink="">
      <xdr:nvSpPr>
        <xdr:cNvPr id="718" name="楕円 717"/>
        <xdr:cNvSpPr/>
      </xdr:nvSpPr>
      <xdr:spPr>
        <a:xfrm>
          <a:off x="12763500" y="161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152706</xdr:rowOff>
    </xdr:from>
    <xdr:ext cx="534377" cy="259045"/>
    <xdr:sp macro="" textlink="">
      <xdr:nvSpPr>
        <xdr:cNvPr id="719" name="テキスト ボックス 718"/>
        <xdr:cNvSpPr txBox="1"/>
      </xdr:nvSpPr>
      <xdr:spPr>
        <a:xfrm>
          <a:off x="12547111" y="159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和歌山市の目的別歳出については、類似団体内平均値と比較すると、議会費、民生費、土木費、公債費で住民一人当たりのコストが多くなっており、衛生費で少なくなってきている。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年度は臨時福祉給付金事業が終了したことなどにより、平成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年度と比較してコストは減少したが、障害者給付費等の増加により、今後は増加が見込まれる。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土木費については、市街地再開発事業や市営住宅建替事業、下水道事業への補助金の増加などにより、コストは増加している。今後は大型事業が終了することで、減少が見込まれる。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年度で増加する要因となった、公共用地先行取得事業への繰出金の減少などにより、平成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年度のコストは減少となったが、今後は増加が見込まれる。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年度までで、汚泥再生処理センター、ごみ処理センターの整備が概ね終了したことになどより、平成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年度以降でコストが少なくなってきている。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年度で特別土地保有税の納付が延滞金を含め約</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億円あったため、残高が大きく伸びたが、平成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年度では、歳出に対して財源不足が多額となり、財政調整基金の取崩しが多額となった。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そのため、財政調整基金残高は平成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年度においては標準財政規模に占める割合が、ここ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赤字である会計については、赤字額の減少、又は横ばいとなっており、黒字の会計については概ね黒字が増加しており、連結実質赤字比率については、黒字の増加及び比率の改善が見られる。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年度で、地方公営企業法を適用するために、打ち切り決算を行ったため、一時的に赤字となったが、平成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年度については、赤字は算定されていない。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W9" sqref="W9:AL1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151212422</v>
      </c>
      <c r="BO4" s="430"/>
      <c r="BP4" s="430"/>
      <c r="BQ4" s="430"/>
      <c r="BR4" s="430"/>
      <c r="BS4" s="430"/>
      <c r="BT4" s="430"/>
      <c r="BU4" s="431"/>
      <c r="BV4" s="429">
        <v>153599397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0.5</v>
      </c>
      <c r="CU4" s="436"/>
      <c r="CV4" s="436"/>
      <c r="CW4" s="436"/>
      <c r="CX4" s="436"/>
      <c r="CY4" s="436"/>
      <c r="CZ4" s="436"/>
      <c r="DA4" s="437"/>
      <c r="DB4" s="435">
        <v>0.2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149899273</v>
      </c>
      <c r="BO5" s="467"/>
      <c r="BP5" s="467"/>
      <c r="BQ5" s="467"/>
      <c r="BR5" s="467"/>
      <c r="BS5" s="467"/>
      <c r="BT5" s="467"/>
      <c r="BU5" s="468"/>
      <c r="BV5" s="466">
        <v>152724789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98.9</v>
      </c>
      <c r="CU5" s="464"/>
      <c r="CV5" s="464"/>
      <c r="CW5" s="464"/>
      <c r="CX5" s="464"/>
      <c r="CY5" s="464"/>
      <c r="CZ5" s="464"/>
      <c r="DA5" s="465"/>
      <c r="DB5" s="463">
        <v>98.9</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1313149</v>
      </c>
      <c r="BO6" s="467"/>
      <c r="BP6" s="467"/>
      <c r="BQ6" s="467"/>
      <c r="BR6" s="467"/>
      <c r="BS6" s="467"/>
      <c r="BT6" s="467"/>
      <c r="BU6" s="468"/>
      <c r="BV6" s="466">
        <v>874608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107.8</v>
      </c>
      <c r="CU6" s="504"/>
      <c r="CV6" s="504"/>
      <c r="CW6" s="504"/>
      <c r="CX6" s="504"/>
      <c r="CY6" s="504"/>
      <c r="CZ6" s="504"/>
      <c r="DA6" s="505"/>
      <c r="DB6" s="503">
        <v>107.4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927647</v>
      </c>
      <c r="BO7" s="467"/>
      <c r="BP7" s="467"/>
      <c r="BQ7" s="467"/>
      <c r="BR7" s="467"/>
      <c r="BS7" s="467"/>
      <c r="BT7" s="467"/>
      <c r="BU7" s="468"/>
      <c r="BV7" s="466">
        <v>723049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79033709</v>
      </c>
      <c r="CU7" s="467"/>
      <c r="CV7" s="467"/>
      <c r="CW7" s="467"/>
      <c r="CX7" s="467"/>
      <c r="CY7" s="467"/>
      <c r="CZ7" s="467"/>
      <c r="DA7" s="468"/>
      <c r="DB7" s="466">
        <v>77744959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385502</v>
      </c>
      <c r="BO8" s="467"/>
      <c r="BP8" s="467"/>
      <c r="BQ8" s="467"/>
      <c r="BR8" s="467"/>
      <c r="BS8" s="467"/>
      <c r="BT8" s="467"/>
      <c r="BU8" s="468"/>
      <c r="BV8" s="466">
        <v>151559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0.82</v>
      </c>
      <c r="CU8" s="507"/>
      <c r="CV8" s="507"/>
      <c r="CW8" s="507"/>
      <c r="CX8" s="507"/>
      <c r="CY8" s="507"/>
      <c r="CZ8" s="507"/>
      <c r="DA8" s="508"/>
      <c r="DB8" s="506">
        <v>0.82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364154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101</v>
      </c>
      <c r="AV9" s="499"/>
      <c r="AW9" s="499"/>
      <c r="AX9" s="499"/>
      <c r="AY9" s="500" t="s">
        <v>116</v>
      </c>
      <c r="AZ9" s="501"/>
      <c r="BA9" s="501"/>
      <c r="BB9" s="501"/>
      <c r="BC9" s="501"/>
      <c r="BD9" s="501"/>
      <c r="BE9" s="501"/>
      <c r="BF9" s="501"/>
      <c r="BG9" s="501"/>
      <c r="BH9" s="501"/>
      <c r="BI9" s="501"/>
      <c r="BJ9" s="501"/>
      <c r="BK9" s="501"/>
      <c r="BL9" s="501"/>
      <c r="BM9" s="502"/>
      <c r="BN9" s="466">
        <v>233943</v>
      </c>
      <c r="BO9" s="467"/>
      <c r="BP9" s="467"/>
      <c r="BQ9" s="467"/>
      <c r="BR9" s="467"/>
      <c r="BS9" s="467"/>
      <c r="BT9" s="467"/>
      <c r="BU9" s="468"/>
      <c r="BV9" s="466">
        <v>-46972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17.399999999999999</v>
      </c>
      <c r="CU9" s="464"/>
      <c r="CV9" s="464"/>
      <c r="CW9" s="464"/>
      <c r="CX9" s="464"/>
      <c r="CY9" s="464"/>
      <c r="CZ9" s="464"/>
      <c r="DA9" s="465"/>
      <c r="DB9" s="463">
        <v>19.2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370364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101</v>
      </c>
      <c r="AV10" s="499"/>
      <c r="AW10" s="499"/>
      <c r="AX10" s="499"/>
      <c r="AY10" s="500" t="s">
        <v>120</v>
      </c>
      <c r="AZ10" s="501"/>
      <c r="BA10" s="501"/>
      <c r="BB10" s="501"/>
      <c r="BC10" s="501"/>
      <c r="BD10" s="501"/>
      <c r="BE10" s="501"/>
      <c r="BF10" s="501"/>
      <c r="BG10" s="501"/>
      <c r="BH10" s="501"/>
      <c r="BI10" s="501"/>
      <c r="BJ10" s="501"/>
      <c r="BK10" s="501"/>
      <c r="BL10" s="501"/>
      <c r="BM10" s="502"/>
      <c r="BN10" s="466">
        <v>551588</v>
      </c>
      <c r="BO10" s="467"/>
      <c r="BP10" s="467"/>
      <c r="BQ10" s="467"/>
      <c r="BR10" s="467"/>
      <c r="BS10" s="467"/>
      <c r="BT10" s="467"/>
      <c r="BU10" s="468"/>
      <c r="BV10" s="466">
        <v>591312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105</v>
      </c>
      <c r="AV11" s="499"/>
      <c r="AW11" s="499"/>
      <c r="AX11" s="499"/>
      <c r="AY11" s="500" t="s">
        <v>125</v>
      </c>
      <c r="AZ11" s="501"/>
      <c r="BA11" s="501"/>
      <c r="BB11" s="501"/>
      <c r="BC11" s="501"/>
      <c r="BD11" s="501"/>
      <c r="BE11" s="501"/>
      <c r="BF11" s="501"/>
      <c r="BG11" s="501"/>
      <c r="BH11" s="501"/>
      <c r="BI11" s="501"/>
      <c r="BJ11" s="501"/>
      <c r="BK11" s="501"/>
      <c r="BL11" s="501"/>
      <c r="BM11" s="502"/>
      <c r="BN11" s="466">
        <v>180</v>
      </c>
      <c r="BO11" s="467"/>
      <c r="BP11" s="467"/>
      <c r="BQ11" s="467"/>
      <c r="BR11" s="467"/>
      <c r="BS11" s="467"/>
      <c r="BT11" s="467"/>
      <c r="BU11" s="468"/>
      <c r="BV11" s="466">
        <v>213</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368835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4300000</v>
      </c>
      <c r="BO12" s="467"/>
      <c r="BP12" s="467"/>
      <c r="BQ12" s="467"/>
      <c r="BR12" s="467"/>
      <c r="BS12" s="467"/>
      <c r="BT12" s="467"/>
      <c r="BU12" s="468"/>
      <c r="BV12" s="466">
        <v>4500000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365394</v>
      </c>
      <c r="S13" s="548"/>
      <c r="T13" s="548"/>
      <c r="U13" s="548"/>
      <c r="V13" s="549"/>
      <c r="W13" s="482" t="s">
        <v>138</v>
      </c>
      <c r="X13" s="483"/>
      <c r="Y13" s="483"/>
      <c r="Z13" s="483"/>
      <c r="AA13" s="483"/>
      <c r="AB13" s="473"/>
      <c r="AC13" s="517">
        <v>3023</v>
      </c>
      <c r="AD13" s="518"/>
      <c r="AE13" s="518"/>
      <c r="AF13" s="518"/>
      <c r="AG13" s="557"/>
      <c r="AH13" s="517">
        <v>3201</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-3514289</v>
      </c>
      <c r="BO13" s="467"/>
      <c r="BP13" s="467"/>
      <c r="BQ13" s="467"/>
      <c r="BR13" s="467"/>
      <c r="BS13" s="467"/>
      <c r="BT13" s="467"/>
      <c r="BU13" s="468"/>
      <c r="BV13" s="466">
        <v>-3955447</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11.7</v>
      </c>
      <c r="CU13" s="464"/>
      <c r="CV13" s="464"/>
      <c r="CW13" s="464"/>
      <c r="CX13" s="464"/>
      <c r="CY13" s="464"/>
      <c r="CZ13" s="464"/>
      <c r="DA13" s="465"/>
      <c r="DB13" s="463">
        <v>11.7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371042</v>
      </c>
      <c r="S14" s="548"/>
      <c r="T14" s="548"/>
      <c r="U14" s="548"/>
      <c r="V14" s="549"/>
      <c r="W14" s="456"/>
      <c r="X14" s="457"/>
      <c r="Y14" s="457"/>
      <c r="Z14" s="457"/>
      <c r="AA14" s="457"/>
      <c r="AB14" s="446"/>
      <c r="AC14" s="550">
        <v>2</v>
      </c>
      <c r="AD14" s="551"/>
      <c r="AE14" s="551"/>
      <c r="AF14" s="551"/>
      <c r="AG14" s="552"/>
      <c r="AH14" s="550">
        <v>2.1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118.2</v>
      </c>
      <c r="CU14" s="562"/>
      <c r="CV14" s="562"/>
      <c r="CW14" s="562"/>
      <c r="CX14" s="562"/>
      <c r="CY14" s="562"/>
      <c r="CZ14" s="562"/>
      <c r="DA14" s="563"/>
      <c r="DB14" s="561">
        <v>118.7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367691</v>
      </c>
      <c r="S15" s="548"/>
      <c r="T15" s="548"/>
      <c r="U15" s="548"/>
      <c r="V15" s="549"/>
      <c r="W15" s="482" t="s">
        <v>146</v>
      </c>
      <c r="X15" s="483"/>
      <c r="Y15" s="483"/>
      <c r="Z15" s="483"/>
      <c r="AA15" s="483"/>
      <c r="AB15" s="473"/>
      <c r="AC15" s="517">
        <v>37094</v>
      </c>
      <c r="AD15" s="518"/>
      <c r="AE15" s="518"/>
      <c r="AF15" s="518"/>
      <c r="AG15" s="557"/>
      <c r="AH15" s="517">
        <v>37197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48110876</v>
      </c>
      <c r="BO15" s="430"/>
      <c r="BP15" s="430"/>
      <c r="BQ15" s="430"/>
      <c r="BR15" s="430"/>
      <c r="BS15" s="430"/>
      <c r="BT15" s="430"/>
      <c r="BU15" s="431"/>
      <c r="BV15" s="429">
        <v>47502877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24</v>
      </c>
      <c r="AD16" s="551"/>
      <c r="AE16" s="551"/>
      <c r="AF16" s="551"/>
      <c r="AG16" s="552"/>
      <c r="AH16" s="550">
        <v>24.2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58311818</v>
      </c>
      <c r="BO16" s="467"/>
      <c r="BP16" s="467"/>
      <c r="BQ16" s="467"/>
      <c r="BR16" s="467"/>
      <c r="BS16" s="467"/>
      <c r="BT16" s="467"/>
      <c r="BU16" s="468"/>
      <c r="BV16" s="466">
        <v>57875884</v>
      </c>
      <c r="BW16" s="467"/>
      <c r="BX16" s="467"/>
      <c r="BY16" s="467"/>
      <c r="BZ16" s="467"/>
      <c r="CA16" s="467"/>
      <c r="CB16" s="467"/>
      <c r="CC16" s="468"/>
      <c r="CD16" s="200"/>
      <c r="CE16" s="573" t="s">
        <v>152</v>
      </c>
      <c r="CF16" s="573"/>
      <c r="CG16" s="573"/>
      <c r="CH16" s="573"/>
      <c r="CI16" s="573"/>
      <c r="CJ16" s="573"/>
      <c r="CK16" s="573"/>
      <c r="CL16" s="573"/>
      <c r="CM16" s="573"/>
      <c r="CN16" s="573"/>
      <c r="CO16" s="573"/>
      <c r="CP16" s="573"/>
      <c r="CQ16" s="573"/>
      <c r="CR16" s="573"/>
      <c r="CS16" s="574"/>
      <c r="CT16" s="463">
        <v>11.2</v>
      </c>
      <c r="CU16" s="464"/>
      <c r="CV16" s="464"/>
      <c r="CW16" s="464"/>
      <c r="CX16" s="464"/>
      <c r="CY16" s="464"/>
      <c r="CZ16" s="464"/>
      <c r="DA16" s="465"/>
      <c r="DB16" s="463">
        <v>13.3</v>
      </c>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114600</v>
      </c>
      <c r="AD17" s="518"/>
      <c r="AE17" s="518"/>
      <c r="AF17" s="518"/>
      <c r="AG17" s="557"/>
      <c r="AH17" s="517">
        <v>113037</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62194686</v>
      </c>
      <c r="BO17" s="467"/>
      <c r="BP17" s="467"/>
      <c r="BQ17" s="467"/>
      <c r="BR17" s="467"/>
      <c r="BS17" s="467"/>
      <c r="BT17" s="467"/>
      <c r="BU17" s="468"/>
      <c r="BV17" s="466">
        <v>61354847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208.84</v>
      </c>
      <c r="M18" s="579"/>
      <c r="N18" s="579"/>
      <c r="O18" s="579"/>
      <c r="P18" s="579"/>
      <c r="Q18" s="579"/>
      <c r="R18" s="580"/>
      <c r="S18" s="580"/>
      <c r="T18" s="580"/>
      <c r="U18" s="580"/>
      <c r="V18" s="581"/>
      <c r="W18" s="484"/>
      <c r="X18" s="485"/>
      <c r="Y18" s="485"/>
      <c r="Z18" s="485"/>
      <c r="AA18" s="485"/>
      <c r="AB18" s="476"/>
      <c r="AC18" s="582">
        <v>74.099999999999994</v>
      </c>
      <c r="AD18" s="583"/>
      <c r="AE18" s="583"/>
      <c r="AF18" s="583"/>
      <c r="AG18" s="584"/>
      <c r="AH18" s="582">
        <v>73.7</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80123345</v>
      </c>
      <c r="BO18" s="467"/>
      <c r="BP18" s="467"/>
      <c r="BQ18" s="467"/>
      <c r="BR18" s="467"/>
      <c r="BS18" s="467"/>
      <c r="BT18" s="467"/>
      <c r="BU18" s="468"/>
      <c r="BV18" s="466">
        <v>78845002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1744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92416428</v>
      </c>
      <c r="BO19" s="467"/>
      <c r="BP19" s="467"/>
      <c r="BQ19" s="467"/>
      <c r="BR19" s="467"/>
      <c r="BS19" s="467"/>
      <c r="BT19" s="467"/>
      <c r="BU19" s="468"/>
      <c r="BV19" s="466">
        <v>92424929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153089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177188095</v>
      </c>
      <c r="BO23" s="467"/>
      <c r="BP23" s="467"/>
      <c r="BQ23" s="467"/>
      <c r="BR23" s="467"/>
      <c r="BS23" s="467"/>
      <c r="BT23" s="467"/>
      <c r="BU23" s="468"/>
      <c r="BV23" s="466">
        <v>174593468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10300</v>
      </c>
      <c r="R24" s="518"/>
      <c r="S24" s="518"/>
      <c r="T24" s="518"/>
      <c r="U24" s="518"/>
      <c r="V24" s="557"/>
      <c r="W24" s="616"/>
      <c r="X24" s="604"/>
      <c r="Y24" s="605"/>
      <c r="Z24" s="516" t="s">
        <v>171</v>
      </c>
      <c r="AA24" s="496"/>
      <c r="AB24" s="496"/>
      <c r="AC24" s="496"/>
      <c r="AD24" s="496"/>
      <c r="AE24" s="496"/>
      <c r="AF24" s="496"/>
      <c r="AG24" s="497"/>
      <c r="AH24" s="517">
        <v>2395</v>
      </c>
      <c r="AI24" s="518"/>
      <c r="AJ24" s="518"/>
      <c r="AK24" s="518"/>
      <c r="AL24" s="557"/>
      <c r="AM24" s="517">
        <v>7721480</v>
      </c>
      <c r="AN24" s="518"/>
      <c r="AO24" s="518"/>
      <c r="AP24" s="518"/>
      <c r="AQ24" s="518"/>
      <c r="AR24" s="557"/>
      <c r="AS24" s="517">
        <v>3224</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137873130</v>
      </c>
      <c r="BO24" s="467"/>
      <c r="BP24" s="467"/>
      <c r="BQ24" s="467"/>
      <c r="BR24" s="467"/>
      <c r="BS24" s="467"/>
      <c r="BT24" s="467"/>
      <c r="BU24" s="468"/>
      <c r="BV24" s="466">
        <v>135445003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8200</v>
      </c>
      <c r="R25" s="518"/>
      <c r="S25" s="518"/>
      <c r="T25" s="518"/>
      <c r="U25" s="518"/>
      <c r="V25" s="557"/>
      <c r="W25" s="616"/>
      <c r="X25" s="604"/>
      <c r="Y25" s="605"/>
      <c r="Z25" s="516" t="s">
        <v>174</v>
      </c>
      <c r="AA25" s="496"/>
      <c r="AB25" s="496"/>
      <c r="AC25" s="496"/>
      <c r="AD25" s="496"/>
      <c r="AE25" s="496"/>
      <c r="AF25" s="496"/>
      <c r="AG25" s="497"/>
      <c r="AH25" s="517">
        <v>398</v>
      </c>
      <c r="AI25" s="518"/>
      <c r="AJ25" s="518"/>
      <c r="AK25" s="518"/>
      <c r="AL25" s="557"/>
      <c r="AM25" s="517">
        <v>1330912</v>
      </c>
      <c r="AN25" s="518"/>
      <c r="AO25" s="518"/>
      <c r="AP25" s="518"/>
      <c r="AQ25" s="518"/>
      <c r="AR25" s="557"/>
      <c r="AS25" s="517">
        <v>3344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30304054</v>
      </c>
      <c r="BO25" s="430"/>
      <c r="BP25" s="430"/>
      <c r="BQ25" s="430"/>
      <c r="BR25" s="430"/>
      <c r="BS25" s="430"/>
      <c r="BT25" s="430"/>
      <c r="BU25" s="431"/>
      <c r="BV25" s="429">
        <v>34740944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6900</v>
      </c>
      <c r="R26" s="518"/>
      <c r="S26" s="518"/>
      <c r="T26" s="518"/>
      <c r="U26" s="518"/>
      <c r="V26" s="557"/>
      <c r="W26" s="616"/>
      <c r="X26" s="604"/>
      <c r="Y26" s="605"/>
      <c r="Z26" s="516" t="s">
        <v>177</v>
      </c>
      <c r="AA26" s="626"/>
      <c r="AB26" s="626"/>
      <c r="AC26" s="626"/>
      <c r="AD26" s="626"/>
      <c r="AE26" s="626"/>
      <c r="AF26" s="626"/>
      <c r="AG26" s="627"/>
      <c r="AH26" s="517">
        <v>234</v>
      </c>
      <c r="AI26" s="518"/>
      <c r="AJ26" s="518"/>
      <c r="AK26" s="518"/>
      <c r="AL26" s="557"/>
      <c r="AM26" s="517">
        <v>735930</v>
      </c>
      <c r="AN26" s="518"/>
      <c r="AO26" s="518"/>
      <c r="AP26" s="518"/>
      <c r="AQ26" s="518"/>
      <c r="AR26" s="557"/>
      <c r="AS26" s="517">
        <v>3145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7900</v>
      </c>
      <c r="R27" s="518"/>
      <c r="S27" s="518"/>
      <c r="T27" s="518"/>
      <c r="U27" s="518"/>
      <c r="V27" s="557"/>
      <c r="W27" s="616"/>
      <c r="X27" s="604"/>
      <c r="Y27" s="605"/>
      <c r="Z27" s="516" t="s">
        <v>182</v>
      </c>
      <c r="AA27" s="496"/>
      <c r="AB27" s="496"/>
      <c r="AC27" s="496"/>
      <c r="AD27" s="496"/>
      <c r="AE27" s="496"/>
      <c r="AF27" s="496"/>
      <c r="AG27" s="497"/>
      <c r="AH27" s="517">
        <v>130</v>
      </c>
      <c r="AI27" s="518"/>
      <c r="AJ27" s="518"/>
      <c r="AK27" s="518"/>
      <c r="AL27" s="557"/>
      <c r="AM27" s="517">
        <v>452573</v>
      </c>
      <c r="AN27" s="518"/>
      <c r="AO27" s="518"/>
      <c r="AP27" s="518"/>
      <c r="AQ27" s="518"/>
      <c r="AR27" s="557"/>
      <c r="AS27" s="517">
        <v>3481</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180</v>
      </c>
      <c r="BO27" s="640"/>
      <c r="BP27" s="640"/>
      <c r="BQ27" s="640"/>
      <c r="BR27" s="640"/>
      <c r="BS27" s="640"/>
      <c r="BT27" s="640"/>
      <c r="BU27" s="641"/>
      <c r="BV27" s="639" t="s">
        <v>180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7200</v>
      </c>
      <c r="R28" s="518"/>
      <c r="S28" s="518"/>
      <c r="T28" s="518"/>
      <c r="U28" s="518"/>
      <c r="V28" s="557"/>
      <c r="W28" s="616"/>
      <c r="X28" s="604"/>
      <c r="Y28" s="605"/>
      <c r="Z28" s="516" t="s">
        <v>185</v>
      </c>
      <c r="AA28" s="496"/>
      <c r="AB28" s="496"/>
      <c r="AC28" s="496"/>
      <c r="AD28" s="496"/>
      <c r="AE28" s="496"/>
      <c r="AF28" s="496"/>
      <c r="AG28" s="497"/>
      <c r="AH28" s="517" t="s">
        <v>180</v>
      </c>
      <c r="AI28" s="518"/>
      <c r="AJ28" s="518"/>
      <c r="AK28" s="518"/>
      <c r="AL28" s="557"/>
      <c r="AM28" s="517" t="s">
        <v>180</v>
      </c>
      <c r="AN28" s="518"/>
      <c r="AO28" s="518"/>
      <c r="AP28" s="518"/>
      <c r="AQ28" s="518"/>
      <c r="AR28" s="557"/>
      <c r="AS28" s="517" t="s">
        <v>180</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7306948</v>
      </c>
      <c r="BO28" s="430"/>
      <c r="BP28" s="430"/>
      <c r="BQ28" s="430"/>
      <c r="BR28" s="430"/>
      <c r="BS28" s="430"/>
      <c r="BT28" s="430"/>
      <c r="BU28" s="431"/>
      <c r="BV28" s="429">
        <v>11055360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36</v>
      </c>
      <c r="M29" s="518"/>
      <c r="N29" s="518"/>
      <c r="O29" s="518"/>
      <c r="P29" s="557"/>
      <c r="Q29" s="517">
        <v>6600</v>
      </c>
      <c r="R29" s="518"/>
      <c r="S29" s="518"/>
      <c r="T29" s="518"/>
      <c r="U29" s="518"/>
      <c r="V29" s="557"/>
      <c r="W29" s="617"/>
      <c r="X29" s="618"/>
      <c r="Y29" s="619"/>
      <c r="Z29" s="516" t="s">
        <v>188</v>
      </c>
      <c r="AA29" s="496"/>
      <c r="AB29" s="496"/>
      <c r="AC29" s="496"/>
      <c r="AD29" s="496"/>
      <c r="AE29" s="496"/>
      <c r="AF29" s="496"/>
      <c r="AG29" s="497"/>
      <c r="AH29" s="517">
        <v>2525</v>
      </c>
      <c r="AI29" s="518"/>
      <c r="AJ29" s="518"/>
      <c r="AK29" s="518"/>
      <c r="AL29" s="557"/>
      <c r="AM29" s="517">
        <v>8174053</v>
      </c>
      <c r="AN29" s="518"/>
      <c r="AO29" s="518"/>
      <c r="AP29" s="518"/>
      <c r="AQ29" s="518"/>
      <c r="AR29" s="557"/>
      <c r="AS29" s="517">
        <v>3237</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1589176</v>
      </c>
      <c r="BO29" s="467"/>
      <c r="BP29" s="467"/>
      <c r="BQ29" s="467"/>
      <c r="BR29" s="467"/>
      <c r="BS29" s="467"/>
      <c r="BT29" s="467"/>
      <c r="BU29" s="468"/>
      <c r="BV29" s="466">
        <v>1588860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1432715</v>
      </c>
      <c r="BO30" s="640"/>
      <c r="BP30" s="640"/>
      <c r="BQ30" s="640"/>
      <c r="BR30" s="640"/>
      <c r="BS30" s="640"/>
      <c r="BT30" s="640"/>
      <c r="BU30" s="641"/>
      <c r="BV30" s="639">
        <v>1583362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8</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12</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15</v>
      </c>
      <c r="BF34" s="652"/>
      <c r="BG34" s="653" t="str">
        <f>IF('各会計、関係団体の財政状況及び健全化判断比率'!B35="","",'各会計、関係団体の財政状況及び健全化判断比率'!B35)</f>
        <v>卸売市場事業特別会計</v>
      </c>
      <c r="BH34" s="653"/>
      <c r="BI34" s="653"/>
      <c r="BJ34" s="653"/>
      <c r="BK34" s="653"/>
      <c r="BL34" s="653"/>
      <c r="BM34" s="653"/>
      <c r="BN34" s="653"/>
      <c r="BO34" s="653"/>
      <c r="BP34" s="653"/>
      <c r="BQ34" s="653"/>
      <c r="BR34" s="653"/>
      <c r="BS34" s="653"/>
      <c r="BT34" s="653"/>
      <c r="BU34" s="653"/>
      <c r="BV34" s="213"/>
      <c r="BW34" s="652">
        <f>IF(BY34="","",MAX(C34:D43,U34:V43,AM34:AN43,BE34:BF43)+1)</f>
        <v>19</v>
      </c>
      <c r="BX34" s="652"/>
      <c r="BY34" s="653" t="str">
        <f>IF('各会計、関係団体の財政状況及び健全化判断比率'!B68="","",'各会計、関係団体の財政状況及び健全化判断比率'!B68)</f>
        <v>和歌山地方税回収機構</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和歌山地域地場産業振興センター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土地区画整理事業特別会計</v>
      </c>
      <c r="F35" s="653"/>
      <c r="G35" s="653"/>
      <c r="H35" s="653"/>
      <c r="I35" s="653"/>
      <c r="J35" s="653"/>
      <c r="K35" s="653"/>
      <c r="L35" s="653"/>
      <c r="M35" s="653"/>
      <c r="N35" s="653"/>
      <c r="O35" s="653"/>
      <c r="P35" s="653"/>
      <c r="Q35" s="653"/>
      <c r="R35" s="653"/>
      <c r="S35" s="653"/>
      <c r="T35" s="213"/>
      <c r="U35" s="652">
        <f>IF(W35="","",U34+1)</f>
        <v>9</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13</v>
      </c>
      <c r="AN35" s="652"/>
      <c r="AO35" s="653" t="str">
        <f>IF('各会計、関係団体の財政状況及び健全化判断比率'!B33="","",'各会計、関係団体の財政状況及び健全化判断比率'!B33)</f>
        <v>工業用水道事業会計</v>
      </c>
      <c r="AP35" s="653"/>
      <c r="AQ35" s="653"/>
      <c r="AR35" s="653"/>
      <c r="AS35" s="653"/>
      <c r="AT35" s="653"/>
      <c r="AU35" s="653"/>
      <c r="AV35" s="653"/>
      <c r="AW35" s="653"/>
      <c r="AX35" s="653"/>
      <c r="AY35" s="653"/>
      <c r="AZ35" s="653"/>
      <c r="BA35" s="653"/>
      <c r="BB35" s="653"/>
      <c r="BC35" s="653"/>
      <c r="BD35" s="213"/>
      <c r="BE35" s="652">
        <f t="shared" ref="BE35:BE43" si="1">IF(BG35="","",BE34+1)</f>
        <v>16</v>
      </c>
      <c r="BF35" s="652"/>
      <c r="BG35" s="653" t="str">
        <f>IF('各会計、関係団体の財政状況及び健全化判断比率'!B36="","",'各会計、関係団体の財政状況及び健全化判断比率'!B36)</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20</v>
      </c>
      <c r="BX35" s="652"/>
      <c r="BY35" s="653" t="str">
        <f>IF('各会計、関係団体の財政状況及び健全化判断比率'!B69="","",'各会計、関係団体の財政状況及び健全化判断比率'!B69)</f>
        <v>和歌山県後期高齢者医療広域連合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ぶらくり</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住宅改修資金貸付事業特別会計</v>
      </c>
      <c r="F36" s="653"/>
      <c r="G36" s="653"/>
      <c r="H36" s="653"/>
      <c r="I36" s="653"/>
      <c r="J36" s="653"/>
      <c r="K36" s="653"/>
      <c r="L36" s="653"/>
      <c r="M36" s="653"/>
      <c r="N36" s="653"/>
      <c r="O36" s="653"/>
      <c r="P36" s="653"/>
      <c r="Q36" s="653"/>
      <c r="R36" s="653"/>
      <c r="S36" s="653"/>
      <c r="T36" s="213"/>
      <c r="U36" s="652">
        <f t="shared" ref="U36:U43" si="4">IF(W36="","",U35+1)</f>
        <v>10</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14</v>
      </c>
      <c r="AN36" s="652"/>
      <c r="AO36" s="653" t="str">
        <f>IF('各会計、関係団体の財政状況及び健全化判断比率'!B34="","",'各会計、関係団体の財政状況及び健全化判断比率'!B34)</f>
        <v>下水道事業会計</v>
      </c>
      <c r="AP36" s="653"/>
      <c r="AQ36" s="653"/>
      <c r="AR36" s="653"/>
      <c r="AS36" s="653"/>
      <c r="AT36" s="653"/>
      <c r="AU36" s="653"/>
      <c r="AV36" s="653"/>
      <c r="AW36" s="653"/>
      <c r="AX36" s="653"/>
      <c r="AY36" s="653"/>
      <c r="AZ36" s="653"/>
      <c r="BA36" s="653"/>
      <c r="BB36" s="653"/>
      <c r="BC36" s="653"/>
      <c r="BD36" s="213"/>
      <c r="BE36" s="652">
        <f t="shared" si="1"/>
        <v>17</v>
      </c>
      <c r="BF36" s="652"/>
      <c r="BG36" s="653" t="str">
        <f>IF('各会計、関係団体の財政状況及び健全化判断比率'!B37="","",'各会計、関係団体の財政状況及び健全化判断比率'!B37)</f>
        <v>漁業集落排水事業特別会計</v>
      </c>
      <c r="BH36" s="653"/>
      <c r="BI36" s="653"/>
      <c r="BJ36" s="653"/>
      <c r="BK36" s="653"/>
      <c r="BL36" s="653"/>
      <c r="BM36" s="653"/>
      <c r="BN36" s="653"/>
      <c r="BO36" s="653"/>
      <c r="BP36" s="653"/>
      <c r="BQ36" s="653"/>
      <c r="BR36" s="653"/>
      <c r="BS36" s="653"/>
      <c r="BT36" s="653"/>
      <c r="BU36" s="653"/>
      <c r="BV36" s="213"/>
      <c r="BW36" s="652">
        <f t="shared" si="2"/>
        <v>21</v>
      </c>
      <c r="BX36" s="652"/>
      <c r="BY36" s="653" t="str">
        <f>IF('各会計、関係団体の財政状況及び健全化判断比率'!B70="","",'各会計、関係団体の財政状況及び健全化判断比率'!B70)</f>
        <v>和歌山県住宅新築資金等貸付金回収管理組合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和歌山市文化スポーツ振興財団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住宅新築資金貸付事業特別会計</v>
      </c>
      <c r="F37" s="653"/>
      <c r="G37" s="653"/>
      <c r="H37" s="653"/>
      <c r="I37" s="653"/>
      <c r="J37" s="653"/>
      <c r="K37" s="653"/>
      <c r="L37" s="653"/>
      <c r="M37" s="653"/>
      <c r="N37" s="653"/>
      <c r="O37" s="653"/>
      <c r="P37" s="653"/>
      <c r="Q37" s="653"/>
      <c r="R37" s="653"/>
      <c r="S37" s="653"/>
      <c r="T37" s="213"/>
      <c r="U37" s="652">
        <f t="shared" si="4"/>
        <v>11</v>
      </c>
      <c r="V37" s="652"/>
      <c r="W37" s="653" t="str">
        <f>IF('各会計、関係団体の財政状況及び健全化判断比率'!B31="","",'各会計、関係団体の財政状況及び健全化判断比率'!B31)</f>
        <v>駐車場管理事業特別会計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18</v>
      </c>
      <c r="BF37" s="652"/>
      <c r="BG37" s="653" t="str">
        <f>IF('各会計、関係団体の財政状況及び健全化判断比率'!B38="","",'各会計、関係団体の財政状況及び健全化判断比率'!B38)</f>
        <v>土地造成事業特別会計</v>
      </c>
      <c r="BH37" s="653"/>
      <c r="BI37" s="653"/>
      <c r="BJ37" s="653"/>
      <c r="BK37" s="653"/>
      <c r="BL37" s="653"/>
      <c r="BM37" s="653"/>
      <c r="BN37" s="653"/>
      <c r="BO37" s="653"/>
      <c r="BP37" s="653"/>
      <c r="BQ37" s="653"/>
      <c r="BR37" s="653"/>
      <c r="BS37" s="653"/>
      <c r="BT37" s="653"/>
      <c r="BU37" s="653"/>
      <c r="BV37" s="213"/>
      <c r="BW37" s="652">
        <f t="shared" si="2"/>
        <v>22</v>
      </c>
      <c r="BX37" s="652"/>
      <c r="BY37" s="653" t="str">
        <f>IF('各会計、関係団体の財政状況及び健全化判断比率'!B71="","",'各会計、関係団体の財政状況及び健全化判断比率'!B71)</f>
        <v>和歌山県後期高齢者医療広域連合（特別会計）</v>
      </c>
      <c r="BZ37" s="653"/>
      <c r="CA37" s="653"/>
      <c r="CB37" s="653"/>
      <c r="CC37" s="653"/>
      <c r="CD37" s="653"/>
      <c r="CE37" s="653"/>
      <c r="CF37" s="653"/>
      <c r="CG37" s="653"/>
      <c r="CH37" s="653"/>
      <c r="CI37" s="653"/>
      <c r="CJ37" s="653"/>
      <c r="CK37" s="653"/>
      <c r="CL37" s="653"/>
      <c r="CM37" s="653"/>
      <c r="CN37" s="213"/>
      <c r="CO37" s="652">
        <f t="shared" si="3"/>
        <v>26</v>
      </c>
      <c r="CP37" s="652"/>
      <c r="CQ37" s="653" t="str">
        <f>IF('各会計、関係団体の財政状況及び健全化判断比率'!BS10="","",'各会計、関係団体の財政状況及び健全化判断比率'!BS10)</f>
        <v>和歌山市中小企業勤労者福祉サービスセンター</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宅地取得資金貸付事業特別会計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27</v>
      </c>
      <c r="CP38" s="652"/>
      <c r="CQ38" s="653" t="str">
        <f>IF('各会計、関係団体の財政状況及び健全化判断比率'!BS11="","",'各会計、関係団体の財政状況及び健全化判断比率'!BS11)</f>
        <v>和歌山市清掃</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f t="shared" si="5"/>
        <v>6</v>
      </c>
      <c r="D39" s="652"/>
      <c r="E39" s="653" t="str">
        <f>IF('各会計、関係団体の財政状況及び健全化判断比率'!B12="","",'各会計、関係団体の財政状況及び健全化判断比率'!B12)</f>
        <v>母子父子寡婦福祉資金貸付事業特別会計</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f t="shared" si="5"/>
        <v>7</v>
      </c>
      <c r="D40" s="652"/>
      <c r="E40" s="653" t="str">
        <f>IF('各会計、関係団体の財政状況及び健全化判断比率'!B13="","",'各会計、関係団体の財政状況及び健全化判断比率'!B13)</f>
        <v>街路用地先行取得事業特別会計</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oziShbP4CSfqjZhPNJMGFx7y5YwI1NMe1+6Lu563YK432W+lSaY2zC1q3fiBP1tNpOecB1JG/65iGBU8yJDHA==" saltValue="BJSdcG4SAi5DTPvPNqb4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44" t="s">
        <v>586</v>
      </c>
      <c r="D34" s="1244"/>
      <c r="E34" s="1245"/>
      <c r="F34" s="32" t="s">
        <v>587</v>
      </c>
      <c r="G34" s="33" t="s">
        <v>588</v>
      </c>
      <c r="H34" s="33" t="s">
        <v>589</v>
      </c>
      <c r="I34" s="33" t="s">
        <v>590</v>
      </c>
      <c r="J34" s="34" t="s">
        <v>591</v>
      </c>
      <c r="K34" s="22"/>
      <c r="L34" s="22"/>
      <c r="M34" s="22"/>
      <c r="N34" s="22"/>
      <c r="O34" s="22"/>
      <c r="P34" s="22"/>
    </row>
    <row r="35" spans="1:16" ht="39" customHeight="1" x14ac:dyDescent="0.15">
      <c r="A35" s="22"/>
      <c r="B35" s="35"/>
      <c r="C35" s="1238" t="s">
        <v>592</v>
      </c>
      <c r="D35" s="1239"/>
      <c r="E35" s="1240"/>
      <c r="F35" s="36" t="s">
        <v>593</v>
      </c>
      <c r="G35" s="37" t="s">
        <v>593</v>
      </c>
      <c r="H35" s="37" t="s">
        <v>593</v>
      </c>
      <c r="I35" s="37" t="s">
        <v>583</v>
      </c>
      <c r="J35" s="38" t="s">
        <v>594</v>
      </c>
      <c r="K35" s="22"/>
      <c r="L35" s="22"/>
      <c r="M35" s="22"/>
      <c r="N35" s="22"/>
      <c r="O35" s="22"/>
      <c r="P35" s="22"/>
    </row>
    <row r="36" spans="1:16" ht="39" customHeight="1" x14ac:dyDescent="0.15">
      <c r="A36" s="22"/>
      <c r="B36" s="35"/>
      <c r="C36" s="1238" t="s">
        <v>595</v>
      </c>
      <c r="D36" s="1239"/>
      <c r="E36" s="1240"/>
      <c r="F36" s="36" t="s">
        <v>596</v>
      </c>
      <c r="G36" s="37" t="s">
        <v>597</v>
      </c>
      <c r="H36" s="37" t="s">
        <v>598</v>
      </c>
      <c r="I36" s="37" t="s">
        <v>599</v>
      </c>
      <c r="J36" s="38" t="s">
        <v>600</v>
      </c>
      <c r="K36" s="22"/>
      <c r="L36" s="22"/>
      <c r="M36" s="22"/>
      <c r="N36" s="22"/>
      <c r="O36" s="22"/>
      <c r="P36" s="22"/>
    </row>
    <row r="37" spans="1:16" ht="39" customHeight="1" x14ac:dyDescent="0.15">
      <c r="A37" s="22"/>
      <c r="B37" s="35"/>
      <c r="C37" s="1238" t="s">
        <v>601</v>
      </c>
      <c r="D37" s="1239"/>
      <c r="E37" s="1240"/>
      <c r="F37" s="36" t="s">
        <v>602</v>
      </c>
      <c r="G37" s="37" t="s">
        <v>603</v>
      </c>
      <c r="H37" s="37" t="s">
        <v>603</v>
      </c>
      <c r="I37" s="37" t="s">
        <v>602</v>
      </c>
      <c r="J37" s="38" t="s">
        <v>604</v>
      </c>
      <c r="K37" s="22"/>
      <c r="L37" s="22"/>
      <c r="M37" s="22"/>
      <c r="N37" s="22"/>
      <c r="O37" s="22"/>
      <c r="P37" s="22"/>
    </row>
    <row r="38" spans="1:16" ht="39" customHeight="1" x14ac:dyDescent="0.15">
      <c r="A38" s="22"/>
      <c r="B38" s="35"/>
      <c r="C38" s="1238" t="s">
        <v>605</v>
      </c>
      <c r="D38" s="1239"/>
      <c r="E38" s="1240"/>
      <c r="F38" s="36" t="s">
        <v>606</v>
      </c>
      <c r="G38" s="37" t="s">
        <v>606</v>
      </c>
      <c r="H38" s="37" t="s">
        <v>607</v>
      </c>
      <c r="I38" s="37" t="s">
        <v>607</v>
      </c>
      <c r="J38" s="38" t="s">
        <v>608</v>
      </c>
      <c r="K38" s="22"/>
      <c r="L38" s="22"/>
      <c r="M38" s="22"/>
      <c r="N38" s="22"/>
      <c r="O38" s="22"/>
      <c r="P38" s="22"/>
    </row>
    <row r="39" spans="1:16" ht="39" customHeight="1" x14ac:dyDescent="0.15">
      <c r="A39" s="22"/>
      <c r="B39" s="35"/>
      <c r="C39" s="1238" t="s">
        <v>609</v>
      </c>
      <c r="D39" s="1239"/>
      <c r="E39" s="1240"/>
      <c r="F39" s="36">
        <v>4.82</v>
      </c>
      <c r="G39" s="37">
        <v>4.88</v>
      </c>
      <c r="H39" s="37">
        <v>5.15</v>
      </c>
      <c r="I39" s="37">
        <v>5.27</v>
      </c>
      <c r="J39" s="38">
        <v>5.08</v>
      </c>
      <c r="K39" s="22"/>
      <c r="L39" s="22"/>
      <c r="M39" s="22"/>
      <c r="N39" s="22"/>
      <c r="O39" s="22"/>
      <c r="P39" s="22"/>
    </row>
    <row r="40" spans="1:16" ht="39" customHeight="1" x14ac:dyDescent="0.15">
      <c r="A40" s="22"/>
      <c r="B40" s="35"/>
      <c r="C40" s="1238" t="s">
        <v>610</v>
      </c>
      <c r="D40" s="1239"/>
      <c r="E40" s="1240"/>
      <c r="F40" s="36">
        <v>0.8</v>
      </c>
      <c r="G40" s="37">
        <v>0.95</v>
      </c>
      <c r="H40" s="37">
        <v>2.17</v>
      </c>
      <c r="I40" s="37">
        <v>3.85</v>
      </c>
      <c r="J40" s="38">
        <v>4.13</v>
      </c>
      <c r="K40" s="22"/>
      <c r="L40" s="22"/>
      <c r="M40" s="22"/>
      <c r="N40" s="22"/>
      <c r="O40" s="22"/>
      <c r="P40" s="22"/>
    </row>
    <row r="41" spans="1:16" ht="39" customHeight="1" x14ac:dyDescent="0.15">
      <c r="A41" s="22"/>
      <c r="B41" s="35"/>
      <c r="C41" s="1238" t="s">
        <v>611</v>
      </c>
      <c r="D41" s="1239"/>
      <c r="E41" s="1240"/>
      <c r="F41" s="36">
        <v>4.97</v>
      </c>
      <c r="G41" s="37">
        <v>5.01</v>
      </c>
      <c r="H41" s="37">
        <v>5.21</v>
      </c>
      <c r="I41" s="37">
        <v>3.33</v>
      </c>
      <c r="J41" s="38">
        <v>4.07</v>
      </c>
      <c r="K41" s="22"/>
      <c r="L41" s="22"/>
      <c r="M41" s="22"/>
      <c r="N41" s="22"/>
      <c r="O41" s="22"/>
      <c r="P41" s="22"/>
    </row>
    <row r="42" spans="1:16" ht="39" customHeight="1" x14ac:dyDescent="0.15">
      <c r="A42" s="22"/>
      <c r="B42" s="39"/>
      <c r="C42" s="1238" t="s">
        <v>612</v>
      </c>
      <c r="D42" s="1239"/>
      <c r="E42" s="1240"/>
      <c r="F42" s="36" t="s">
        <v>536</v>
      </c>
      <c r="G42" s="37" t="s">
        <v>536</v>
      </c>
      <c r="H42" s="37" t="s">
        <v>536</v>
      </c>
      <c r="I42" s="37" t="s">
        <v>613</v>
      </c>
      <c r="J42" s="38" t="s">
        <v>536</v>
      </c>
      <c r="K42" s="22"/>
      <c r="L42" s="22"/>
      <c r="M42" s="22"/>
      <c r="N42" s="22"/>
      <c r="O42" s="22"/>
      <c r="P42" s="22"/>
    </row>
    <row r="43" spans="1:16" ht="39" customHeight="1" thickBot="1" x14ac:dyDescent="0.2">
      <c r="A43" s="22"/>
      <c r="B43" s="40"/>
      <c r="C43" s="1241" t="s">
        <v>614</v>
      </c>
      <c r="D43" s="1242"/>
      <c r="E43" s="1243"/>
      <c r="F43" s="41">
        <v>2.85</v>
      </c>
      <c r="G43" s="42">
        <v>2.6</v>
      </c>
      <c r="H43" s="42">
        <v>2.38</v>
      </c>
      <c r="I43" s="42">
        <v>2.67</v>
      </c>
      <c r="J43" s="43">
        <v>1.92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02QwRDCtG44AHtm6sYP6Bkr2XMOHgkXTQKAf+Up08EIn+86NbCoQ/2RIQJS9cyTgpP1S3B+USdW1uNhXBwmvw==" saltValue="QWtrX6AIBlWClh6BV8Ur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15804</v>
      </c>
      <c r="L45" s="60">
        <v>16351</v>
      </c>
      <c r="M45" s="60">
        <v>15957</v>
      </c>
      <c r="N45" s="60">
        <v>17740</v>
      </c>
      <c r="O45" s="61">
        <v>16135</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536</v>
      </c>
      <c r="L46" s="64" t="s">
        <v>536</v>
      </c>
      <c r="M46" s="64" t="s">
        <v>536</v>
      </c>
      <c r="N46" s="64" t="s">
        <v>536</v>
      </c>
      <c r="O46" s="65" t="s">
        <v>536</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536</v>
      </c>
      <c r="L47" s="64" t="s">
        <v>536</v>
      </c>
      <c r="M47" s="64" t="s">
        <v>536</v>
      </c>
      <c r="N47" s="64" t="s">
        <v>536</v>
      </c>
      <c r="O47" s="65" t="s">
        <v>536</v>
      </c>
      <c r="P47" s="48"/>
      <c r="Q47" s="48"/>
      <c r="R47" s="48"/>
      <c r="S47" s="48"/>
      <c r="T47" s="48"/>
      <c r="U47" s="48"/>
    </row>
    <row r="48" spans="1:21" ht="30.75" customHeight="1" x14ac:dyDescent="0.15">
      <c r="A48" s="48"/>
      <c r="B48" s="1248"/>
      <c r="C48" s="1249"/>
      <c r="D48" s="62"/>
      <c r="E48" s="1254" t="s">
        <v>14</v>
      </c>
      <c r="F48" s="1254"/>
      <c r="G48" s="1254"/>
      <c r="H48" s="1254"/>
      <c r="I48" s="1254"/>
      <c r="J48" s="1255"/>
      <c r="K48" s="63">
        <v>6371</v>
      </c>
      <c r="L48" s="64">
        <v>6413</v>
      </c>
      <c r="M48" s="64">
        <v>6655</v>
      </c>
      <c r="N48" s="64">
        <v>6935</v>
      </c>
      <c r="O48" s="65">
        <v>7333</v>
      </c>
      <c r="P48" s="48"/>
      <c r="Q48" s="48"/>
      <c r="R48" s="48"/>
      <c r="S48" s="48"/>
      <c r="T48" s="48"/>
      <c r="U48" s="48"/>
    </row>
    <row r="49" spans="1:21" ht="30.75" customHeight="1" x14ac:dyDescent="0.15">
      <c r="A49" s="48"/>
      <c r="B49" s="1248"/>
      <c r="C49" s="1249"/>
      <c r="D49" s="62"/>
      <c r="E49" s="1254" t="s">
        <v>15</v>
      </c>
      <c r="F49" s="1254"/>
      <c r="G49" s="1254"/>
      <c r="H49" s="1254"/>
      <c r="I49" s="1254"/>
      <c r="J49" s="1255"/>
      <c r="K49" s="63" t="s">
        <v>536</v>
      </c>
      <c r="L49" s="64" t="s">
        <v>536</v>
      </c>
      <c r="M49" s="64" t="s">
        <v>536</v>
      </c>
      <c r="N49" s="64" t="s">
        <v>536</v>
      </c>
      <c r="O49" s="65" t="s">
        <v>536</v>
      </c>
      <c r="P49" s="48"/>
      <c r="Q49" s="48"/>
      <c r="R49" s="48"/>
      <c r="S49" s="48"/>
      <c r="T49" s="48"/>
      <c r="U49" s="48"/>
    </row>
    <row r="50" spans="1:21" ht="30.75" customHeight="1" x14ac:dyDescent="0.15">
      <c r="A50" s="48"/>
      <c r="B50" s="1248"/>
      <c r="C50" s="1249"/>
      <c r="D50" s="62"/>
      <c r="E50" s="1254" t="s">
        <v>16</v>
      </c>
      <c r="F50" s="1254"/>
      <c r="G50" s="1254"/>
      <c r="H50" s="1254"/>
      <c r="I50" s="1254"/>
      <c r="J50" s="1255"/>
      <c r="K50" s="63">
        <v>8</v>
      </c>
      <c r="L50" s="64">
        <v>9</v>
      </c>
      <c r="M50" s="64">
        <v>10</v>
      </c>
      <c r="N50" s="64">
        <v>6</v>
      </c>
      <c r="O50" s="65">
        <v>2</v>
      </c>
      <c r="P50" s="48"/>
      <c r="Q50" s="48"/>
      <c r="R50" s="48"/>
      <c r="S50" s="48"/>
      <c r="T50" s="48"/>
      <c r="U50" s="48"/>
    </row>
    <row r="51" spans="1:21" ht="30.75" customHeight="1" x14ac:dyDescent="0.15">
      <c r="A51" s="48"/>
      <c r="B51" s="1250"/>
      <c r="C51" s="1251"/>
      <c r="D51" s="66"/>
      <c r="E51" s="1254" t="s">
        <v>17</v>
      </c>
      <c r="F51" s="1254"/>
      <c r="G51" s="1254"/>
      <c r="H51" s="1254"/>
      <c r="I51" s="1254"/>
      <c r="J51" s="1255"/>
      <c r="K51" s="63">
        <v>2</v>
      </c>
      <c r="L51" s="64">
        <v>3</v>
      </c>
      <c r="M51" s="64">
        <v>2</v>
      </c>
      <c r="N51" s="64">
        <v>0</v>
      </c>
      <c r="O51" s="65">
        <v>2</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14308</v>
      </c>
      <c r="L52" s="64">
        <v>14797</v>
      </c>
      <c r="M52" s="64">
        <v>14859</v>
      </c>
      <c r="N52" s="64">
        <v>16666</v>
      </c>
      <c r="O52" s="65">
        <v>15452</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7877</v>
      </c>
      <c r="L53" s="69">
        <v>7979</v>
      </c>
      <c r="M53" s="69">
        <v>7765</v>
      </c>
      <c r="N53" s="69">
        <v>8015</v>
      </c>
      <c r="O53" s="70">
        <v>8020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615</v>
      </c>
      <c r="L56" s="80" t="s">
        <v>616</v>
      </c>
      <c r="M56" s="80" t="s">
        <v>617</v>
      </c>
      <c r="N56" s="80" t="s">
        <v>618</v>
      </c>
      <c r="O56" s="81" t="s">
        <v>619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633</v>
      </c>
      <c r="L57" s="83" t="s">
        <v>633</v>
      </c>
      <c r="M57" s="83" t="s">
        <v>633</v>
      </c>
      <c r="N57" s="83" t="s">
        <v>633</v>
      </c>
      <c r="O57" s="84" t="s">
        <v>633</v>
      </c>
    </row>
    <row r="58" spans="1:21" ht="31.5" customHeight="1" thickBot="1" x14ac:dyDescent="0.2">
      <c r="B58" s="1264"/>
      <c r="C58" s="1265"/>
      <c r="D58" s="1269" t="s">
        <v>26</v>
      </c>
      <c r="E58" s="1270"/>
      <c r="F58" s="1270"/>
      <c r="G58" s="1270"/>
      <c r="H58" s="1270"/>
      <c r="I58" s="1270"/>
      <c r="J58" s="1271"/>
      <c r="K58" s="85" t="s">
        <v>633</v>
      </c>
      <c r="L58" s="86" t="s">
        <v>633</v>
      </c>
      <c r="M58" s="86" t="s">
        <v>633</v>
      </c>
      <c r="N58" s="86" t="s">
        <v>633</v>
      </c>
      <c r="O58" s="87" t="s">
        <v>633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9g0x1Mnjl2xaqvIlMAGCW40CBRFcNWRcbxC8j+fSZin/oS0gveKhroTPRWkYsL4JKEZ428XHsNg0o5XIOyPg==" saltValue="OOXbf5p3NX09oJQSW+l2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DG11" sqref="DB11:DU1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577</v>
      </c>
      <c r="J40" s="99" t="s">
        <v>578</v>
      </c>
      <c r="K40" s="99" t="s">
        <v>579</v>
      </c>
      <c r="L40" s="99" t="s">
        <v>580</v>
      </c>
      <c r="M40" s="100" t="s">
        <v>581</v>
      </c>
    </row>
    <row r="41" spans="2:13" ht="27.75" customHeight="1" x14ac:dyDescent="0.15">
      <c r="B41" s="1272" t="s">
        <v>29</v>
      </c>
      <c r="C41" s="1273"/>
      <c r="D41" s="101"/>
      <c r="E41" s="1278" t="s">
        <v>30</v>
      </c>
      <c r="F41" s="1278"/>
      <c r="G41" s="1278"/>
      <c r="H41" s="1279"/>
      <c r="I41" s="102">
        <v>167419</v>
      </c>
      <c r="J41" s="103">
        <v>171317</v>
      </c>
      <c r="K41" s="103">
        <v>174443</v>
      </c>
      <c r="L41" s="103">
        <v>175420</v>
      </c>
      <c r="M41" s="104">
        <v>178015</v>
      </c>
    </row>
    <row r="42" spans="2:13" ht="27.75" customHeight="1" x14ac:dyDescent="0.15">
      <c r="B42" s="1274"/>
      <c r="C42" s="1275"/>
      <c r="D42" s="105"/>
      <c r="E42" s="1280" t="s">
        <v>31</v>
      </c>
      <c r="F42" s="1280"/>
      <c r="G42" s="1280"/>
      <c r="H42" s="1281"/>
      <c r="I42" s="106">
        <v>0</v>
      </c>
      <c r="J42" s="107">
        <v>0</v>
      </c>
      <c r="K42" s="107">
        <v>0</v>
      </c>
      <c r="L42" s="107">
        <v>0</v>
      </c>
      <c r="M42" s="108">
        <v>0</v>
      </c>
    </row>
    <row r="43" spans="2:13" ht="27.75" customHeight="1" x14ac:dyDescent="0.15">
      <c r="B43" s="1274"/>
      <c r="C43" s="1275"/>
      <c r="D43" s="105"/>
      <c r="E43" s="1280" t="s">
        <v>32</v>
      </c>
      <c r="F43" s="1280"/>
      <c r="G43" s="1280"/>
      <c r="H43" s="1281"/>
      <c r="I43" s="106">
        <v>96926</v>
      </c>
      <c r="J43" s="107">
        <v>95093</v>
      </c>
      <c r="K43" s="107">
        <v>92714</v>
      </c>
      <c r="L43" s="107">
        <v>91585</v>
      </c>
      <c r="M43" s="108">
        <v>89195</v>
      </c>
    </row>
    <row r="44" spans="2:13" ht="27.75" customHeight="1" x14ac:dyDescent="0.15">
      <c r="B44" s="1274"/>
      <c r="C44" s="1275"/>
      <c r="D44" s="105"/>
      <c r="E44" s="1280" t="s">
        <v>33</v>
      </c>
      <c r="F44" s="1280"/>
      <c r="G44" s="1280"/>
      <c r="H44" s="1281"/>
      <c r="I44" s="106" t="s">
        <v>536</v>
      </c>
      <c r="J44" s="107" t="s">
        <v>536</v>
      </c>
      <c r="K44" s="107" t="s">
        <v>536</v>
      </c>
      <c r="L44" s="107" t="s">
        <v>536</v>
      </c>
      <c r="M44" s="108" t="s">
        <v>536</v>
      </c>
    </row>
    <row r="45" spans="2:13" ht="27.75" customHeight="1" x14ac:dyDescent="0.15">
      <c r="B45" s="1274"/>
      <c r="C45" s="1275"/>
      <c r="D45" s="105"/>
      <c r="E45" s="1280" t="s">
        <v>34</v>
      </c>
      <c r="F45" s="1280"/>
      <c r="G45" s="1280"/>
      <c r="H45" s="1281"/>
      <c r="I45" s="106">
        <v>21653</v>
      </c>
      <c r="J45" s="107">
        <v>20811</v>
      </c>
      <c r="K45" s="107">
        <v>20289</v>
      </c>
      <c r="L45" s="107">
        <v>19995</v>
      </c>
      <c r="M45" s="108">
        <v>18747</v>
      </c>
    </row>
    <row r="46" spans="2:13" ht="27.75" customHeight="1" x14ac:dyDescent="0.15">
      <c r="B46" s="1274"/>
      <c r="C46" s="1275"/>
      <c r="D46" s="109"/>
      <c r="E46" s="1280" t="s">
        <v>35</v>
      </c>
      <c r="F46" s="1280"/>
      <c r="G46" s="1280"/>
      <c r="H46" s="1281"/>
      <c r="I46" s="106" t="s">
        <v>536</v>
      </c>
      <c r="J46" s="107" t="s">
        <v>536</v>
      </c>
      <c r="K46" s="107" t="s">
        <v>536</v>
      </c>
      <c r="L46" s="107" t="s">
        <v>536</v>
      </c>
      <c r="M46" s="108" t="s">
        <v>536</v>
      </c>
    </row>
    <row r="47" spans="2:13" ht="27.75" customHeight="1" x14ac:dyDescent="0.15">
      <c r="B47" s="1274"/>
      <c r="C47" s="1275"/>
      <c r="D47" s="110"/>
      <c r="E47" s="1282" t="s">
        <v>36</v>
      </c>
      <c r="F47" s="1283"/>
      <c r="G47" s="1283"/>
      <c r="H47" s="1284"/>
      <c r="I47" s="106" t="s">
        <v>536</v>
      </c>
      <c r="J47" s="107" t="s">
        <v>536</v>
      </c>
      <c r="K47" s="107" t="s">
        <v>536</v>
      </c>
      <c r="L47" s="107" t="s">
        <v>536</v>
      </c>
      <c r="M47" s="108" t="s">
        <v>536</v>
      </c>
    </row>
    <row r="48" spans="2:13" ht="27.75" customHeight="1" x14ac:dyDescent="0.15">
      <c r="B48" s="1274"/>
      <c r="C48" s="1275"/>
      <c r="D48" s="105"/>
      <c r="E48" s="1280" t="s">
        <v>37</v>
      </c>
      <c r="F48" s="1280"/>
      <c r="G48" s="1280"/>
      <c r="H48" s="1281"/>
      <c r="I48" s="106" t="s">
        <v>536</v>
      </c>
      <c r="J48" s="107" t="s">
        <v>536</v>
      </c>
      <c r="K48" s="107" t="s">
        <v>536</v>
      </c>
      <c r="L48" s="107" t="s">
        <v>536</v>
      </c>
      <c r="M48" s="108" t="s">
        <v>536</v>
      </c>
    </row>
    <row r="49" spans="2:13" ht="27.75" customHeight="1" x14ac:dyDescent="0.15">
      <c r="B49" s="1276"/>
      <c r="C49" s="1277"/>
      <c r="D49" s="105"/>
      <c r="E49" s="1280" t="s">
        <v>38</v>
      </c>
      <c r="F49" s="1280"/>
      <c r="G49" s="1280"/>
      <c r="H49" s="1281"/>
      <c r="I49" s="106" t="s">
        <v>536</v>
      </c>
      <c r="J49" s="107" t="s">
        <v>536</v>
      </c>
      <c r="K49" s="107" t="s">
        <v>536</v>
      </c>
      <c r="L49" s="107" t="s">
        <v>536</v>
      </c>
      <c r="M49" s="108" t="s">
        <v>536</v>
      </c>
    </row>
    <row r="50" spans="2:13" ht="27.75" customHeight="1" x14ac:dyDescent="0.15">
      <c r="B50" s="1285" t="s">
        <v>39</v>
      </c>
      <c r="C50" s="1286"/>
      <c r="D50" s="111"/>
      <c r="E50" s="1280" t="s">
        <v>40</v>
      </c>
      <c r="F50" s="1280"/>
      <c r="G50" s="1280"/>
      <c r="H50" s="1281"/>
      <c r="I50" s="106">
        <v>13592</v>
      </c>
      <c r="J50" s="107">
        <v>13137</v>
      </c>
      <c r="K50" s="107">
        <v>19481</v>
      </c>
      <c r="L50" s="107">
        <v>15821</v>
      </c>
      <c r="M50" s="108">
        <v>12485</v>
      </c>
    </row>
    <row r="51" spans="2:13" ht="27.75" customHeight="1" x14ac:dyDescent="0.15">
      <c r="B51" s="1274"/>
      <c r="C51" s="1275"/>
      <c r="D51" s="105"/>
      <c r="E51" s="1280" t="s">
        <v>41</v>
      </c>
      <c r="F51" s="1280"/>
      <c r="G51" s="1280"/>
      <c r="H51" s="1281"/>
      <c r="I51" s="106">
        <v>47729</v>
      </c>
      <c r="J51" s="107">
        <v>48222</v>
      </c>
      <c r="K51" s="107">
        <v>47645</v>
      </c>
      <c r="L51" s="107">
        <v>46519</v>
      </c>
      <c r="M51" s="108">
        <v>44107</v>
      </c>
    </row>
    <row r="52" spans="2:13" ht="27.75" customHeight="1" x14ac:dyDescent="0.15">
      <c r="B52" s="1276"/>
      <c r="C52" s="1277"/>
      <c r="D52" s="105"/>
      <c r="E52" s="1280" t="s">
        <v>42</v>
      </c>
      <c r="F52" s="1280"/>
      <c r="G52" s="1280"/>
      <c r="H52" s="1281"/>
      <c r="I52" s="106">
        <v>141035</v>
      </c>
      <c r="J52" s="107">
        <v>143360</v>
      </c>
      <c r="K52" s="107">
        <v>147202</v>
      </c>
      <c r="L52" s="107">
        <v>145100</v>
      </c>
      <c r="M52" s="108">
        <v>148885</v>
      </c>
    </row>
    <row r="53" spans="2:13" ht="27.75" customHeight="1" thickBot="1" x14ac:dyDescent="0.2">
      <c r="B53" s="1287" t="s">
        <v>43</v>
      </c>
      <c r="C53" s="1288"/>
      <c r="D53" s="112"/>
      <c r="E53" s="1289" t="s">
        <v>44</v>
      </c>
      <c r="F53" s="1289"/>
      <c r="G53" s="1289"/>
      <c r="H53" s="1290"/>
      <c r="I53" s="113">
        <v>83643</v>
      </c>
      <c r="J53" s="114">
        <v>82503</v>
      </c>
      <c r="K53" s="114">
        <v>73117</v>
      </c>
      <c r="L53" s="114">
        <v>79562</v>
      </c>
      <c r="M53" s="115">
        <v>80481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7afInIvMreuwMZ6eLmad2lJXGGzpGKClwu3z6FroMmcV57MhzkwcLyicav/6fZQr693Ybb3cyNISxh9UtUvgw==" saltValue="WcbcIB/MKex/THrduAN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J18" sqref="J1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579</v>
      </c>
      <c r="G54" s="124" t="s">
        <v>580</v>
      </c>
      <c r="H54" s="125" t="s">
        <v>581</v>
      </c>
    </row>
    <row r="55" spans="2:8" ht="52.5" customHeight="1" x14ac:dyDescent="0.15">
      <c r="B55" s="126"/>
      <c r="C55" s="1299" t="s">
        <v>47</v>
      </c>
      <c r="D55" s="1299"/>
      <c r="E55" s="1300"/>
      <c r="F55" s="127">
        <v>14964</v>
      </c>
      <c r="G55" s="127">
        <v>11055</v>
      </c>
      <c r="H55" s="128">
        <v>7307</v>
      </c>
    </row>
    <row r="56" spans="2:8" ht="52.5" customHeight="1" x14ac:dyDescent="0.15">
      <c r="B56" s="129"/>
      <c r="C56" s="1301" t="s">
        <v>48</v>
      </c>
      <c r="D56" s="1301"/>
      <c r="E56" s="1302"/>
      <c r="F56" s="130">
        <v>1589</v>
      </c>
      <c r="G56" s="130">
        <v>1589</v>
      </c>
      <c r="H56" s="131">
        <v>1589</v>
      </c>
    </row>
    <row r="57" spans="2:8" ht="53.25" customHeight="1" x14ac:dyDescent="0.15">
      <c r="B57" s="129"/>
      <c r="C57" s="1303" t="s">
        <v>49</v>
      </c>
      <c r="D57" s="1303"/>
      <c r="E57" s="1304"/>
      <c r="F57" s="132">
        <v>1794</v>
      </c>
      <c r="G57" s="132">
        <v>1583</v>
      </c>
      <c r="H57" s="133">
        <v>1433</v>
      </c>
    </row>
    <row r="58" spans="2:8" ht="45.75" customHeight="1" x14ac:dyDescent="0.15">
      <c r="B58" s="134"/>
      <c r="C58" s="1291" t="s">
        <v>632</v>
      </c>
      <c r="D58" s="1292"/>
      <c r="E58" s="1293"/>
      <c r="F58" s="135">
        <v>300</v>
      </c>
      <c r="G58" s="135">
        <v>298</v>
      </c>
      <c r="H58" s="136">
        <v>245</v>
      </c>
    </row>
    <row r="59" spans="2:8" ht="45.75" customHeight="1" x14ac:dyDescent="0.15">
      <c r="B59" s="134"/>
      <c r="C59" s="1291" t="s">
        <v>628</v>
      </c>
      <c r="D59" s="1292"/>
      <c r="E59" s="1293"/>
      <c r="F59" s="135">
        <v>174</v>
      </c>
      <c r="G59" s="135">
        <v>175</v>
      </c>
      <c r="H59" s="136">
        <v>176</v>
      </c>
    </row>
    <row r="60" spans="2:8" ht="45.75" customHeight="1" x14ac:dyDescent="0.15">
      <c r="B60" s="134"/>
      <c r="C60" s="1291" t="s">
        <v>629</v>
      </c>
      <c r="D60" s="1292"/>
      <c r="E60" s="1293"/>
      <c r="F60" s="135">
        <v>399</v>
      </c>
      <c r="G60" s="135">
        <v>205</v>
      </c>
      <c r="H60" s="136">
        <v>160</v>
      </c>
    </row>
    <row r="61" spans="2:8" ht="45.75" customHeight="1" x14ac:dyDescent="0.15">
      <c r="B61" s="134"/>
      <c r="C61" s="1291" t="s">
        <v>630</v>
      </c>
      <c r="D61" s="1292"/>
      <c r="E61" s="1293"/>
      <c r="F61" s="135">
        <v>141</v>
      </c>
      <c r="G61" s="135">
        <v>138</v>
      </c>
      <c r="H61" s="136">
        <v>135</v>
      </c>
    </row>
    <row r="62" spans="2:8" ht="45.75" customHeight="1" thickBot="1" x14ac:dyDescent="0.2">
      <c r="B62" s="137"/>
      <c r="C62" s="1294" t="s">
        <v>631</v>
      </c>
      <c r="D62" s="1295"/>
      <c r="E62" s="1296"/>
      <c r="F62" s="138">
        <v>150</v>
      </c>
      <c r="G62" s="138">
        <v>129</v>
      </c>
      <c r="H62" s="139">
        <v>105</v>
      </c>
    </row>
    <row r="63" spans="2:8" ht="52.5" customHeight="1" thickBot="1" x14ac:dyDescent="0.2">
      <c r="B63" s="140"/>
      <c r="C63" s="1297" t="s">
        <v>50</v>
      </c>
      <c r="D63" s="1297"/>
      <c r="E63" s="1298"/>
      <c r="F63" s="141">
        <v>18346</v>
      </c>
      <c r="G63" s="141">
        <v>14228</v>
      </c>
      <c r="H63" s="142">
        <v>10329</v>
      </c>
    </row>
    <row r="64" spans="2:8" ht="15" customHeight="1" x14ac:dyDescent="0.15"/>
    <row r="65" ht="0" hidden="1" customHeight="1" x14ac:dyDescent="0.15"/>
    <row r="66" ht="0" hidden="1" customHeight="1" x14ac:dyDescent="0.15"/>
  </sheetData>
  <sheetProtection algorithmName="SHA-512" hashValue="gJ8SSgZgdaZikIYZD/5wNPbo2b11v7ljoE7SgPhFDJNHxvKSgZxs8tghFDuupgjjaAsI7xCwkcnsAQpM/Jlwcw==" saltValue="RdSkzJ16JxX3agLv+hve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642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642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643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644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645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3"/>
    </row>
    <row r="45" spans="2:109" x14ac:dyDescent="0.15">
      <c r="B45" s="394"/>
      <c r="AN45" s="1321"/>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3"/>
    </row>
    <row r="46" spans="2:109" x14ac:dyDescent="0.15">
      <c r="B46" s="394"/>
      <c r="AN46" s="1321"/>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646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577</v>
      </c>
      <c r="BQ50" s="1310"/>
      <c r="BR50" s="1310"/>
      <c r="BS50" s="1310"/>
      <c r="BT50" s="1310"/>
      <c r="BU50" s="1310"/>
      <c r="BV50" s="1310"/>
      <c r="BW50" s="1310"/>
      <c r="BX50" s="1310" t="s">
        <v>578</v>
      </c>
      <c r="BY50" s="1310"/>
      <c r="BZ50" s="1310"/>
      <c r="CA50" s="1310"/>
      <c r="CB50" s="1310"/>
      <c r="CC50" s="1310"/>
      <c r="CD50" s="1310"/>
      <c r="CE50" s="1310"/>
      <c r="CF50" s="1310" t="s">
        <v>579</v>
      </c>
      <c r="CG50" s="1310"/>
      <c r="CH50" s="1310"/>
      <c r="CI50" s="1310"/>
      <c r="CJ50" s="1310"/>
      <c r="CK50" s="1310"/>
      <c r="CL50" s="1310"/>
      <c r="CM50" s="1310"/>
      <c r="CN50" s="1310" t="s">
        <v>580</v>
      </c>
      <c r="CO50" s="1310"/>
      <c r="CP50" s="1310"/>
      <c r="CQ50" s="1310"/>
      <c r="CR50" s="1310"/>
      <c r="CS50" s="1310"/>
      <c r="CT50" s="1310"/>
      <c r="CU50" s="1310"/>
      <c r="CV50" s="1310" t="s">
        <v>581</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647</v>
      </c>
      <c r="AO51" s="1308"/>
      <c r="AP51" s="1308"/>
      <c r="AQ51" s="1308"/>
      <c r="AR51" s="1308"/>
      <c r="AS51" s="1308"/>
      <c r="AT51" s="1308"/>
      <c r="AU51" s="1308"/>
      <c r="AV51" s="1308"/>
      <c r="AW51" s="1308"/>
      <c r="AX51" s="1308"/>
      <c r="AY51" s="1308"/>
      <c r="AZ51" s="1308"/>
      <c r="BA51" s="1308"/>
      <c r="BB51" s="1308" t="s">
        <v>648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122.2</v>
      </c>
      <c r="BY51" s="1305"/>
      <c r="BZ51" s="1305"/>
      <c r="CA51" s="1305"/>
      <c r="CB51" s="1305"/>
      <c r="CC51" s="1305"/>
      <c r="CD51" s="1305"/>
      <c r="CE51" s="1305"/>
      <c r="CF51" s="1305">
        <v>108.4</v>
      </c>
      <c r="CG51" s="1305"/>
      <c r="CH51" s="1305"/>
      <c r="CI51" s="1305"/>
      <c r="CJ51" s="1305"/>
      <c r="CK51" s="1305"/>
      <c r="CL51" s="1305"/>
      <c r="CM51" s="1305"/>
      <c r="CN51" s="1305">
        <v>118.7</v>
      </c>
      <c r="CO51" s="1305"/>
      <c r="CP51" s="1305"/>
      <c r="CQ51" s="1305"/>
      <c r="CR51" s="1305"/>
      <c r="CS51" s="1305"/>
      <c r="CT51" s="1305"/>
      <c r="CU51" s="1305"/>
      <c r="CV51" s="1305">
        <v>118.2</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649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69.5</v>
      </c>
      <c r="BY53" s="1305"/>
      <c r="BZ53" s="1305"/>
      <c r="CA53" s="1305"/>
      <c r="CB53" s="1305"/>
      <c r="CC53" s="1305"/>
      <c r="CD53" s="1305"/>
      <c r="CE53" s="1305"/>
      <c r="CF53" s="1305">
        <v>60.3</v>
      </c>
      <c r="CG53" s="1305"/>
      <c r="CH53" s="1305"/>
      <c r="CI53" s="1305"/>
      <c r="CJ53" s="1305"/>
      <c r="CK53" s="1305"/>
      <c r="CL53" s="1305"/>
      <c r="CM53" s="1305"/>
      <c r="CN53" s="1305">
        <v>61.4</v>
      </c>
      <c r="CO53" s="1305"/>
      <c r="CP53" s="1305"/>
      <c r="CQ53" s="1305"/>
      <c r="CR53" s="1305"/>
      <c r="CS53" s="1305"/>
      <c r="CT53" s="1305"/>
      <c r="CU53" s="1305"/>
      <c r="CV53" s="1305">
        <v>62.5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651</v>
      </c>
      <c r="AO55" s="1310"/>
      <c r="AP55" s="1310"/>
      <c r="AQ55" s="1310"/>
      <c r="AR55" s="1310"/>
      <c r="AS55" s="1310"/>
      <c r="AT55" s="1310"/>
      <c r="AU55" s="1310"/>
      <c r="AV55" s="1310"/>
      <c r="AW55" s="1310"/>
      <c r="AX55" s="1310"/>
      <c r="AY55" s="1310"/>
      <c r="AZ55" s="1310"/>
      <c r="BA55" s="1310"/>
      <c r="BB55" s="1308" t="s">
        <v>652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41.4</v>
      </c>
      <c r="BY55" s="1305"/>
      <c r="BZ55" s="1305"/>
      <c r="CA55" s="1305"/>
      <c r="CB55" s="1305"/>
      <c r="CC55" s="1305"/>
      <c r="CD55" s="1305"/>
      <c r="CE55" s="1305"/>
      <c r="CF55" s="1305">
        <v>38.9</v>
      </c>
      <c r="CG55" s="1305"/>
      <c r="CH55" s="1305"/>
      <c r="CI55" s="1305"/>
      <c r="CJ55" s="1305"/>
      <c r="CK55" s="1305"/>
      <c r="CL55" s="1305"/>
      <c r="CM55" s="1305"/>
      <c r="CN55" s="1305">
        <v>37.6</v>
      </c>
      <c r="CO55" s="1305"/>
      <c r="CP55" s="1305"/>
      <c r="CQ55" s="1305"/>
      <c r="CR55" s="1305"/>
      <c r="CS55" s="1305"/>
      <c r="CT55" s="1305"/>
      <c r="CU55" s="1305"/>
      <c r="CV55" s="1305">
        <v>34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649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60.2</v>
      </c>
      <c r="BY57" s="1305"/>
      <c r="BZ57" s="1305"/>
      <c r="CA57" s="1305"/>
      <c r="CB57" s="1305"/>
      <c r="CC57" s="1305"/>
      <c r="CD57" s="1305"/>
      <c r="CE57" s="1305"/>
      <c r="CF57" s="1305">
        <v>59.3</v>
      </c>
      <c r="CG57" s="1305"/>
      <c r="CH57" s="1305"/>
      <c r="CI57" s="1305"/>
      <c r="CJ57" s="1305"/>
      <c r="CK57" s="1305"/>
      <c r="CL57" s="1305"/>
      <c r="CM57" s="1305"/>
      <c r="CN57" s="1305">
        <v>60</v>
      </c>
      <c r="CO57" s="1305"/>
      <c r="CP57" s="1305"/>
      <c r="CQ57" s="1305"/>
      <c r="CR57" s="1305"/>
      <c r="CS57" s="1305"/>
      <c r="CT57" s="1305"/>
      <c r="CU57" s="1305"/>
      <c r="CV57" s="1305">
        <v>60.8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653</v>
      </c>
    </row>
    <row r="64" spans="1:109" x14ac:dyDescent="0.15">
      <c r="B64" s="394"/>
      <c r="G64" s="401"/>
      <c r="I64" s="414"/>
      <c r="J64" s="414"/>
      <c r="K64" s="414"/>
      <c r="L64" s="414"/>
      <c r="M64" s="414"/>
      <c r="N64" s="415"/>
      <c r="AM64" s="401"/>
      <c r="AN64" s="401" t="s">
        <v>644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8" t="s">
        <v>654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646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577</v>
      </c>
      <c r="BQ72" s="1310"/>
      <c r="BR72" s="1310"/>
      <c r="BS72" s="1310"/>
      <c r="BT72" s="1310"/>
      <c r="BU72" s="1310"/>
      <c r="BV72" s="1310"/>
      <c r="BW72" s="1310"/>
      <c r="BX72" s="1310" t="s">
        <v>578</v>
      </c>
      <c r="BY72" s="1310"/>
      <c r="BZ72" s="1310"/>
      <c r="CA72" s="1310"/>
      <c r="CB72" s="1310"/>
      <c r="CC72" s="1310"/>
      <c r="CD72" s="1310"/>
      <c r="CE72" s="1310"/>
      <c r="CF72" s="1310" t="s">
        <v>579</v>
      </c>
      <c r="CG72" s="1310"/>
      <c r="CH72" s="1310"/>
      <c r="CI72" s="1310"/>
      <c r="CJ72" s="1310"/>
      <c r="CK72" s="1310"/>
      <c r="CL72" s="1310"/>
      <c r="CM72" s="1310"/>
      <c r="CN72" s="1310" t="s">
        <v>580</v>
      </c>
      <c r="CO72" s="1310"/>
      <c r="CP72" s="1310"/>
      <c r="CQ72" s="1310"/>
      <c r="CR72" s="1310"/>
      <c r="CS72" s="1310"/>
      <c r="CT72" s="1310"/>
      <c r="CU72" s="1310"/>
      <c r="CV72" s="1310" t="s">
        <v>581</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647</v>
      </c>
      <c r="AO73" s="1308"/>
      <c r="AP73" s="1308"/>
      <c r="AQ73" s="1308"/>
      <c r="AR73" s="1308"/>
      <c r="AS73" s="1308"/>
      <c r="AT73" s="1308"/>
      <c r="AU73" s="1308"/>
      <c r="AV73" s="1308"/>
      <c r="AW73" s="1308"/>
      <c r="AX73" s="1308"/>
      <c r="AY73" s="1308"/>
      <c r="AZ73" s="1308"/>
      <c r="BA73" s="1308"/>
      <c r="BB73" s="1308" t="s">
        <v>648</v>
      </c>
      <c r="BC73" s="1308"/>
      <c r="BD73" s="1308"/>
      <c r="BE73" s="1308"/>
      <c r="BF73" s="1308"/>
      <c r="BG73" s="1308"/>
      <c r="BH73" s="1308"/>
      <c r="BI73" s="1308"/>
      <c r="BJ73" s="1308"/>
      <c r="BK73" s="1308"/>
      <c r="BL73" s="1308"/>
      <c r="BM73" s="1308"/>
      <c r="BN73" s="1308"/>
      <c r="BO73" s="1308"/>
      <c r="BP73" s="1305">
        <v>124.6</v>
      </c>
      <c r="BQ73" s="1305"/>
      <c r="BR73" s="1305"/>
      <c r="BS73" s="1305"/>
      <c r="BT73" s="1305"/>
      <c r="BU73" s="1305"/>
      <c r="BV73" s="1305"/>
      <c r="BW73" s="1305"/>
      <c r="BX73" s="1305">
        <v>122.2</v>
      </c>
      <c r="BY73" s="1305"/>
      <c r="BZ73" s="1305"/>
      <c r="CA73" s="1305"/>
      <c r="CB73" s="1305"/>
      <c r="CC73" s="1305"/>
      <c r="CD73" s="1305"/>
      <c r="CE73" s="1305"/>
      <c r="CF73" s="1305">
        <v>108.4</v>
      </c>
      <c r="CG73" s="1305"/>
      <c r="CH73" s="1305"/>
      <c r="CI73" s="1305"/>
      <c r="CJ73" s="1305"/>
      <c r="CK73" s="1305"/>
      <c r="CL73" s="1305"/>
      <c r="CM73" s="1305"/>
      <c r="CN73" s="1305">
        <v>118.7</v>
      </c>
      <c r="CO73" s="1305"/>
      <c r="CP73" s="1305"/>
      <c r="CQ73" s="1305"/>
      <c r="CR73" s="1305"/>
      <c r="CS73" s="1305"/>
      <c r="CT73" s="1305"/>
      <c r="CU73" s="1305"/>
      <c r="CV73" s="1305">
        <v>118.2</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655</v>
      </c>
      <c r="BC75" s="1308"/>
      <c r="BD75" s="1308"/>
      <c r="BE75" s="1308"/>
      <c r="BF75" s="1308"/>
      <c r="BG75" s="1308"/>
      <c r="BH75" s="1308"/>
      <c r="BI75" s="1308"/>
      <c r="BJ75" s="1308"/>
      <c r="BK75" s="1308"/>
      <c r="BL75" s="1308"/>
      <c r="BM75" s="1308"/>
      <c r="BN75" s="1308"/>
      <c r="BO75" s="1308"/>
      <c r="BP75" s="1305">
        <v>11.4</v>
      </c>
      <c r="BQ75" s="1305"/>
      <c r="BR75" s="1305"/>
      <c r="BS75" s="1305"/>
      <c r="BT75" s="1305"/>
      <c r="BU75" s="1305"/>
      <c r="BV75" s="1305"/>
      <c r="BW75" s="1305"/>
      <c r="BX75" s="1305">
        <v>11.5</v>
      </c>
      <c r="BY75" s="1305"/>
      <c r="BZ75" s="1305"/>
      <c r="CA75" s="1305"/>
      <c r="CB75" s="1305"/>
      <c r="CC75" s="1305"/>
      <c r="CD75" s="1305"/>
      <c r="CE75" s="1305"/>
      <c r="CF75" s="1305">
        <v>11.6</v>
      </c>
      <c r="CG75" s="1305"/>
      <c r="CH75" s="1305"/>
      <c r="CI75" s="1305"/>
      <c r="CJ75" s="1305"/>
      <c r="CK75" s="1305"/>
      <c r="CL75" s="1305"/>
      <c r="CM75" s="1305"/>
      <c r="CN75" s="1305">
        <v>11.7</v>
      </c>
      <c r="CO75" s="1305"/>
      <c r="CP75" s="1305"/>
      <c r="CQ75" s="1305"/>
      <c r="CR75" s="1305"/>
      <c r="CS75" s="1305"/>
      <c r="CT75" s="1305"/>
      <c r="CU75" s="1305"/>
      <c r="CV75" s="1305">
        <v>11.7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650</v>
      </c>
      <c r="AO77" s="1310"/>
      <c r="AP77" s="1310"/>
      <c r="AQ77" s="1310"/>
      <c r="AR77" s="1310"/>
      <c r="AS77" s="1310"/>
      <c r="AT77" s="1310"/>
      <c r="AU77" s="1310"/>
      <c r="AV77" s="1310"/>
      <c r="AW77" s="1310"/>
      <c r="AX77" s="1310"/>
      <c r="AY77" s="1310"/>
      <c r="AZ77" s="1310"/>
      <c r="BA77" s="1310"/>
      <c r="BB77" s="1308" t="s">
        <v>652</v>
      </c>
      <c r="BC77" s="1308"/>
      <c r="BD77" s="1308"/>
      <c r="BE77" s="1308"/>
      <c r="BF77" s="1308"/>
      <c r="BG77" s="1308"/>
      <c r="BH77" s="1308"/>
      <c r="BI77" s="1308"/>
      <c r="BJ77" s="1308"/>
      <c r="BK77" s="1308"/>
      <c r="BL77" s="1308"/>
      <c r="BM77" s="1308"/>
      <c r="BN77" s="1308"/>
      <c r="BO77" s="1308"/>
      <c r="BP77" s="1305">
        <v>47</v>
      </c>
      <c r="BQ77" s="1305"/>
      <c r="BR77" s="1305"/>
      <c r="BS77" s="1305"/>
      <c r="BT77" s="1305"/>
      <c r="BU77" s="1305"/>
      <c r="BV77" s="1305"/>
      <c r="BW77" s="1305"/>
      <c r="BX77" s="1305">
        <v>41.4</v>
      </c>
      <c r="BY77" s="1305"/>
      <c r="BZ77" s="1305"/>
      <c r="CA77" s="1305"/>
      <c r="CB77" s="1305"/>
      <c r="CC77" s="1305"/>
      <c r="CD77" s="1305"/>
      <c r="CE77" s="1305"/>
      <c r="CF77" s="1305">
        <v>38.9</v>
      </c>
      <c r="CG77" s="1305"/>
      <c r="CH77" s="1305"/>
      <c r="CI77" s="1305"/>
      <c r="CJ77" s="1305"/>
      <c r="CK77" s="1305"/>
      <c r="CL77" s="1305"/>
      <c r="CM77" s="1305"/>
      <c r="CN77" s="1305">
        <v>37.6</v>
      </c>
      <c r="CO77" s="1305"/>
      <c r="CP77" s="1305"/>
      <c r="CQ77" s="1305"/>
      <c r="CR77" s="1305"/>
      <c r="CS77" s="1305"/>
      <c r="CT77" s="1305"/>
      <c r="CU77" s="1305"/>
      <c r="CV77" s="1305">
        <v>34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656</v>
      </c>
      <c r="BC79" s="1308"/>
      <c r="BD79" s="1308"/>
      <c r="BE79" s="1308"/>
      <c r="BF79" s="1308"/>
      <c r="BG79" s="1308"/>
      <c r="BH79" s="1308"/>
      <c r="BI79" s="1308"/>
      <c r="BJ79" s="1308"/>
      <c r="BK79" s="1308"/>
      <c r="BL79" s="1308"/>
      <c r="BM79" s="1308"/>
      <c r="BN79" s="1308"/>
      <c r="BO79" s="1308"/>
      <c r="BP79" s="1305">
        <v>7.3</v>
      </c>
      <c r="BQ79" s="1305"/>
      <c r="BR79" s="1305"/>
      <c r="BS79" s="1305"/>
      <c r="BT79" s="1305"/>
      <c r="BU79" s="1305"/>
      <c r="BV79" s="1305"/>
      <c r="BW79" s="1305"/>
      <c r="BX79" s="1305">
        <v>6.7</v>
      </c>
      <c r="BY79" s="1305"/>
      <c r="BZ79" s="1305"/>
      <c r="CA79" s="1305"/>
      <c r="CB79" s="1305"/>
      <c r="CC79" s="1305"/>
      <c r="CD79" s="1305"/>
      <c r="CE79" s="1305"/>
      <c r="CF79" s="1305">
        <v>6.4</v>
      </c>
      <c r="CG79" s="1305"/>
      <c r="CH79" s="1305"/>
      <c r="CI79" s="1305"/>
      <c r="CJ79" s="1305"/>
      <c r="CK79" s="1305"/>
      <c r="CL79" s="1305"/>
      <c r="CM79" s="1305"/>
      <c r="CN79" s="1305">
        <v>6.1</v>
      </c>
      <c r="CO79" s="1305"/>
      <c r="CP79" s="1305"/>
      <c r="CQ79" s="1305"/>
      <c r="CR79" s="1305"/>
      <c r="CS79" s="1305"/>
      <c r="CT79" s="1305"/>
      <c r="CU79" s="1305"/>
      <c r="CV79" s="1305">
        <v>5.9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KkphHoNnq+qGfaQEYTcoATBfktE3mrXgxF0ViCfOeHJGh78S+WtnYqtBo0E+c4ciwRJeFmQSF7Z77H67I5f2Q==" saltValue="EK/Yw9dmouc/obykaoNL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C4dIFQ1llDODrf5QMVYq5ZHy0PC4aH6VnoDNsJxhaVSM5iGyxHrge9h8woFWeIWVYMcnXqLYPAfHiqMjCb28w==" saltValue="kPWLfi62A0RpsKblg+w1v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657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5BRGz0J00BWVh/riMezSuSjFsdqT+1oolXLZdgYzexWxWanbHl7MzepW2aKQ3hoVgy72wigfMtAu5duKD+gWQ==" saltValue="RyYlFxwV2JZCSPpUNwSIs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574</v>
      </c>
      <c r="G2" s="156"/>
      <c r="H2" s="157"/>
    </row>
    <row r="3" spans="1:8" x14ac:dyDescent="0.15">
      <c r="A3" s="153" t="s">
        <v>567</v>
      </c>
      <c r="B3" s="158"/>
      <c r="C3" s="159"/>
      <c r="D3" s="160">
        <v>48539</v>
      </c>
      <c r="E3" s="161"/>
      <c r="F3" s="162">
        <v>51613</v>
      </c>
      <c r="G3" s="163"/>
      <c r="H3" s="164"/>
    </row>
    <row r="4" spans="1:8" x14ac:dyDescent="0.15">
      <c r="A4" s="165"/>
      <c r="B4" s="166"/>
      <c r="C4" s="167"/>
      <c r="D4" s="168">
        <v>17681</v>
      </c>
      <c r="E4" s="169"/>
      <c r="F4" s="170">
        <v>25872</v>
      </c>
      <c r="G4" s="171"/>
      <c r="H4" s="172"/>
    </row>
    <row r="5" spans="1:8" x14ac:dyDescent="0.15">
      <c r="A5" s="153" t="s">
        <v>569</v>
      </c>
      <c r="B5" s="158"/>
      <c r="C5" s="159"/>
      <c r="D5" s="160">
        <v>43129</v>
      </c>
      <c r="E5" s="161"/>
      <c r="F5" s="162">
        <v>50880</v>
      </c>
      <c r="G5" s="163"/>
      <c r="H5" s="164"/>
    </row>
    <row r="6" spans="1:8" x14ac:dyDescent="0.15">
      <c r="A6" s="165"/>
      <c r="B6" s="166"/>
      <c r="C6" s="167"/>
      <c r="D6" s="168">
        <v>15105</v>
      </c>
      <c r="E6" s="169"/>
      <c r="F6" s="170">
        <v>27819</v>
      </c>
      <c r="G6" s="171"/>
      <c r="H6" s="172"/>
    </row>
    <row r="7" spans="1:8" x14ac:dyDescent="0.15">
      <c r="A7" s="153" t="s">
        <v>570</v>
      </c>
      <c r="B7" s="158"/>
      <c r="C7" s="159"/>
      <c r="D7" s="160">
        <v>42811</v>
      </c>
      <c r="E7" s="161"/>
      <c r="F7" s="162">
        <v>46395</v>
      </c>
      <c r="G7" s="163"/>
      <c r="H7" s="164"/>
    </row>
    <row r="8" spans="1:8" x14ac:dyDescent="0.15">
      <c r="A8" s="165"/>
      <c r="B8" s="166"/>
      <c r="C8" s="167"/>
      <c r="D8" s="168">
        <v>20458</v>
      </c>
      <c r="E8" s="169"/>
      <c r="F8" s="170">
        <v>26304</v>
      </c>
      <c r="G8" s="171"/>
      <c r="H8" s="172"/>
    </row>
    <row r="9" spans="1:8" x14ac:dyDescent="0.15">
      <c r="A9" s="153" t="s">
        <v>571</v>
      </c>
      <c r="B9" s="158"/>
      <c r="C9" s="159"/>
      <c r="D9" s="160">
        <v>51108</v>
      </c>
      <c r="E9" s="161"/>
      <c r="F9" s="162">
        <v>48088</v>
      </c>
      <c r="G9" s="163"/>
      <c r="H9" s="164"/>
    </row>
    <row r="10" spans="1:8" x14ac:dyDescent="0.15">
      <c r="A10" s="165"/>
      <c r="B10" s="166"/>
      <c r="C10" s="167"/>
      <c r="D10" s="168">
        <v>9847</v>
      </c>
      <c r="E10" s="169"/>
      <c r="F10" s="170">
        <v>25183</v>
      </c>
      <c r="G10" s="171"/>
      <c r="H10" s="172"/>
    </row>
    <row r="11" spans="1:8" x14ac:dyDescent="0.15">
      <c r="A11" s="153" t="s">
        <v>572</v>
      </c>
      <c r="B11" s="158"/>
      <c r="C11" s="159"/>
      <c r="D11" s="160">
        <v>48398</v>
      </c>
      <c r="E11" s="161"/>
      <c r="F11" s="162">
        <v>46457</v>
      </c>
      <c r="G11" s="163"/>
      <c r="H11" s="164"/>
    </row>
    <row r="12" spans="1:8" x14ac:dyDescent="0.15">
      <c r="A12" s="165"/>
      <c r="B12" s="166"/>
      <c r="C12" s="173"/>
      <c r="D12" s="168">
        <v>11774</v>
      </c>
      <c r="E12" s="169"/>
      <c r="F12" s="170">
        <v>24020</v>
      </c>
      <c r="G12" s="171"/>
      <c r="H12" s="172"/>
    </row>
    <row r="13" spans="1:8" x14ac:dyDescent="0.15">
      <c r="A13" s="153"/>
      <c r="B13" s="158"/>
      <c r="C13" s="174"/>
      <c r="D13" s="175">
        <v>46797</v>
      </c>
      <c r="E13" s="176"/>
      <c r="F13" s="177">
        <v>48687</v>
      </c>
      <c r="G13" s="178"/>
      <c r="H13" s="164"/>
    </row>
    <row r="14" spans="1:8" x14ac:dyDescent="0.15">
      <c r="A14" s="165"/>
      <c r="B14" s="166"/>
      <c r="C14" s="167"/>
      <c r="D14" s="168">
        <v>14973</v>
      </c>
      <c r="E14" s="169"/>
      <c r="F14" s="170">
        <v>25840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0.56000000000000005</v>
      </c>
      <c r="C19" s="179">
        <f>ROUND(VALUE(SUBSTITUTE(実質収支比率等に係る経年分析!G$48,"▲","-")),2)</f>
        <v>0.72</v>
      </c>
      <c r="D19" s="179">
        <f>ROUND(VALUE(SUBSTITUTE(実質収支比率等に係る経年分析!H$48,"▲","-")),2)</f>
        <v>0.25</v>
      </c>
      <c r="E19" s="179">
        <f>ROUND(VALUE(SUBSTITUTE(実質収支比率等に係る経年分析!I$48,"▲","-")),2)</f>
        <v>0.19</v>
      </c>
      <c r="F19" s="179">
        <f>ROUND(VALUE(SUBSTITUTE(実質収支比率等に係る経年分析!J$48,"▲","-")),2)</f>
        <v>0.49</v>
      </c>
    </row>
    <row r="20" spans="1:11" x14ac:dyDescent="0.15">
      <c r="A20" s="179" t="s">
        <v>54</v>
      </c>
      <c r="B20" s="179">
        <f>ROUND(VALUE(SUBSTITUTE(実質収支比率等に係る経年分析!F$47,"▲","-")),2)</f>
        <v>12.68</v>
      </c>
      <c r="C20" s="179">
        <f>ROUND(VALUE(SUBSTITUTE(実質収支比率等に係る経年分析!G$47,"▲","-")),2)</f>
        <v>11.72</v>
      </c>
      <c r="D20" s="179">
        <f>ROUND(VALUE(SUBSTITUTE(実質収支比率等に係る経年分析!H$47,"▲","-")),2)</f>
        <v>19.149999999999999</v>
      </c>
      <c r="E20" s="179">
        <f>ROUND(VALUE(SUBSTITUTE(実質収支比率等に係る経年分析!I$47,"▲","-")),2)</f>
        <v>14.22</v>
      </c>
      <c r="F20" s="179">
        <f>ROUND(VALUE(SUBSTITUTE(実質収支比率等に係る経年分析!J$47,"▲","-")),2)</f>
        <v>9.25</v>
      </c>
    </row>
    <row r="21" spans="1:11" x14ac:dyDescent="0.15">
      <c r="A21" s="179" t="s">
        <v>55</v>
      </c>
      <c r="B21" s="179">
        <f>IF(ISNUMBER(VALUE(SUBSTITUTE(実質収支比率等に係る経年分析!F$49,"▲","-"))),ROUND(VALUE(SUBSTITUTE(実質収支比率等に係る経年分析!F$49,"▲","-")),2),NA())</f>
        <v>-1.07</v>
      </c>
      <c r="C21" s="179">
        <f>IF(ISNUMBER(VALUE(SUBSTITUTE(実質収支比率等に係る経年分析!G$49,"▲","-"))),ROUND(VALUE(SUBSTITUTE(実質収支比率等に係る経年分析!G$49,"▲","-")),2),NA())</f>
        <v>-0.84</v>
      </c>
      <c r="D21" s="179">
        <f>IF(ISNUMBER(VALUE(SUBSTITUTE(実質収支比率等に係る経年分析!H$49,"▲","-"))),ROUND(VALUE(SUBSTITUTE(実質収支比率等に係る経年分析!H$49,"▲","-")),2),NA())</f>
        <v>7</v>
      </c>
      <c r="E21" s="179">
        <f>IF(ISNUMBER(VALUE(SUBSTITUTE(実質収支比率等に係る経年分析!I$49,"▲","-"))),ROUND(VALUE(SUBSTITUTE(実質収支比率等に係る経年分析!I$49,"▲","-")),2),NA())</f>
        <v>-5.09</v>
      </c>
      <c r="F21" s="179">
        <f>IF(ISNUMBER(VALUE(SUBSTITUTE(実質収支比率等に係る経年分析!J$49,"▲","-"))),ROUND(VALUE(SUBSTITUTE(実質収支比率等に係る経年分析!J$49,"▲","-")),2),NA())</f>
        <v>-4.45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2.85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2.38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2.67</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1.92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f>IF(ROUND(VALUE(SUBSTITUTE(連結実質赤字比率に係る赤字・黒字の構成分析!I$42,"▲", "-")), 2) &lt; 0, ABS(ROUND(VALUE(SUBSTITUTE(連結実質赤字比率に係る赤字・黒字の構成分析!I$42,"▲", "-")), 2)), NA())</f>
        <v>3.73</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工業用水道事業会計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4.97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5.01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5.21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3.33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4.07</v>
      </c>
    </row>
    <row r="30" spans="1:11" x14ac:dyDescent="0.15">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0.95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2.17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3.85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4.13</v>
      </c>
    </row>
    <row r="31" spans="1:11" x14ac:dyDescent="0.15">
      <c r="A31" s="180" t="str">
        <f>IF(連結実質赤字比率に係る赤字・黒字の構成分析!C$39="",NA(),連結実質赤字比率に係る赤字・黒字の構成分析!C$39)</f>
        <v>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4.82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4.88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5.15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5.27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5.08</v>
      </c>
    </row>
    <row r="32" spans="1:11" x14ac:dyDescent="0.15">
      <c r="A32" s="180" t="str">
        <f>IF(連結実質赤字比率に係る赤字・黒字の構成分析!C$38="",NA(),連結実質赤字比率に係る赤字・黒字の構成分析!C$38)</f>
        <v>住宅改修資金貸付事業特別会計</v>
      </c>
      <c r="B32" s="180">
        <f>IF(ROUND(VALUE(SUBSTITUTE(連結実質赤字比率に係る赤字・黒字の構成分析!F$38,"▲", "-")), 2) &lt; 0, ABS(ROUND(VALUE(SUBSTITUTE(連結実質赤字比率に係る赤字・黒字の構成分析!F$38,"▲", "-")), 2)), NA())</f>
        <v>0.09</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0.09</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0.08</v>
      </c>
      <c r="G32" s="180" t="e">
        <f>IF(ROUND(VALUE(SUBSTITUTE(連結実質赤字比率に係る赤字・黒字の構成分析!H$38,"▲", "-")), 2) &gt;= 0, ABS(ROUND(VALUE(SUBSTITUTE(連結実質赤字比率に係る赤字・黒字の構成分析!H$38,"▲", "-")), 2)), NA())</f>
        <v>#N/A</v>
      </c>
      <c r="H32" s="180">
        <f>IF(ROUND(VALUE(SUBSTITUTE(連結実質赤字比率に係る赤字・黒字の構成分析!I$38,"▲", "-")), 2) &lt; 0, ABS(ROUND(VALUE(SUBSTITUTE(連結実質赤字比率に係る赤字・黒字の構成分析!I$38,"▲", "-")), 2)), NA())</f>
        <v>0.08</v>
      </c>
      <c r="I32" s="180" t="e">
        <f>IF(ROUND(VALUE(SUBSTITUTE(連結実質赤字比率に係る赤字・黒字の構成分析!I$38,"▲", "-")), 2) &gt;= 0, ABS(ROUND(VALUE(SUBSTITUTE(連結実質赤字比率に係る赤字・黒字の構成分析!I$38,"▲", "-")), 2)), NA())</f>
        <v>#N/A</v>
      </c>
      <c r="J32" s="180">
        <f>IF(ROUND(VALUE(SUBSTITUTE(連結実質赤字比率に係る赤字・黒字の構成分析!J$38,"▲", "-")), 2) &lt; 0, ABS(ROUND(VALUE(SUBSTITUTE(連結実質赤字比率に係る赤字・黒字の構成分析!J$38,"▲", "-")), 2)), NA())</f>
        <v>7.0000000000000007E-2</v>
      </c>
      <c r="K32" s="180" t="e">
        <f>IF(ROUND(VALUE(SUBSTITUTE(連結実質赤字比率に係る赤字・黒字の構成分析!J$38,"▲", "-")), 2) &gt;= 0, ABS(ROUND(VALUE(SUBSTITUTE(連結実質赤字比率に係る赤字・黒字の構成分析!J$38,"▲", "-")), 2)), NA())</f>
        <v>#N/A</v>
      </c>
    </row>
    <row r="33" spans="1:16" x14ac:dyDescent="0.15">
      <c r="A33" s="180" t="str">
        <f>IF(連結実質赤字比率に係る赤字・黒字の構成分析!C$37="",NA(),連結実質赤字比率に係る赤字・黒字の構成分析!C$37)</f>
        <v>宅地取得資金貸付事業特別会計</v>
      </c>
      <c r="B33" s="180">
        <f>IF(ROUND(VALUE(SUBSTITUTE(連結実質赤字比率に係る赤字・黒字の構成分析!F$37,"▲", "-")), 2) &lt; 0, ABS(ROUND(VALUE(SUBSTITUTE(連結実質赤字比率に係る赤字・黒字の構成分析!F$37,"▲", "-")), 2)), NA())</f>
        <v>0.35</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0.36</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0.36</v>
      </c>
      <c r="G33" s="180" t="e">
        <f>IF(ROUND(VALUE(SUBSTITUTE(連結実質赤字比率に係る赤字・黒字の構成分析!H$37,"▲", "-")), 2) &gt;= 0, ABS(ROUND(VALUE(SUBSTITUTE(連結実質赤字比率に係る赤字・黒字の構成分析!H$37,"▲", "-")), 2)), NA())</f>
        <v>#N/A</v>
      </c>
      <c r="H33" s="180">
        <f>IF(ROUND(VALUE(SUBSTITUTE(連結実質赤字比率に係る赤字・黒字の構成分析!I$37,"▲", "-")), 2) &lt; 0, ABS(ROUND(VALUE(SUBSTITUTE(連結実質赤字比率に係る赤字・黒字の構成分析!I$37,"▲", "-")), 2)), NA())</f>
        <v>0.35</v>
      </c>
      <c r="I33" s="180" t="e">
        <f>IF(ROUND(VALUE(SUBSTITUTE(連結実質赤字比率に係る赤字・黒字の構成分析!I$37,"▲", "-")), 2) &gt;= 0, ABS(ROUND(VALUE(SUBSTITUTE(連結実質赤字比率に係る赤字・黒字の構成分析!I$37,"▲", "-")), 2)), NA())</f>
        <v>#N/A</v>
      </c>
      <c r="J33" s="180">
        <f>IF(ROUND(VALUE(SUBSTITUTE(連結実質赤字比率に係る赤字・黒字の構成分析!J$37,"▲", "-")), 2) &lt; 0, ABS(ROUND(VALUE(SUBSTITUTE(連結実質赤字比率に係る赤字・黒字の構成分析!J$37,"▲", "-")), 2)), NA())</f>
        <v>0.34</v>
      </c>
      <c r="K33" s="180" t="e">
        <f>IF(ROUND(VALUE(SUBSTITUTE(連結実質赤字比率に係る赤字・黒字の構成分析!J$37,"▲", "-")), 2) &gt;= 0, ABS(ROUND(VALUE(SUBSTITUTE(連結実質赤字比率に係る赤字・黒字の構成分析!J$37,"▲", "-")), 2)), NA())</f>
        <v>#N/A</v>
      </c>
    </row>
    <row r="34" spans="1:16" x14ac:dyDescent="0.15">
      <c r="A34" s="180" t="str">
        <f>IF(連結実質赤字比率に係る赤字・黒字の構成分析!C$36="",NA(),連結実質赤字比率に係る赤字・黒字の構成分析!C$36)</f>
        <v>土地造成事業特別会計</v>
      </c>
      <c r="B34" s="180">
        <f>IF(ROUND(VALUE(SUBSTITUTE(連結実質赤字比率に係る赤字・黒字の構成分析!F$36,"▲", "-")), 2) &lt; 0, ABS(ROUND(VALUE(SUBSTITUTE(連結実質赤字比率に係る赤字・黒字の構成分析!F$36,"▲", "-")), 2)), NA())</f>
        <v>1.6</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1.45</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1.24</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1.1299999999999999</v>
      </c>
      <c r="I34" s="180" t="e">
        <f>IF(ROUND(VALUE(SUBSTITUTE(連結実質赤字比率に係る赤字・黒字の構成分析!I$36,"▲", "-")), 2) &gt;= 0, ABS(ROUND(VALUE(SUBSTITUTE(連結実質赤字比率に係る赤字・黒字の構成分析!I$36,"▲", "-")), 2)), NA())</f>
        <v>#N/A</v>
      </c>
      <c r="J34" s="180">
        <f>IF(ROUND(VALUE(SUBSTITUTE(連結実質赤字比率に係る赤字・黒字の構成分析!J$36,"▲", "-")), 2) &lt; 0, ABS(ROUND(VALUE(SUBSTITUTE(連結実質赤字比率に係る赤字・黒字の構成分析!J$36,"▲", "-")), 2)), NA())</f>
        <v>0.76</v>
      </c>
      <c r="K34" s="180" t="e">
        <f>IF(ROUND(VALUE(SUBSTITUTE(連結実質赤字比率に係る赤字・黒字の構成分析!J$36,"▲", "-")), 2) &gt;= 0, ABS(ROUND(VALUE(SUBSTITUTE(連結実質赤字比率に係る赤字・黒字の構成分析!J$36,"▲", "-")), 2)), NA())</f>
        <v>#N/A</v>
      </c>
    </row>
    <row r="35" spans="1:16" x14ac:dyDescent="0.15">
      <c r="A35" s="180" t="str">
        <f>IF(連結実質赤字比率に係る赤字・黒字の構成分析!C$35="",NA(),連結実質赤字比率に係る赤字・黒字の構成分析!C$35)</f>
        <v>住宅新築資金貸付事業特別会計</v>
      </c>
      <c r="B35" s="180">
        <f>IF(ROUND(VALUE(SUBSTITUTE(連結実質赤字比率に係る赤字・黒字の構成分析!F$35,"▲", "-")), 2) &lt; 0, ABS(ROUND(VALUE(SUBSTITUTE(連結実質赤字比率に係る赤字・黒字の構成分析!F$35,"▲", "-")), 2)), NA())</f>
        <v>0.85</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0.85</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0.85</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0.84</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0.8</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駐車場管理事業特別会計</v>
      </c>
      <c r="B36" s="180">
        <f>IF(ROUND(VALUE(SUBSTITUTE(連結実質赤字比率に係る赤字・黒字の構成分析!F$34,"▲", "-")), 2) &lt; 0, ABS(ROUND(VALUE(SUBSTITUTE(連結実質赤字比率に係る赤字・黒字の構成分析!F$34,"▲", "-")), 2)), NA())</f>
        <v>2.5499999999999998</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2.59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2.41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2.2799999999999998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2.12</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14308</v>
      </c>
      <c r="E42" s="181"/>
      <c r="F42" s="181"/>
      <c r="G42" s="181">
        <f>'実質公債費比率（分子）の構造'!L$52</f>
        <v>14797</v>
      </c>
      <c r="H42" s="181"/>
      <c r="I42" s="181"/>
      <c r="J42" s="181">
        <f>'実質公債費比率（分子）の構造'!M$52</f>
        <v>14859</v>
      </c>
      <c r="K42" s="181"/>
      <c r="L42" s="181"/>
      <c r="M42" s="181">
        <f>'実質公債費比率（分子）の構造'!N$52</f>
        <v>16666</v>
      </c>
      <c r="N42" s="181"/>
      <c r="O42" s="181"/>
      <c r="P42" s="181">
        <f>'実質公債費比率（分子）の構造'!O$52</f>
        <v>15452</v>
      </c>
    </row>
    <row r="43" spans="1:16" x14ac:dyDescent="0.15">
      <c r="A43" s="181" t="s">
        <v>63</v>
      </c>
      <c r="B43" s="181">
        <f>'実質公債費比率（分子）の構造'!K$51</f>
        <v>2</v>
      </c>
      <c r="C43" s="181"/>
      <c r="D43" s="181"/>
      <c r="E43" s="181">
        <f>'実質公債費比率（分子）の構造'!L$51</f>
        <v>3</v>
      </c>
      <c r="F43" s="181"/>
      <c r="G43" s="181"/>
      <c r="H43" s="181">
        <f>'実質公債費比率（分子）の構造'!M$51</f>
        <v>2</v>
      </c>
      <c r="I43" s="181"/>
      <c r="J43" s="181"/>
      <c r="K43" s="181">
        <f>'実質公債費比率（分子）の構造'!N$51</f>
        <v>0</v>
      </c>
      <c r="L43" s="181"/>
      <c r="M43" s="181"/>
      <c r="N43" s="181">
        <f>'実質公債費比率（分子）の構造'!O$51</f>
        <v>2</v>
      </c>
      <c r="O43" s="181"/>
      <c r="P43" s="181"/>
    </row>
    <row r="44" spans="1:16" x14ac:dyDescent="0.15">
      <c r="A44" s="181" t="s">
        <v>64</v>
      </c>
      <c r="B44" s="181">
        <f>'実質公債費比率（分子）の構造'!K$50</f>
        <v>8</v>
      </c>
      <c r="C44" s="181"/>
      <c r="D44" s="181"/>
      <c r="E44" s="181">
        <f>'実質公債費比率（分子）の構造'!L$50</f>
        <v>9</v>
      </c>
      <c r="F44" s="181"/>
      <c r="G44" s="181"/>
      <c r="H44" s="181">
        <f>'実質公債費比率（分子）の構造'!M$50</f>
        <v>10</v>
      </c>
      <c r="I44" s="181"/>
      <c r="J44" s="181"/>
      <c r="K44" s="181">
        <f>'実質公債費比率（分子）の構造'!N$50</f>
        <v>6</v>
      </c>
      <c r="L44" s="181"/>
      <c r="M44" s="181"/>
      <c r="N44" s="181">
        <f>'実質公債費比率（分子）の構造'!O$50</f>
        <v>2</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6371</v>
      </c>
      <c r="C46" s="181"/>
      <c r="D46" s="181"/>
      <c r="E46" s="181">
        <f>'実質公債費比率（分子）の構造'!L$48</f>
        <v>6413</v>
      </c>
      <c r="F46" s="181"/>
      <c r="G46" s="181"/>
      <c r="H46" s="181">
        <f>'実質公債費比率（分子）の構造'!M$48</f>
        <v>6655</v>
      </c>
      <c r="I46" s="181"/>
      <c r="J46" s="181"/>
      <c r="K46" s="181">
        <f>'実質公債費比率（分子）の構造'!N$48</f>
        <v>6935</v>
      </c>
      <c r="L46" s="181"/>
      <c r="M46" s="181"/>
      <c r="N46" s="181">
        <f>'実質公債費比率（分子）の構造'!O$48</f>
        <v>7333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15804</v>
      </c>
      <c r="C49" s="181"/>
      <c r="D49" s="181"/>
      <c r="E49" s="181">
        <f>'実質公債費比率（分子）の構造'!L$45</f>
        <v>16351</v>
      </c>
      <c r="F49" s="181"/>
      <c r="G49" s="181"/>
      <c r="H49" s="181">
        <f>'実質公債費比率（分子）の構造'!M$45</f>
        <v>15957</v>
      </c>
      <c r="I49" s="181"/>
      <c r="J49" s="181"/>
      <c r="K49" s="181">
        <f>'実質公債費比率（分子）の構造'!N$45</f>
        <v>17740</v>
      </c>
      <c r="L49" s="181"/>
      <c r="M49" s="181"/>
      <c r="N49" s="181">
        <f>'実質公債費比率（分子）の構造'!O$45</f>
        <v>16135</v>
      </c>
      <c r="O49" s="181"/>
      <c r="P49" s="181"/>
    </row>
    <row r="50" spans="1:16" x14ac:dyDescent="0.15">
      <c r="A50" s="181" t="s">
        <v>70</v>
      </c>
      <c r="B50" s="181" t="e">
        <f>NA()</f>
        <v>#N/A</v>
      </c>
      <c r="C50" s="181">
        <f>IF(ISNUMBER('実質公債費比率（分子）の構造'!K$53),'実質公債費比率（分子）の構造'!K$53,NA())</f>
        <v>7877</v>
      </c>
      <c r="D50" s="181" t="e">
        <f>NA()</f>
        <v>#N/A</v>
      </c>
      <c r="E50" s="181" t="e">
        <f>NA()</f>
        <v>#N/A</v>
      </c>
      <c r="F50" s="181">
        <f>IF(ISNUMBER('実質公債費比率（分子）の構造'!L$53),'実質公債費比率（分子）の構造'!L$53,NA())</f>
        <v>7979</v>
      </c>
      <c r="G50" s="181" t="e">
        <f>NA()</f>
        <v>#N/A</v>
      </c>
      <c r="H50" s="181" t="e">
        <f>NA()</f>
        <v>#N/A</v>
      </c>
      <c r="I50" s="181">
        <f>IF(ISNUMBER('実質公債費比率（分子）の構造'!M$53),'実質公債費比率（分子）の構造'!M$53,NA())</f>
        <v>7765</v>
      </c>
      <c r="J50" s="181" t="e">
        <f>NA()</f>
        <v>#N/A</v>
      </c>
      <c r="K50" s="181" t="e">
        <f>NA()</f>
        <v>#N/A</v>
      </c>
      <c r="L50" s="181">
        <f>IF(ISNUMBER('実質公債費比率（分子）の構造'!N$53),'実質公債費比率（分子）の構造'!N$53,NA())</f>
        <v>8015</v>
      </c>
      <c r="M50" s="181" t="e">
        <f>NA()</f>
        <v>#N/A</v>
      </c>
      <c r="N50" s="181" t="e">
        <f>NA()</f>
        <v>#N/A</v>
      </c>
      <c r="O50" s="181">
        <f>IF(ISNUMBER('実質公債費比率（分子）の構造'!O$53),'実質公債費比率（分子）の構造'!O$53,NA())</f>
        <v>8020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141035</v>
      </c>
      <c r="E56" s="180"/>
      <c r="F56" s="180"/>
      <c r="G56" s="180">
        <f>'将来負担比率（分子）の構造'!J$52</f>
        <v>143360</v>
      </c>
      <c r="H56" s="180"/>
      <c r="I56" s="180"/>
      <c r="J56" s="180">
        <f>'将来負担比率（分子）の構造'!K$52</f>
        <v>147202</v>
      </c>
      <c r="K56" s="180"/>
      <c r="L56" s="180"/>
      <c r="M56" s="180">
        <f>'将来負担比率（分子）の構造'!L$52</f>
        <v>145100</v>
      </c>
      <c r="N56" s="180"/>
      <c r="O56" s="180"/>
      <c r="P56" s="180">
        <f>'将来負担比率（分子）の構造'!M$52</f>
        <v>148885</v>
      </c>
    </row>
    <row r="57" spans="1:16" x14ac:dyDescent="0.15">
      <c r="A57" s="180" t="s">
        <v>41</v>
      </c>
      <c r="B57" s="180"/>
      <c r="C57" s="180"/>
      <c r="D57" s="180">
        <f>'将来負担比率（分子）の構造'!I$51</f>
        <v>47729</v>
      </c>
      <c r="E57" s="180"/>
      <c r="F57" s="180"/>
      <c r="G57" s="180">
        <f>'将来負担比率（分子）の構造'!J$51</f>
        <v>48222</v>
      </c>
      <c r="H57" s="180"/>
      <c r="I57" s="180"/>
      <c r="J57" s="180">
        <f>'将来負担比率（分子）の構造'!K$51</f>
        <v>47645</v>
      </c>
      <c r="K57" s="180"/>
      <c r="L57" s="180"/>
      <c r="M57" s="180">
        <f>'将来負担比率（分子）の構造'!L$51</f>
        <v>46519</v>
      </c>
      <c r="N57" s="180"/>
      <c r="O57" s="180"/>
      <c r="P57" s="180">
        <f>'将来負担比率（分子）の構造'!M$51</f>
        <v>44107</v>
      </c>
    </row>
    <row r="58" spans="1:16" x14ac:dyDescent="0.15">
      <c r="A58" s="180" t="s">
        <v>40</v>
      </c>
      <c r="B58" s="180"/>
      <c r="C58" s="180"/>
      <c r="D58" s="180">
        <f>'将来負担比率（分子）の構造'!I$50</f>
        <v>13592</v>
      </c>
      <c r="E58" s="180"/>
      <c r="F58" s="180"/>
      <c r="G58" s="180">
        <f>'将来負担比率（分子）の構造'!J$50</f>
        <v>13137</v>
      </c>
      <c r="H58" s="180"/>
      <c r="I58" s="180"/>
      <c r="J58" s="180">
        <f>'将来負担比率（分子）の構造'!K$50</f>
        <v>19481</v>
      </c>
      <c r="K58" s="180"/>
      <c r="L58" s="180"/>
      <c r="M58" s="180">
        <f>'将来負担比率（分子）の構造'!L$50</f>
        <v>15821</v>
      </c>
      <c r="N58" s="180"/>
      <c r="O58" s="180"/>
      <c r="P58" s="180">
        <f>'将来負担比率（分子）の構造'!M$50</f>
        <v>12485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21653</v>
      </c>
      <c r="C62" s="180"/>
      <c r="D62" s="180"/>
      <c r="E62" s="180">
        <f>'将来負担比率（分子）の構造'!J$45</f>
        <v>20811</v>
      </c>
      <c r="F62" s="180"/>
      <c r="G62" s="180"/>
      <c r="H62" s="180">
        <f>'将来負担比率（分子）の構造'!K$45</f>
        <v>20289</v>
      </c>
      <c r="I62" s="180"/>
      <c r="J62" s="180"/>
      <c r="K62" s="180">
        <f>'将来負担比率（分子）の構造'!L$45</f>
        <v>19995</v>
      </c>
      <c r="L62" s="180"/>
      <c r="M62" s="180"/>
      <c r="N62" s="180">
        <f>'将来負担比率（分子）の構造'!M$45</f>
        <v>18747</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96926</v>
      </c>
      <c r="C64" s="180"/>
      <c r="D64" s="180"/>
      <c r="E64" s="180">
        <f>'将来負担比率（分子）の構造'!J$43</f>
        <v>95093</v>
      </c>
      <c r="F64" s="180"/>
      <c r="G64" s="180"/>
      <c r="H64" s="180">
        <f>'将来負担比率（分子）の構造'!K$43</f>
        <v>92714</v>
      </c>
      <c r="I64" s="180"/>
      <c r="J64" s="180"/>
      <c r="K64" s="180">
        <f>'将来負担比率（分子）の構造'!L$43</f>
        <v>91585</v>
      </c>
      <c r="L64" s="180"/>
      <c r="M64" s="180"/>
      <c r="N64" s="180">
        <f>'将来負担比率（分子）の構造'!M$43</f>
        <v>89195</v>
      </c>
      <c r="O64" s="180"/>
      <c r="P64" s="180"/>
    </row>
    <row r="65" spans="1:16" x14ac:dyDescent="0.15">
      <c r="A65" s="180" t="s">
        <v>31</v>
      </c>
      <c r="B65" s="180">
        <f>'将来負担比率（分子）の構造'!I$42</f>
        <v>0</v>
      </c>
      <c r="C65" s="180"/>
      <c r="D65" s="180"/>
      <c r="E65" s="180">
        <f>'将来負担比率（分子）の構造'!J$42</f>
        <v>0</v>
      </c>
      <c r="F65" s="180"/>
      <c r="G65" s="180"/>
      <c r="H65" s="180">
        <f>'将来負担比率（分子）の構造'!K$42</f>
        <v>0</v>
      </c>
      <c r="I65" s="180"/>
      <c r="J65" s="180"/>
      <c r="K65" s="180">
        <f>'将来負担比率（分子）の構造'!L$42</f>
        <v>0</v>
      </c>
      <c r="L65" s="180"/>
      <c r="M65" s="180"/>
      <c r="N65" s="180">
        <f>'将来負担比率（分子）の構造'!M$42</f>
        <v>0</v>
      </c>
      <c r="O65" s="180"/>
      <c r="P65" s="180"/>
    </row>
    <row r="66" spans="1:16" x14ac:dyDescent="0.15">
      <c r="A66" s="180" t="s">
        <v>30</v>
      </c>
      <c r="B66" s="180">
        <f>'将来負担比率（分子）の構造'!I$41</f>
        <v>167419</v>
      </c>
      <c r="C66" s="180"/>
      <c r="D66" s="180"/>
      <c r="E66" s="180">
        <f>'将来負担比率（分子）の構造'!J$41</f>
        <v>171317</v>
      </c>
      <c r="F66" s="180"/>
      <c r="G66" s="180"/>
      <c r="H66" s="180">
        <f>'将来負担比率（分子）の構造'!K$41</f>
        <v>174443</v>
      </c>
      <c r="I66" s="180"/>
      <c r="J66" s="180"/>
      <c r="K66" s="180">
        <f>'将来負担比率（分子）の構造'!L$41</f>
        <v>175420</v>
      </c>
      <c r="L66" s="180"/>
      <c r="M66" s="180"/>
      <c r="N66" s="180">
        <f>'将来負担比率（分子）の構造'!M$41</f>
        <v>178015</v>
      </c>
      <c r="O66" s="180"/>
      <c r="P66" s="180"/>
    </row>
    <row r="67" spans="1:16" x14ac:dyDescent="0.15">
      <c r="A67" s="180" t="s">
        <v>74</v>
      </c>
      <c r="B67" s="180" t="e">
        <f>NA()</f>
        <v>#N/A</v>
      </c>
      <c r="C67" s="180">
        <f>IF(ISNUMBER('将来負担比率（分子）の構造'!I$53), IF('将来負担比率（分子）の構造'!I$53 &lt; 0, 0, '将来負担比率（分子）の構造'!I$53), NA())</f>
        <v>83643</v>
      </c>
      <c r="D67" s="180" t="e">
        <f>NA()</f>
        <v>#N/A</v>
      </c>
      <c r="E67" s="180" t="e">
        <f>NA()</f>
        <v>#N/A</v>
      </c>
      <c r="F67" s="180">
        <f>IF(ISNUMBER('将来負担比率（分子）の構造'!J$53), IF('将来負担比率（分子）の構造'!J$53 &lt; 0, 0, '将来負担比率（分子）の構造'!J$53), NA())</f>
        <v>82503</v>
      </c>
      <c r="G67" s="180" t="e">
        <f>NA()</f>
        <v>#N/A</v>
      </c>
      <c r="H67" s="180" t="e">
        <f>NA()</f>
        <v>#N/A</v>
      </c>
      <c r="I67" s="180">
        <f>IF(ISNUMBER('将来負担比率（分子）の構造'!K$53), IF('将来負担比率（分子）の構造'!K$53 &lt; 0, 0, '将来負担比率（分子）の構造'!K$53), NA())</f>
        <v>73117</v>
      </c>
      <c r="J67" s="180" t="e">
        <f>NA()</f>
        <v>#N/A</v>
      </c>
      <c r="K67" s="180" t="e">
        <f>NA()</f>
        <v>#N/A</v>
      </c>
      <c r="L67" s="180">
        <f>IF(ISNUMBER('将来負担比率（分子）の構造'!L$53), IF('将来負担比率（分子）の構造'!L$53 &lt; 0, 0, '将来負担比率（分子）の構造'!L$53), NA())</f>
        <v>79562</v>
      </c>
      <c r="M67" s="180" t="e">
        <f>NA()</f>
        <v>#N/A</v>
      </c>
      <c r="N67" s="180" t="e">
        <f>NA()</f>
        <v>#N/A</v>
      </c>
      <c r="O67" s="180">
        <f>IF(ISNUMBER('将来負担比率（分子）の構造'!M$53), IF('将来負担比率（分子）の構造'!M$53 &lt; 0, 0, '将来負担比率（分子）の構造'!M$53), NA())</f>
        <v>80481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14964</v>
      </c>
      <c r="C72" s="184">
        <f>基金残高に係る経年分析!G55</f>
        <v>11055</v>
      </c>
      <c r="D72" s="184">
        <f>基金残高に係る経年分析!H55</f>
        <v>7307</v>
      </c>
    </row>
    <row r="73" spans="1:16" x14ac:dyDescent="0.15">
      <c r="A73" s="183" t="s">
        <v>77</v>
      </c>
      <c r="B73" s="184">
        <f>基金残高に係る経年分析!F56</f>
        <v>1589</v>
      </c>
      <c r="C73" s="184">
        <f>基金残高に係る経年分析!G56</f>
        <v>1589</v>
      </c>
      <c r="D73" s="184">
        <f>基金残高に係る経年分析!H56</f>
        <v>1589</v>
      </c>
    </row>
    <row r="74" spans="1:16" x14ac:dyDescent="0.15">
      <c r="A74" s="183" t="s">
        <v>78</v>
      </c>
      <c r="B74" s="184">
        <f>基金残高に係る経年分析!F57</f>
        <v>1794</v>
      </c>
      <c r="C74" s="184">
        <f>基金残高に係る経年分析!G57</f>
        <v>1583</v>
      </c>
      <c r="D74" s="184">
        <f>基金残高に係る経年分析!H57</f>
        <v>1433</v>
      </c>
    </row>
  </sheetData>
  <sheetProtection algorithmName="SHA-512" hashValue="D7rlziTnGYN/ypRL7Sce2pRG5U8ywzv1rMfiwK2q6yUhded60Yva3ePLTzaK+jcBFwqTZeQEF5P9yBE3z1wq2A==" saltValue="YPjzSLqVHcCl16vYS+YU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58987486</v>
      </c>
      <c r="S5" s="669"/>
      <c r="T5" s="669"/>
      <c r="U5" s="669"/>
      <c r="V5" s="669"/>
      <c r="W5" s="669"/>
      <c r="X5" s="669"/>
      <c r="Y5" s="670"/>
      <c r="Z5" s="671">
        <v>39</v>
      </c>
      <c r="AA5" s="671"/>
      <c r="AB5" s="671"/>
      <c r="AC5" s="671"/>
      <c r="AD5" s="672">
        <v>54873141</v>
      </c>
      <c r="AE5" s="672"/>
      <c r="AF5" s="672"/>
      <c r="AG5" s="672"/>
      <c r="AH5" s="672"/>
      <c r="AI5" s="672"/>
      <c r="AJ5" s="672"/>
      <c r="AK5" s="672"/>
      <c r="AL5" s="673">
        <v>73.8</v>
      </c>
      <c r="AM5" s="674"/>
      <c r="AN5" s="674"/>
      <c r="AO5" s="675"/>
      <c r="AP5" s="665" t="s">
        <v>227</v>
      </c>
      <c r="AQ5" s="666"/>
      <c r="AR5" s="666"/>
      <c r="AS5" s="666"/>
      <c r="AT5" s="666"/>
      <c r="AU5" s="666"/>
      <c r="AV5" s="666"/>
      <c r="AW5" s="666"/>
      <c r="AX5" s="666"/>
      <c r="AY5" s="666"/>
      <c r="AZ5" s="666"/>
      <c r="BA5" s="666"/>
      <c r="BB5" s="666"/>
      <c r="BC5" s="666"/>
      <c r="BD5" s="666"/>
      <c r="BE5" s="666"/>
      <c r="BF5" s="667"/>
      <c r="BG5" s="679">
        <v>52593234</v>
      </c>
      <c r="BH5" s="680"/>
      <c r="BI5" s="680"/>
      <c r="BJ5" s="680"/>
      <c r="BK5" s="680"/>
      <c r="BL5" s="680"/>
      <c r="BM5" s="680"/>
      <c r="BN5" s="681"/>
      <c r="BO5" s="682">
        <v>89.2</v>
      </c>
      <c r="BP5" s="682"/>
      <c r="BQ5" s="682"/>
      <c r="BR5" s="682"/>
      <c r="BS5" s="683">
        <v>859738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817106</v>
      </c>
      <c r="S6" s="680"/>
      <c r="T6" s="680"/>
      <c r="U6" s="680"/>
      <c r="V6" s="680"/>
      <c r="W6" s="680"/>
      <c r="X6" s="680"/>
      <c r="Y6" s="681"/>
      <c r="Z6" s="682">
        <v>0.5</v>
      </c>
      <c r="AA6" s="682"/>
      <c r="AB6" s="682"/>
      <c r="AC6" s="682"/>
      <c r="AD6" s="683">
        <v>817106</v>
      </c>
      <c r="AE6" s="683"/>
      <c r="AF6" s="683"/>
      <c r="AG6" s="683"/>
      <c r="AH6" s="683"/>
      <c r="AI6" s="683"/>
      <c r="AJ6" s="683"/>
      <c r="AK6" s="683"/>
      <c r="AL6" s="684">
        <v>1.1000000000000001</v>
      </c>
      <c r="AM6" s="685"/>
      <c r="AN6" s="685"/>
      <c r="AO6" s="686"/>
      <c r="AP6" s="676" t="s">
        <v>232</v>
      </c>
      <c r="AQ6" s="677"/>
      <c r="AR6" s="677"/>
      <c r="AS6" s="677"/>
      <c r="AT6" s="677"/>
      <c r="AU6" s="677"/>
      <c r="AV6" s="677"/>
      <c r="AW6" s="677"/>
      <c r="AX6" s="677"/>
      <c r="AY6" s="677"/>
      <c r="AZ6" s="677"/>
      <c r="BA6" s="677"/>
      <c r="BB6" s="677"/>
      <c r="BC6" s="677"/>
      <c r="BD6" s="677"/>
      <c r="BE6" s="677"/>
      <c r="BF6" s="678"/>
      <c r="BG6" s="679">
        <v>52593234</v>
      </c>
      <c r="BH6" s="680"/>
      <c r="BI6" s="680"/>
      <c r="BJ6" s="680"/>
      <c r="BK6" s="680"/>
      <c r="BL6" s="680"/>
      <c r="BM6" s="680"/>
      <c r="BN6" s="681"/>
      <c r="BO6" s="682">
        <v>89.2</v>
      </c>
      <c r="BP6" s="682"/>
      <c r="BQ6" s="682"/>
      <c r="BR6" s="682"/>
      <c r="BS6" s="683">
        <v>859738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872309</v>
      </c>
      <c r="CS6" s="680"/>
      <c r="CT6" s="680"/>
      <c r="CU6" s="680"/>
      <c r="CV6" s="680"/>
      <c r="CW6" s="680"/>
      <c r="CX6" s="680"/>
      <c r="CY6" s="681"/>
      <c r="CZ6" s="673">
        <v>0.6</v>
      </c>
      <c r="DA6" s="674"/>
      <c r="DB6" s="674"/>
      <c r="DC6" s="693"/>
      <c r="DD6" s="688" t="s">
        <v>128</v>
      </c>
      <c r="DE6" s="680"/>
      <c r="DF6" s="680"/>
      <c r="DG6" s="680"/>
      <c r="DH6" s="680"/>
      <c r="DI6" s="680"/>
      <c r="DJ6" s="680"/>
      <c r="DK6" s="680"/>
      <c r="DL6" s="680"/>
      <c r="DM6" s="680"/>
      <c r="DN6" s="680"/>
      <c r="DO6" s="680"/>
      <c r="DP6" s="681"/>
      <c r="DQ6" s="688">
        <v>872213</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157034</v>
      </c>
      <c r="S7" s="680"/>
      <c r="T7" s="680"/>
      <c r="U7" s="680"/>
      <c r="V7" s="680"/>
      <c r="W7" s="680"/>
      <c r="X7" s="680"/>
      <c r="Y7" s="681"/>
      <c r="Z7" s="682">
        <v>0.1</v>
      </c>
      <c r="AA7" s="682"/>
      <c r="AB7" s="682"/>
      <c r="AC7" s="682"/>
      <c r="AD7" s="683">
        <v>157034</v>
      </c>
      <c r="AE7" s="683"/>
      <c r="AF7" s="683"/>
      <c r="AG7" s="683"/>
      <c r="AH7" s="683"/>
      <c r="AI7" s="683"/>
      <c r="AJ7" s="683"/>
      <c r="AK7" s="683"/>
      <c r="AL7" s="684">
        <v>0.2</v>
      </c>
      <c r="AM7" s="685"/>
      <c r="AN7" s="685"/>
      <c r="AO7" s="686"/>
      <c r="AP7" s="676" t="s">
        <v>235</v>
      </c>
      <c r="AQ7" s="677"/>
      <c r="AR7" s="677"/>
      <c r="AS7" s="677"/>
      <c r="AT7" s="677"/>
      <c r="AU7" s="677"/>
      <c r="AV7" s="677"/>
      <c r="AW7" s="677"/>
      <c r="AX7" s="677"/>
      <c r="AY7" s="677"/>
      <c r="AZ7" s="677"/>
      <c r="BA7" s="677"/>
      <c r="BB7" s="677"/>
      <c r="BC7" s="677"/>
      <c r="BD7" s="677"/>
      <c r="BE7" s="677"/>
      <c r="BF7" s="678"/>
      <c r="BG7" s="679">
        <v>24268705</v>
      </c>
      <c r="BH7" s="680"/>
      <c r="BI7" s="680"/>
      <c r="BJ7" s="680"/>
      <c r="BK7" s="680"/>
      <c r="BL7" s="680"/>
      <c r="BM7" s="680"/>
      <c r="BN7" s="681"/>
      <c r="BO7" s="682">
        <v>41.1</v>
      </c>
      <c r="BP7" s="682"/>
      <c r="BQ7" s="682"/>
      <c r="BR7" s="682"/>
      <c r="BS7" s="683">
        <v>859738</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10691414</v>
      </c>
      <c r="CS7" s="680"/>
      <c r="CT7" s="680"/>
      <c r="CU7" s="680"/>
      <c r="CV7" s="680"/>
      <c r="CW7" s="680"/>
      <c r="CX7" s="680"/>
      <c r="CY7" s="681"/>
      <c r="CZ7" s="682">
        <v>7.1</v>
      </c>
      <c r="DA7" s="682"/>
      <c r="DB7" s="682"/>
      <c r="DC7" s="682"/>
      <c r="DD7" s="688">
        <v>213370</v>
      </c>
      <c r="DE7" s="680"/>
      <c r="DF7" s="680"/>
      <c r="DG7" s="680"/>
      <c r="DH7" s="680"/>
      <c r="DI7" s="680"/>
      <c r="DJ7" s="680"/>
      <c r="DK7" s="680"/>
      <c r="DL7" s="680"/>
      <c r="DM7" s="680"/>
      <c r="DN7" s="680"/>
      <c r="DO7" s="680"/>
      <c r="DP7" s="681"/>
      <c r="DQ7" s="688">
        <v>8958832</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275719</v>
      </c>
      <c r="S8" s="680"/>
      <c r="T8" s="680"/>
      <c r="U8" s="680"/>
      <c r="V8" s="680"/>
      <c r="W8" s="680"/>
      <c r="X8" s="680"/>
      <c r="Y8" s="681"/>
      <c r="Z8" s="682">
        <v>0.2</v>
      </c>
      <c r="AA8" s="682"/>
      <c r="AB8" s="682"/>
      <c r="AC8" s="682"/>
      <c r="AD8" s="683">
        <v>275719</v>
      </c>
      <c r="AE8" s="683"/>
      <c r="AF8" s="683"/>
      <c r="AG8" s="683"/>
      <c r="AH8" s="683"/>
      <c r="AI8" s="683"/>
      <c r="AJ8" s="683"/>
      <c r="AK8" s="683"/>
      <c r="AL8" s="684">
        <v>0.4</v>
      </c>
      <c r="AM8" s="685"/>
      <c r="AN8" s="685"/>
      <c r="AO8" s="686"/>
      <c r="AP8" s="676" t="s">
        <v>238</v>
      </c>
      <c r="AQ8" s="677"/>
      <c r="AR8" s="677"/>
      <c r="AS8" s="677"/>
      <c r="AT8" s="677"/>
      <c r="AU8" s="677"/>
      <c r="AV8" s="677"/>
      <c r="AW8" s="677"/>
      <c r="AX8" s="677"/>
      <c r="AY8" s="677"/>
      <c r="AZ8" s="677"/>
      <c r="BA8" s="677"/>
      <c r="BB8" s="677"/>
      <c r="BC8" s="677"/>
      <c r="BD8" s="677"/>
      <c r="BE8" s="677"/>
      <c r="BF8" s="678"/>
      <c r="BG8" s="679">
        <v>578764</v>
      </c>
      <c r="BH8" s="680"/>
      <c r="BI8" s="680"/>
      <c r="BJ8" s="680"/>
      <c r="BK8" s="680"/>
      <c r="BL8" s="680"/>
      <c r="BM8" s="680"/>
      <c r="BN8" s="681"/>
      <c r="BO8" s="682">
        <v>1</v>
      </c>
      <c r="BP8" s="682"/>
      <c r="BQ8" s="682"/>
      <c r="BR8" s="682"/>
      <c r="BS8" s="688" t="s">
        <v>128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65578312</v>
      </c>
      <c r="CS8" s="680"/>
      <c r="CT8" s="680"/>
      <c r="CU8" s="680"/>
      <c r="CV8" s="680"/>
      <c r="CW8" s="680"/>
      <c r="CX8" s="680"/>
      <c r="CY8" s="681"/>
      <c r="CZ8" s="682">
        <v>43.7</v>
      </c>
      <c r="DA8" s="682"/>
      <c r="DB8" s="682"/>
      <c r="DC8" s="682"/>
      <c r="DD8" s="688">
        <v>1404922</v>
      </c>
      <c r="DE8" s="680"/>
      <c r="DF8" s="680"/>
      <c r="DG8" s="680"/>
      <c r="DH8" s="680"/>
      <c r="DI8" s="680"/>
      <c r="DJ8" s="680"/>
      <c r="DK8" s="680"/>
      <c r="DL8" s="680"/>
      <c r="DM8" s="680"/>
      <c r="DN8" s="680"/>
      <c r="DO8" s="680"/>
      <c r="DP8" s="681"/>
      <c r="DQ8" s="688">
        <v>29896280</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229974</v>
      </c>
      <c r="S9" s="680"/>
      <c r="T9" s="680"/>
      <c r="U9" s="680"/>
      <c r="V9" s="680"/>
      <c r="W9" s="680"/>
      <c r="X9" s="680"/>
      <c r="Y9" s="681"/>
      <c r="Z9" s="682">
        <v>0.2</v>
      </c>
      <c r="AA9" s="682"/>
      <c r="AB9" s="682"/>
      <c r="AC9" s="682"/>
      <c r="AD9" s="683">
        <v>229974</v>
      </c>
      <c r="AE9" s="683"/>
      <c r="AF9" s="683"/>
      <c r="AG9" s="683"/>
      <c r="AH9" s="683"/>
      <c r="AI9" s="683"/>
      <c r="AJ9" s="683"/>
      <c r="AK9" s="683"/>
      <c r="AL9" s="684">
        <v>0.3</v>
      </c>
      <c r="AM9" s="685"/>
      <c r="AN9" s="685"/>
      <c r="AO9" s="686"/>
      <c r="AP9" s="676" t="s">
        <v>241</v>
      </c>
      <c r="AQ9" s="677"/>
      <c r="AR9" s="677"/>
      <c r="AS9" s="677"/>
      <c r="AT9" s="677"/>
      <c r="AU9" s="677"/>
      <c r="AV9" s="677"/>
      <c r="AW9" s="677"/>
      <c r="AX9" s="677"/>
      <c r="AY9" s="677"/>
      <c r="AZ9" s="677"/>
      <c r="BA9" s="677"/>
      <c r="BB9" s="677"/>
      <c r="BC9" s="677"/>
      <c r="BD9" s="677"/>
      <c r="BE9" s="677"/>
      <c r="BF9" s="678"/>
      <c r="BG9" s="679">
        <v>17976341</v>
      </c>
      <c r="BH9" s="680"/>
      <c r="BI9" s="680"/>
      <c r="BJ9" s="680"/>
      <c r="BK9" s="680"/>
      <c r="BL9" s="680"/>
      <c r="BM9" s="680"/>
      <c r="BN9" s="681"/>
      <c r="BO9" s="682">
        <v>30.5</v>
      </c>
      <c r="BP9" s="682"/>
      <c r="BQ9" s="682"/>
      <c r="BR9" s="682"/>
      <c r="BS9" s="688" t="s">
        <v>242</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9540444</v>
      </c>
      <c r="CS9" s="680"/>
      <c r="CT9" s="680"/>
      <c r="CU9" s="680"/>
      <c r="CV9" s="680"/>
      <c r="CW9" s="680"/>
      <c r="CX9" s="680"/>
      <c r="CY9" s="681"/>
      <c r="CZ9" s="682">
        <v>6.4</v>
      </c>
      <c r="DA9" s="682"/>
      <c r="DB9" s="682"/>
      <c r="DC9" s="682"/>
      <c r="DD9" s="688">
        <v>820578</v>
      </c>
      <c r="DE9" s="680"/>
      <c r="DF9" s="680"/>
      <c r="DG9" s="680"/>
      <c r="DH9" s="680"/>
      <c r="DI9" s="680"/>
      <c r="DJ9" s="680"/>
      <c r="DK9" s="680"/>
      <c r="DL9" s="680"/>
      <c r="DM9" s="680"/>
      <c r="DN9" s="680"/>
      <c r="DO9" s="680"/>
      <c r="DP9" s="681"/>
      <c r="DQ9" s="688">
        <v>7129753</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180</v>
      </c>
      <c r="AE10" s="683"/>
      <c r="AF10" s="683"/>
      <c r="AG10" s="683"/>
      <c r="AH10" s="683"/>
      <c r="AI10" s="683"/>
      <c r="AJ10" s="683"/>
      <c r="AK10" s="683"/>
      <c r="AL10" s="684" t="s">
        <v>128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1094711</v>
      </c>
      <c r="BH10" s="680"/>
      <c r="BI10" s="680"/>
      <c r="BJ10" s="680"/>
      <c r="BK10" s="680"/>
      <c r="BL10" s="680"/>
      <c r="BM10" s="680"/>
      <c r="BN10" s="681"/>
      <c r="BO10" s="682">
        <v>1.9</v>
      </c>
      <c r="BP10" s="682"/>
      <c r="BQ10" s="682"/>
      <c r="BR10" s="682"/>
      <c r="BS10" s="688" t="s">
        <v>242</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207223</v>
      </c>
      <c r="CS10" s="680"/>
      <c r="CT10" s="680"/>
      <c r="CU10" s="680"/>
      <c r="CV10" s="680"/>
      <c r="CW10" s="680"/>
      <c r="CX10" s="680"/>
      <c r="CY10" s="681"/>
      <c r="CZ10" s="682">
        <v>0.1</v>
      </c>
      <c r="DA10" s="682"/>
      <c r="DB10" s="682"/>
      <c r="DC10" s="682"/>
      <c r="DD10" s="688" t="s">
        <v>247</v>
      </c>
      <c r="DE10" s="680"/>
      <c r="DF10" s="680"/>
      <c r="DG10" s="680"/>
      <c r="DH10" s="680"/>
      <c r="DI10" s="680"/>
      <c r="DJ10" s="680"/>
      <c r="DK10" s="680"/>
      <c r="DL10" s="680"/>
      <c r="DM10" s="680"/>
      <c r="DN10" s="680"/>
      <c r="DO10" s="680"/>
      <c r="DP10" s="681"/>
      <c r="DQ10" s="688">
        <v>182134</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180</v>
      </c>
      <c r="AA11" s="682"/>
      <c r="AB11" s="682"/>
      <c r="AC11" s="682"/>
      <c r="AD11" s="683" t="s">
        <v>242</v>
      </c>
      <c r="AE11" s="683"/>
      <c r="AF11" s="683"/>
      <c r="AG11" s="683"/>
      <c r="AH11" s="683"/>
      <c r="AI11" s="683"/>
      <c r="AJ11" s="683"/>
      <c r="AK11" s="683"/>
      <c r="AL11" s="684" t="s">
        <v>128</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4618889</v>
      </c>
      <c r="BH11" s="680"/>
      <c r="BI11" s="680"/>
      <c r="BJ11" s="680"/>
      <c r="BK11" s="680"/>
      <c r="BL11" s="680"/>
      <c r="BM11" s="680"/>
      <c r="BN11" s="681"/>
      <c r="BO11" s="682">
        <v>7.8</v>
      </c>
      <c r="BP11" s="682"/>
      <c r="BQ11" s="682"/>
      <c r="BR11" s="682"/>
      <c r="BS11" s="688">
        <v>859738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1095988</v>
      </c>
      <c r="CS11" s="680"/>
      <c r="CT11" s="680"/>
      <c r="CU11" s="680"/>
      <c r="CV11" s="680"/>
      <c r="CW11" s="680"/>
      <c r="CX11" s="680"/>
      <c r="CY11" s="681"/>
      <c r="CZ11" s="682">
        <v>0.7</v>
      </c>
      <c r="DA11" s="682"/>
      <c r="DB11" s="682"/>
      <c r="DC11" s="682"/>
      <c r="DD11" s="688">
        <v>224119</v>
      </c>
      <c r="DE11" s="680"/>
      <c r="DF11" s="680"/>
      <c r="DG11" s="680"/>
      <c r="DH11" s="680"/>
      <c r="DI11" s="680"/>
      <c r="DJ11" s="680"/>
      <c r="DK11" s="680"/>
      <c r="DL11" s="680"/>
      <c r="DM11" s="680"/>
      <c r="DN11" s="680"/>
      <c r="DO11" s="680"/>
      <c r="DP11" s="681"/>
      <c r="DQ11" s="688">
        <v>796207</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6828023</v>
      </c>
      <c r="S12" s="680"/>
      <c r="T12" s="680"/>
      <c r="U12" s="680"/>
      <c r="V12" s="680"/>
      <c r="W12" s="680"/>
      <c r="X12" s="680"/>
      <c r="Y12" s="681"/>
      <c r="Z12" s="682">
        <v>4.5</v>
      </c>
      <c r="AA12" s="682"/>
      <c r="AB12" s="682"/>
      <c r="AC12" s="682"/>
      <c r="AD12" s="683">
        <v>6828023</v>
      </c>
      <c r="AE12" s="683"/>
      <c r="AF12" s="683"/>
      <c r="AG12" s="683"/>
      <c r="AH12" s="683"/>
      <c r="AI12" s="683"/>
      <c r="AJ12" s="683"/>
      <c r="AK12" s="683"/>
      <c r="AL12" s="684">
        <v>9.1999999999999993</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24695337</v>
      </c>
      <c r="BH12" s="680"/>
      <c r="BI12" s="680"/>
      <c r="BJ12" s="680"/>
      <c r="BK12" s="680"/>
      <c r="BL12" s="680"/>
      <c r="BM12" s="680"/>
      <c r="BN12" s="681"/>
      <c r="BO12" s="682">
        <v>41.9</v>
      </c>
      <c r="BP12" s="682"/>
      <c r="BQ12" s="682"/>
      <c r="BR12" s="682"/>
      <c r="BS12" s="688" t="s">
        <v>128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2255070</v>
      </c>
      <c r="CS12" s="680"/>
      <c r="CT12" s="680"/>
      <c r="CU12" s="680"/>
      <c r="CV12" s="680"/>
      <c r="CW12" s="680"/>
      <c r="CX12" s="680"/>
      <c r="CY12" s="681"/>
      <c r="CZ12" s="682">
        <v>1.5</v>
      </c>
      <c r="DA12" s="682"/>
      <c r="DB12" s="682"/>
      <c r="DC12" s="682"/>
      <c r="DD12" s="688">
        <v>20047</v>
      </c>
      <c r="DE12" s="680"/>
      <c r="DF12" s="680"/>
      <c r="DG12" s="680"/>
      <c r="DH12" s="680"/>
      <c r="DI12" s="680"/>
      <c r="DJ12" s="680"/>
      <c r="DK12" s="680"/>
      <c r="DL12" s="680"/>
      <c r="DM12" s="680"/>
      <c r="DN12" s="680"/>
      <c r="DO12" s="680"/>
      <c r="DP12" s="681"/>
      <c r="DQ12" s="688">
        <v>1103474</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16369</v>
      </c>
      <c r="S13" s="680"/>
      <c r="T13" s="680"/>
      <c r="U13" s="680"/>
      <c r="V13" s="680"/>
      <c r="W13" s="680"/>
      <c r="X13" s="680"/>
      <c r="Y13" s="681"/>
      <c r="Z13" s="682">
        <v>0</v>
      </c>
      <c r="AA13" s="682"/>
      <c r="AB13" s="682"/>
      <c r="AC13" s="682"/>
      <c r="AD13" s="683">
        <v>16369</v>
      </c>
      <c r="AE13" s="683"/>
      <c r="AF13" s="683"/>
      <c r="AG13" s="683"/>
      <c r="AH13" s="683"/>
      <c r="AI13" s="683"/>
      <c r="AJ13" s="683"/>
      <c r="AK13" s="683"/>
      <c r="AL13" s="684">
        <v>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24496368</v>
      </c>
      <c r="BH13" s="680"/>
      <c r="BI13" s="680"/>
      <c r="BJ13" s="680"/>
      <c r="BK13" s="680"/>
      <c r="BL13" s="680"/>
      <c r="BM13" s="680"/>
      <c r="BN13" s="681"/>
      <c r="BO13" s="682">
        <v>41.5</v>
      </c>
      <c r="BP13" s="682"/>
      <c r="BQ13" s="682"/>
      <c r="BR13" s="682"/>
      <c r="BS13" s="688" t="s">
        <v>128</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24695942</v>
      </c>
      <c r="CS13" s="680"/>
      <c r="CT13" s="680"/>
      <c r="CU13" s="680"/>
      <c r="CV13" s="680"/>
      <c r="CW13" s="680"/>
      <c r="CX13" s="680"/>
      <c r="CY13" s="681"/>
      <c r="CZ13" s="682">
        <v>16.5</v>
      </c>
      <c r="DA13" s="682"/>
      <c r="DB13" s="682"/>
      <c r="DC13" s="682"/>
      <c r="DD13" s="688">
        <v>10541241</v>
      </c>
      <c r="DE13" s="680"/>
      <c r="DF13" s="680"/>
      <c r="DG13" s="680"/>
      <c r="DH13" s="680"/>
      <c r="DI13" s="680"/>
      <c r="DJ13" s="680"/>
      <c r="DK13" s="680"/>
      <c r="DL13" s="680"/>
      <c r="DM13" s="680"/>
      <c r="DN13" s="680"/>
      <c r="DO13" s="680"/>
      <c r="DP13" s="681"/>
      <c r="DQ13" s="688">
        <v>13635222</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242</v>
      </c>
      <c r="AA14" s="682"/>
      <c r="AB14" s="682"/>
      <c r="AC14" s="682"/>
      <c r="AD14" s="683" t="s">
        <v>128</v>
      </c>
      <c r="AE14" s="683"/>
      <c r="AF14" s="683"/>
      <c r="AG14" s="683"/>
      <c r="AH14" s="683"/>
      <c r="AI14" s="683"/>
      <c r="AJ14" s="683"/>
      <c r="AK14" s="683"/>
      <c r="AL14" s="684" t="s">
        <v>128</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1014015</v>
      </c>
      <c r="BH14" s="680"/>
      <c r="BI14" s="680"/>
      <c r="BJ14" s="680"/>
      <c r="BK14" s="680"/>
      <c r="BL14" s="680"/>
      <c r="BM14" s="680"/>
      <c r="BN14" s="681"/>
      <c r="BO14" s="682">
        <v>1.7</v>
      </c>
      <c r="BP14" s="682"/>
      <c r="BQ14" s="682"/>
      <c r="BR14" s="682"/>
      <c r="BS14" s="688" t="s">
        <v>180</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4742400</v>
      </c>
      <c r="CS14" s="680"/>
      <c r="CT14" s="680"/>
      <c r="CU14" s="680"/>
      <c r="CV14" s="680"/>
      <c r="CW14" s="680"/>
      <c r="CX14" s="680"/>
      <c r="CY14" s="681"/>
      <c r="CZ14" s="682">
        <v>3.2</v>
      </c>
      <c r="DA14" s="682"/>
      <c r="DB14" s="682"/>
      <c r="DC14" s="682"/>
      <c r="DD14" s="688">
        <v>562052</v>
      </c>
      <c r="DE14" s="680"/>
      <c r="DF14" s="680"/>
      <c r="DG14" s="680"/>
      <c r="DH14" s="680"/>
      <c r="DI14" s="680"/>
      <c r="DJ14" s="680"/>
      <c r="DK14" s="680"/>
      <c r="DL14" s="680"/>
      <c r="DM14" s="680"/>
      <c r="DN14" s="680"/>
      <c r="DO14" s="680"/>
      <c r="DP14" s="681"/>
      <c r="DQ14" s="688">
        <v>4039406</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201950</v>
      </c>
      <c r="S15" s="680"/>
      <c r="T15" s="680"/>
      <c r="U15" s="680"/>
      <c r="V15" s="680"/>
      <c r="W15" s="680"/>
      <c r="X15" s="680"/>
      <c r="Y15" s="681"/>
      <c r="Z15" s="682">
        <v>0.1</v>
      </c>
      <c r="AA15" s="682"/>
      <c r="AB15" s="682"/>
      <c r="AC15" s="682"/>
      <c r="AD15" s="683">
        <v>201950</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2615177</v>
      </c>
      <c r="BH15" s="680"/>
      <c r="BI15" s="680"/>
      <c r="BJ15" s="680"/>
      <c r="BK15" s="680"/>
      <c r="BL15" s="680"/>
      <c r="BM15" s="680"/>
      <c r="BN15" s="681"/>
      <c r="BO15" s="682">
        <v>4.4000000000000004</v>
      </c>
      <c r="BP15" s="682"/>
      <c r="BQ15" s="682"/>
      <c r="BR15" s="682"/>
      <c r="BS15" s="688" t="s">
        <v>128</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13625015</v>
      </c>
      <c r="CS15" s="680"/>
      <c r="CT15" s="680"/>
      <c r="CU15" s="680"/>
      <c r="CV15" s="680"/>
      <c r="CW15" s="680"/>
      <c r="CX15" s="680"/>
      <c r="CY15" s="681"/>
      <c r="CZ15" s="682">
        <v>9.1</v>
      </c>
      <c r="DA15" s="682"/>
      <c r="DB15" s="682"/>
      <c r="DC15" s="682"/>
      <c r="DD15" s="688">
        <v>4064443</v>
      </c>
      <c r="DE15" s="680"/>
      <c r="DF15" s="680"/>
      <c r="DG15" s="680"/>
      <c r="DH15" s="680"/>
      <c r="DI15" s="680"/>
      <c r="DJ15" s="680"/>
      <c r="DK15" s="680"/>
      <c r="DL15" s="680"/>
      <c r="DM15" s="680"/>
      <c r="DN15" s="680"/>
      <c r="DO15" s="680"/>
      <c r="DP15" s="681"/>
      <c r="DQ15" s="688">
        <v>8336474</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247</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180</v>
      </c>
      <c r="BH16" s="680"/>
      <c r="BI16" s="680"/>
      <c r="BJ16" s="680"/>
      <c r="BK16" s="680"/>
      <c r="BL16" s="680"/>
      <c r="BM16" s="680"/>
      <c r="BN16" s="681"/>
      <c r="BO16" s="682" t="s">
        <v>242</v>
      </c>
      <c r="BP16" s="682"/>
      <c r="BQ16" s="682"/>
      <c r="BR16" s="682"/>
      <c r="BS16" s="688" t="s">
        <v>128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457313</v>
      </c>
      <c r="CS16" s="680"/>
      <c r="CT16" s="680"/>
      <c r="CU16" s="680"/>
      <c r="CV16" s="680"/>
      <c r="CW16" s="680"/>
      <c r="CX16" s="680"/>
      <c r="CY16" s="681"/>
      <c r="CZ16" s="682">
        <v>0.3</v>
      </c>
      <c r="DA16" s="682"/>
      <c r="DB16" s="682"/>
      <c r="DC16" s="682"/>
      <c r="DD16" s="688" t="s">
        <v>128</v>
      </c>
      <c r="DE16" s="680"/>
      <c r="DF16" s="680"/>
      <c r="DG16" s="680"/>
      <c r="DH16" s="680"/>
      <c r="DI16" s="680"/>
      <c r="DJ16" s="680"/>
      <c r="DK16" s="680"/>
      <c r="DL16" s="680"/>
      <c r="DM16" s="680"/>
      <c r="DN16" s="680"/>
      <c r="DO16" s="680"/>
      <c r="DP16" s="681"/>
      <c r="DQ16" s="688">
        <v>34548</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307107</v>
      </c>
      <c r="S17" s="680"/>
      <c r="T17" s="680"/>
      <c r="U17" s="680"/>
      <c r="V17" s="680"/>
      <c r="W17" s="680"/>
      <c r="X17" s="680"/>
      <c r="Y17" s="681"/>
      <c r="Z17" s="682">
        <v>0.2</v>
      </c>
      <c r="AA17" s="682"/>
      <c r="AB17" s="682"/>
      <c r="AC17" s="682"/>
      <c r="AD17" s="683">
        <v>307107</v>
      </c>
      <c r="AE17" s="683"/>
      <c r="AF17" s="683"/>
      <c r="AG17" s="683"/>
      <c r="AH17" s="683"/>
      <c r="AI17" s="683"/>
      <c r="AJ17" s="683"/>
      <c r="AK17" s="683"/>
      <c r="AL17" s="684">
        <v>0.4</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247</v>
      </c>
      <c r="BH17" s="680"/>
      <c r="BI17" s="680"/>
      <c r="BJ17" s="680"/>
      <c r="BK17" s="680"/>
      <c r="BL17" s="680"/>
      <c r="BM17" s="680"/>
      <c r="BN17" s="681"/>
      <c r="BO17" s="682" t="s">
        <v>242</v>
      </c>
      <c r="BP17" s="682"/>
      <c r="BQ17" s="682"/>
      <c r="BR17" s="682"/>
      <c r="BS17" s="688" t="s">
        <v>128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16137843</v>
      </c>
      <c r="CS17" s="680"/>
      <c r="CT17" s="680"/>
      <c r="CU17" s="680"/>
      <c r="CV17" s="680"/>
      <c r="CW17" s="680"/>
      <c r="CX17" s="680"/>
      <c r="CY17" s="681"/>
      <c r="CZ17" s="682">
        <v>10.8</v>
      </c>
      <c r="DA17" s="682"/>
      <c r="DB17" s="682"/>
      <c r="DC17" s="682"/>
      <c r="DD17" s="688" t="s">
        <v>128</v>
      </c>
      <c r="DE17" s="680"/>
      <c r="DF17" s="680"/>
      <c r="DG17" s="680"/>
      <c r="DH17" s="680"/>
      <c r="DI17" s="680"/>
      <c r="DJ17" s="680"/>
      <c r="DK17" s="680"/>
      <c r="DL17" s="680"/>
      <c r="DM17" s="680"/>
      <c r="DN17" s="680"/>
      <c r="DO17" s="680"/>
      <c r="DP17" s="681"/>
      <c r="DQ17" s="688">
        <v>16118736</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10964167</v>
      </c>
      <c r="S18" s="680"/>
      <c r="T18" s="680"/>
      <c r="U18" s="680"/>
      <c r="V18" s="680"/>
      <c r="W18" s="680"/>
      <c r="X18" s="680"/>
      <c r="Y18" s="681"/>
      <c r="Z18" s="682">
        <v>7.3</v>
      </c>
      <c r="AA18" s="682"/>
      <c r="AB18" s="682"/>
      <c r="AC18" s="682"/>
      <c r="AD18" s="683">
        <v>10185469</v>
      </c>
      <c r="AE18" s="683"/>
      <c r="AF18" s="683"/>
      <c r="AG18" s="683"/>
      <c r="AH18" s="683"/>
      <c r="AI18" s="683"/>
      <c r="AJ18" s="683"/>
      <c r="AK18" s="683"/>
      <c r="AL18" s="684">
        <v>13.7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242</v>
      </c>
      <c r="BP18" s="682"/>
      <c r="BQ18" s="682"/>
      <c r="BR18" s="682"/>
      <c r="BS18" s="688" t="s">
        <v>128</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247</v>
      </c>
      <c r="CS18" s="680"/>
      <c r="CT18" s="680"/>
      <c r="CU18" s="680"/>
      <c r="CV18" s="680"/>
      <c r="CW18" s="680"/>
      <c r="CX18" s="680"/>
      <c r="CY18" s="681"/>
      <c r="CZ18" s="682" t="s">
        <v>180</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10185469</v>
      </c>
      <c r="S19" s="680"/>
      <c r="T19" s="680"/>
      <c r="U19" s="680"/>
      <c r="V19" s="680"/>
      <c r="W19" s="680"/>
      <c r="X19" s="680"/>
      <c r="Y19" s="681"/>
      <c r="Z19" s="682">
        <v>6.7</v>
      </c>
      <c r="AA19" s="682"/>
      <c r="AB19" s="682"/>
      <c r="AC19" s="682"/>
      <c r="AD19" s="683">
        <v>10185469</v>
      </c>
      <c r="AE19" s="683"/>
      <c r="AF19" s="683"/>
      <c r="AG19" s="683"/>
      <c r="AH19" s="683"/>
      <c r="AI19" s="683"/>
      <c r="AJ19" s="683"/>
      <c r="AK19" s="683"/>
      <c r="AL19" s="684">
        <v>13.7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6394252</v>
      </c>
      <c r="BH19" s="680"/>
      <c r="BI19" s="680"/>
      <c r="BJ19" s="680"/>
      <c r="BK19" s="680"/>
      <c r="BL19" s="680"/>
      <c r="BM19" s="680"/>
      <c r="BN19" s="681"/>
      <c r="BO19" s="682">
        <v>10.8</v>
      </c>
      <c r="BP19" s="682"/>
      <c r="BQ19" s="682"/>
      <c r="BR19" s="682"/>
      <c r="BS19" s="688" t="s">
        <v>180</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778698</v>
      </c>
      <c r="S20" s="680"/>
      <c r="T20" s="680"/>
      <c r="U20" s="680"/>
      <c r="V20" s="680"/>
      <c r="W20" s="680"/>
      <c r="X20" s="680"/>
      <c r="Y20" s="681"/>
      <c r="Z20" s="682">
        <v>0.5</v>
      </c>
      <c r="AA20" s="682"/>
      <c r="AB20" s="682"/>
      <c r="AC20" s="682"/>
      <c r="AD20" s="683" t="s">
        <v>242</v>
      </c>
      <c r="AE20" s="683"/>
      <c r="AF20" s="683"/>
      <c r="AG20" s="683"/>
      <c r="AH20" s="683"/>
      <c r="AI20" s="683"/>
      <c r="AJ20" s="683"/>
      <c r="AK20" s="683"/>
      <c r="AL20" s="684" t="s">
        <v>128</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6394252</v>
      </c>
      <c r="BH20" s="680"/>
      <c r="BI20" s="680"/>
      <c r="BJ20" s="680"/>
      <c r="BK20" s="680"/>
      <c r="BL20" s="680"/>
      <c r="BM20" s="680"/>
      <c r="BN20" s="681"/>
      <c r="BO20" s="682">
        <v>10.8</v>
      </c>
      <c r="BP20" s="682"/>
      <c r="BQ20" s="682"/>
      <c r="BR20" s="682"/>
      <c r="BS20" s="688" t="s">
        <v>180</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149899273</v>
      </c>
      <c r="CS20" s="680"/>
      <c r="CT20" s="680"/>
      <c r="CU20" s="680"/>
      <c r="CV20" s="680"/>
      <c r="CW20" s="680"/>
      <c r="CX20" s="680"/>
      <c r="CY20" s="681"/>
      <c r="CZ20" s="682">
        <v>100</v>
      </c>
      <c r="DA20" s="682"/>
      <c r="DB20" s="682"/>
      <c r="DC20" s="682"/>
      <c r="DD20" s="688">
        <v>17850772</v>
      </c>
      <c r="DE20" s="680"/>
      <c r="DF20" s="680"/>
      <c r="DG20" s="680"/>
      <c r="DH20" s="680"/>
      <c r="DI20" s="680"/>
      <c r="DJ20" s="680"/>
      <c r="DK20" s="680"/>
      <c r="DL20" s="680"/>
      <c r="DM20" s="680"/>
      <c r="DN20" s="680"/>
      <c r="DO20" s="680"/>
      <c r="DP20" s="681"/>
      <c r="DQ20" s="688">
        <v>91103279</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242</v>
      </c>
      <c r="AA21" s="682"/>
      <c r="AB21" s="682"/>
      <c r="AC21" s="682"/>
      <c r="AD21" s="683" t="s">
        <v>128</v>
      </c>
      <c r="AE21" s="683"/>
      <c r="AF21" s="683"/>
      <c r="AG21" s="683"/>
      <c r="AH21" s="683"/>
      <c r="AI21" s="683"/>
      <c r="AJ21" s="683"/>
      <c r="AK21" s="683"/>
      <c r="AL21" s="684" t="s">
        <v>247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20455</v>
      </c>
      <c r="BH21" s="680"/>
      <c r="BI21" s="680"/>
      <c r="BJ21" s="680"/>
      <c r="BK21" s="680"/>
      <c r="BL21" s="680"/>
      <c r="BM21" s="680"/>
      <c r="BN21" s="681"/>
      <c r="BO21" s="682">
        <v>0</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78784935</v>
      </c>
      <c r="S22" s="680"/>
      <c r="T22" s="680"/>
      <c r="U22" s="680"/>
      <c r="V22" s="680"/>
      <c r="W22" s="680"/>
      <c r="X22" s="680"/>
      <c r="Y22" s="681"/>
      <c r="Z22" s="682">
        <v>52.1</v>
      </c>
      <c r="AA22" s="682"/>
      <c r="AB22" s="682"/>
      <c r="AC22" s="682"/>
      <c r="AD22" s="683">
        <v>73891892</v>
      </c>
      <c r="AE22" s="683"/>
      <c r="AF22" s="683"/>
      <c r="AG22" s="683"/>
      <c r="AH22" s="683"/>
      <c r="AI22" s="683"/>
      <c r="AJ22" s="683"/>
      <c r="AK22" s="683"/>
      <c r="AL22" s="684">
        <v>99.4</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v>2259452</v>
      </c>
      <c r="BH22" s="680"/>
      <c r="BI22" s="680"/>
      <c r="BJ22" s="680"/>
      <c r="BK22" s="680"/>
      <c r="BL22" s="680"/>
      <c r="BM22" s="680"/>
      <c r="BN22" s="681"/>
      <c r="BO22" s="682">
        <v>3.8</v>
      </c>
      <c r="BP22" s="682"/>
      <c r="BQ22" s="682"/>
      <c r="BR22" s="682"/>
      <c r="BS22" s="688" t="s">
        <v>247</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47993</v>
      </c>
      <c r="S23" s="680"/>
      <c r="T23" s="680"/>
      <c r="U23" s="680"/>
      <c r="V23" s="680"/>
      <c r="W23" s="680"/>
      <c r="X23" s="680"/>
      <c r="Y23" s="681"/>
      <c r="Z23" s="682">
        <v>0</v>
      </c>
      <c r="AA23" s="682"/>
      <c r="AB23" s="682"/>
      <c r="AC23" s="682"/>
      <c r="AD23" s="683">
        <v>47993</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4114345</v>
      </c>
      <c r="BH23" s="680"/>
      <c r="BI23" s="680"/>
      <c r="BJ23" s="680"/>
      <c r="BK23" s="680"/>
      <c r="BL23" s="680"/>
      <c r="BM23" s="680"/>
      <c r="BN23" s="681"/>
      <c r="BO23" s="682">
        <v>7</v>
      </c>
      <c r="BP23" s="682"/>
      <c r="BQ23" s="682"/>
      <c r="BR23" s="682"/>
      <c r="BS23" s="688" t="s">
        <v>242</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754046</v>
      </c>
      <c r="S24" s="680"/>
      <c r="T24" s="680"/>
      <c r="U24" s="680"/>
      <c r="V24" s="680"/>
      <c r="W24" s="680"/>
      <c r="X24" s="680"/>
      <c r="Y24" s="681"/>
      <c r="Z24" s="682">
        <v>0.5</v>
      </c>
      <c r="AA24" s="682"/>
      <c r="AB24" s="682"/>
      <c r="AC24" s="682"/>
      <c r="AD24" s="683" t="s">
        <v>128</v>
      </c>
      <c r="AE24" s="683"/>
      <c r="AF24" s="683"/>
      <c r="AG24" s="683"/>
      <c r="AH24" s="683"/>
      <c r="AI24" s="683"/>
      <c r="AJ24" s="683"/>
      <c r="AK24" s="683"/>
      <c r="AL24" s="684" t="s">
        <v>128</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247</v>
      </c>
      <c r="BP24" s="682"/>
      <c r="BQ24" s="682"/>
      <c r="BR24" s="682"/>
      <c r="BS24" s="688" t="s">
        <v>128</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85458576</v>
      </c>
      <c r="CS24" s="669"/>
      <c r="CT24" s="669"/>
      <c r="CU24" s="669"/>
      <c r="CV24" s="669"/>
      <c r="CW24" s="669"/>
      <c r="CX24" s="669"/>
      <c r="CY24" s="670"/>
      <c r="CZ24" s="673">
        <v>57</v>
      </c>
      <c r="DA24" s="674"/>
      <c r="DB24" s="674"/>
      <c r="DC24" s="693"/>
      <c r="DD24" s="712">
        <v>51953299</v>
      </c>
      <c r="DE24" s="669"/>
      <c r="DF24" s="669"/>
      <c r="DG24" s="669"/>
      <c r="DH24" s="669"/>
      <c r="DI24" s="669"/>
      <c r="DJ24" s="669"/>
      <c r="DK24" s="670"/>
      <c r="DL24" s="712">
        <v>49121240</v>
      </c>
      <c r="DM24" s="669"/>
      <c r="DN24" s="669"/>
      <c r="DO24" s="669"/>
      <c r="DP24" s="669"/>
      <c r="DQ24" s="669"/>
      <c r="DR24" s="669"/>
      <c r="DS24" s="669"/>
      <c r="DT24" s="669"/>
      <c r="DU24" s="669"/>
      <c r="DV24" s="670"/>
      <c r="DW24" s="673">
        <v>60.6</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1953643</v>
      </c>
      <c r="S25" s="680"/>
      <c r="T25" s="680"/>
      <c r="U25" s="680"/>
      <c r="V25" s="680"/>
      <c r="W25" s="680"/>
      <c r="X25" s="680"/>
      <c r="Y25" s="681"/>
      <c r="Z25" s="682">
        <v>1.3</v>
      </c>
      <c r="AA25" s="682"/>
      <c r="AB25" s="682"/>
      <c r="AC25" s="682"/>
      <c r="AD25" s="683">
        <v>177043</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242</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24741026</v>
      </c>
      <c r="CS25" s="715"/>
      <c r="CT25" s="715"/>
      <c r="CU25" s="715"/>
      <c r="CV25" s="715"/>
      <c r="CW25" s="715"/>
      <c r="CX25" s="715"/>
      <c r="CY25" s="716"/>
      <c r="CZ25" s="684">
        <v>16.5</v>
      </c>
      <c r="DA25" s="713"/>
      <c r="DB25" s="713"/>
      <c r="DC25" s="717"/>
      <c r="DD25" s="688">
        <v>22335024</v>
      </c>
      <c r="DE25" s="715"/>
      <c r="DF25" s="715"/>
      <c r="DG25" s="715"/>
      <c r="DH25" s="715"/>
      <c r="DI25" s="715"/>
      <c r="DJ25" s="715"/>
      <c r="DK25" s="716"/>
      <c r="DL25" s="688">
        <v>21047625</v>
      </c>
      <c r="DM25" s="715"/>
      <c r="DN25" s="715"/>
      <c r="DO25" s="715"/>
      <c r="DP25" s="715"/>
      <c r="DQ25" s="715"/>
      <c r="DR25" s="715"/>
      <c r="DS25" s="715"/>
      <c r="DT25" s="715"/>
      <c r="DU25" s="715"/>
      <c r="DV25" s="716"/>
      <c r="DW25" s="684">
        <v>26</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750405</v>
      </c>
      <c r="S26" s="680"/>
      <c r="T26" s="680"/>
      <c r="U26" s="680"/>
      <c r="V26" s="680"/>
      <c r="W26" s="680"/>
      <c r="X26" s="680"/>
      <c r="Y26" s="681"/>
      <c r="Z26" s="682">
        <v>0.5</v>
      </c>
      <c r="AA26" s="682"/>
      <c r="AB26" s="682"/>
      <c r="AC26" s="682"/>
      <c r="AD26" s="683" t="s">
        <v>128</v>
      </c>
      <c r="AE26" s="683"/>
      <c r="AF26" s="683"/>
      <c r="AG26" s="683"/>
      <c r="AH26" s="683"/>
      <c r="AI26" s="683"/>
      <c r="AJ26" s="683"/>
      <c r="AK26" s="683"/>
      <c r="AL26" s="684" t="s">
        <v>242</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16719622</v>
      </c>
      <c r="CS26" s="680"/>
      <c r="CT26" s="680"/>
      <c r="CU26" s="680"/>
      <c r="CV26" s="680"/>
      <c r="CW26" s="680"/>
      <c r="CX26" s="680"/>
      <c r="CY26" s="681"/>
      <c r="CZ26" s="684">
        <v>11.2</v>
      </c>
      <c r="DA26" s="713"/>
      <c r="DB26" s="713"/>
      <c r="DC26" s="717"/>
      <c r="DD26" s="688">
        <v>15208137</v>
      </c>
      <c r="DE26" s="680"/>
      <c r="DF26" s="680"/>
      <c r="DG26" s="680"/>
      <c r="DH26" s="680"/>
      <c r="DI26" s="680"/>
      <c r="DJ26" s="680"/>
      <c r="DK26" s="681"/>
      <c r="DL26" s="688" t="s">
        <v>247</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32713200</v>
      </c>
      <c r="S27" s="680"/>
      <c r="T27" s="680"/>
      <c r="U27" s="680"/>
      <c r="V27" s="680"/>
      <c r="W27" s="680"/>
      <c r="X27" s="680"/>
      <c r="Y27" s="681"/>
      <c r="Z27" s="682">
        <v>21.6</v>
      </c>
      <c r="AA27" s="682"/>
      <c r="AB27" s="682"/>
      <c r="AC27" s="682"/>
      <c r="AD27" s="683" t="s">
        <v>128</v>
      </c>
      <c r="AE27" s="683"/>
      <c r="AF27" s="683"/>
      <c r="AG27" s="683"/>
      <c r="AH27" s="683"/>
      <c r="AI27" s="683"/>
      <c r="AJ27" s="683"/>
      <c r="AK27" s="683"/>
      <c r="AL27" s="684" t="s">
        <v>242</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58987486</v>
      </c>
      <c r="BH27" s="680"/>
      <c r="BI27" s="680"/>
      <c r="BJ27" s="680"/>
      <c r="BK27" s="680"/>
      <c r="BL27" s="680"/>
      <c r="BM27" s="680"/>
      <c r="BN27" s="681"/>
      <c r="BO27" s="682">
        <v>100</v>
      </c>
      <c r="BP27" s="682"/>
      <c r="BQ27" s="682"/>
      <c r="BR27" s="682"/>
      <c r="BS27" s="688">
        <v>859738</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44579707</v>
      </c>
      <c r="CS27" s="715"/>
      <c r="CT27" s="715"/>
      <c r="CU27" s="715"/>
      <c r="CV27" s="715"/>
      <c r="CW27" s="715"/>
      <c r="CX27" s="715"/>
      <c r="CY27" s="716"/>
      <c r="CZ27" s="684">
        <v>29.7</v>
      </c>
      <c r="DA27" s="713"/>
      <c r="DB27" s="713"/>
      <c r="DC27" s="717"/>
      <c r="DD27" s="688">
        <v>13499539</v>
      </c>
      <c r="DE27" s="715"/>
      <c r="DF27" s="715"/>
      <c r="DG27" s="715"/>
      <c r="DH27" s="715"/>
      <c r="DI27" s="715"/>
      <c r="DJ27" s="715"/>
      <c r="DK27" s="716"/>
      <c r="DL27" s="688">
        <v>13197796</v>
      </c>
      <c r="DM27" s="715"/>
      <c r="DN27" s="715"/>
      <c r="DO27" s="715"/>
      <c r="DP27" s="715"/>
      <c r="DQ27" s="715"/>
      <c r="DR27" s="715"/>
      <c r="DS27" s="715"/>
      <c r="DT27" s="715"/>
      <c r="DU27" s="715"/>
      <c r="DV27" s="716"/>
      <c r="DW27" s="684">
        <v>16.3</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16137843</v>
      </c>
      <c r="CS28" s="680"/>
      <c r="CT28" s="680"/>
      <c r="CU28" s="680"/>
      <c r="CV28" s="680"/>
      <c r="CW28" s="680"/>
      <c r="CX28" s="680"/>
      <c r="CY28" s="681"/>
      <c r="CZ28" s="684">
        <v>10.8</v>
      </c>
      <c r="DA28" s="713"/>
      <c r="DB28" s="713"/>
      <c r="DC28" s="717"/>
      <c r="DD28" s="688">
        <v>16118736</v>
      </c>
      <c r="DE28" s="680"/>
      <c r="DF28" s="680"/>
      <c r="DG28" s="680"/>
      <c r="DH28" s="680"/>
      <c r="DI28" s="680"/>
      <c r="DJ28" s="680"/>
      <c r="DK28" s="681"/>
      <c r="DL28" s="688">
        <v>14875819</v>
      </c>
      <c r="DM28" s="680"/>
      <c r="DN28" s="680"/>
      <c r="DO28" s="680"/>
      <c r="DP28" s="680"/>
      <c r="DQ28" s="680"/>
      <c r="DR28" s="680"/>
      <c r="DS28" s="680"/>
      <c r="DT28" s="680"/>
      <c r="DU28" s="680"/>
      <c r="DV28" s="681"/>
      <c r="DW28" s="684">
        <v>18.399999999999999</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10077324</v>
      </c>
      <c r="S29" s="680"/>
      <c r="T29" s="680"/>
      <c r="U29" s="680"/>
      <c r="V29" s="680"/>
      <c r="W29" s="680"/>
      <c r="X29" s="680"/>
      <c r="Y29" s="681"/>
      <c r="Z29" s="682">
        <v>6.7</v>
      </c>
      <c r="AA29" s="682"/>
      <c r="AB29" s="682"/>
      <c r="AC29" s="682"/>
      <c r="AD29" s="683" t="s">
        <v>242</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16135502</v>
      </c>
      <c r="CS29" s="715"/>
      <c r="CT29" s="715"/>
      <c r="CU29" s="715"/>
      <c r="CV29" s="715"/>
      <c r="CW29" s="715"/>
      <c r="CX29" s="715"/>
      <c r="CY29" s="716"/>
      <c r="CZ29" s="684">
        <v>10.8</v>
      </c>
      <c r="DA29" s="713"/>
      <c r="DB29" s="713"/>
      <c r="DC29" s="717"/>
      <c r="DD29" s="688">
        <v>16116395</v>
      </c>
      <c r="DE29" s="715"/>
      <c r="DF29" s="715"/>
      <c r="DG29" s="715"/>
      <c r="DH29" s="715"/>
      <c r="DI29" s="715"/>
      <c r="DJ29" s="715"/>
      <c r="DK29" s="716"/>
      <c r="DL29" s="688">
        <v>14873478</v>
      </c>
      <c r="DM29" s="715"/>
      <c r="DN29" s="715"/>
      <c r="DO29" s="715"/>
      <c r="DP29" s="715"/>
      <c r="DQ29" s="715"/>
      <c r="DR29" s="715"/>
      <c r="DS29" s="715"/>
      <c r="DT29" s="715"/>
      <c r="DU29" s="715"/>
      <c r="DV29" s="716"/>
      <c r="DW29" s="684">
        <v>18.399999999999999</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387170</v>
      </c>
      <c r="S30" s="680"/>
      <c r="T30" s="680"/>
      <c r="U30" s="680"/>
      <c r="V30" s="680"/>
      <c r="W30" s="680"/>
      <c r="X30" s="680"/>
      <c r="Y30" s="681"/>
      <c r="Z30" s="682">
        <v>0.3</v>
      </c>
      <c r="AA30" s="682"/>
      <c r="AB30" s="682"/>
      <c r="AC30" s="682"/>
      <c r="AD30" s="683">
        <v>150304</v>
      </c>
      <c r="AE30" s="683"/>
      <c r="AF30" s="683"/>
      <c r="AG30" s="683"/>
      <c r="AH30" s="683"/>
      <c r="AI30" s="683"/>
      <c r="AJ30" s="683"/>
      <c r="AK30" s="683"/>
      <c r="AL30" s="684">
        <v>0.2</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99.3</v>
      </c>
      <c r="BH30" s="740"/>
      <c r="BI30" s="740"/>
      <c r="BJ30" s="740"/>
      <c r="BK30" s="740"/>
      <c r="BL30" s="740"/>
      <c r="BM30" s="674">
        <v>97.5</v>
      </c>
      <c r="BN30" s="740"/>
      <c r="BO30" s="740"/>
      <c r="BP30" s="740"/>
      <c r="BQ30" s="741"/>
      <c r="BR30" s="739">
        <v>99.3</v>
      </c>
      <c r="BS30" s="740"/>
      <c r="BT30" s="740"/>
      <c r="BU30" s="740"/>
      <c r="BV30" s="740"/>
      <c r="BW30" s="740"/>
      <c r="BX30" s="674">
        <v>97.2</v>
      </c>
      <c r="BY30" s="740"/>
      <c r="BZ30" s="740"/>
      <c r="CA30" s="740"/>
      <c r="CB30" s="741"/>
      <c r="CD30" s="744"/>
      <c r="CE30" s="745"/>
      <c r="CF30" s="694" t="s">
        <v>312</v>
      </c>
      <c r="CG30" s="695"/>
      <c r="CH30" s="695"/>
      <c r="CI30" s="695"/>
      <c r="CJ30" s="695"/>
      <c r="CK30" s="695"/>
      <c r="CL30" s="695"/>
      <c r="CM30" s="695"/>
      <c r="CN30" s="695"/>
      <c r="CO30" s="695"/>
      <c r="CP30" s="695"/>
      <c r="CQ30" s="696"/>
      <c r="CR30" s="679">
        <v>14810073</v>
      </c>
      <c r="CS30" s="680"/>
      <c r="CT30" s="680"/>
      <c r="CU30" s="680"/>
      <c r="CV30" s="680"/>
      <c r="CW30" s="680"/>
      <c r="CX30" s="680"/>
      <c r="CY30" s="681"/>
      <c r="CZ30" s="684">
        <v>9.9</v>
      </c>
      <c r="DA30" s="713"/>
      <c r="DB30" s="713"/>
      <c r="DC30" s="717"/>
      <c r="DD30" s="688">
        <v>14790966</v>
      </c>
      <c r="DE30" s="680"/>
      <c r="DF30" s="680"/>
      <c r="DG30" s="680"/>
      <c r="DH30" s="680"/>
      <c r="DI30" s="680"/>
      <c r="DJ30" s="680"/>
      <c r="DK30" s="681"/>
      <c r="DL30" s="688">
        <v>13551358</v>
      </c>
      <c r="DM30" s="680"/>
      <c r="DN30" s="680"/>
      <c r="DO30" s="680"/>
      <c r="DP30" s="680"/>
      <c r="DQ30" s="680"/>
      <c r="DR30" s="680"/>
      <c r="DS30" s="680"/>
      <c r="DT30" s="680"/>
      <c r="DU30" s="680"/>
      <c r="DV30" s="681"/>
      <c r="DW30" s="684">
        <v>16.7</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402532</v>
      </c>
      <c r="S31" s="680"/>
      <c r="T31" s="680"/>
      <c r="U31" s="680"/>
      <c r="V31" s="680"/>
      <c r="W31" s="680"/>
      <c r="X31" s="680"/>
      <c r="Y31" s="681"/>
      <c r="Z31" s="682">
        <v>0.3</v>
      </c>
      <c r="AA31" s="682"/>
      <c r="AB31" s="682"/>
      <c r="AC31" s="682"/>
      <c r="AD31" s="683" t="s">
        <v>128</v>
      </c>
      <c r="AE31" s="683"/>
      <c r="AF31" s="683"/>
      <c r="AG31" s="683"/>
      <c r="AH31" s="683"/>
      <c r="AI31" s="683"/>
      <c r="AJ31" s="683"/>
      <c r="AK31" s="683"/>
      <c r="AL31" s="684" t="s">
        <v>242</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99.2</v>
      </c>
      <c r="BH31" s="715"/>
      <c r="BI31" s="715"/>
      <c r="BJ31" s="715"/>
      <c r="BK31" s="715"/>
      <c r="BL31" s="715"/>
      <c r="BM31" s="685">
        <v>97.6</v>
      </c>
      <c r="BN31" s="737"/>
      <c r="BO31" s="737"/>
      <c r="BP31" s="737"/>
      <c r="BQ31" s="738"/>
      <c r="BR31" s="736">
        <v>99.3</v>
      </c>
      <c r="BS31" s="715"/>
      <c r="BT31" s="715"/>
      <c r="BU31" s="715"/>
      <c r="BV31" s="715"/>
      <c r="BW31" s="715"/>
      <c r="BX31" s="685">
        <v>97.3</v>
      </c>
      <c r="BY31" s="737"/>
      <c r="BZ31" s="737"/>
      <c r="CA31" s="737"/>
      <c r="CB31" s="738"/>
      <c r="CD31" s="744"/>
      <c r="CE31" s="745"/>
      <c r="CF31" s="694" t="s">
        <v>316</v>
      </c>
      <c r="CG31" s="695"/>
      <c r="CH31" s="695"/>
      <c r="CI31" s="695"/>
      <c r="CJ31" s="695"/>
      <c r="CK31" s="695"/>
      <c r="CL31" s="695"/>
      <c r="CM31" s="695"/>
      <c r="CN31" s="695"/>
      <c r="CO31" s="695"/>
      <c r="CP31" s="695"/>
      <c r="CQ31" s="696"/>
      <c r="CR31" s="679">
        <v>1325429</v>
      </c>
      <c r="CS31" s="715"/>
      <c r="CT31" s="715"/>
      <c r="CU31" s="715"/>
      <c r="CV31" s="715"/>
      <c r="CW31" s="715"/>
      <c r="CX31" s="715"/>
      <c r="CY31" s="716"/>
      <c r="CZ31" s="684">
        <v>0.9</v>
      </c>
      <c r="DA31" s="713"/>
      <c r="DB31" s="713"/>
      <c r="DC31" s="717"/>
      <c r="DD31" s="688">
        <v>1325429</v>
      </c>
      <c r="DE31" s="715"/>
      <c r="DF31" s="715"/>
      <c r="DG31" s="715"/>
      <c r="DH31" s="715"/>
      <c r="DI31" s="715"/>
      <c r="DJ31" s="715"/>
      <c r="DK31" s="716"/>
      <c r="DL31" s="688">
        <v>1322120</v>
      </c>
      <c r="DM31" s="715"/>
      <c r="DN31" s="715"/>
      <c r="DO31" s="715"/>
      <c r="DP31" s="715"/>
      <c r="DQ31" s="715"/>
      <c r="DR31" s="715"/>
      <c r="DS31" s="715"/>
      <c r="DT31" s="715"/>
      <c r="DU31" s="715"/>
      <c r="DV31" s="716"/>
      <c r="DW31" s="684">
        <v>1.6</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4632885</v>
      </c>
      <c r="S32" s="680"/>
      <c r="T32" s="680"/>
      <c r="U32" s="680"/>
      <c r="V32" s="680"/>
      <c r="W32" s="680"/>
      <c r="X32" s="680"/>
      <c r="Y32" s="681"/>
      <c r="Z32" s="682">
        <v>3.1</v>
      </c>
      <c r="AA32" s="682"/>
      <c r="AB32" s="682"/>
      <c r="AC32" s="682"/>
      <c r="AD32" s="683" t="s">
        <v>128</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99.3</v>
      </c>
      <c r="BH32" s="749"/>
      <c r="BI32" s="749"/>
      <c r="BJ32" s="749"/>
      <c r="BK32" s="749"/>
      <c r="BL32" s="749"/>
      <c r="BM32" s="750">
        <v>97.2</v>
      </c>
      <c r="BN32" s="749"/>
      <c r="BO32" s="749"/>
      <c r="BP32" s="749"/>
      <c r="BQ32" s="751"/>
      <c r="BR32" s="748">
        <v>99.3</v>
      </c>
      <c r="BS32" s="749"/>
      <c r="BT32" s="749"/>
      <c r="BU32" s="749"/>
      <c r="BV32" s="749"/>
      <c r="BW32" s="749"/>
      <c r="BX32" s="750">
        <v>97</v>
      </c>
      <c r="BY32" s="749"/>
      <c r="BZ32" s="749"/>
      <c r="CA32" s="749"/>
      <c r="CB32" s="751"/>
      <c r="CD32" s="746"/>
      <c r="CE32" s="747"/>
      <c r="CF32" s="694" t="s">
        <v>319</v>
      </c>
      <c r="CG32" s="695"/>
      <c r="CH32" s="695"/>
      <c r="CI32" s="695"/>
      <c r="CJ32" s="695"/>
      <c r="CK32" s="695"/>
      <c r="CL32" s="695"/>
      <c r="CM32" s="695"/>
      <c r="CN32" s="695"/>
      <c r="CO32" s="695"/>
      <c r="CP32" s="695"/>
      <c r="CQ32" s="696"/>
      <c r="CR32" s="679">
        <v>2341</v>
      </c>
      <c r="CS32" s="680"/>
      <c r="CT32" s="680"/>
      <c r="CU32" s="680"/>
      <c r="CV32" s="680"/>
      <c r="CW32" s="680"/>
      <c r="CX32" s="680"/>
      <c r="CY32" s="681"/>
      <c r="CZ32" s="684">
        <v>0</v>
      </c>
      <c r="DA32" s="713"/>
      <c r="DB32" s="713"/>
      <c r="DC32" s="717"/>
      <c r="DD32" s="688">
        <v>2341</v>
      </c>
      <c r="DE32" s="680"/>
      <c r="DF32" s="680"/>
      <c r="DG32" s="680"/>
      <c r="DH32" s="680"/>
      <c r="DI32" s="680"/>
      <c r="DJ32" s="680"/>
      <c r="DK32" s="681"/>
      <c r="DL32" s="688">
        <v>2341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874608</v>
      </c>
      <c r="S33" s="680"/>
      <c r="T33" s="680"/>
      <c r="U33" s="680"/>
      <c r="V33" s="680"/>
      <c r="W33" s="680"/>
      <c r="X33" s="680"/>
      <c r="Y33" s="681"/>
      <c r="Z33" s="682">
        <v>0.6</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46132612</v>
      </c>
      <c r="CS33" s="715"/>
      <c r="CT33" s="715"/>
      <c r="CU33" s="715"/>
      <c r="CV33" s="715"/>
      <c r="CW33" s="715"/>
      <c r="CX33" s="715"/>
      <c r="CY33" s="716"/>
      <c r="CZ33" s="684">
        <v>30.8</v>
      </c>
      <c r="DA33" s="713"/>
      <c r="DB33" s="713"/>
      <c r="DC33" s="717"/>
      <c r="DD33" s="688">
        <v>37785602</v>
      </c>
      <c r="DE33" s="715"/>
      <c r="DF33" s="715"/>
      <c r="DG33" s="715"/>
      <c r="DH33" s="715"/>
      <c r="DI33" s="715"/>
      <c r="DJ33" s="715"/>
      <c r="DK33" s="716"/>
      <c r="DL33" s="688">
        <v>31002105</v>
      </c>
      <c r="DM33" s="715"/>
      <c r="DN33" s="715"/>
      <c r="DO33" s="715"/>
      <c r="DP33" s="715"/>
      <c r="DQ33" s="715"/>
      <c r="DR33" s="715"/>
      <c r="DS33" s="715"/>
      <c r="DT33" s="715"/>
      <c r="DU33" s="715"/>
      <c r="DV33" s="716"/>
      <c r="DW33" s="684">
        <v>38.299999999999997</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2428981</v>
      </c>
      <c r="S34" s="680"/>
      <c r="T34" s="680"/>
      <c r="U34" s="680"/>
      <c r="V34" s="680"/>
      <c r="W34" s="680"/>
      <c r="X34" s="680"/>
      <c r="Y34" s="681"/>
      <c r="Z34" s="682">
        <v>1.6</v>
      </c>
      <c r="AA34" s="682"/>
      <c r="AB34" s="682"/>
      <c r="AC34" s="682"/>
      <c r="AD34" s="683">
        <v>79285</v>
      </c>
      <c r="AE34" s="683"/>
      <c r="AF34" s="683"/>
      <c r="AG34" s="683"/>
      <c r="AH34" s="683"/>
      <c r="AI34" s="683"/>
      <c r="AJ34" s="683"/>
      <c r="AK34" s="683"/>
      <c r="AL34" s="684">
        <v>0.1</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13858670</v>
      </c>
      <c r="CS34" s="680"/>
      <c r="CT34" s="680"/>
      <c r="CU34" s="680"/>
      <c r="CV34" s="680"/>
      <c r="CW34" s="680"/>
      <c r="CX34" s="680"/>
      <c r="CY34" s="681"/>
      <c r="CZ34" s="684">
        <v>9.1999999999999993</v>
      </c>
      <c r="DA34" s="713"/>
      <c r="DB34" s="713"/>
      <c r="DC34" s="717"/>
      <c r="DD34" s="688">
        <v>10815648</v>
      </c>
      <c r="DE34" s="680"/>
      <c r="DF34" s="680"/>
      <c r="DG34" s="680"/>
      <c r="DH34" s="680"/>
      <c r="DI34" s="680"/>
      <c r="DJ34" s="680"/>
      <c r="DK34" s="681"/>
      <c r="DL34" s="688">
        <v>9484255</v>
      </c>
      <c r="DM34" s="680"/>
      <c r="DN34" s="680"/>
      <c r="DO34" s="680"/>
      <c r="DP34" s="680"/>
      <c r="DQ34" s="680"/>
      <c r="DR34" s="680"/>
      <c r="DS34" s="680"/>
      <c r="DT34" s="680"/>
      <c r="DU34" s="680"/>
      <c r="DV34" s="681"/>
      <c r="DW34" s="684">
        <v>11.7</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17404700</v>
      </c>
      <c r="S35" s="680"/>
      <c r="T35" s="680"/>
      <c r="U35" s="680"/>
      <c r="V35" s="680"/>
      <c r="W35" s="680"/>
      <c r="X35" s="680"/>
      <c r="Y35" s="681"/>
      <c r="Z35" s="682">
        <v>11.5</v>
      </c>
      <c r="AA35" s="682"/>
      <c r="AB35" s="682"/>
      <c r="AC35" s="682"/>
      <c r="AD35" s="683" t="s">
        <v>128</v>
      </c>
      <c r="AE35" s="683"/>
      <c r="AF35" s="683"/>
      <c r="AG35" s="683"/>
      <c r="AH35" s="683"/>
      <c r="AI35" s="683"/>
      <c r="AJ35" s="683"/>
      <c r="AK35" s="683"/>
      <c r="AL35" s="684" t="s">
        <v>128</v>
      </c>
      <c r="AM35" s="685"/>
      <c r="AN35" s="685"/>
      <c r="AO35" s="686"/>
      <c r="AP35" s="234"/>
      <c r="AQ35" s="752" t="s">
        <v>327</v>
      </c>
      <c r="AR35" s="753"/>
      <c r="AS35" s="753"/>
      <c r="AT35" s="753"/>
      <c r="AU35" s="753"/>
      <c r="AV35" s="753"/>
      <c r="AW35" s="753"/>
      <c r="AX35" s="753"/>
      <c r="AY35" s="754"/>
      <c r="AZ35" s="668">
        <v>25246528</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3270965</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1737383</v>
      </c>
      <c r="CS35" s="715"/>
      <c r="CT35" s="715"/>
      <c r="CU35" s="715"/>
      <c r="CV35" s="715"/>
      <c r="CW35" s="715"/>
      <c r="CX35" s="715"/>
      <c r="CY35" s="716"/>
      <c r="CZ35" s="684">
        <v>1.2</v>
      </c>
      <c r="DA35" s="713"/>
      <c r="DB35" s="713"/>
      <c r="DC35" s="717"/>
      <c r="DD35" s="688">
        <v>1590087</v>
      </c>
      <c r="DE35" s="715"/>
      <c r="DF35" s="715"/>
      <c r="DG35" s="715"/>
      <c r="DH35" s="715"/>
      <c r="DI35" s="715"/>
      <c r="DJ35" s="715"/>
      <c r="DK35" s="716"/>
      <c r="DL35" s="688">
        <v>1399545</v>
      </c>
      <c r="DM35" s="715"/>
      <c r="DN35" s="715"/>
      <c r="DO35" s="715"/>
      <c r="DP35" s="715"/>
      <c r="DQ35" s="715"/>
      <c r="DR35" s="715"/>
      <c r="DS35" s="715"/>
      <c r="DT35" s="715"/>
      <c r="DU35" s="715"/>
      <c r="DV35" s="716"/>
      <c r="DW35" s="684">
        <v>1.7</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242</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242</v>
      </c>
      <c r="AM36" s="685"/>
      <c r="AN36" s="685"/>
      <c r="AO36" s="686"/>
      <c r="AQ36" s="756" t="s">
        <v>331</v>
      </c>
      <c r="AR36" s="757"/>
      <c r="AS36" s="757"/>
      <c r="AT36" s="757"/>
      <c r="AU36" s="757"/>
      <c r="AV36" s="757"/>
      <c r="AW36" s="757"/>
      <c r="AX36" s="757"/>
      <c r="AY36" s="758"/>
      <c r="AZ36" s="679">
        <v>8551402</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2462160</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11959451</v>
      </c>
      <c r="CS36" s="680"/>
      <c r="CT36" s="680"/>
      <c r="CU36" s="680"/>
      <c r="CV36" s="680"/>
      <c r="CW36" s="680"/>
      <c r="CX36" s="680"/>
      <c r="CY36" s="681"/>
      <c r="CZ36" s="684">
        <v>8</v>
      </c>
      <c r="DA36" s="713"/>
      <c r="DB36" s="713"/>
      <c r="DC36" s="717"/>
      <c r="DD36" s="688">
        <v>11371866</v>
      </c>
      <c r="DE36" s="680"/>
      <c r="DF36" s="680"/>
      <c r="DG36" s="680"/>
      <c r="DH36" s="680"/>
      <c r="DI36" s="680"/>
      <c r="DJ36" s="680"/>
      <c r="DK36" s="681"/>
      <c r="DL36" s="688">
        <v>8917929</v>
      </c>
      <c r="DM36" s="680"/>
      <c r="DN36" s="680"/>
      <c r="DO36" s="680"/>
      <c r="DP36" s="680"/>
      <c r="DQ36" s="680"/>
      <c r="DR36" s="680"/>
      <c r="DS36" s="680"/>
      <c r="DT36" s="680"/>
      <c r="DU36" s="680"/>
      <c r="DV36" s="681"/>
      <c r="DW36" s="684">
        <v>11</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6653500</v>
      </c>
      <c r="S37" s="680"/>
      <c r="T37" s="680"/>
      <c r="U37" s="680"/>
      <c r="V37" s="680"/>
      <c r="W37" s="680"/>
      <c r="X37" s="680"/>
      <c r="Y37" s="681"/>
      <c r="Z37" s="682">
        <v>4.4000000000000004</v>
      </c>
      <c r="AA37" s="682"/>
      <c r="AB37" s="682"/>
      <c r="AC37" s="682"/>
      <c r="AD37" s="683" t="s">
        <v>128</v>
      </c>
      <c r="AE37" s="683"/>
      <c r="AF37" s="683"/>
      <c r="AG37" s="683"/>
      <c r="AH37" s="683"/>
      <c r="AI37" s="683"/>
      <c r="AJ37" s="683"/>
      <c r="AK37" s="683"/>
      <c r="AL37" s="684" t="s">
        <v>180</v>
      </c>
      <c r="AM37" s="685"/>
      <c r="AN37" s="685"/>
      <c r="AO37" s="686"/>
      <c r="AQ37" s="756" t="s">
        <v>335</v>
      </c>
      <c r="AR37" s="757"/>
      <c r="AS37" s="757"/>
      <c r="AT37" s="757"/>
      <c r="AU37" s="757"/>
      <c r="AV37" s="757"/>
      <c r="AW37" s="757"/>
      <c r="AX37" s="757"/>
      <c r="AY37" s="758"/>
      <c r="AZ37" s="679">
        <v>1300000</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52363</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80032</v>
      </c>
      <c r="CS37" s="715"/>
      <c r="CT37" s="715"/>
      <c r="CU37" s="715"/>
      <c r="CV37" s="715"/>
      <c r="CW37" s="715"/>
      <c r="CX37" s="715"/>
      <c r="CY37" s="716"/>
      <c r="CZ37" s="684">
        <v>0.1</v>
      </c>
      <c r="DA37" s="713"/>
      <c r="DB37" s="713"/>
      <c r="DC37" s="717"/>
      <c r="DD37" s="688">
        <v>80032</v>
      </c>
      <c r="DE37" s="715"/>
      <c r="DF37" s="715"/>
      <c r="DG37" s="715"/>
      <c r="DH37" s="715"/>
      <c r="DI37" s="715"/>
      <c r="DJ37" s="715"/>
      <c r="DK37" s="716"/>
      <c r="DL37" s="688">
        <v>80032</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151212422</v>
      </c>
      <c r="S38" s="760"/>
      <c r="T38" s="760"/>
      <c r="U38" s="760"/>
      <c r="V38" s="760"/>
      <c r="W38" s="760"/>
      <c r="X38" s="760"/>
      <c r="Y38" s="761"/>
      <c r="Z38" s="762">
        <v>100</v>
      </c>
      <c r="AA38" s="762"/>
      <c r="AB38" s="762"/>
      <c r="AC38" s="762"/>
      <c r="AD38" s="763">
        <v>74346517</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740185</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82116</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16136171</v>
      </c>
      <c r="CS38" s="680"/>
      <c r="CT38" s="680"/>
      <c r="CU38" s="680"/>
      <c r="CV38" s="680"/>
      <c r="CW38" s="680"/>
      <c r="CX38" s="680"/>
      <c r="CY38" s="681"/>
      <c r="CZ38" s="684">
        <v>10.8</v>
      </c>
      <c r="DA38" s="713"/>
      <c r="DB38" s="713"/>
      <c r="DC38" s="717"/>
      <c r="DD38" s="688">
        <v>13443415</v>
      </c>
      <c r="DE38" s="680"/>
      <c r="DF38" s="680"/>
      <c r="DG38" s="680"/>
      <c r="DH38" s="680"/>
      <c r="DI38" s="680"/>
      <c r="DJ38" s="680"/>
      <c r="DK38" s="681"/>
      <c r="DL38" s="688">
        <v>11191852</v>
      </c>
      <c r="DM38" s="680"/>
      <c r="DN38" s="680"/>
      <c r="DO38" s="680"/>
      <c r="DP38" s="680"/>
      <c r="DQ38" s="680"/>
      <c r="DR38" s="680"/>
      <c r="DS38" s="680"/>
      <c r="DT38" s="680"/>
      <c r="DU38" s="680"/>
      <c r="DV38" s="681"/>
      <c r="DW38" s="684">
        <v>13.8</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v>75046</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89</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734142</v>
      </c>
      <c r="CS39" s="715"/>
      <c r="CT39" s="715"/>
      <c r="CU39" s="715"/>
      <c r="CV39" s="715"/>
      <c r="CW39" s="715"/>
      <c r="CX39" s="715"/>
      <c r="CY39" s="716"/>
      <c r="CZ39" s="684">
        <v>0.5</v>
      </c>
      <c r="DA39" s="713"/>
      <c r="DB39" s="713"/>
      <c r="DC39" s="717"/>
      <c r="DD39" s="688">
        <v>556062</v>
      </c>
      <c r="DE39" s="715"/>
      <c r="DF39" s="715"/>
      <c r="DG39" s="715"/>
      <c r="DH39" s="715"/>
      <c r="DI39" s="715"/>
      <c r="DJ39" s="715"/>
      <c r="DK39" s="716"/>
      <c r="DL39" s="688" t="s">
        <v>242</v>
      </c>
      <c r="DM39" s="715"/>
      <c r="DN39" s="715"/>
      <c r="DO39" s="715"/>
      <c r="DP39" s="715"/>
      <c r="DQ39" s="715"/>
      <c r="DR39" s="715"/>
      <c r="DS39" s="715"/>
      <c r="DT39" s="715"/>
      <c r="DU39" s="715"/>
      <c r="DV39" s="716"/>
      <c r="DW39" s="684" t="s">
        <v>242</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3759312</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128</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1706795</v>
      </c>
      <c r="CS40" s="680"/>
      <c r="CT40" s="680"/>
      <c r="CU40" s="680"/>
      <c r="CV40" s="680"/>
      <c r="CW40" s="680"/>
      <c r="CX40" s="680"/>
      <c r="CY40" s="681"/>
      <c r="CZ40" s="684">
        <v>1.1000000000000001</v>
      </c>
      <c r="DA40" s="713"/>
      <c r="DB40" s="713"/>
      <c r="DC40" s="717"/>
      <c r="DD40" s="688">
        <v>8524</v>
      </c>
      <c r="DE40" s="680"/>
      <c r="DF40" s="680"/>
      <c r="DG40" s="680"/>
      <c r="DH40" s="680"/>
      <c r="DI40" s="680"/>
      <c r="DJ40" s="680"/>
      <c r="DK40" s="681"/>
      <c r="DL40" s="688">
        <v>8524</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10820583</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329</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242</v>
      </c>
      <c r="CS41" s="715"/>
      <c r="CT41" s="715"/>
      <c r="CU41" s="715"/>
      <c r="CV41" s="715"/>
      <c r="CW41" s="715"/>
      <c r="CX41" s="715"/>
      <c r="CY41" s="716"/>
      <c r="CZ41" s="684" t="s">
        <v>242</v>
      </c>
      <c r="DA41" s="713"/>
      <c r="DB41" s="713"/>
      <c r="DC41" s="717"/>
      <c r="DD41" s="688" t="s">
        <v>242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18308085</v>
      </c>
      <c r="CS42" s="680"/>
      <c r="CT42" s="680"/>
      <c r="CU42" s="680"/>
      <c r="CV42" s="680"/>
      <c r="CW42" s="680"/>
      <c r="CX42" s="680"/>
      <c r="CY42" s="681"/>
      <c r="CZ42" s="684">
        <v>12.2</v>
      </c>
      <c r="DA42" s="685"/>
      <c r="DB42" s="685"/>
      <c r="DC42" s="780"/>
      <c r="DD42" s="688">
        <v>1364378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215493</v>
      </c>
      <c r="CS43" s="715"/>
      <c r="CT43" s="715"/>
      <c r="CU43" s="715"/>
      <c r="CV43" s="715"/>
      <c r="CW43" s="715"/>
      <c r="CX43" s="715"/>
      <c r="CY43" s="716"/>
      <c r="CZ43" s="684">
        <v>0.1</v>
      </c>
      <c r="DA43" s="713"/>
      <c r="DB43" s="713"/>
      <c r="DC43" s="717"/>
      <c r="DD43" s="688">
        <v>199935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17850772</v>
      </c>
      <c r="CS44" s="680"/>
      <c r="CT44" s="680"/>
      <c r="CU44" s="680"/>
      <c r="CV44" s="680"/>
      <c r="CW44" s="680"/>
      <c r="CX44" s="680"/>
      <c r="CY44" s="681"/>
      <c r="CZ44" s="684">
        <v>11.9</v>
      </c>
      <c r="DA44" s="685"/>
      <c r="DB44" s="685"/>
      <c r="DC44" s="780"/>
      <c r="DD44" s="688">
        <v>1329830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13025259</v>
      </c>
      <c r="CS45" s="715"/>
      <c r="CT45" s="715"/>
      <c r="CU45" s="715"/>
      <c r="CV45" s="715"/>
      <c r="CW45" s="715"/>
      <c r="CX45" s="715"/>
      <c r="CY45" s="716"/>
      <c r="CZ45" s="684">
        <v>8.6999999999999993</v>
      </c>
      <c r="DA45" s="713"/>
      <c r="DB45" s="713"/>
      <c r="DC45" s="717"/>
      <c r="DD45" s="688">
        <v>774720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4342692</v>
      </c>
      <c r="CS46" s="680"/>
      <c r="CT46" s="680"/>
      <c r="CU46" s="680"/>
      <c r="CV46" s="680"/>
      <c r="CW46" s="680"/>
      <c r="CX46" s="680"/>
      <c r="CY46" s="681"/>
      <c r="CZ46" s="684">
        <v>2.9</v>
      </c>
      <c r="DA46" s="685"/>
      <c r="DB46" s="685"/>
      <c r="DC46" s="780"/>
      <c r="DD46" s="688">
        <v>546989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457313</v>
      </c>
      <c r="CS47" s="715"/>
      <c r="CT47" s="715"/>
      <c r="CU47" s="715"/>
      <c r="CV47" s="715"/>
      <c r="CW47" s="715"/>
      <c r="CX47" s="715"/>
      <c r="CY47" s="716"/>
      <c r="CZ47" s="684">
        <v>0.3</v>
      </c>
      <c r="DA47" s="713"/>
      <c r="DB47" s="713"/>
      <c r="DC47" s="717"/>
      <c r="DD47" s="688">
        <v>34548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180</v>
      </c>
      <c r="CS48" s="680"/>
      <c r="CT48" s="680"/>
      <c r="CU48" s="680"/>
      <c r="CV48" s="680"/>
      <c r="CW48" s="680"/>
      <c r="CX48" s="680"/>
      <c r="CY48" s="681"/>
      <c r="CZ48" s="684" t="s">
        <v>180</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149899273</v>
      </c>
      <c r="CS49" s="749"/>
      <c r="CT49" s="749"/>
      <c r="CU49" s="749"/>
      <c r="CV49" s="749"/>
      <c r="CW49" s="749"/>
      <c r="CX49" s="749"/>
      <c r="CY49" s="781"/>
      <c r="CZ49" s="764">
        <v>100</v>
      </c>
      <c r="DA49" s="782"/>
      <c r="DB49" s="782"/>
      <c r="DC49" s="783"/>
      <c r="DD49" s="784">
        <v>91103279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1kQSibeqv75ud20+LxgeJ7nCFRi1UbupqjuIakQWSwYy8ds4hVvR1mpDrSF6rDA2Je0vrWA16KbvDDLnxKbwVw==" saltValue="u4UgSxHiehUoj/zDSqX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153021</v>
      </c>
      <c r="R7" s="815"/>
      <c r="S7" s="815"/>
      <c r="T7" s="815"/>
      <c r="U7" s="815"/>
      <c r="V7" s="815">
        <v>150967</v>
      </c>
      <c r="W7" s="815"/>
      <c r="X7" s="815"/>
      <c r="Y7" s="815"/>
      <c r="Z7" s="815"/>
      <c r="AA7" s="815">
        <v>2054</v>
      </c>
      <c r="AB7" s="815"/>
      <c r="AC7" s="815"/>
      <c r="AD7" s="815"/>
      <c r="AE7" s="816"/>
      <c r="AF7" s="817">
        <v>1312</v>
      </c>
      <c r="AG7" s="818"/>
      <c r="AH7" s="818"/>
      <c r="AI7" s="818"/>
      <c r="AJ7" s="819"/>
      <c r="AK7" s="854" t="s">
        <v>633</v>
      </c>
      <c r="AL7" s="855"/>
      <c r="AM7" s="855"/>
      <c r="AN7" s="855"/>
      <c r="AO7" s="855"/>
      <c r="AP7" s="855">
        <v>176637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626</v>
      </c>
      <c r="BT7" s="859"/>
      <c r="BU7" s="859"/>
      <c r="BV7" s="859"/>
      <c r="BW7" s="859"/>
      <c r="BX7" s="859"/>
      <c r="BY7" s="859"/>
      <c r="BZ7" s="859"/>
      <c r="CA7" s="859"/>
      <c r="CB7" s="859"/>
      <c r="CC7" s="859"/>
      <c r="CD7" s="859"/>
      <c r="CE7" s="859"/>
      <c r="CF7" s="859"/>
      <c r="CG7" s="860"/>
      <c r="CH7" s="851">
        <v>0</v>
      </c>
      <c r="CI7" s="852"/>
      <c r="CJ7" s="852"/>
      <c r="CK7" s="852"/>
      <c r="CL7" s="853"/>
      <c r="CM7" s="851">
        <v>15</v>
      </c>
      <c r="CN7" s="852"/>
      <c r="CO7" s="852"/>
      <c r="CP7" s="852"/>
      <c r="CQ7" s="853"/>
      <c r="CR7" s="851">
        <v>5</v>
      </c>
      <c r="CS7" s="852"/>
      <c r="CT7" s="852"/>
      <c r="CU7" s="852"/>
      <c r="CV7" s="853"/>
      <c r="CW7" s="851">
        <v>29</v>
      </c>
      <c r="CX7" s="852"/>
      <c r="CY7" s="852"/>
      <c r="CZ7" s="852"/>
      <c r="DA7" s="853"/>
      <c r="DB7" s="851" t="s">
        <v>633</v>
      </c>
      <c r="DC7" s="852"/>
      <c r="DD7" s="852"/>
      <c r="DE7" s="852"/>
      <c r="DF7" s="853"/>
      <c r="DG7" s="851" t="s">
        <v>633</v>
      </c>
      <c r="DH7" s="852"/>
      <c r="DI7" s="852"/>
      <c r="DJ7" s="852"/>
      <c r="DK7" s="853"/>
      <c r="DL7" s="851" t="s">
        <v>633</v>
      </c>
      <c r="DM7" s="852"/>
      <c r="DN7" s="852"/>
      <c r="DO7" s="852"/>
      <c r="DP7" s="853"/>
      <c r="DQ7" s="851" t="s">
        <v>633</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50</v>
      </c>
      <c r="R8" s="839"/>
      <c r="S8" s="839"/>
      <c r="T8" s="839"/>
      <c r="U8" s="839"/>
      <c r="V8" s="839">
        <v>3</v>
      </c>
      <c r="W8" s="839"/>
      <c r="X8" s="839"/>
      <c r="Y8" s="839"/>
      <c r="Z8" s="839"/>
      <c r="AA8" s="839">
        <v>46</v>
      </c>
      <c r="AB8" s="839"/>
      <c r="AC8" s="839"/>
      <c r="AD8" s="839"/>
      <c r="AE8" s="840"/>
      <c r="AF8" s="841" t="s">
        <v>387</v>
      </c>
      <c r="AG8" s="842"/>
      <c r="AH8" s="842"/>
      <c r="AI8" s="842"/>
      <c r="AJ8" s="843"/>
      <c r="AK8" s="844">
        <v>49</v>
      </c>
      <c r="AL8" s="845"/>
      <c r="AM8" s="845"/>
      <c r="AN8" s="845"/>
      <c r="AO8" s="845"/>
      <c r="AP8" s="845" t="s">
        <v>633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623</v>
      </c>
      <c r="BT8" s="849"/>
      <c r="BU8" s="849"/>
      <c r="BV8" s="849"/>
      <c r="BW8" s="849"/>
      <c r="BX8" s="849"/>
      <c r="BY8" s="849"/>
      <c r="BZ8" s="849"/>
      <c r="CA8" s="849"/>
      <c r="CB8" s="849"/>
      <c r="CC8" s="849"/>
      <c r="CD8" s="849"/>
      <c r="CE8" s="849"/>
      <c r="CF8" s="849"/>
      <c r="CG8" s="850"/>
      <c r="CH8" s="861">
        <v>0</v>
      </c>
      <c r="CI8" s="862"/>
      <c r="CJ8" s="862"/>
      <c r="CK8" s="862"/>
      <c r="CL8" s="863"/>
      <c r="CM8" s="861">
        <v>11</v>
      </c>
      <c r="CN8" s="862"/>
      <c r="CO8" s="862"/>
      <c r="CP8" s="862"/>
      <c r="CQ8" s="863"/>
      <c r="CR8" s="861">
        <v>3</v>
      </c>
      <c r="CS8" s="862"/>
      <c r="CT8" s="862"/>
      <c r="CU8" s="862"/>
      <c r="CV8" s="863"/>
      <c r="CW8" s="861" t="s">
        <v>633</v>
      </c>
      <c r="CX8" s="862"/>
      <c r="CY8" s="862"/>
      <c r="CZ8" s="862"/>
      <c r="DA8" s="863"/>
      <c r="DB8" s="861" t="s">
        <v>633</v>
      </c>
      <c r="DC8" s="862"/>
      <c r="DD8" s="862"/>
      <c r="DE8" s="862"/>
      <c r="DF8" s="863"/>
      <c r="DG8" s="861" t="s">
        <v>633</v>
      </c>
      <c r="DH8" s="862"/>
      <c r="DI8" s="862"/>
      <c r="DJ8" s="862"/>
      <c r="DK8" s="863"/>
      <c r="DL8" s="861" t="s">
        <v>633</v>
      </c>
      <c r="DM8" s="862"/>
      <c r="DN8" s="862"/>
      <c r="DO8" s="862"/>
      <c r="DP8" s="863"/>
      <c r="DQ8" s="861" t="s">
        <v>633</v>
      </c>
      <c r="DR8" s="862"/>
      <c r="DS8" s="862"/>
      <c r="DT8" s="862"/>
      <c r="DU8" s="863"/>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3</v>
      </c>
      <c r="R9" s="839"/>
      <c r="S9" s="839"/>
      <c r="T9" s="839"/>
      <c r="U9" s="839"/>
      <c r="V9" s="839">
        <v>64</v>
      </c>
      <c r="W9" s="839"/>
      <c r="X9" s="839"/>
      <c r="Y9" s="839"/>
      <c r="Z9" s="839"/>
      <c r="AA9" s="839">
        <v>-61</v>
      </c>
      <c r="AB9" s="839"/>
      <c r="AC9" s="839"/>
      <c r="AD9" s="839"/>
      <c r="AE9" s="840"/>
      <c r="AF9" s="841">
        <v>-61</v>
      </c>
      <c r="AG9" s="842"/>
      <c r="AH9" s="842"/>
      <c r="AI9" s="842"/>
      <c r="AJ9" s="843"/>
      <c r="AK9" s="844" t="s">
        <v>633</v>
      </c>
      <c r="AL9" s="845"/>
      <c r="AM9" s="845"/>
      <c r="AN9" s="845"/>
      <c r="AO9" s="845"/>
      <c r="AP9" s="845" t="s">
        <v>633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624</v>
      </c>
      <c r="BT9" s="849"/>
      <c r="BU9" s="849"/>
      <c r="BV9" s="849"/>
      <c r="BW9" s="849"/>
      <c r="BX9" s="849"/>
      <c r="BY9" s="849"/>
      <c r="BZ9" s="849"/>
      <c r="CA9" s="849"/>
      <c r="CB9" s="849"/>
      <c r="CC9" s="849"/>
      <c r="CD9" s="849"/>
      <c r="CE9" s="849"/>
      <c r="CF9" s="849"/>
      <c r="CG9" s="850"/>
      <c r="CH9" s="861">
        <v>21</v>
      </c>
      <c r="CI9" s="862"/>
      <c r="CJ9" s="862"/>
      <c r="CK9" s="862"/>
      <c r="CL9" s="863"/>
      <c r="CM9" s="861">
        <v>128</v>
      </c>
      <c r="CN9" s="862"/>
      <c r="CO9" s="862"/>
      <c r="CP9" s="862"/>
      <c r="CQ9" s="863"/>
      <c r="CR9" s="861">
        <v>10</v>
      </c>
      <c r="CS9" s="862"/>
      <c r="CT9" s="862"/>
      <c r="CU9" s="862"/>
      <c r="CV9" s="863"/>
      <c r="CW9" s="861" t="s">
        <v>633</v>
      </c>
      <c r="CX9" s="862"/>
      <c r="CY9" s="862"/>
      <c r="CZ9" s="862"/>
      <c r="DA9" s="863"/>
      <c r="DB9" s="861" t="s">
        <v>634</v>
      </c>
      <c r="DC9" s="862"/>
      <c r="DD9" s="862"/>
      <c r="DE9" s="862"/>
      <c r="DF9" s="863"/>
      <c r="DG9" s="861" t="s">
        <v>633</v>
      </c>
      <c r="DH9" s="862"/>
      <c r="DI9" s="862"/>
      <c r="DJ9" s="862"/>
      <c r="DK9" s="863"/>
      <c r="DL9" s="861" t="s">
        <v>633</v>
      </c>
      <c r="DM9" s="862"/>
      <c r="DN9" s="862"/>
      <c r="DO9" s="862"/>
      <c r="DP9" s="863"/>
      <c r="DQ9" s="861" t="s">
        <v>633</v>
      </c>
      <c r="DR9" s="862"/>
      <c r="DS9" s="862"/>
      <c r="DT9" s="862"/>
      <c r="DU9" s="863"/>
      <c r="DV9" s="864"/>
      <c r="DW9" s="865"/>
      <c r="DX9" s="865"/>
      <c r="DY9" s="865"/>
      <c r="DZ9" s="866"/>
      <c r="EA9" s="254"/>
    </row>
    <row r="10" spans="1:131" s="255" customFormat="1" ht="26.25" customHeight="1" x14ac:dyDescent="0.15">
      <c r="A10" s="261">
        <v>4</v>
      </c>
      <c r="B10" s="835" t="s">
        <v>389</v>
      </c>
      <c r="C10" s="836"/>
      <c r="D10" s="836"/>
      <c r="E10" s="836"/>
      <c r="F10" s="836"/>
      <c r="G10" s="836"/>
      <c r="H10" s="836"/>
      <c r="I10" s="836"/>
      <c r="J10" s="836"/>
      <c r="K10" s="836"/>
      <c r="L10" s="836"/>
      <c r="M10" s="836"/>
      <c r="N10" s="836"/>
      <c r="O10" s="836"/>
      <c r="P10" s="837"/>
      <c r="Q10" s="838">
        <v>29</v>
      </c>
      <c r="R10" s="839"/>
      <c r="S10" s="839"/>
      <c r="T10" s="839"/>
      <c r="U10" s="839"/>
      <c r="V10" s="839">
        <v>669</v>
      </c>
      <c r="W10" s="839"/>
      <c r="X10" s="839"/>
      <c r="Y10" s="839"/>
      <c r="Z10" s="839"/>
      <c r="AA10" s="839">
        <v>-639</v>
      </c>
      <c r="AB10" s="839"/>
      <c r="AC10" s="839"/>
      <c r="AD10" s="839"/>
      <c r="AE10" s="840"/>
      <c r="AF10" s="841">
        <v>-639</v>
      </c>
      <c r="AG10" s="842"/>
      <c r="AH10" s="842"/>
      <c r="AI10" s="842"/>
      <c r="AJ10" s="843"/>
      <c r="AK10" s="844" t="s">
        <v>636</v>
      </c>
      <c r="AL10" s="845"/>
      <c r="AM10" s="845"/>
      <c r="AN10" s="845"/>
      <c r="AO10" s="845"/>
      <c r="AP10" s="845">
        <v>14</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625</v>
      </c>
      <c r="BT10" s="849"/>
      <c r="BU10" s="849"/>
      <c r="BV10" s="849"/>
      <c r="BW10" s="849"/>
      <c r="BX10" s="849"/>
      <c r="BY10" s="849"/>
      <c r="BZ10" s="849"/>
      <c r="CA10" s="849"/>
      <c r="CB10" s="849"/>
      <c r="CC10" s="849"/>
      <c r="CD10" s="849"/>
      <c r="CE10" s="849"/>
      <c r="CF10" s="849"/>
      <c r="CG10" s="850"/>
      <c r="CH10" s="861">
        <v>-2</v>
      </c>
      <c r="CI10" s="862"/>
      <c r="CJ10" s="862"/>
      <c r="CK10" s="862"/>
      <c r="CL10" s="863"/>
      <c r="CM10" s="861">
        <v>162</v>
      </c>
      <c r="CN10" s="862"/>
      <c r="CO10" s="862"/>
      <c r="CP10" s="862"/>
      <c r="CQ10" s="863"/>
      <c r="CR10" s="861">
        <v>35</v>
      </c>
      <c r="CS10" s="862"/>
      <c r="CT10" s="862"/>
      <c r="CU10" s="862"/>
      <c r="CV10" s="863"/>
      <c r="CW10" s="861">
        <v>61</v>
      </c>
      <c r="CX10" s="862"/>
      <c r="CY10" s="862"/>
      <c r="CZ10" s="862"/>
      <c r="DA10" s="863"/>
      <c r="DB10" s="861" t="s">
        <v>633</v>
      </c>
      <c r="DC10" s="862"/>
      <c r="DD10" s="862"/>
      <c r="DE10" s="862"/>
      <c r="DF10" s="863"/>
      <c r="DG10" s="861" t="s">
        <v>633</v>
      </c>
      <c r="DH10" s="862"/>
      <c r="DI10" s="862"/>
      <c r="DJ10" s="862"/>
      <c r="DK10" s="863"/>
      <c r="DL10" s="861" t="s">
        <v>633</v>
      </c>
      <c r="DM10" s="862"/>
      <c r="DN10" s="862"/>
      <c r="DO10" s="862"/>
      <c r="DP10" s="863"/>
      <c r="DQ10" s="861" t="s">
        <v>633</v>
      </c>
      <c r="DR10" s="862"/>
      <c r="DS10" s="862"/>
      <c r="DT10" s="862"/>
      <c r="DU10" s="863"/>
      <c r="DV10" s="864"/>
      <c r="DW10" s="865"/>
      <c r="DX10" s="865"/>
      <c r="DY10" s="865"/>
      <c r="DZ10" s="866"/>
      <c r="EA10" s="254"/>
    </row>
    <row r="11" spans="1:131" s="255" customFormat="1" ht="26.25" customHeight="1" x14ac:dyDescent="0.15">
      <c r="A11" s="261">
        <v>5</v>
      </c>
      <c r="B11" s="835" t="s">
        <v>390</v>
      </c>
      <c r="C11" s="836"/>
      <c r="D11" s="836"/>
      <c r="E11" s="836"/>
      <c r="F11" s="836"/>
      <c r="G11" s="836"/>
      <c r="H11" s="836"/>
      <c r="I11" s="836"/>
      <c r="J11" s="836"/>
      <c r="K11" s="836"/>
      <c r="L11" s="836"/>
      <c r="M11" s="836"/>
      <c r="N11" s="836"/>
      <c r="O11" s="836"/>
      <c r="P11" s="837"/>
      <c r="Q11" s="838">
        <v>12</v>
      </c>
      <c r="R11" s="839"/>
      <c r="S11" s="839"/>
      <c r="T11" s="839"/>
      <c r="U11" s="839"/>
      <c r="V11" s="839">
        <v>283</v>
      </c>
      <c r="W11" s="839"/>
      <c r="X11" s="839"/>
      <c r="Y11" s="839"/>
      <c r="Z11" s="839"/>
      <c r="AA11" s="839">
        <v>-272</v>
      </c>
      <c r="AB11" s="839"/>
      <c r="AC11" s="839"/>
      <c r="AD11" s="839"/>
      <c r="AE11" s="840"/>
      <c r="AF11" s="841">
        <v>-272</v>
      </c>
      <c r="AG11" s="842"/>
      <c r="AH11" s="842"/>
      <c r="AI11" s="842"/>
      <c r="AJ11" s="843"/>
      <c r="AK11" s="844" t="s">
        <v>633</v>
      </c>
      <c r="AL11" s="845"/>
      <c r="AM11" s="845"/>
      <c r="AN11" s="845"/>
      <c r="AO11" s="845"/>
      <c r="AP11" s="845">
        <v>9</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627</v>
      </c>
      <c r="BT11" s="849"/>
      <c r="BU11" s="849"/>
      <c r="BV11" s="849"/>
      <c r="BW11" s="849"/>
      <c r="BX11" s="849"/>
      <c r="BY11" s="849"/>
      <c r="BZ11" s="849"/>
      <c r="CA11" s="849"/>
      <c r="CB11" s="849"/>
      <c r="CC11" s="849"/>
      <c r="CD11" s="849"/>
      <c r="CE11" s="849"/>
      <c r="CF11" s="849"/>
      <c r="CG11" s="850"/>
      <c r="CH11" s="861">
        <v>33</v>
      </c>
      <c r="CI11" s="862"/>
      <c r="CJ11" s="862"/>
      <c r="CK11" s="862"/>
      <c r="CL11" s="863"/>
      <c r="CM11" s="861">
        <v>476</v>
      </c>
      <c r="CN11" s="862"/>
      <c r="CO11" s="862"/>
      <c r="CP11" s="862"/>
      <c r="CQ11" s="863"/>
      <c r="CR11" s="861">
        <v>11</v>
      </c>
      <c r="CS11" s="862"/>
      <c r="CT11" s="862"/>
      <c r="CU11" s="862"/>
      <c r="CV11" s="863"/>
      <c r="CW11" s="861" t="s">
        <v>633</v>
      </c>
      <c r="CX11" s="862"/>
      <c r="CY11" s="862"/>
      <c r="CZ11" s="862"/>
      <c r="DA11" s="863"/>
      <c r="DB11" s="861" t="s">
        <v>635</v>
      </c>
      <c r="DC11" s="862"/>
      <c r="DD11" s="862"/>
      <c r="DE11" s="862"/>
      <c r="DF11" s="863"/>
      <c r="DG11" s="861" t="s">
        <v>633</v>
      </c>
      <c r="DH11" s="862"/>
      <c r="DI11" s="862"/>
      <c r="DJ11" s="862"/>
      <c r="DK11" s="863"/>
      <c r="DL11" s="861" t="s">
        <v>633</v>
      </c>
      <c r="DM11" s="862"/>
      <c r="DN11" s="862"/>
      <c r="DO11" s="862"/>
      <c r="DP11" s="863"/>
      <c r="DQ11" s="861" t="s">
        <v>633</v>
      </c>
      <c r="DR11" s="862"/>
      <c r="DS11" s="862"/>
      <c r="DT11" s="862"/>
      <c r="DU11" s="863"/>
      <c r="DV11" s="864"/>
      <c r="DW11" s="865"/>
      <c r="DX11" s="865"/>
      <c r="DY11" s="865"/>
      <c r="DZ11" s="866"/>
      <c r="EA11" s="254"/>
    </row>
    <row r="12" spans="1:131" s="255" customFormat="1" ht="26.25" customHeight="1" x14ac:dyDescent="0.15">
      <c r="A12" s="261">
        <v>6</v>
      </c>
      <c r="B12" s="835" t="s">
        <v>391</v>
      </c>
      <c r="C12" s="836"/>
      <c r="D12" s="836"/>
      <c r="E12" s="836"/>
      <c r="F12" s="836"/>
      <c r="G12" s="836"/>
      <c r="H12" s="836"/>
      <c r="I12" s="836"/>
      <c r="J12" s="836"/>
      <c r="K12" s="836"/>
      <c r="L12" s="836"/>
      <c r="M12" s="836"/>
      <c r="N12" s="836"/>
      <c r="O12" s="836"/>
      <c r="P12" s="837"/>
      <c r="Q12" s="838">
        <v>285</v>
      </c>
      <c r="R12" s="839"/>
      <c r="S12" s="839"/>
      <c r="T12" s="839"/>
      <c r="U12" s="839"/>
      <c r="V12" s="839">
        <v>100</v>
      </c>
      <c r="W12" s="839"/>
      <c r="X12" s="839"/>
      <c r="Y12" s="839"/>
      <c r="Z12" s="839"/>
      <c r="AA12" s="839">
        <v>185</v>
      </c>
      <c r="AB12" s="839"/>
      <c r="AC12" s="839"/>
      <c r="AD12" s="839"/>
      <c r="AE12" s="840"/>
      <c r="AF12" s="841">
        <v>45</v>
      </c>
      <c r="AG12" s="842"/>
      <c r="AH12" s="842"/>
      <c r="AI12" s="842"/>
      <c r="AJ12" s="843"/>
      <c r="AK12" s="844">
        <v>2</v>
      </c>
      <c r="AL12" s="845"/>
      <c r="AM12" s="845"/>
      <c r="AN12" s="845"/>
      <c r="AO12" s="845"/>
      <c r="AP12" s="845">
        <v>827</v>
      </c>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t="s">
        <v>392</v>
      </c>
      <c r="C13" s="836"/>
      <c r="D13" s="836"/>
      <c r="E13" s="836"/>
      <c r="F13" s="836"/>
      <c r="G13" s="836"/>
      <c r="H13" s="836"/>
      <c r="I13" s="836"/>
      <c r="J13" s="836"/>
      <c r="K13" s="836"/>
      <c r="L13" s="836"/>
      <c r="M13" s="836"/>
      <c r="N13" s="836"/>
      <c r="O13" s="836"/>
      <c r="P13" s="837"/>
      <c r="Q13" s="838">
        <v>1243</v>
      </c>
      <c r="R13" s="839"/>
      <c r="S13" s="839"/>
      <c r="T13" s="839"/>
      <c r="U13" s="839"/>
      <c r="V13" s="839">
        <v>1243</v>
      </c>
      <c r="W13" s="839"/>
      <c r="X13" s="839"/>
      <c r="Y13" s="839"/>
      <c r="Z13" s="839"/>
      <c r="AA13" s="839" t="s">
        <v>633</v>
      </c>
      <c r="AB13" s="839"/>
      <c r="AC13" s="839"/>
      <c r="AD13" s="839"/>
      <c r="AE13" s="840"/>
      <c r="AF13" s="841" t="s">
        <v>393</v>
      </c>
      <c r="AG13" s="842"/>
      <c r="AH13" s="842"/>
      <c r="AI13" s="842"/>
      <c r="AJ13" s="843"/>
      <c r="AK13" s="844">
        <v>1242</v>
      </c>
      <c r="AL13" s="845"/>
      <c r="AM13" s="845"/>
      <c r="AN13" s="845"/>
      <c r="AO13" s="845"/>
      <c r="AP13" s="845">
        <v>528</v>
      </c>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395</v>
      </c>
      <c r="B23" s="870" t="s">
        <v>396</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386</v>
      </c>
      <c r="AG23" s="874"/>
      <c r="AH23" s="874"/>
      <c r="AI23" s="874"/>
      <c r="AJ23" s="877"/>
      <c r="AK23" s="878"/>
      <c r="AL23" s="879"/>
      <c r="AM23" s="879"/>
      <c r="AN23" s="879"/>
      <c r="AO23" s="879"/>
      <c r="AP23" s="874"/>
      <c r="AQ23" s="874"/>
      <c r="AR23" s="874"/>
      <c r="AS23" s="874"/>
      <c r="AT23" s="874"/>
      <c r="AU23" s="880"/>
      <c r="AV23" s="880"/>
      <c r="AW23" s="880"/>
      <c r="AX23" s="880"/>
      <c r="AY23" s="881"/>
      <c r="AZ23" s="889" t="s">
        <v>397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400</v>
      </c>
      <c r="R26" s="798"/>
      <c r="S26" s="798"/>
      <c r="T26" s="798"/>
      <c r="U26" s="799"/>
      <c r="V26" s="797" t="s">
        <v>401</v>
      </c>
      <c r="W26" s="798"/>
      <c r="X26" s="798"/>
      <c r="Y26" s="798"/>
      <c r="Z26" s="799"/>
      <c r="AA26" s="797" t="s">
        <v>402</v>
      </c>
      <c r="AB26" s="798"/>
      <c r="AC26" s="798"/>
      <c r="AD26" s="798"/>
      <c r="AE26" s="798"/>
      <c r="AF26" s="892" t="s">
        <v>403</v>
      </c>
      <c r="AG26" s="893"/>
      <c r="AH26" s="893"/>
      <c r="AI26" s="893"/>
      <c r="AJ26" s="894"/>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408</v>
      </c>
      <c r="C28" s="812"/>
      <c r="D28" s="812"/>
      <c r="E28" s="812"/>
      <c r="F28" s="812"/>
      <c r="G28" s="812"/>
      <c r="H28" s="812"/>
      <c r="I28" s="812"/>
      <c r="J28" s="812"/>
      <c r="K28" s="812"/>
      <c r="L28" s="812"/>
      <c r="M28" s="812"/>
      <c r="N28" s="812"/>
      <c r="O28" s="812"/>
      <c r="P28" s="813"/>
      <c r="Q28" s="902">
        <v>41595</v>
      </c>
      <c r="R28" s="903"/>
      <c r="S28" s="903"/>
      <c r="T28" s="903"/>
      <c r="U28" s="903"/>
      <c r="V28" s="903">
        <v>38324</v>
      </c>
      <c r="W28" s="903"/>
      <c r="X28" s="903"/>
      <c r="Y28" s="903"/>
      <c r="Z28" s="903"/>
      <c r="AA28" s="903">
        <v>3271</v>
      </c>
      <c r="AB28" s="903"/>
      <c r="AC28" s="903"/>
      <c r="AD28" s="903"/>
      <c r="AE28" s="904"/>
      <c r="AF28" s="905">
        <v>3271</v>
      </c>
      <c r="AG28" s="903"/>
      <c r="AH28" s="903"/>
      <c r="AI28" s="903"/>
      <c r="AJ28" s="906"/>
      <c r="AK28" s="907">
        <v>3759</v>
      </c>
      <c r="AL28" s="898"/>
      <c r="AM28" s="898"/>
      <c r="AN28" s="898"/>
      <c r="AO28" s="898"/>
      <c r="AP28" s="898" t="s">
        <v>633</v>
      </c>
      <c r="AQ28" s="898"/>
      <c r="AR28" s="898"/>
      <c r="AS28" s="898"/>
      <c r="AT28" s="898"/>
      <c r="AU28" s="898" t="s">
        <v>637</v>
      </c>
      <c r="AV28" s="898"/>
      <c r="AW28" s="898"/>
      <c r="AX28" s="898"/>
      <c r="AY28" s="898"/>
      <c r="AZ28" s="899" t="s">
        <v>633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409</v>
      </c>
      <c r="C29" s="836"/>
      <c r="D29" s="836"/>
      <c r="E29" s="836"/>
      <c r="F29" s="836"/>
      <c r="G29" s="836"/>
      <c r="H29" s="836"/>
      <c r="I29" s="836"/>
      <c r="J29" s="836"/>
      <c r="K29" s="836"/>
      <c r="L29" s="836"/>
      <c r="M29" s="836"/>
      <c r="N29" s="836"/>
      <c r="O29" s="836"/>
      <c r="P29" s="837"/>
      <c r="Q29" s="838">
        <v>38503</v>
      </c>
      <c r="R29" s="839"/>
      <c r="S29" s="839"/>
      <c r="T29" s="839"/>
      <c r="U29" s="839"/>
      <c r="V29" s="839">
        <v>38479</v>
      </c>
      <c r="W29" s="839"/>
      <c r="X29" s="839"/>
      <c r="Y29" s="839"/>
      <c r="Z29" s="839"/>
      <c r="AA29" s="839">
        <v>24</v>
      </c>
      <c r="AB29" s="839"/>
      <c r="AC29" s="839"/>
      <c r="AD29" s="839"/>
      <c r="AE29" s="840"/>
      <c r="AF29" s="841">
        <v>24</v>
      </c>
      <c r="AG29" s="842"/>
      <c r="AH29" s="842"/>
      <c r="AI29" s="842"/>
      <c r="AJ29" s="843"/>
      <c r="AK29" s="910">
        <v>5405</v>
      </c>
      <c r="AL29" s="911"/>
      <c r="AM29" s="911"/>
      <c r="AN29" s="911"/>
      <c r="AO29" s="911"/>
      <c r="AP29" s="911" t="s">
        <v>633</v>
      </c>
      <c r="AQ29" s="911"/>
      <c r="AR29" s="911"/>
      <c r="AS29" s="911"/>
      <c r="AT29" s="911"/>
      <c r="AU29" s="911" t="s">
        <v>633</v>
      </c>
      <c r="AV29" s="911"/>
      <c r="AW29" s="911"/>
      <c r="AX29" s="911"/>
      <c r="AY29" s="911"/>
      <c r="AZ29" s="912" t="s">
        <v>633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410</v>
      </c>
      <c r="C30" s="836"/>
      <c r="D30" s="836"/>
      <c r="E30" s="836"/>
      <c r="F30" s="836"/>
      <c r="G30" s="836"/>
      <c r="H30" s="836"/>
      <c r="I30" s="836"/>
      <c r="J30" s="836"/>
      <c r="K30" s="836"/>
      <c r="L30" s="836"/>
      <c r="M30" s="836"/>
      <c r="N30" s="836"/>
      <c r="O30" s="836"/>
      <c r="P30" s="837"/>
      <c r="Q30" s="838">
        <v>8991</v>
      </c>
      <c r="R30" s="839"/>
      <c r="S30" s="839"/>
      <c r="T30" s="839"/>
      <c r="U30" s="839"/>
      <c r="V30" s="839">
        <v>8853</v>
      </c>
      <c r="W30" s="839"/>
      <c r="X30" s="839"/>
      <c r="Y30" s="839"/>
      <c r="Z30" s="839"/>
      <c r="AA30" s="839">
        <v>138</v>
      </c>
      <c r="AB30" s="839"/>
      <c r="AC30" s="839"/>
      <c r="AD30" s="839"/>
      <c r="AE30" s="840"/>
      <c r="AF30" s="841">
        <v>138</v>
      </c>
      <c r="AG30" s="842"/>
      <c r="AH30" s="842"/>
      <c r="AI30" s="842"/>
      <c r="AJ30" s="843"/>
      <c r="AK30" s="910">
        <v>5411</v>
      </c>
      <c r="AL30" s="911"/>
      <c r="AM30" s="911"/>
      <c r="AN30" s="911"/>
      <c r="AO30" s="911"/>
      <c r="AP30" s="911" t="s">
        <v>633</v>
      </c>
      <c r="AQ30" s="911"/>
      <c r="AR30" s="911"/>
      <c r="AS30" s="911"/>
      <c r="AT30" s="911"/>
      <c r="AU30" s="911" t="s">
        <v>636</v>
      </c>
      <c r="AV30" s="911"/>
      <c r="AW30" s="911"/>
      <c r="AX30" s="911"/>
      <c r="AY30" s="911"/>
      <c r="AZ30" s="912" t="s">
        <v>633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411</v>
      </c>
      <c r="C31" s="836"/>
      <c r="D31" s="836"/>
      <c r="E31" s="836"/>
      <c r="F31" s="836"/>
      <c r="G31" s="836"/>
      <c r="H31" s="836"/>
      <c r="I31" s="836"/>
      <c r="J31" s="836"/>
      <c r="K31" s="836"/>
      <c r="L31" s="836"/>
      <c r="M31" s="836"/>
      <c r="N31" s="836"/>
      <c r="O31" s="836"/>
      <c r="P31" s="837"/>
      <c r="Q31" s="838">
        <v>290</v>
      </c>
      <c r="R31" s="839"/>
      <c r="S31" s="839"/>
      <c r="T31" s="839"/>
      <c r="U31" s="839"/>
      <c r="V31" s="839">
        <v>1967</v>
      </c>
      <c r="W31" s="839"/>
      <c r="X31" s="839"/>
      <c r="Y31" s="839"/>
      <c r="Z31" s="839"/>
      <c r="AA31" s="839">
        <v>-1676</v>
      </c>
      <c r="AB31" s="839"/>
      <c r="AC31" s="839"/>
      <c r="AD31" s="839"/>
      <c r="AE31" s="840"/>
      <c r="AF31" s="841">
        <v>-1677</v>
      </c>
      <c r="AG31" s="842"/>
      <c r="AH31" s="842"/>
      <c r="AI31" s="842"/>
      <c r="AJ31" s="843"/>
      <c r="AK31" s="910">
        <v>2</v>
      </c>
      <c r="AL31" s="911"/>
      <c r="AM31" s="911"/>
      <c r="AN31" s="911"/>
      <c r="AO31" s="911"/>
      <c r="AP31" s="911">
        <v>164</v>
      </c>
      <c r="AQ31" s="911"/>
      <c r="AR31" s="911"/>
      <c r="AS31" s="911"/>
      <c r="AT31" s="911"/>
      <c r="AU31" s="911">
        <v>2</v>
      </c>
      <c r="AV31" s="911"/>
      <c r="AW31" s="911"/>
      <c r="AX31" s="911"/>
      <c r="AY31" s="911"/>
      <c r="AZ31" s="912" t="s">
        <v>633</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412</v>
      </c>
      <c r="C32" s="836"/>
      <c r="D32" s="836"/>
      <c r="E32" s="836"/>
      <c r="F32" s="836"/>
      <c r="G32" s="836"/>
      <c r="H32" s="836"/>
      <c r="I32" s="836"/>
      <c r="J32" s="836"/>
      <c r="K32" s="836"/>
      <c r="L32" s="836"/>
      <c r="M32" s="836"/>
      <c r="N32" s="836"/>
      <c r="O32" s="836"/>
      <c r="P32" s="837"/>
      <c r="Q32" s="838">
        <v>7369</v>
      </c>
      <c r="R32" s="839"/>
      <c r="S32" s="839"/>
      <c r="T32" s="839"/>
      <c r="U32" s="839"/>
      <c r="V32" s="839">
        <v>6740</v>
      </c>
      <c r="W32" s="839"/>
      <c r="X32" s="839"/>
      <c r="Y32" s="839"/>
      <c r="Z32" s="839"/>
      <c r="AA32" s="839">
        <v>629</v>
      </c>
      <c r="AB32" s="839"/>
      <c r="AC32" s="839"/>
      <c r="AD32" s="839"/>
      <c r="AE32" s="840"/>
      <c r="AF32" s="841">
        <v>4021</v>
      </c>
      <c r="AG32" s="842"/>
      <c r="AH32" s="842"/>
      <c r="AI32" s="842"/>
      <c r="AJ32" s="843"/>
      <c r="AK32" s="910">
        <v>740</v>
      </c>
      <c r="AL32" s="911"/>
      <c r="AM32" s="911"/>
      <c r="AN32" s="911"/>
      <c r="AO32" s="911"/>
      <c r="AP32" s="911">
        <v>46324</v>
      </c>
      <c r="AQ32" s="911"/>
      <c r="AR32" s="911"/>
      <c r="AS32" s="911"/>
      <c r="AT32" s="911"/>
      <c r="AU32" s="911">
        <v>46</v>
      </c>
      <c r="AV32" s="911"/>
      <c r="AW32" s="911"/>
      <c r="AX32" s="911"/>
      <c r="AY32" s="911"/>
      <c r="AZ32" s="912" t="s">
        <v>633</v>
      </c>
      <c r="BA32" s="912"/>
      <c r="BB32" s="912"/>
      <c r="BC32" s="912"/>
      <c r="BD32" s="912"/>
      <c r="BE32" s="908" t="s">
        <v>413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414</v>
      </c>
      <c r="C33" s="836"/>
      <c r="D33" s="836"/>
      <c r="E33" s="836"/>
      <c r="F33" s="836"/>
      <c r="G33" s="836"/>
      <c r="H33" s="836"/>
      <c r="I33" s="836"/>
      <c r="J33" s="836"/>
      <c r="K33" s="836"/>
      <c r="L33" s="836"/>
      <c r="M33" s="836"/>
      <c r="N33" s="836"/>
      <c r="O33" s="836"/>
      <c r="P33" s="837"/>
      <c r="Q33" s="838">
        <v>2184</v>
      </c>
      <c r="R33" s="839"/>
      <c r="S33" s="839"/>
      <c r="T33" s="839"/>
      <c r="U33" s="839"/>
      <c r="V33" s="839">
        <v>1709</v>
      </c>
      <c r="W33" s="839"/>
      <c r="X33" s="839"/>
      <c r="Y33" s="839"/>
      <c r="Z33" s="839"/>
      <c r="AA33" s="839">
        <v>474</v>
      </c>
      <c r="AB33" s="839"/>
      <c r="AC33" s="839"/>
      <c r="AD33" s="839"/>
      <c r="AE33" s="840"/>
      <c r="AF33" s="841">
        <v>3220</v>
      </c>
      <c r="AG33" s="842"/>
      <c r="AH33" s="842"/>
      <c r="AI33" s="842"/>
      <c r="AJ33" s="843"/>
      <c r="AK33" s="910">
        <v>2</v>
      </c>
      <c r="AL33" s="911"/>
      <c r="AM33" s="911"/>
      <c r="AN33" s="911"/>
      <c r="AO33" s="911"/>
      <c r="AP33" s="911">
        <v>7338</v>
      </c>
      <c r="AQ33" s="911"/>
      <c r="AR33" s="911"/>
      <c r="AS33" s="911"/>
      <c r="AT33" s="911"/>
      <c r="AU33" s="911" t="s">
        <v>633</v>
      </c>
      <c r="AV33" s="911"/>
      <c r="AW33" s="911"/>
      <c r="AX33" s="911"/>
      <c r="AY33" s="911"/>
      <c r="AZ33" s="912" t="s">
        <v>633</v>
      </c>
      <c r="BA33" s="912"/>
      <c r="BB33" s="912"/>
      <c r="BC33" s="912"/>
      <c r="BD33" s="912"/>
      <c r="BE33" s="908" t="s">
        <v>415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416</v>
      </c>
      <c r="C34" s="836"/>
      <c r="D34" s="836"/>
      <c r="E34" s="836"/>
      <c r="F34" s="836"/>
      <c r="G34" s="836"/>
      <c r="H34" s="836"/>
      <c r="I34" s="836"/>
      <c r="J34" s="836"/>
      <c r="K34" s="836"/>
      <c r="L34" s="836"/>
      <c r="M34" s="836"/>
      <c r="N34" s="836"/>
      <c r="O34" s="836"/>
      <c r="P34" s="837"/>
      <c r="Q34" s="838">
        <v>12565</v>
      </c>
      <c r="R34" s="839"/>
      <c r="S34" s="839"/>
      <c r="T34" s="839"/>
      <c r="U34" s="839"/>
      <c r="V34" s="839">
        <v>11955</v>
      </c>
      <c r="W34" s="839"/>
      <c r="X34" s="839"/>
      <c r="Y34" s="839"/>
      <c r="Z34" s="839"/>
      <c r="AA34" s="839">
        <v>610</v>
      </c>
      <c r="AB34" s="839"/>
      <c r="AC34" s="839"/>
      <c r="AD34" s="839"/>
      <c r="AE34" s="840"/>
      <c r="AF34" s="841" t="s">
        <v>417</v>
      </c>
      <c r="AG34" s="842"/>
      <c r="AH34" s="842"/>
      <c r="AI34" s="842"/>
      <c r="AJ34" s="843"/>
      <c r="AK34" s="910">
        <v>8368</v>
      </c>
      <c r="AL34" s="911"/>
      <c r="AM34" s="911"/>
      <c r="AN34" s="911"/>
      <c r="AO34" s="911"/>
      <c r="AP34" s="911">
        <v>100540</v>
      </c>
      <c r="AQ34" s="911"/>
      <c r="AR34" s="911"/>
      <c r="AS34" s="911"/>
      <c r="AT34" s="911"/>
      <c r="AU34" s="911">
        <v>85057</v>
      </c>
      <c r="AV34" s="911"/>
      <c r="AW34" s="911"/>
      <c r="AX34" s="911"/>
      <c r="AY34" s="911"/>
      <c r="AZ34" s="912" t="s">
        <v>633</v>
      </c>
      <c r="BA34" s="912"/>
      <c r="BB34" s="912"/>
      <c r="BC34" s="912"/>
      <c r="BD34" s="912"/>
      <c r="BE34" s="908" t="s">
        <v>413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418</v>
      </c>
      <c r="C35" s="836"/>
      <c r="D35" s="836"/>
      <c r="E35" s="836"/>
      <c r="F35" s="836"/>
      <c r="G35" s="836"/>
      <c r="H35" s="836"/>
      <c r="I35" s="836"/>
      <c r="J35" s="836"/>
      <c r="K35" s="836"/>
      <c r="L35" s="836"/>
      <c r="M35" s="836"/>
      <c r="N35" s="836"/>
      <c r="O35" s="836"/>
      <c r="P35" s="837"/>
      <c r="Q35" s="838">
        <v>491</v>
      </c>
      <c r="R35" s="839"/>
      <c r="S35" s="839"/>
      <c r="T35" s="839"/>
      <c r="U35" s="839"/>
      <c r="V35" s="839">
        <v>491</v>
      </c>
      <c r="W35" s="839"/>
      <c r="X35" s="839"/>
      <c r="Y35" s="839"/>
      <c r="Z35" s="839"/>
      <c r="AA35" s="839" t="s">
        <v>638</v>
      </c>
      <c r="AB35" s="839"/>
      <c r="AC35" s="839"/>
      <c r="AD35" s="839"/>
      <c r="AE35" s="840"/>
      <c r="AF35" s="841" t="s">
        <v>419</v>
      </c>
      <c r="AG35" s="842"/>
      <c r="AH35" s="842"/>
      <c r="AI35" s="842"/>
      <c r="AJ35" s="843"/>
      <c r="AK35" s="910">
        <v>75</v>
      </c>
      <c r="AL35" s="911"/>
      <c r="AM35" s="911"/>
      <c r="AN35" s="911"/>
      <c r="AO35" s="911"/>
      <c r="AP35" s="911">
        <v>536</v>
      </c>
      <c r="AQ35" s="911"/>
      <c r="AR35" s="911"/>
      <c r="AS35" s="911"/>
      <c r="AT35" s="911"/>
      <c r="AU35" s="911">
        <v>309</v>
      </c>
      <c r="AV35" s="911"/>
      <c r="AW35" s="911"/>
      <c r="AX35" s="911"/>
      <c r="AY35" s="911"/>
      <c r="AZ35" s="912" t="s">
        <v>633</v>
      </c>
      <c r="BA35" s="912"/>
      <c r="BB35" s="912"/>
      <c r="BC35" s="912"/>
      <c r="BD35" s="912"/>
      <c r="BE35" s="908" t="s">
        <v>420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421</v>
      </c>
      <c r="C36" s="836"/>
      <c r="D36" s="836"/>
      <c r="E36" s="836"/>
      <c r="F36" s="836"/>
      <c r="G36" s="836"/>
      <c r="H36" s="836"/>
      <c r="I36" s="836"/>
      <c r="J36" s="836"/>
      <c r="K36" s="836"/>
      <c r="L36" s="836"/>
      <c r="M36" s="836"/>
      <c r="N36" s="836"/>
      <c r="O36" s="836"/>
      <c r="P36" s="837"/>
      <c r="Q36" s="838">
        <v>120</v>
      </c>
      <c r="R36" s="839"/>
      <c r="S36" s="839"/>
      <c r="T36" s="839"/>
      <c r="U36" s="839"/>
      <c r="V36" s="839">
        <v>120</v>
      </c>
      <c r="W36" s="839"/>
      <c r="X36" s="839"/>
      <c r="Y36" s="839"/>
      <c r="Z36" s="839"/>
      <c r="AA36" s="839" t="s">
        <v>637</v>
      </c>
      <c r="AB36" s="839"/>
      <c r="AC36" s="839"/>
      <c r="AD36" s="839"/>
      <c r="AE36" s="840"/>
      <c r="AF36" s="841" t="s">
        <v>397</v>
      </c>
      <c r="AG36" s="842"/>
      <c r="AH36" s="842"/>
      <c r="AI36" s="842"/>
      <c r="AJ36" s="843"/>
      <c r="AK36" s="910">
        <v>91</v>
      </c>
      <c r="AL36" s="911"/>
      <c r="AM36" s="911"/>
      <c r="AN36" s="911"/>
      <c r="AO36" s="911"/>
      <c r="AP36" s="911">
        <v>587</v>
      </c>
      <c r="AQ36" s="911"/>
      <c r="AR36" s="911"/>
      <c r="AS36" s="911"/>
      <c r="AT36" s="911"/>
      <c r="AU36" s="911">
        <v>587</v>
      </c>
      <c r="AV36" s="911"/>
      <c r="AW36" s="911"/>
      <c r="AX36" s="911"/>
      <c r="AY36" s="911"/>
      <c r="AZ36" s="912" t="s">
        <v>633</v>
      </c>
      <c r="BA36" s="912"/>
      <c r="BB36" s="912"/>
      <c r="BC36" s="912"/>
      <c r="BD36" s="912"/>
      <c r="BE36" s="908" t="s">
        <v>422</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423</v>
      </c>
      <c r="C37" s="836"/>
      <c r="D37" s="836"/>
      <c r="E37" s="836"/>
      <c r="F37" s="836"/>
      <c r="G37" s="836"/>
      <c r="H37" s="836"/>
      <c r="I37" s="836"/>
      <c r="J37" s="836"/>
      <c r="K37" s="836"/>
      <c r="L37" s="836"/>
      <c r="M37" s="836"/>
      <c r="N37" s="836"/>
      <c r="O37" s="836"/>
      <c r="P37" s="837"/>
      <c r="Q37" s="838">
        <v>138</v>
      </c>
      <c r="R37" s="839"/>
      <c r="S37" s="839"/>
      <c r="T37" s="839"/>
      <c r="U37" s="839"/>
      <c r="V37" s="839">
        <v>138</v>
      </c>
      <c r="W37" s="839"/>
      <c r="X37" s="839"/>
      <c r="Y37" s="839"/>
      <c r="Z37" s="839"/>
      <c r="AA37" s="839" t="s">
        <v>633</v>
      </c>
      <c r="AB37" s="839"/>
      <c r="AC37" s="839"/>
      <c r="AD37" s="839"/>
      <c r="AE37" s="840"/>
      <c r="AF37" s="841" t="s">
        <v>419</v>
      </c>
      <c r="AG37" s="842"/>
      <c r="AH37" s="842"/>
      <c r="AI37" s="842"/>
      <c r="AJ37" s="843"/>
      <c r="AK37" s="910">
        <v>92</v>
      </c>
      <c r="AL37" s="911"/>
      <c r="AM37" s="911"/>
      <c r="AN37" s="911"/>
      <c r="AO37" s="911"/>
      <c r="AP37" s="911">
        <v>723</v>
      </c>
      <c r="AQ37" s="911"/>
      <c r="AR37" s="911"/>
      <c r="AS37" s="911"/>
      <c r="AT37" s="911"/>
      <c r="AU37" s="911">
        <v>720</v>
      </c>
      <c r="AV37" s="911"/>
      <c r="AW37" s="911"/>
      <c r="AX37" s="911"/>
      <c r="AY37" s="911"/>
      <c r="AZ37" s="912" t="s">
        <v>633</v>
      </c>
      <c r="BA37" s="912"/>
      <c r="BB37" s="912"/>
      <c r="BC37" s="912"/>
      <c r="BD37" s="912"/>
      <c r="BE37" s="908" t="s">
        <v>420</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424</v>
      </c>
      <c r="C38" s="836"/>
      <c r="D38" s="836"/>
      <c r="E38" s="836"/>
      <c r="F38" s="836"/>
      <c r="G38" s="836"/>
      <c r="H38" s="836"/>
      <c r="I38" s="836"/>
      <c r="J38" s="836"/>
      <c r="K38" s="836"/>
      <c r="L38" s="836"/>
      <c r="M38" s="836"/>
      <c r="N38" s="836"/>
      <c r="O38" s="836"/>
      <c r="P38" s="837"/>
      <c r="Q38" s="838">
        <v>1343</v>
      </c>
      <c r="R38" s="839"/>
      <c r="S38" s="839"/>
      <c r="T38" s="839"/>
      <c r="U38" s="839"/>
      <c r="V38" s="839">
        <v>4215</v>
      </c>
      <c r="W38" s="839"/>
      <c r="X38" s="839"/>
      <c r="Y38" s="839"/>
      <c r="Z38" s="839"/>
      <c r="AA38" s="839">
        <v>-2873</v>
      </c>
      <c r="AB38" s="839"/>
      <c r="AC38" s="839"/>
      <c r="AD38" s="839"/>
      <c r="AE38" s="840"/>
      <c r="AF38" s="841">
        <v>-602</v>
      </c>
      <c r="AG38" s="842"/>
      <c r="AH38" s="842"/>
      <c r="AI38" s="842"/>
      <c r="AJ38" s="843"/>
      <c r="AK38" s="910">
        <v>1300</v>
      </c>
      <c r="AL38" s="911"/>
      <c r="AM38" s="911"/>
      <c r="AN38" s="911"/>
      <c r="AO38" s="911"/>
      <c r="AP38" s="911">
        <v>2474</v>
      </c>
      <c r="AQ38" s="911"/>
      <c r="AR38" s="911"/>
      <c r="AS38" s="911"/>
      <c r="AT38" s="911"/>
      <c r="AU38" s="911">
        <v>2474</v>
      </c>
      <c r="AV38" s="911"/>
      <c r="AW38" s="911"/>
      <c r="AX38" s="911"/>
      <c r="AY38" s="911"/>
      <c r="AZ38" s="912">
        <v>11.2</v>
      </c>
      <c r="BA38" s="912"/>
      <c r="BB38" s="912"/>
      <c r="BC38" s="912"/>
      <c r="BD38" s="912"/>
      <c r="BE38" s="908" t="s">
        <v>420</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395</v>
      </c>
      <c r="B63" s="870" t="s">
        <v>426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8396</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428</v>
      </c>
      <c r="B66" s="821"/>
      <c r="C66" s="821"/>
      <c r="D66" s="821"/>
      <c r="E66" s="821"/>
      <c r="F66" s="821"/>
      <c r="G66" s="821"/>
      <c r="H66" s="821"/>
      <c r="I66" s="821"/>
      <c r="J66" s="821"/>
      <c r="K66" s="821"/>
      <c r="L66" s="821"/>
      <c r="M66" s="821"/>
      <c r="N66" s="821"/>
      <c r="O66" s="821"/>
      <c r="P66" s="822"/>
      <c r="Q66" s="797" t="s">
        <v>429</v>
      </c>
      <c r="R66" s="798"/>
      <c r="S66" s="798"/>
      <c r="T66" s="798"/>
      <c r="U66" s="799"/>
      <c r="V66" s="797" t="s">
        <v>430</v>
      </c>
      <c r="W66" s="798"/>
      <c r="X66" s="798"/>
      <c r="Y66" s="798"/>
      <c r="Z66" s="799"/>
      <c r="AA66" s="797" t="s">
        <v>402</v>
      </c>
      <c r="AB66" s="798"/>
      <c r="AC66" s="798"/>
      <c r="AD66" s="798"/>
      <c r="AE66" s="799"/>
      <c r="AF66" s="932" t="s">
        <v>431</v>
      </c>
      <c r="AG66" s="893"/>
      <c r="AH66" s="893"/>
      <c r="AI66" s="893"/>
      <c r="AJ66" s="933"/>
      <c r="AK66" s="797" t="s">
        <v>404</v>
      </c>
      <c r="AL66" s="821"/>
      <c r="AM66" s="821"/>
      <c r="AN66" s="821"/>
      <c r="AO66" s="822"/>
      <c r="AP66" s="797" t="s">
        <v>405</v>
      </c>
      <c r="AQ66" s="798"/>
      <c r="AR66" s="798"/>
      <c r="AS66" s="798"/>
      <c r="AT66" s="799"/>
      <c r="AU66" s="797" t="s">
        <v>432</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620</v>
      </c>
      <c r="C68" s="950"/>
      <c r="D68" s="950"/>
      <c r="E68" s="950"/>
      <c r="F68" s="950"/>
      <c r="G68" s="950"/>
      <c r="H68" s="950"/>
      <c r="I68" s="950"/>
      <c r="J68" s="950"/>
      <c r="K68" s="950"/>
      <c r="L68" s="950"/>
      <c r="M68" s="950"/>
      <c r="N68" s="950"/>
      <c r="O68" s="950"/>
      <c r="P68" s="951"/>
      <c r="Q68" s="952">
        <v>137</v>
      </c>
      <c r="R68" s="946"/>
      <c r="S68" s="946"/>
      <c r="T68" s="946"/>
      <c r="U68" s="946"/>
      <c r="V68" s="946">
        <v>135</v>
      </c>
      <c r="W68" s="946"/>
      <c r="X68" s="946"/>
      <c r="Y68" s="946"/>
      <c r="Z68" s="946"/>
      <c r="AA68" s="946">
        <v>2</v>
      </c>
      <c r="AB68" s="946"/>
      <c r="AC68" s="946"/>
      <c r="AD68" s="946"/>
      <c r="AE68" s="946"/>
      <c r="AF68" s="946">
        <v>2</v>
      </c>
      <c r="AG68" s="946"/>
      <c r="AH68" s="946"/>
      <c r="AI68" s="946"/>
      <c r="AJ68" s="946"/>
      <c r="AK68" s="946">
        <v>29</v>
      </c>
      <c r="AL68" s="946"/>
      <c r="AM68" s="946"/>
      <c r="AN68" s="946"/>
      <c r="AO68" s="946"/>
      <c r="AP68" s="946" t="s">
        <v>639</v>
      </c>
      <c r="AQ68" s="946"/>
      <c r="AR68" s="946"/>
      <c r="AS68" s="946"/>
      <c r="AT68" s="946"/>
      <c r="AU68" s="946" t="s">
        <v>639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621</v>
      </c>
      <c r="C69" s="954"/>
      <c r="D69" s="954"/>
      <c r="E69" s="954"/>
      <c r="F69" s="954"/>
      <c r="G69" s="954"/>
      <c r="H69" s="954"/>
      <c r="I69" s="954"/>
      <c r="J69" s="954"/>
      <c r="K69" s="954"/>
      <c r="L69" s="954"/>
      <c r="M69" s="954"/>
      <c r="N69" s="954"/>
      <c r="O69" s="954"/>
      <c r="P69" s="955"/>
      <c r="Q69" s="956">
        <v>119</v>
      </c>
      <c r="R69" s="911"/>
      <c r="S69" s="911"/>
      <c r="T69" s="911"/>
      <c r="U69" s="911"/>
      <c r="V69" s="911">
        <v>114</v>
      </c>
      <c r="W69" s="911"/>
      <c r="X69" s="911"/>
      <c r="Y69" s="911"/>
      <c r="Z69" s="911"/>
      <c r="AA69" s="911">
        <v>5</v>
      </c>
      <c r="AB69" s="911"/>
      <c r="AC69" s="911"/>
      <c r="AD69" s="911"/>
      <c r="AE69" s="911"/>
      <c r="AF69" s="911">
        <v>5</v>
      </c>
      <c r="AG69" s="911"/>
      <c r="AH69" s="911"/>
      <c r="AI69" s="911"/>
      <c r="AJ69" s="911"/>
      <c r="AK69" s="911">
        <v>4</v>
      </c>
      <c r="AL69" s="911"/>
      <c r="AM69" s="911"/>
      <c r="AN69" s="911"/>
      <c r="AO69" s="911"/>
      <c r="AP69" s="911" t="s">
        <v>639</v>
      </c>
      <c r="AQ69" s="911"/>
      <c r="AR69" s="911"/>
      <c r="AS69" s="911"/>
      <c r="AT69" s="911"/>
      <c r="AU69" s="911" t="s">
        <v>639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622</v>
      </c>
      <c r="C70" s="954"/>
      <c r="D70" s="954"/>
      <c r="E70" s="954"/>
      <c r="F70" s="954"/>
      <c r="G70" s="954"/>
      <c r="H70" s="954"/>
      <c r="I70" s="954"/>
      <c r="J70" s="954"/>
      <c r="K70" s="954"/>
      <c r="L70" s="954"/>
      <c r="M70" s="954"/>
      <c r="N70" s="954"/>
      <c r="O70" s="954"/>
      <c r="P70" s="955"/>
      <c r="Q70" s="956">
        <v>259</v>
      </c>
      <c r="R70" s="911"/>
      <c r="S70" s="911"/>
      <c r="T70" s="911"/>
      <c r="U70" s="911"/>
      <c r="V70" s="911">
        <v>234</v>
      </c>
      <c r="W70" s="911"/>
      <c r="X70" s="911"/>
      <c r="Y70" s="911"/>
      <c r="Z70" s="911"/>
      <c r="AA70" s="911">
        <v>25</v>
      </c>
      <c r="AB70" s="911"/>
      <c r="AC70" s="911"/>
      <c r="AD70" s="911"/>
      <c r="AE70" s="911"/>
      <c r="AF70" s="911">
        <v>25</v>
      </c>
      <c r="AG70" s="911"/>
      <c r="AH70" s="911"/>
      <c r="AI70" s="911"/>
      <c r="AJ70" s="911"/>
      <c r="AK70" s="911">
        <v>22</v>
      </c>
      <c r="AL70" s="911"/>
      <c r="AM70" s="911"/>
      <c r="AN70" s="911"/>
      <c r="AO70" s="911"/>
      <c r="AP70" s="911" t="s">
        <v>639</v>
      </c>
      <c r="AQ70" s="911"/>
      <c r="AR70" s="911"/>
      <c r="AS70" s="911"/>
      <c r="AT70" s="911"/>
      <c r="AU70" s="911" t="s">
        <v>639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640</v>
      </c>
      <c r="C71" s="954"/>
      <c r="D71" s="954"/>
      <c r="E71" s="954"/>
      <c r="F71" s="954"/>
      <c r="G71" s="954"/>
      <c r="H71" s="954"/>
      <c r="I71" s="954"/>
      <c r="J71" s="954"/>
      <c r="K71" s="954"/>
      <c r="L71" s="954"/>
      <c r="M71" s="954"/>
      <c r="N71" s="954"/>
      <c r="O71" s="954"/>
      <c r="P71" s="955"/>
      <c r="Q71" s="959">
        <v>146299</v>
      </c>
      <c r="R71" s="960"/>
      <c r="S71" s="960"/>
      <c r="T71" s="960"/>
      <c r="U71" s="910"/>
      <c r="V71" s="961">
        <v>144398</v>
      </c>
      <c r="W71" s="960"/>
      <c r="X71" s="960"/>
      <c r="Y71" s="960"/>
      <c r="Z71" s="910"/>
      <c r="AA71" s="961">
        <v>1901</v>
      </c>
      <c r="AB71" s="960"/>
      <c r="AC71" s="960"/>
      <c r="AD71" s="960"/>
      <c r="AE71" s="910"/>
      <c r="AF71" s="961">
        <v>1901</v>
      </c>
      <c r="AG71" s="960"/>
      <c r="AH71" s="960"/>
      <c r="AI71" s="960"/>
      <c r="AJ71" s="910"/>
      <c r="AK71" s="961">
        <v>126</v>
      </c>
      <c r="AL71" s="960"/>
      <c r="AM71" s="960"/>
      <c r="AN71" s="960"/>
      <c r="AO71" s="910"/>
      <c r="AP71" s="961" t="s">
        <v>641</v>
      </c>
      <c r="AQ71" s="960"/>
      <c r="AR71" s="960"/>
      <c r="AS71" s="960"/>
      <c r="AT71" s="910"/>
      <c r="AU71" s="961" t="s">
        <v>641</v>
      </c>
      <c r="AV71" s="960"/>
      <c r="AW71" s="960"/>
      <c r="AX71" s="960"/>
      <c r="AY71" s="910"/>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395</v>
      </c>
      <c r="B88" s="870" t="s">
        <v>433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870" t="s">
        <v>434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440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441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442</v>
      </c>
      <c r="AB109" s="975"/>
      <c r="AC109" s="975"/>
      <c r="AD109" s="975"/>
      <c r="AE109" s="976"/>
      <c r="AF109" s="974" t="s">
        <v>306</v>
      </c>
      <c r="AG109" s="975"/>
      <c r="AH109" s="975"/>
      <c r="AI109" s="975"/>
      <c r="AJ109" s="976"/>
      <c r="AK109" s="974" t="s">
        <v>305</v>
      </c>
      <c r="AL109" s="975"/>
      <c r="AM109" s="975"/>
      <c r="AN109" s="975"/>
      <c r="AO109" s="976"/>
      <c r="AP109" s="974" t="s">
        <v>443</v>
      </c>
      <c r="AQ109" s="975"/>
      <c r="AR109" s="975"/>
      <c r="AS109" s="975"/>
      <c r="AT109" s="977"/>
      <c r="AU109" s="994" t="s">
        <v>441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442</v>
      </c>
      <c r="BR109" s="975"/>
      <c r="BS109" s="975"/>
      <c r="BT109" s="975"/>
      <c r="BU109" s="976"/>
      <c r="BV109" s="974" t="s">
        <v>306</v>
      </c>
      <c r="BW109" s="975"/>
      <c r="BX109" s="975"/>
      <c r="BY109" s="975"/>
      <c r="BZ109" s="976"/>
      <c r="CA109" s="974" t="s">
        <v>305</v>
      </c>
      <c r="CB109" s="975"/>
      <c r="CC109" s="975"/>
      <c r="CD109" s="975"/>
      <c r="CE109" s="976"/>
      <c r="CF109" s="995" t="s">
        <v>443</v>
      </c>
      <c r="CG109" s="995"/>
      <c r="CH109" s="995"/>
      <c r="CI109" s="995"/>
      <c r="CJ109" s="995"/>
      <c r="CK109" s="974" t="s">
        <v>444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442</v>
      </c>
      <c r="DH109" s="975"/>
      <c r="DI109" s="975"/>
      <c r="DJ109" s="975"/>
      <c r="DK109" s="976"/>
      <c r="DL109" s="974" t="s">
        <v>306</v>
      </c>
      <c r="DM109" s="975"/>
      <c r="DN109" s="975"/>
      <c r="DO109" s="975"/>
      <c r="DP109" s="976"/>
      <c r="DQ109" s="974" t="s">
        <v>305</v>
      </c>
      <c r="DR109" s="975"/>
      <c r="DS109" s="975"/>
      <c r="DT109" s="975"/>
      <c r="DU109" s="976"/>
      <c r="DV109" s="974" t="s">
        <v>443</v>
      </c>
      <c r="DW109" s="975"/>
      <c r="DX109" s="975"/>
      <c r="DY109" s="975"/>
      <c r="DZ109" s="977"/>
    </row>
    <row r="110" spans="1:131" s="246" customFormat="1" ht="26.25" customHeight="1" x14ac:dyDescent="0.15">
      <c r="A110" s="978" t="s">
        <v>445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15956921</v>
      </c>
      <c r="AB110" s="982"/>
      <c r="AC110" s="982"/>
      <c r="AD110" s="982"/>
      <c r="AE110" s="983"/>
      <c r="AF110" s="984">
        <v>17739953</v>
      </c>
      <c r="AG110" s="982"/>
      <c r="AH110" s="982"/>
      <c r="AI110" s="982"/>
      <c r="AJ110" s="983"/>
      <c r="AK110" s="984">
        <v>16135322</v>
      </c>
      <c r="AL110" s="982"/>
      <c r="AM110" s="982"/>
      <c r="AN110" s="982"/>
      <c r="AO110" s="983"/>
      <c r="AP110" s="985">
        <v>23.7</v>
      </c>
      <c r="AQ110" s="986"/>
      <c r="AR110" s="986"/>
      <c r="AS110" s="986"/>
      <c r="AT110" s="987"/>
      <c r="AU110" s="988" t="s">
        <v>72</v>
      </c>
      <c r="AV110" s="989"/>
      <c r="AW110" s="989"/>
      <c r="AX110" s="989"/>
      <c r="AY110" s="989"/>
      <c r="AZ110" s="1030" t="s">
        <v>446</v>
      </c>
      <c r="BA110" s="979"/>
      <c r="BB110" s="979"/>
      <c r="BC110" s="979"/>
      <c r="BD110" s="979"/>
      <c r="BE110" s="979"/>
      <c r="BF110" s="979"/>
      <c r="BG110" s="979"/>
      <c r="BH110" s="979"/>
      <c r="BI110" s="979"/>
      <c r="BJ110" s="979"/>
      <c r="BK110" s="979"/>
      <c r="BL110" s="979"/>
      <c r="BM110" s="979"/>
      <c r="BN110" s="979"/>
      <c r="BO110" s="979"/>
      <c r="BP110" s="980"/>
      <c r="BQ110" s="1016">
        <v>174443349</v>
      </c>
      <c r="BR110" s="1017"/>
      <c r="BS110" s="1017"/>
      <c r="BT110" s="1017"/>
      <c r="BU110" s="1017"/>
      <c r="BV110" s="1017">
        <v>175420290</v>
      </c>
      <c r="BW110" s="1017"/>
      <c r="BX110" s="1017"/>
      <c r="BY110" s="1017"/>
      <c r="BZ110" s="1017"/>
      <c r="CA110" s="1017">
        <v>178014917</v>
      </c>
      <c r="CB110" s="1017"/>
      <c r="CC110" s="1017"/>
      <c r="CD110" s="1017"/>
      <c r="CE110" s="1017"/>
      <c r="CF110" s="1031">
        <v>261.5</v>
      </c>
      <c r="CG110" s="1032"/>
      <c r="CH110" s="1032"/>
      <c r="CI110" s="1032"/>
      <c r="CJ110" s="1032"/>
      <c r="CK110" s="1033" t="s">
        <v>447</v>
      </c>
      <c r="CL110" s="1034"/>
      <c r="CM110" s="1013" t="s">
        <v>448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449</v>
      </c>
      <c r="DH110" s="1017"/>
      <c r="DI110" s="1017"/>
      <c r="DJ110" s="1017"/>
      <c r="DK110" s="1017"/>
      <c r="DL110" s="1017" t="s">
        <v>450</v>
      </c>
      <c r="DM110" s="1017"/>
      <c r="DN110" s="1017"/>
      <c r="DO110" s="1017"/>
      <c r="DP110" s="1017"/>
      <c r="DQ110" s="1017" t="s">
        <v>449</v>
      </c>
      <c r="DR110" s="1017"/>
      <c r="DS110" s="1017"/>
      <c r="DT110" s="1017"/>
      <c r="DU110" s="1017"/>
      <c r="DV110" s="1018" t="s">
        <v>451</v>
      </c>
      <c r="DW110" s="1018"/>
      <c r="DX110" s="1018"/>
      <c r="DY110" s="1018"/>
      <c r="DZ110" s="1019"/>
    </row>
    <row r="111" spans="1:131" s="246" customFormat="1" ht="26.25" customHeight="1" x14ac:dyDescent="0.15">
      <c r="A111" s="1020" t="s">
        <v>452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417</v>
      </c>
      <c r="AB111" s="1024"/>
      <c r="AC111" s="1024"/>
      <c r="AD111" s="1024"/>
      <c r="AE111" s="1025"/>
      <c r="AF111" s="1026" t="s">
        <v>128</v>
      </c>
      <c r="AG111" s="1024"/>
      <c r="AH111" s="1024"/>
      <c r="AI111" s="1024"/>
      <c r="AJ111" s="1025"/>
      <c r="AK111" s="1026" t="s">
        <v>417</v>
      </c>
      <c r="AL111" s="1024"/>
      <c r="AM111" s="1024"/>
      <c r="AN111" s="1024"/>
      <c r="AO111" s="1025"/>
      <c r="AP111" s="1027" t="s">
        <v>453</v>
      </c>
      <c r="AQ111" s="1028"/>
      <c r="AR111" s="1028"/>
      <c r="AS111" s="1028"/>
      <c r="AT111" s="1029"/>
      <c r="AU111" s="990"/>
      <c r="AV111" s="991"/>
      <c r="AW111" s="991"/>
      <c r="AX111" s="991"/>
      <c r="AY111" s="991"/>
      <c r="AZ111" s="1039" t="s">
        <v>454</v>
      </c>
      <c r="BA111" s="1040"/>
      <c r="BB111" s="1040"/>
      <c r="BC111" s="1040"/>
      <c r="BD111" s="1040"/>
      <c r="BE111" s="1040"/>
      <c r="BF111" s="1040"/>
      <c r="BG111" s="1040"/>
      <c r="BH111" s="1040"/>
      <c r="BI111" s="1040"/>
      <c r="BJ111" s="1040"/>
      <c r="BK111" s="1040"/>
      <c r="BL111" s="1040"/>
      <c r="BM111" s="1040"/>
      <c r="BN111" s="1040"/>
      <c r="BO111" s="1040"/>
      <c r="BP111" s="1041"/>
      <c r="BQ111" s="1009">
        <v>128</v>
      </c>
      <c r="BR111" s="1010"/>
      <c r="BS111" s="1010"/>
      <c r="BT111" s="1010"/>
      <c r="BU111" s="1010"/>
      <c r="BV111" s="1010">
        <v>13</v>
      </c>
      <c r="BW111" s="1010"/>
      <c r="BX111" s="1010"/>
      <c r="BY111" s="1010"/>
      <c r="BZ111" s="1010"/>
      <c r="CA111" s="1010">
        <v>7</v>
      </c>
      <c r="CB111" s="1010"/>
      <c r="CC111" s="1010"/>
      <c r="CD111" s="1010"/>
      <c r="CE111" s="1010"/>
      <c r="CF111" s="1004">
        <v>0</v>
      </c>
      <c r="CG111" s="1005"/>
      <c r="CH111" s="1005"/>
      <c r="CI111" s="1005"/>
      <c r="CJ111" s="1005"/>
      <c r="CK111" s="1035"/>
      <c r="CL111" s="1036"/>
      <c r="CM111" s="1006" t="s">
        <v>455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456</v>
      </c>
      <c r="DH111" s="1010"/>
      <c r="DI111" s="1010"/>
      <c r="DJ111" s="1010"/>
      <c r="DK111" s="1010"/>
      <c r="DL111" s="1010" t="s">
        <v>417</v>
      </c>
      <c r="DM111" s="1010"/>
      <c r="DN111" s="1010"/>
      <c r="DO111" s="1010"/>
      <c r="DP111" s="1010"/>
      <c r="DQ111" s="1010" t="s">
        <v>457</v>
      </c>
      <c r="DR111" s="1010"/>
      <c r="DS111" s="1010"/>
      <c r="DT111" s="1010"/>
      <c r="DU111" s="1010"/>
      <c r="DV111" s="1011" t="s">
        <v>450</v>
      </c>
      <c r="DW111" s="1011"/>
      <c r="DX111" s="1011"/>
      <c r="DY111" s="1011"/>
      <c r="DZ111" s="1012"/>
    </row>
    <row r="112" spans="1:131" s="246" customFormat="1" ht="26.25" customHeight="1" x14ac:dyDescent="0.15">
      <c r="A112" s="1042" t="s">
        <v>458</v>
      </c>
      <c r="B112" s="1043"/>
      <c r="C112" s="1040" t="s">
        <v>459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417</v>
      </c>
      <c r="AB112" s="1049"/>
      <c r="AC112" s="1049"/>
      <c r="AD112" s="1049"/>
      <c r="AE112" s="1050"/>
      <c r="AF112" s="1051" t="s">
        <v>457</v>
      </c>
      <c r="AG112" s="1049"/>
      <c r="AH112" s="1049"/>
      <c r="AI112" s="1049"/>
      <c r="AJ112" s="1050"/>
      <c r="AK112" s="1051" t="s">
        <v>456</v>
      </c>
      <c r="AL112" s="1049"/>
      <c r="AM112" s="1049"/>
      <c r="AN112" s="1049"/>
      <c r="AO112" s="1050"/>
      <c r="AP112" s="1052" t="s">
        <v>460</v>
      </c>
      <c r="AQ112" s="1053"/>
      <c r="AR112" s="1053"/>
      <c r="AS112" s="1053"/>
      <c r="AT112" s="1054"/>
      <c r="AU112" s="990"/>
      <c r="AV112" s="991"/>
      <c r="AW112" s="991"/>
      <c r="AX112" s="991"/>
      <c r="AY112" s="991"/>
      <c r="AZ112" s="1039" t="s">
        <v>461</v>
      </c>
      <c r="BA112" s="1040"/>
      <c r="BB112" s="1040"/>
      <c r="BC112" s="1040"/>
      <c r="BD112" s="1040"/>
      <c r="BE112" s="1040"/>
      <c r="BF112" s="1040"/>
      <c r="BG112" s="1040"/>
      <c r="BH112" s="1040"/>
      <c r="BI112" s="1040"/>
      <c r="BJ112" s="1040"/>
      <c r="BK112" s="1040"/>
      <c r="BL112" s="1040"/>
      <c r="BM112" s="1040"/>
      <c r="BN112" s="1040"/>
      <c r="BO112" s="1040"/>
      <c r="BP112" s="1041"/>
      <c r="BQ112" s="1009">
        <v>92713660</v>
      </c>
      <c r="BR112" s="1010"/>
      <c r="BS112" s="1010"/>
      <c r="BT112" s="1010"/>
      <c r="BU112" s="1010"/>
      <c r="BV112" s="1010">
        <v>91585483</v>
      </c>
      <c r="BW112" s="1010"/>
      <c r="BX112" s="1010"/>
      <c r="BY112" s="1010"/>
      <c r="BZ112" s="1010"/>
      <c r="CA112" s="1010">
        <v>89195123</v>
      </c>
      <c r="CB112" s="1010"/>
      <c r="CC112" s="1010"/>
      <c r="CD112" s="1010"/>
      <c r="CE112" s="1010"/>
      <c r="CF112" s="1004">
        <v>131</v>
      </c>
      <c r="CG112" s="1005"/>
      <c r="CH112" s="1005"/>
      <c r="CI112" s="1005"/>
      <c r="CJ112" s="1005"/>
      <c r="CK112" s="1035"/>
      <c r="CL112" s="1036"/>
      <c r="CM112" s="1006" t="s">
        <v>462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417</v>
      </c>
      <c r="DH112" s="1010"/>
      <c r="DI112" s="1010"/>
      <c r="DJ112" s="1010"/>
      <c r="DK112" s="1010"/>
      <c r="DL112" s="1010" t="s">
        <v>417</v>
      </c>
      <c r="DM112" s="1010"/>
      <c r="DN112" s="1010"/>
      <c r="DO112" s="1010"/>
      <c r="DP112" s="1010"/>
      <c r="DQ112" s="1010" t="s">
        <v>451</v>
      </c>
      <c r="DR112" s="1010"/>
      <c r="DS112" s="1010"/>
      <c r="DT112" s="1010"/>
      <c r="DU112" s="1010"/>
      <c r="DV112" s="1011" t="s">
        <v>417</v>
      </c>
      <c r="DW112" s="1011"/>
      <c r="DX112" s="1011"/>
      <c r="DY112" s="1011"/>
      <c r="DZ112" s="1012"/>
    </row>
    <row r="113" spans="1:130" s="246" customFormat="1" ht="26.25" customHeight="1" x14ac:dyDescent="0.15">
      <c r="A113" s="1044"/>
      <c r="B113" s="1045"/>
      <c r="C113" s="1040" t="s">
        <v>463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6654749</v>
      </c>
      <c r="AB113" s="1024"/>
      <c r="AC113" s="1024"/>
      <c r="AD113" s="1024"/>
      <c r="AE113" s="1025"/>
      <c r="AF113" s="1026">
        <v>6935448</v>
      </c>
      <c r="AG113" s="1024"/>
      <c r="AH113" s="1024"/>
      <c r="AI113" s="1024"/>
      <c r="AJ113" s="1025"/>
      <c r="AK113" s="1026">
        <v>7332653</v>
      </c>
      <c r="AL113" s="1024"/>
      <c r="AM113" s="1024"/>
      <c r="AN113" s="1024"/>
      <c r="AO113" s="1025"/>
      <c r="AP113" s="1027">
        <v>10.8</v>
      </c>
      <c r="AQ113" s="1028"/>
      <c r="AR113" s="1028"/>
      <c r="AS113" s="1028"/>
      <c r="AT113" s="1029"/>
      <c r="AU113" s="990"/>
      <c r="AV113" s="991"/>
      <c r="AW113" s="991"/>
      <c r="AX113" s="991"/>
      <c r="AY113" s="991"/>
      <c r="AZ113" s="1039" t="s">
        <v>464</v>
      </c>
      <c r="BA113" s="1040"/>
      <c r="BB113" s="1040"/>
      <c r="BC113" s="1040"/>
      <c r="BD113" s="1040"/>
      <c r="BE113" s="1040"/>
      <c r="BF113" s="1040"/>
      <c r="BG113" s="1040"/>
      <c r="BH113" s="1040"/>
      <c r="BI113" s="1040"/>
      <c r="BJ113" s="1040"/>
      <c r="BK113" s="1040"/>
      <c r="BL113" s="1040"/>
      <c r="BM113" s="1040"/>
      <c r="BN113" s="1040"/>
      <c r="BO113" s="1040"/>
      <c r="BP113" s="1041"/>
      <c r="BQ113" s="1009" t="s">
        <v>465</v>
      </c>
      <c r="BR113" s="1010"/>
      <c r="BS113" s="1010"/>
      <c r="BT113" s="1010"/>
      <c r="BU113" s="1010"/>
      <c r="BV113" s="1010" t="s">
        <v>417</v>
      </c>
      <c r="BW113" s="1010"/>
      <c r="BX113" s="1010"/>
      <c r="BY113" s="1010"/>
      <c r="BZ113" s="1010"/>
      <c r="CA113" s="1010" t="s">
        <v>451</v>
      </c>
      <c r="CB113" s="1010"/>
      <c r="CC113" s="1010"/>
      <c r="CD113" s="1010"/>
      <c r="CE113" s="1010"/>
      <c r="CF113" s="1004" t="s">
        <v>128</v>
      </c>
      <c r="CG113" s="1005"/>
      <c r="CH113" s="1005"/>
      <c r="CI113" s="1005"/>
      <c r="CJ113" s="1005"/>
      <c r="CK113" s="1035"/>
      <c r="CL113" s="1036"/>
      <c r="CM113" s="1006" t="s">
        <v>466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456</v>
      </c>
      <c r="DH113" s="1049"/>
      <c r="DI113" s="1049"/>
      <c r="DJ113" s="1049"/>
      <c r="DK113" s="1050"/>
      <c r="DL113" s="1051" t="s">
        <v>465</v>
      </c>
      <c r="DM113" s="1049"/>
      <c r="DN113" s="1049"/>
      <c r="DO113" s="1049"/>
      <c r="DP113" s="1050"/>
      <c r="DQ113" s="1051" t="s">
        <v>467</v>
      </c>
      <c r="DR113" s="1049"/>
      <c r="DS113" s="1049"/>
      <c r="DT113" s="1049"/>
      <c r="DU113" s="1050"/>
      <c r="DV113" s="1052" t="s">
        <v>417</v>
      </c>
      <c r="DW113" s="1053"/>
      <c r="DX113" s="1053"/>
      <c r="DY113" s="1053"/>
      <c r="DZ113" s="1054"/>
    </row>
    <row r="114" spans="1:130" s="246" customFormat="1" ht="26.25" customHeight="1" x14ac:dyDescent="0.15">
      <c r="A114" s="1044"/>
      <c r="B114" s="1045"/>
      <c r="C114" s="1040" t="s">
        <v>468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417</v>
      </c>
      <c r="AB114" s="1049"/>
      <c r="AC114" s="1049"/>
      <c r="AD114" s="1049"/>
      <c r="AE114" s="1050"/>
      <c r="AF114" s="1051" t="s">
        <v>469</v>
      </c>
      <c r="AG114" s="1049"/>
      <c r="AH114" s="1049"/>
      <c r="AI114" s="1049"/>
      <c r="AJ114" s="1050"/>
      <c r="AK114" s="1051" t="s">
        <v>417</v>
      </c>
      <c r="AL114" s="1049"/>
      <c r="AM114" s="1049"/>
      <c r="AN114" s="1049"/>
      <c r="AO114" s="1050"/>
      <c r="AP114" s="1052" t="s">
        <v>417</v>
      </c>
      <c r="AQ114" s="1053"/>
      <c r="AR114" s="1053"/>
      <c r="AS114" s="1053"/>
      <c r="AT114" s="1054"/>
      <c r="AU114" s="990"/>
      <c r="AV114" s="991"/>
      <c r="AW114" s="991"/>
      <c r="AX114" s="991"/>
      <c r="AY114" s="991"/>
      <c r="AZ114" s="1039" t="s">
        <v>470</v>
      </c>
      <c r="BA114" s="1040"/>
      <c r="BB114" s="1040"/>
      <c r="BC114" s="1040"/>
      <c r="BD114" s="1040"/>
      <c r="BE114" s="1040"/>
      <c r="BF114" s="1040"/>
      <c r="BG114" s="1040"/>
      <c r="BH114" s="1040"/>
      <c r="BI114" s="1040"/>
      <c r="BJ114" s="1040"/>
      <c r="BK114" s="1040"/>
      <c r="BL114" s="1040"/>
      <c r="BM114" s="1040"/>
      <c r="BN114" s="1040"/>
      <c r="BO114" s="1040"/>
      <c r="BP114" s="1041"/>
      <c r="BQ114" s="1009">
        <v>20288556</v>
      </c>
      <c r="BR114" s="1010"/>
      <c r="BS114" s="1010"/>
      <c r="BT114" s="1010"/>
      <c r="BU114" s="1010"/>
      <c r="BV114" s="1010">
        <v>19995058</v>
      </c>
      <c r="BW114" s="1010"/>
      <c r="BX114" s="1010"/>
      <c r="BY114" s="1010"/>
      <c r="BZ114" s="1010"/>
      <c r="CA114" s="1010">
        <v>18747096</v>
      </c>
      <c r="CB114" s="1010"/>
      <c r="CC114" s="1010"/>
      <c r="CD114" s="1010"/>
      <c r="CE114" s="1010"/>
      <c r="CF114" s="1004">
        <v>27.5</v>
      </c>
      <c r="CG114" s="1005"/>
      <c r="CH114" s="1005"/>
      <c r="CI114" s="1005"/>
      <c r="CJ114" s="1005"/>
      <c r="CK114" s="1035"/>
      <c r="CL114" s="1036"/>
      <c r="CM114" s="1006" t="s">
        <v>471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451</v>
      </c>
      <c r="DH114" s="1049"/>
      <c r="DI114" s="1049"/>
      <c r="DJ114" s="1049"/>
      <c r="DK114" s="1050"/>
      <c r="DL114" s="1051" t="s">
        <v>451</v>
      </c>
      <c r="DM114" s="1049"/>
      <c r="DN114" s="1049"/>
      <c r="DO114" s="1049"/>
      <c r="DP114" s="1050"/>
      <c r="DQ114" s="1051" t="s">
        <v>451</v>
      </c>
      <c r="DR114" s="1049"/>
      <c r="DS114" s="1049"/>
      <c r="DT114" s="1049"/>
      <c r="DU114" s="1050"/>
      <c r="DV114" s="1052" t="s">
        <v>467</v>
      </c>
      <c r="DW114" s="1053"/>
      <c r="DX114" s="1053"/>
      <c r="DY114" s="1053"/>
      <c r="DZ114" s="1054"/>
    </row>
    <row r="115" spans="1:130" s="246" customFormat="1" ht="26.25" customHeight="1" x14ac:dyDescent="0.15">
      <c r="A115" s="1044"/>
      <c r="B115" s="1045"/>
      <c r="C115" s="1040" t="s">
        <v>472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9993</v>
      </c>
      <c r="AB115" s="1024"/>
      <c r="AC115" s="1024"/>
      <c r="AD115" s="1024"/>
      <c r="AE115" s="1025"/>
      <c r="AF115" s="1026">
        <v>5724</v>
      </c>
      <c r="AG115" s="1024"/>
      <c r="AH115" s="1024"/>
      <c r="AI115" s="1024"/>
      <c r="AJ115" s="1025"/>
      <c r="AK115" s="1026">
        <v>2430</v>
      </c>
      <c r="AL115" s="1024"/>
      <c r="AM115" s="1024"/>
      <c r="AN115" s="1024"/>
      <c r="AO115" s="1025"/>
      <c r="AP115" s="1027">
        <v>0</v>
      </c>
      <c r="AQ115" s="1028"/>
      <c r="AR115" s="1028"/>
      <c r="AS115" s="1028"/>
      <c r="AT115" s="1029"/>
      <c r="AU115" s="990"/>
      <c r="AV115" s="991"/>
      <c r="AW115" s="991"/>
      <c r="AX115" s="991"/>
      <c r="AY115" s="991"/>
      <c r="AZ115" s="1039" t="s">
        <v>473</v>
      </c>
      <c r="BA115" s="1040"/>
      <c r="BB115" s="1040"/>
      <c r="BC115" s="1040"/>
      <c r="BD115" s="1040"/>
      <c r="BE115" s="1040"/>
      <c r="BF115" s="1040"/>
      <c r="BG115" s="1040"/>
      <c r="BH115" s="1040"/>
      <c r="BI115" s="1040"/>
      <c r="BJ115" s="1040"/>
      <c r="BK115" s="1040"/>
      <c r="BL115" s="1040"/>
      <c r="BM115" s="1040"/>
      <c r="BN115" s="1040"/>
      <c r="BO115" s="1040"/>
      <c r="BP115" s="1041"/>
      <c r="BQ115" s="1009" t="s">
        <v>451</v>
      </c>
      <c r="BR115" s="1010"/>
      <c r="BS115" s="1010"/>
      <c r="BT115" s="1010"/>
      <c r="BU115" s="1010"/>
      <c r="BV115" s="1010" t="s">
        <v>417</v>
      </c>
      <c r="BW115" s="1010"/>
      <c r="BX115" s="1010"/>
      <c r="BY115" s="1010"/>
      <c r="BZ115" s="1010"/>
      <c r="CA115" s="1010" t="s">
        <v>417</v>
      </c>
      <c r="CB115" s="1010"/>
      <c r="CC115" s="1010"/>
      <c r="CD115" s="1010"/>
      <c r="CE115" s="1010"/>
      <c r="CF115" s="1004" t="s">
        <v>417</v>
      </c>
      <c r="CG115" s="1005"/>
      <c r="CH115" s="1005"/>
      <c r="CI115" s="1005"/>
      <c r="CJ115" s="1005"/>
      <c r="CK115" s="1035"/>
      <c r="CL115" s="1036"/>
      <c r="CM115" s="1039" t="s">
        <v>474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451</v>
      </c>
      <c r="DH115" s="1049"/>
      <c r="DI115" s="1049"/>
      <c r="DJ115" s="1049"/>
      <c r="DK115" s="1050"/>
      <c r="DL115" s="1051" t="s">
        <v>451</v>
      </c>
      <c r="DM115" s="1049"/>
      <c r="DN115" s="1049"/>
      <c r="DO115" s="1049"/>
      <c r="DP115" s="1050"/>
      <c r="DQ115" s="1051" t="s">
        <v>128</v>
      </c>
      <c r="DR115" s="1049"/>
      <c r="DS115" s="1049"/>
      <c r="DT115" s="1049"/>
      <c r="DU115" s="1050"/>
      <c r="DV115" s="1052" t="s">
        <v>417</v>
      </c>
      <c r="DW115" s="1053"/>
      <c r="DX115" s="1053"/>
      <c r="DY115" s="1053"/>
      <c r="DZ115" s="1054"/>
    </row>
    <row r="116" spans="1:130" s="246" customFormat="1" ht="26.25" customHeight="1" x14ac:dyDescent="0.15">
      <c r="A116" s="1046"/>
      <c r="B116" s="1047"/>
      <c r="C116" s="1055" t="s">
        <v>475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1724</v>
      </c>
      <c r="AB116" s="1049"/>
      <c r="AC116" s="1049"/>
      <c r="AD116" s="1049"/>
      <c r="AE116" s="1050"/>
      <c r="AF116" s="1051">
        <v>151</v>
      </c>
      <c r="AG116" s="1049"/>
      <c r="AH116" s="1049"/>
      <c r="AI116" s="1049"/>
      <c r="AJ116" s="1050"/>
      <c r="AK116" s="1051">
        <v>2341</v>
      </c>
      <c r="AL116" s="1049"/>
      <c r="AM116" s="1049"/>
      <c r="AN116" s="1049"/>
      <c r="AO116" s="1050"/>
      <c r="AP116" s="1052">
        <v>0</v>
      </c>
      <c r="AQ116" s="1053"/>
      <c r="AR116" s="1053"/>
      <c r="AS116" s="1053"/>
      <c r="AT116" s="1054"/>
      <c r="AU116" s="990"/>
      <c r="AV116" s="991"/>
      <c r="AW116" s="991"/>
      <c r="AX116" s="991"/>
      <c r="AY116" s="991"/>
      <c r="AZ116" s="1057" t="s">
        <v>476</v>
      </c>
      <c r="BA116" s="1058"/>
      <c r="BB116" s="1058"/>
      <c r="BC116" s="1058"/>
      <c r="BD116" s="1058"/>
      <c r="BE116" s="1058"/>
      <c r="BF116" s="1058"/>
      <c r="BG116" s="1058"/>
      <c r="BH116" s="1058"/>
      <c r="BI116" s="1058"/>
      <c r="BJ116" s="1058"/>
      <c r="BK116" s="1058"/>
      <c r="BL116" s="1058"/>
      <c r="BM116" s="1058"/>
      <c r="BN116" s="1058"/>
      <c r="BO116" s="1058"/>
      <c r="BP116" s="1059"/>
      <c r="BQ116" s="1009" t="s">
        <v>456</v>
      </c>
      <c r="BR116" s="1010"/>
      <c r="BS116" s="1010"/>
      <c r="BT116" s="1010"/>
      <c r="BU116" s="1010"/>
      <c r="BV116" s="1010" t="s">
        <v>451</v>
      </c>
      <c r="BW116" s="1010"/>
      <c r="BX116" s="1010"/>
      <c r="BY116" s="1010"/>
      <c r="BZ116" s="1010"/>
      <c r="CA116" s="1010" t="s">
        <v>460</v>
      </c>
      <c r="CB116" s="1010"/>
      <c r="CC116" s="1010"/>
      <c r="CD116" s="1010"/>
      <c r="CE116" s="1010"/>
      <c r="CF116" s="1004" t="s">
        <v>467</v>
      </c>
      <c r="CG116" s="1005"/>
      <c r="CH116" s="1005"/>
      <c r="CI116" s="1005"/>
      <c r="CJ116" s="1005"/>
      <c r="CK116" s="1035"/>
      <c r="CL116" s="1036"/>
      <c r="CM116" s="1006" t="s">
        <v>477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417</v>
      </c>
      <c r="DH116" s="1049"/>
      <c r="DI116" s="1049"/>
      <c r="DJ116" s="1049"/>
      <c r="DK116" s="1050"/>
      <c r="DL116" s="1051" t="s">
        <v>465</v>
      </c>
      <c r="DM116" s="1049"/>
      <c r="DN116" s="1049"/>
      <c r="DO116" s="1049"/>
      <c r="DP116" s="1050"/>
      <c r="DQ116" s="1051" t="s">
        <v>478</v>
      </c>
      <c r="DR116" s="1049"/>
      <c r="DS116" s="1049"/>
      <c r="DT116" s="1049"/>
      <c r="DU116" s="1050"/>
      <c r="DV116" s="1052" t="s">
        <v>467</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479</v>
      </c>
      <c r="Z117" s="976"/>
      <c r="AA117" s="1066">
        <v>22623387</v>
      </c>
      <c r="AB117" s="1067"/>
      <c r="AC117" s="1067"/>
      <c r="AD117" s="1067"/>
      <c r="AE117" s="1068"/>
      <c r="AF117" s="1069">
        <v>24681276</v>
      </c>
      <c r="AG117" s="1067"/>
      <c r="AH117" s="1067"/>
      <c r="AI117" s="1067"/>
      <c r="AJ117" s="1068"/>
      <c r="AK117" s="1069">
        <v>23472746</v>
      </c>
      <c r="AL117" s="1067"/>
      <c r="AM117" s="1067"/>
      <c r="AN117" s="1067"/>
      <c r="AO117" s="1068"/>
      <c r="AP117" s="1070"/>
      <c r="AQ117" s="1071"/>
      <c r="AR117" s="1071"/>
      <c r="AS117" s="1071"/>
      <c r="AT117" s="1072"/>
      <c r="AU117" s="990"/>
      <c r="AV117" s="991"/>
      <c r="AW117" s="991"/>
      <c r="AX117" s="991"/>
      <c r="AY117" s="991"/>
      <c r="AZ117" s="1057" t="s">
        <v>480</v>
      </c>
      <c r="BA117" s="1058"/>
      <c r="BB117" s="1058"/>
      <c r="BC117" s="1058"/>
      <c r="BD117" s="1058"/>
      <c r="BE117" s="1058"/>
      <c r="BF117" s="1058"/>
      <c r="BG117" s="1058"/>
      <c r="BH117" s="1058"/>
      <c r="BI117" s="1058"/>
      <c r="BJ117" s="1058"/>
      <c r="BK117" s="1058"/>
      <c r="BL117" s="1058"/>
      <c r="BM117" s="1058"/>
      <c r="BN117" s="1058"/>
      <c r="BO117" s="1058"/>
      <c r="BP117" s="1059"/>
      <c r="BQ117" s="1009" t="s">
        <v>417</v>
      </c>
      <c r="BR117" s="1010"/>
      <c r="BS117" s="1010"/>
      <c r="BT117" s="1010"/>
      <c r="BU117" s="1010"/>
      <c r="BV117" s="1010" t="s">
        <v>460</v>
      </c>
      <c r="BW117" s="1010"/>
      <c r="BX117" s="1010"/>
      <c r="BY117" s="1010"/>
      <c r="BZ117" s="1010"/>
      <c r="CA117" s="1010" t="s">
        <v>451</v>
      </c>
      <c r="CB117" s="1010"/>
      <c r="CC117" s="1010"/>
      <c r="CD117" s="1010"/>
      <c r="CE117" s="1010"/>
      <c r="CF117" s="1004" t="s">
        <v>451</v>
      </c>
      <c r="CG117" s="1005"/>
      <c r="CH117" s="1005"/>
      <c r="CI117" s="1005"/>
      <c r="CJ117" s="1005"/>
      <c r="CK117" s="1035"/>
      <c r="CL117" s="1036"/>
      <c r="CM117" s="1006" t="s">
        <v>481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451</v>
      </c>
      <c r="DH117" s="1049"/>
      <c r="DI117" s="1049"/>
      <c r="DJ117" s="1049"/>
      <c r="DK117" s="1050"/>
      <c r="DL117" s="1051" t="s">
        <v>417</v>
      </c>
      <c r="DM117" s="1049"/>
      <c r="DN117" s="1049"/>
      <c r="DO117" s="1049"/>
      <c r="DP117" s="1050"/>
      <c r="DQ117" s="1051" t="s">
        <v>451</v>
      </c>
      <c r="DR117" s="1049"/>
      <c r="DS117" s="1049"/>
      <c r="DT117" s="1049"/>
      <c r="DU117" s="1050"/>
      <c r="DV117" s="1052" t="s">
        <v>128</v>
      </c>
      <c r="DW117" s="1053"/>
      <c r="DX117" s="1053"/>
      <c r="DY117" s="1053"/>
      <c r="DZ117" s="1054"/>
    </row>
    <row r="118" spans="1:130" s="246" customFormat="1" ht="26.25" customHeight="1" x14ac:dyDescent="0.15">
      <c r="A118" s="994" t="s">
        <v>444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442</v>
      </c>
      <c r="AB118" s="975"/>
      <c r="AC118" s="975"/>
      <c r="AD118" s="975"/>
      <c r="AE118" s="976"/>
      <c r="AF118" s="974" t="s">
        <v>306</v>
      </c>
      <c r="AG118" s="975"/>
      <c r="AH118" s="975"/>
      <c r="AI118" s="975"/>
      <c r="AJ118" s="976"/>
      <c r="AK118" s="974" t="s">
        <v>305</v>
      </c>
      <c r="AL118" s="975"/>
      <c r="AM118" s="975"/>
      <c r="AN118" s="975"/>
      <c r="AO118" s="976"/>
      <c r="AP118" s="1061" t="s">
        <v>443</v>
      </c>
      <c r="AQ118" s="1062"/>
      <c r="AR118" s="1062"/>
      <c r="AS118" s="1062"/>
      <c r="AT118" s="1063"/>
      <c r="AU118" s="990"/>
      <c r="AV118" s="991"/>
      <c r="AW118" s="991"/>
      <c r="AX118" s="991"/>
      <c r="AY118" s="991"/>
      <c r="AZ118" s="1064" t="s">
        <v>482</v>
      </c>
      <c r="BA118" s="1055"/>
      <c r="BB118" s="1055"/>
      <c r="BC118" s="1055"/>
      <c r="BD118" s="1055"/>
      <c r="BE118" s="1055"/>
      <c r="BF118" s="1055"/>
      <c r="BG118" s="1055"/>
      <c r="BH118" s="1055"/>
      <c r="BI118" s="1055"/>
      <c r="BJ118" s="1055"/>
      <c r="BK118" s="1055"/>
      <c r="BL118" s="1055"/>
      <c r="BM118" s="1055"/>
      <c r="BN118" s="1055"/>
      <c r="BO118" s="1055"/>
      <c r="BP118" s="1056"/>
      <c r="BQ118" s="1087" t="s">
        <v>467</v>
      </c>
      <c r="BR118" s="1088"/>
      <c r="BS118" s="1088"/>
      <c r="BT118" s="1088"/>
      <c r="BU118" s="1088"/>
      <c r="BV118" s="1088" t="s">
        <v>469</v>
      </c>
      <c r="BW118" s="1088"/>
      <c r="BX118" s="1088"/>
      <c r="BY118" s="1088"/>
      <c r="BZ118" s="1088"/>
      <c r="CA118" s="1088" t="s">
        <v>417</v>
      </c>
      <c r="CB118" s="1088"/>
      <c r="CC118" s="1088"/>
      <c r="CD118" s="1088"/>
      <c r="CE118" s="1088"/>
      <c r="CF118" s="1004" t="s">
        <v>478</v>
      </c>
      <c r="CG118" s="1005"/>
      <c r="CH118" s="1005"/>
      <c r="CI118" s="1005"/>
      <c r="CJ118" s="1005"/>
      <c r="CK118" s="1035"/>
      <c r="CL118" s="1036"/>
      <c r="CM118" s="1006" t="s">
        <v>483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469</v>
      </c>
      <c r="DH118" s="1049"/>
      <c r="DI118" s="1049"/>
      <c r="DJ118" s="1049"/>
      <c r="DK118" s="1050"/>
      <c r="DL118" s="1051" t="s">
        <v>417</v>
      </c>
      <c r="DM118" s="1049"/>
      <c r="DN118" s="1049"/>
      <c r="DO118" s="1049"/>
      <c r="DP118" s="1050"/>
      <c r="DQ118" s="1051" t="s">
        <v>128</v>
      </c>
      <c r="DR118" s="1049"/>
      <c r="DS118" s="1049"/>
      <c r="DT118" s="1049"/>
      <c r="DU118" s="1050"/>
      <c r="DV118" s="1052" t="s">
        <v>478</v>
      </c>
      <c r="DW118" s="1053"/>
      <c r="DX118" s="1053"/>
      <c r="DY118" s="1053"/>
      <c r="DZ118" s="1054"/>
    </row>
    <row r="119" spans="1:130" s="246" customFormat="1" ht="26.25" customHeight="1" x14ac:dyDescent="0.15">
      <c r="A119" s="1148" t="s">
        <v>447</v>
      </c>
      <c r="B119" s="1034"/>
      <c r="C119" s="1013" t="s">
        <v>448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467</v>
      </c>
      <c r="AB119" s="982"/>
      <c r="AC119" s="982"/>
      <c r="AD119" s="982"/>
      <c r="AE119" s="983"/>
      <c r="AF119" s="984" t="s">
        <v>417</v>
      </c>
      <c r="AG119" s="982"/>
      <c r="AH119" s="982"/>
      <c r="AI119" s="982"/>
      <c r="AJ119" s="983"/>
      <c r="AK119" s="984" t="s">
        <v>451</v>
      </c>
      <c r="AL119" s="982"/>
      <c r="AM119" s="982"/>
      <c r="AN119" s="982"/>
      <c r="AO119" s="983"/>
      <c r="AP119" s="985" t="s">
        <v>465</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484</v>
      </c>
      <c r="BP119" s="1096"/>
      <c r="BQ119" s="1087">
        <v>287445693</v>
      </c>
      <c r="BR119" s="1088"/>
      <c r="BS119" s="1088"/>
      <c r="BT119" s="1088"/>
      <c r="BU119" s="1088"/>
      <c r="BV119" s="1088">
        <v>287000844</v>
      </c>
      <c r="BW119" s="1088"/>
      <c r="BX119" s="1088"/>
      <c r="BY119" s="1088"/>
      <c r="BZ119" s="1088"/>
      <c r="CA119" s="1088">
        <v>285957143</v>
      </c>
      <c r="CB119" s="1088"/>
      <c r="CC119" s="1088"/>
      <c r="CD119" s="1088"/>
      <c r="CE119" s="1088"/>
      <c r="CF119" s="1089"/>
      <c r="CG119" s="1090"/>
      <c r="CH119" s="1090"/>
      <c r="CI119" s="1090"/>
      <c r="CJ119" s="1091"/>
      <c r="CK119" s="1037"/>
      <c r="CL119" s="1038"/>
      <c r="CM119" s="1092" t="s">
        <v>485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128</v>
      </c>
      <c r="DH119" s="1074"/>
      <c r="DI119" s="1074"/>
      <c r="DJ119" s="1074"/>
      <c r="DK119" s="1075"/>
      <c r="DL119" s="1073">
        <v>13</v>
      </c>
      <c r="DM119" s="1074"/>
      <c r="DN119" s="1074"/>
      <c r="DO119" s="1074"/>
      <c r="DP119" s="1075"/>
      <c r="DQ119" s="1073">
        <v>7</v>
      </c>
      <c r="DR119" s="1074"/>
      <c r="DS119" s="1074"/>
      <c r="DT119" s="1074"/>
      <c r="DU119" s="1075"/>
      <c r="DV119" s="1076">
        <v>0</v>
      </c>
      <c r="DW119" s="1077"/>
      <c r="DX119" s="1077"/>
      <c r="DY119" s="1077"/>
      <c r="DZ119" s="1078"/>
    </row>
    <row r="120" spans="1:130" s="246" customFormat="1" ht="26.25" customHeight="1" x14ac:dyDescent="0.15">
      <c r="A120" s="1149"/>
      <c r="B120" s="1036"/>
      <c r="C120" s="1006" t="s">
        <v>455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451</v>
      </c>
      <c r="AG120" s="1049"/>
      <c r="AH120" s="1049"/>
      <c r="AI120" s="1049"/>
      <c r="AJ120" s="1050"/>
      <c r="AK120" s="1051" t="s">
        <v>417</v>
      </c>
      <c r="AL120" s="1049"/>
      <c r="AM120" s="1049"/>
      <c r="AN120" s="1049"/>
      <c r="AO120" s="1050"/>
      <c r="AP120" s="1052" t="s">
        <v>417</v>
      </c>
      <c r="AQ120" s="1053"/>
      <c r="AR120" s="1053"/>
      <c r="AS120" s="1053"/>
      <c r="AT120" s="1054"/>
      <c r="AU120" s="1079" t="s">
        <v>486</v>
      </c>
      <c r="AV120" s="1080"/>
      <c r="AW120" s="1080"/>
      <c r="AX120" s="1080"/>
      <c r="AY120" s="1081"/>
      <c r="AZ120" s="1030" t="s">
        <v>487</v>
      </c>
      <c r="BA120" s="979"/>
      <c r="BB120" s="979"/>
      <c r="BC120" s="979"/>
      <c r="BD120" s="979"/>
      <c r="BE120" s="979"/>
      <c r="BF120" s="979"/>
      <c r="BG120" s="979"/>
      <c r="BH120" s="979"/>
      <c r="BI120" s="979"/>
      <c r="BJ120" s="979"/>
      <c r="BK120" s="979"/>
      <c r="BL120" s="979"/>
      <c r="BM120" s="979"/>
      <c r="BN120" s="979"/>
      <c r="BO120" s="979"/>
      <c r="BP120" s="980"/>
      <c r="BQ120" s="1016">
        <v>19481217</v>
      </c>
      <c r="BR120" s="1017"/>
      <c r="BS120" s="1017"/>
      <c r="BT120" s="1017"/>
      <c r="BU120" s="1017"/>
      <c r="BV120" s="1017">
        <v>15820571</v>
      </c>
      <c r="BW120" s="1017"/>
      <c r="BX120" s="1017"/>
      <c r="BY120" s="1017"/>
      <c r="BZ120" s="1017"/>
      <c r="CA120" s="1017">
        <v>12484847</v>
      </c>
      <c r="CB120" s="1017"/>
      <c r="CC120" s="1017"/>
      <c r="CD120" s="1017"/>
      <c r="CE120" s="1017"/>
      <c r="CF120" s="1031">
        <v>18.3</v>
      </c>
      <c r="CG120" s="1032"/>
      <c r="CH120" s="1032"/>
      <c r="CI120" s="1032"/>
      <c r="CJ120" s="1032"/>
      <c r="CK120" s="1097" t="s">
        <v>488</v>
      </c>
      <c r="CL120" s="1098"/>
      <c r="CM120" s="1098"/>
      <c r="CN120" s="1098"/>
      <c r="CO120" s="1099"/>
      <c r="CP120" s="1105" t="s">
        <v>489</v>
      </c>
      <c r="CQ120" s="1106"/>
      <c r="CR120" s="1106"/>
      <c r="CS120" s="1106"/>
      <c r="CT120" s="1106"/>
      <c r="CU120" s="1106"/>
      <c r="CV120" s="1106"/>
      <c r="CW120" s="1106"/>
      <c r="CX120" s="1106"/>
      <c r="CY120" s="1106"/>
      <c r="CZ120" s="1106"/>
      <c r="DA120" s="1106"/>
      <c r="DB120" s="1106"/>
      <c r="DC120" s="1106"/>
      <c r="DD120" s="1106"/>
      <c r="DE120" s="1106"/>
      <c r="DF120" s="1107"/>
      <c r="DG120" s="1016" t="s">
        <v>417</v>
      </c>
      <c r="DH120" s="1017"/>
      <c r="DI120" s="1017"/>
      <c r="DJ120" s="1017"/>
      <c r="DK120" s="1017"/>
      <c r="DL120" s="1017" t="s">
        <v>417</v>
      </c>
      <c r="DM120" s="1017"/>
      <c r="DN120" s="1017"/>
      <c r="DO120" s="1017"/>
      <c r="DP120" s="1017"/>
      <c r="DQ120" s="1017">
        <v>85057090</v>
      </c>
      <c r="DR120" s="1017"/>
      <c r="DS120" s="1017"/>
      <c r="DT120" s="1017"/>
      <c r="DU120" s="1017"/>
      <c r="DV120" s="1018">
        <v>125</v>
      </c>
      <c r="DW120" s="1018"/>
      <c r="DX120" s="1018"/>
      <c r="DY120" s="1018"/>
      <c r="DZ120" s="1019"/>
    </row>
    <row r="121" spans="1:130" s="246" customFormat="1" ht="26.25" customHeight="1" x14ac:dyDescent="0.15">
      <c r="A121" s="1149"/>
      <c r="B121" s="1036"/>
      <c r="C121" s="1057" t="s">
        <v>490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451</v>
      </c>
      <c r="AB121" s="1049"/>
      <c r="AC121" s="1049"/>
      <c r="AD121" s="1049"/>
      <c r="AE121" s="1050"/>
      <c r="AF121" s="1051" t="s">
        <v>478</v>
      </c>
      <c r="AG121" s="1049"/>
      <c r="AH121" s="1049"/>
      <c r="AI121" s="1049"/>
      <c r="AJ121" s="1050"/>
      <c r="AK121" s="1051" t="s">
        <v>451</v>
      </c>
      <c r="AL121" s="1049"/>
      <c r="AM121" s="1049"/>
      <c r="AN121" s="1049"/>
      <c r="AO121" s="1050"/>
      <c r="AP121" s="1052" t="s">
        <v>417</v>
      </c>
      <c r="AQ121" s="1053"/>
      <c r="AR121" s="1053"/>
      <c r="AS121" s="1053"/>
      <c r="AT121" s="1054"/>
      <c r="AU121" s="1082"/>
      <c r="AV121" s="1083"/>
      <c r="AW121" s="1083"/>
      <c r="AX121" s="1083"/>
      <c r="AY121" s="1084"/>
      <c r="AZ121" s="1039" t="s">
        <v>491</v>
      </c>
      <c r="BA121" s="1040"/>
      <c r="BB121" s="1040"/>
      <c r="BC121" s="1040"/>
      <c r="BD121" s="1040"/>
      <c r="BE121" s="1040"/>
      <c r="BF121" s="1040"/>
      <c r="BG121" s="1040"/>
      <c r="BH121" s="1040"/>
      <c r="BI121" s="1040"/>
      <c r="BJ121" s="1040"/>
      <c r="BK121" s="1040"/>
      <c r="BL121" s="1040"/>
      <c r="BM121" s="1040"/>
      <c r="BN121" s="1040"/>
      <c r="BO121" s="1040"/>
      <c r="BP121" s="1041"/>
      <c r="BQ121" s="1009">
        <v>47645381</v>
      </c>
      <c r="BR121" s="1010"/>
      <c r="BS121" s="1010"/>
      <c r="BT121" s="1010"/>
      <c r="BU121" s="1010"/>
      <c r="BV121" s="1010">
        <v>46518579</v>
      </c>
      <c r="BW121" s="1010"/>
      <c r="BX121" s="1010"/>
      <c r="BY121" s="1010"/>
      <c r="BZ121" s="1010"/>
      <c r="CA121" s="1010">
        <v>44106624</v>
      </c>
      <c r="CB121" s="1010"/>
      <c r="CC121" s="1010"/>
      <c r="CD121" s="1010"/>
      <c r="CE121" s="1010"/>
      <c r="CF121" s="1004">
        <v>64.8</v>
      </c>
      <c r="CG121" s="1005"/>
      <c r="CH121" s="1005"/>
      <c r="CI121" s="1005"/>
      <c r="CJ121" s="1005"/>
      <c r="CK121" s="1100"/>
      <c r="CL121" s="1101"/>
      <c r="CM121" s="1101"/>
      <c r="CN121" s="1101"/>
      <c r="CO121" s="1102"/>
      <c r="CP121" s="1110" t="s">
        <v>492</v>
      </c>
      <c r="CQ121" s="1111"/>
      <c r="CR121" s="1111"/>
      <c r="CS121" s="1111"/>
      <c r="CT121" s="1111"/>
      <c r="CU121" s="1111"/>
      <c r="CV121" s="1111"/>
      <c r="CW121" s="1111"/>
      <c r="CX121" s="1111"/>
      <c r="CY121" s="1111"/>
      <c r="CZ121" s="1111"/>
      <c r="DA121" s="1111"/>
      <c r="DB121" s="1111"/>
      <c r="DC121" s="1111"/>
      <c r="DD121" s="1111"/>
      <c r="DE121" s="1111"/>
      <c r="DF121" s="1112"/>
      <c r="DG121" s="1009">
        <v>4625570</v>
      </c>
      <c r="DH121" s="1010"/>
      <c r="DI121" s="1010"/>
      <c r="DJ121" s="1010"/>
      <c r="DK121" s="1010"/>
      <c r="DL121" s="1010">
        <v>3549810</v>
      </c>
      <c r="DM121" s="1010"/>
      <c r="DN121" s="1010"/>
      <c r="DO121" s="1010"/>
      <c r="DP121" s="1010"/>
      <c r="DQ121" s="1010">
        <v>2474050</v>
      </c>
      <c r="DR121" s="1010"/>
      <c r="DS121" s="1010"/>
      <c r="DT121" s="1010"/>
      <c r="DU121" s="1010"/>
      <c r="DV121" s="1011">
        <v>3.6</v>
      </c>
      <c r="DW121" s="1011"/>
      <c r="DX121" s="1011"/>
      <c r="DY121" s="1011"/>
      <c r="DZ121" s="1012"/>
    </row>
    <row r="122" spans="1:130" s="246" customFormat="1" ht="26.25" customHeight="1" x14ac:dyDescent="0.15">
      <c r="A122" s="1149"/>
      <c r="B122" s="1036"/>
      <c r="C122" s="1006" t="s">
        <v>471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417</v>
      </c>
      <c r="AG122" s="1049"/>
      <c r="AH122" s="1049"/>
      <c r="AI122" s="1049"/>
      <c r="AJ122" s="1050"/>
      <c r="AK122" s="1051" t="s">
        <v>451</v>
      </c>
      <c r="AL122" s="1049"/>
      <c r="AM122" s="1049"/>
      <c r="AN122" s="1049"/>
      <c r="AO122" s="1050"/>
      <c r="AP122" s="1052" t="s">
        <v>460</v>
      </c>
      <c r="AQ122" s="1053"/>
      <c r="AR122" s="1053"/>
      <c r="AS122" s="1053"/>
      <c r="AT122" s="1054"/>
      <c r="AU122" s="1082"/>
      <c r="AV122" s="1083"/>
      <c r="AW122" s="1083"/>
      <c r="AX122" s="1083"/>
      <c r="AY122" s="1084"/>
      <c r="AZ122" s="1064" t="s">
        <v>493</v>
      </c>
      <c r="BA122" s="1055"/>
      <c r="BB122" s="1055"/>
      <c r="BC122" s="1055"/>
      <c r="BD122" s="1055"/>
      <c r="BE122" s="1055"/>
      <c r="BF122" s="1055"/>
      <c r="BG122" s="1055"/>
      <c r="BH122" s="1055"/>
      <c r="BI122" s="1055"/>
      <c r="BJ122" s="1055"/>
      <c r="BK122" s="1055"/>
      <c r="BL122" s="1055"/>
      <c r="BM122" s="1055"/>
      <c r="BN122" s="1055"/>
      <c r="BO122" s="1055"/>
      <c r="BP122" s="1056"/>
      <c r="BQ122" s="1087">
        <v>147201669</v>
      </c>
      <c r="BR122" s="1088"/>
      <c r="BS122" s="1088"/>
      <c r="BT122" s="1088"/>
      <c r="BU122" s="1088"/>
      <c r="BV122" s="1088">
        <v>145100051</v>
      </c>
      <c r="BW122" s="1088"/>
      <c r="BX122" s="1088"/>
      <c r="BY122" s="1088"/>
      <c r="BZ122" s="1088"/>
      <c r="CA122" s="1088">
        <v>148884821</v>
      </c>
      <c r="CB122" s="1088"/>
      <c r="CC122" s="1088"/>
      <c r="CD122" s="1088"/>
      <c r="CE122" s="1088"/>
      <c r="CF122" s="1108">
        <v>218.7</v>
      </c>
      <c r="CG122" s="1109"/>
      <c r="CH122" s="1109"/>
      <c r="CI122" s="1109"/>
      <c r="CJ122" s="1109"/>
      <c r="CK122" s="1100"/>
      <c r="CL122" s="1101"/>
      <c r="CM122" s="1101"/>
      <c r="CN122" s="1101"/>
      <c r="CO122" s="1102"/>
      <c r="CP122" s="1110" t="s">
        <v>494</v>
      </c>
      <c r="CQ122" s="1111"/>
      <c r="CR122" s="1111"/>
      <c r="CS122" s="1111"/>
      <c r="CT122" s="1111"/>
      <c r="CU122" s="1111"/>
      <c r="CV122" s="1111"/>
      <c r="CW122" s="1111"/>
      <c r="CX122" s="1111"/>
      <c r="CY122" s="1111"/>
      <c r="CZ122" s="1111"/>
      <c r="DA122" s="1111"/>
      <c r="DB122" s="1111"/>
      <c r="DC122" s="1111"/>
      <c r="DD122" s="1111"/>
      <c r="DE122" s="1111"/>
      <c r="DF122" s="1112"/>
      <c r="DG122" s="1009">
        <v>785219</v>
      </c>
      <c r="DH122" s="1010"/>
      <c r="DI122" s="1010"/>
      <c r="DJ122" s="1010"/>
      <c r="DK122" s="1010"/>
      <c r="DL122" s="1010">
        <v>747307</v>
      </c>
      <c r="DM122" s="1010"/>
      <c r="DN122" s="1010"/>
      <c r="DO122" s="1010"/>
      <c r="DP122" s="1010"/>
      <c r="DQ122" s="1010">
        <v>719684</v>
      </c>
      <c r="DR122" s="1010"/>
      <c r="DS122" s="1010"/>
      <c r="DT122" s="1010"/>
      <c r="DU122" s="1010"/>
      <c r="DV122" s="1011">
        <v>1.1000000000000001</v>
      </c>
      <c r="DW122" s="1011"/>
      <c r="DX122" s="1011"/>
      <c r="DY122" s="1011"/>
      <c r="DZ122" s="1012"/>
    </row>
    <row r="123" spans="1:130" s="246" customFormat="1" ht="26.25" customHeight="1" x14ac:dyDescent="0.15">
      <c r="A123" s="1149"/>
      <c r="B123" s="1036"/>
      <c r="C123" s="1006" t="s">
        <v>477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417</v>
      </c>
      <c r="AB123" s="1049"/>
      <c r="AC123" s="1049"/>
      <c r="AD123" s="1049"/>
      <c r="AE123" s="1050"/>
      <c r="AF123" s="1051" t="s">
        <v>451</v>
      </c>
      <c r="AG123" s="1049"/>
      <c r="AH123" s="1049"/>
      <c r="AI123" s="1049"/>
      <c r="AJ123" s="1050"/>
      <c r="AK123" s="1051" t="s">
        <v>465</v>
      </c>
      <c r="AL123" s="1049"/>
      <c r="AM123" s="1049"/>
      <c r="AN123" s="1049"/>
      <c r="AO123" s="1050"/>
      <c r="AP123" s="1052" t="s">
        <v>467</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495</v>
      </c>
      <c r="BP123" s="1096"/>
      <c r="BQ123" s="1155">
        <v>214328267</v>
      </c>
      <c r="BR123" s="1156"/>
      <c r="BS123" s="1156"/>
      <c r="BT123" s="1156"/>
      <c r="BU123" s="1156"/>
      <c r="BV123" s="1156">
        <v>207439201</v>
      </c>
      <c r="BW123" s="1156"/>
      <c r="BX123" s="1156"/>
      <c r="BY123" s="1156"/>
      <c r="BZ123" s="1156"/>
      <c r="CA123" s="1156">
        <v>205476292</v>
      </c>
      <c r="CB123" s="1156"/>
      <c r="CC123" s="1156"/>
      <c r="CD123" s="1156"/>
      <c r="CE123" s="1156"/>
      <c r="CF123" s="1089"/>
      <c r="CG123" s="1090"/>
      <c r="CH123" s="1090"/>
      <c r="CI123" s="1090"/>
      <c r="CJ123" s="1091"/>
      <c r="CK123" s="1100"/>
      <c r="CL123" s="1101"/>
      <c r="CM123" s="1101"/>
      <c r="CN123" s="1101"/>
      <c r="CO123" s="1102"/>
      <c r="CP123" s="1110" t="s">
        <v>496</v>
      </c>
      <c r="CQ123" s="1111"/>
      <c r="CR123" s="1111"/>
      <c r="CS123" s="1111"/>
      <c r="CT123" s="1111"/>
      <c r="CU123" s="1111"/>
      <c r="CV123" s="1111"/>
      <c r="CW123" s="1111"/>
      <c r="CX123" s="1111"/>
      <c r="CY123" s="1111"/>
      <c r="CZ123" s="1111"/>
      <c r="DA123" s="1111"/>
      <c r="DB123" s="1111"/>
      <c r="DC123" s="1111"/>
      <c r="DD123" s="1111"/>
      <c r="DE123" s="1111"/>
      <c r="DF123" s="1112"/>
      <c r="DG123" s="1048">
        <v>662380</v>
      </c>
      <c r="DH123" s="1049"/>
      <c r="DI123" s="1049"/>
      <c r="DJ123" s="1049"/>
      <c r="DK123" s="1050"/>
      <c r="DL123" s="1051">
        <v>619424</v>
      </c>
      <c r="DM123" s="1049"/>
      <c r="DN123" s="1049"/>
      <c r="DO123" s="1049"/>
      <c r="DP123" s="1050"/>
      <c r="DQ123" s="1051">
        <v>586653</v>
      </c>
      <c r="DR123" s="1049"/>
      <c r="DS123" s="1049"/>
      <c r="DT123" s="1049"/>
      <c r="DU123" s="1050"/>
      <c r="DV123" s="1052">
        <v>0.9</v>
      </c>
      <c r="DW123" s="1053"/>
      <c r="DX123" s="1053"/>
      <c r="DY123" s="1053"/>
      <c r="DZ123" s="1054"/>
    </row>
    <row r="124" spans="1:130" s="246" customFormat="1" ht="26.25" customHeight="1" thickBot="1" x14ac:dyDescent="0.2">
      <c r="A124" s="1149"/>
      <c r="B124" s="1036"/>
      <c r="C124" s="1006" t="s">
        <v>481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417</v>
      </c>
      <c r="AG124" s="1049"/>
      <c r="AH124" s="1049"/>
      <c r="AI124" s="1049"/>
      <c r="AJ124" s="1050"/>
      <c r="AK124" s="1051" t="s">
        <v>128</v>
      </c>
      <c r="AL124" s="1049"/>
      <c r="AM124" s="1049"/>
      <c r="AN124" s="1049"/>
      <c r="AO124" s="1050"/>
      <c r="AP124" s="1052" t="s">
        <v>451</v>
      </c>
      <c r="AQ124" s="1053"/>
      <c r="AR124" s="1053"/>
      <c r="AS124" s="1053"/>
      <c r="AT124" s="1054"/>
      <c r="AU124" s="1151" t="s">
        <v>497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108.4</v>
      </c>
      <c r="BR124" s="1118"/>
      <c r="BS124" s="1118"/>
      <c r="BT124" s="1118"/>
      <c r="BU124" s="1118"/>
      <c r="BV124" s="1118">
        <v>118.7</v>
      </c>
      <c r="BW124" s="1118"/>
      <c r="BX124" s="1118"/>
      <c r="BY124" s="1118"/>
      <c r="BZ124" s="1118"/>
      <c r="CA124" s="1118">
        <v>118.2</v>
      </c>
      <c r="CB124" s="1118"/>
      <c r="CC124" s="1118"/>
      <c r="CD124" s="1118"/>
      <c r="CE124" s="1118"/>
      <c r="CF124" s="1119"/>
      <c r="CG124" s="1120"/>
      <c r="CH124" s="1120"/>
      <c r="CI124" s="1120"/>
      <c r="CJ124" s="1121"/>
      <c r="CK124" s="1103"/>
      <c r="CL124" s="1103"/>
      <c r="CM124" s="1103"/>
      <c r="CN124" s="1103"/>
      <c r="CO124" s="1104"/>
      <c r="CP124" s="1110" t="s">
        <v>498</v>
      </c>
      <c r="CQ124" s="1111"/>
      <c r="CR124" s="1111"/>
      <c r="CS124" s="1111"/>
      <c r="CT124" s="1111"/>
      <c r="CU124" s="1111"/>
      <c r="CV124" s="1111"/>
      <c r="CW124" s="1111"/>
      <c r="CX124" s="1111"/>
      <c r="CY124" s="1111"/>
      <c r="CZ124" s="1111"/>
      <c r="DA124" s="1111"/>
      <c r="DB124" s="1111"/>
      <c r="DC124" s="1111"/>
      <c r="DD124" s="1111"/>
      <c r="DE124" s="1111"/>
      <c r="DF124" s="1112"/>
      <c r="DG124" s="1095">
        <v>86640491</v>
      </c>
      <c r="DH124" s="1074"/>
      <c r="DI124" s="1074"/>
      <c r="DJ124" s="1074"/>
      <c r="DK124" s="1075"/>
      <c r="DL124" s="1073">
        <v>86668942</v>
      </c>
      <c r="DM124" s="1074"/>
      <c r="DN124" s="1074"/>
      <c r="DO124" s="1074"/>
      <c r="DP124" s="1075"/>
      <c r="DQ124" s="1073">
        <v>357646</v>
      </c>
      <c r="DR124" s="1074"/>
      <c r="DS124" s="1074"/>
      <c r="DT124" s="1074"/>
      <c r="DU124" s="1075"/>
      <c r="DV124" s="1076">
        <v>0.5</v>
      </c>
      <c r="DW124" s="1077"/>
      <c r="DX124" s="1077"/>
      <c r="DY124" s="1077"/>
      <c r="DZ124" s="1078"/>
    </row>
    <row r="125" spans="1:130" s="246" customFormat="1" ht="26.25" customHeight="1" x14ac:dyDescent="0.15">
      <c r="A125" s="1149"/>
      <c r="B125" s="1036"/>
      <c r="C125" s="1006" t="s">
        <v>483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460</v>
      </c>
      <c r="AB125" s="1049"/>
      <c r="AC125" s="1049"/>
      <c r="AD125" s="1049"/>
      <c r="AE125" s="1050"/>
      <c r="AF125" s="1051" t="s">
        <v>417</v>
      </c>
      <c r="AG125" s="1049"/>
      <c r="AH125" s="1049"/>
      <c r="AI125" s="1049"/>
      <c r="AJ125" s="1050"/>
      <c r="AK125" s="1051" t="s">
        <v>460</v>
      </c>
      <c r="AL125" s="1049"/>
      <c r="AM125" s="1049"/>
      <c r="AN125" s="1049"/>
      <c r="AO125" s="1050"/>
      <c r="AP125" s="1052" t="s">
        <v>465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499</v>
      </c>
      <c r="CL125" s="1098"/>
      <c r="CM125" s="1098"/>
      <c r="CN125" s="1098"/>
      <c r="CO125" s="1099"/>
      <c r="CP125" s="1030" t="s">
        <v>500</v>
      </c>
      <c r="CQ125" s="979"/>
      <c r="CR125" s="979"/>
      <c r="CS125" s="979"/>
      <c r="CT125" s="979"/>
      <c r="CU125" s="979"/>
      <c r="CV125" s="979"/>
      <c r="CW125" s="979"/>
      <c r="CX125" s="979"/>
      <c r="CY125" s="979"/>
      <c r="CZ125" s="979"/>
      <c r="DA125" s="979"/>
      <c r="DB125" s="979"/>
      <c r="DC125" s="979"/>
      <c r="DD125" s="979"/>
      <c r="DE125" s="979"/>
      <c r="DF125" s="980"/>
      <c r="DG125" s="1016" t="s">
        <v>460</v>
      </c>
      <c r="DH125" s="1017"/>
      <c r="DI125" s="1017"/>
      <c r="DJ125" s="1017"/>
      <c r="DK125" s="1017"/>
      <c r="DL125" s="1017" t="s">
        <v>450</v>
      </c>
      <c r="DM125" s="1017"/>
      <c r="DN125" s="1017"/>
      <c r="DO125" s="1017"/>
      <c r="DP125" s="1017"/>
      <c r="DQ125" s="1017" t="s">
        <v>417</v>
      </c>
      <c r="DR125" s="1017"/>
      <c r="DS125" s="1017"/>
      <c r="DT125" s="1017"/>
      <c r="DU125" s="1017"/>
      <c r="DV125" s="1018" t="s">
        <v>460</v>
      </c>
      <c r="DW125" s="1018"/>
      <c r="DX125" s="1018"/>
      <c r="DY125" s="1018"/>
      <c r="DZ125" s="1019"/>
    </row>
    <row r="126" spans="1:130" s="246" customFormat="1" ht="26.25" customHeight="1" thickBot="1" x14ac:dyDescent="0.2">
      <c r="A126" s="1149"/>
      <c r="B126" s="1036"/>
      <c r="C126" s="1006" t="s">
        <v>485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460</v>
      </c>
      <c r="AB126" s="1049"/>
      <c r="AC126" s="1049"/>
      <c r="AD126" s="1049"/>
      <c r="AE126" s="1050"/>
      <c r="AF126" s="1051" t="s">
        <v>460</v>
      </c>
      <c r="AG126" s="1049"/>
      <c r="AH126" s="1049"/>
      <c r="AI126" s="1049"/>
      <c r="AJ126" s="1050"/>
      <c r="AK126" s="1051" t="s">
        <v>417</v>
      </c>
      <c r="AL126" s="1049"/>
      <c r="AM126" s="1049"/>
      <c r="AN126" s="1049"/>
      <c r="AO126" s="1050"/>
      <c r="AP126" s="1052" t="s">
        <v>460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501</v>
      </c>
      <c r="CQ126" s="1040"/>
      <c r="CR126" s="1040"/>
      <c r="CS126" s="1040"/>
      <c r="CT126" s="1040"/>
      <c r="CU126" s="1040"/>
      <c r="CV126" s="1040"/>
      <c r="CW126" s="1040"/>
      <c r="CX126" s="1040"/>
      <c r="CY126" s="1040"/>
      <c r="CZ126" s="1040"/>
      <c r="DA126" s="1040"/>
      <c r="DB126" s="1040"/>
      <c r="DC126" s="1040"/>
      <c r="DD126" s="1040"/>
      <c r="DE126" s="1040"/>
      <c r="DF126" s="1041"/>
      <c r="DG126" s="1009" t="s">
        <v>460</v>
      </c>
      <c r="DH126" s="1010"/>
      <c r="DI126" s="1010"/>
      <c r="DJ126" s="1010"/>
      <c r="DK126" s="1010"/>
      <c r="DL126" s="1010" t="s">
        <v>465</v>
      </c>
      <c r="DM126" s="1010"/>
      <c r="DN126" s="1010"/>
      <c r="DO126" s="1010"/>
      <c r="DP126" s="1010"/>
      <c r="DQ126" s="1010" t="s">
        <v>460</v>
      </c>
      <c r="DR126" s="1010"/>
      <c r="DS126" s="1010"/>
      <c r="DT126" s="1010"/>
      <c r="DU126" s="1010"/>
      <c r="DV126" s="1011" t="s">
        <v>465</v>
      </c>
      <c r="DW126" s="1011"/>
      <c r="DX126" s="1011"/>
      <c r="DY126" s="1011"/>
      <c r="DZ126" s="1012"/>
    </row>
    <row r="127" spans="1:130" s="246" customFormat="1" ht="26.25" customHeight="1" x14ac:dyDescent="0.15">
      <c r="A127" s="1150"/>
      <c r="B127" s="1038"/>
      <c r="C127" s="1092" t="s">
        <v>502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9993</v>
      </c>
      <c r="AB127" s="1049"/>
      <c r="AC127" s="1049"/>
      <c r="AD127" s="1049"/>
      <c r="AE127" s="1050"/>
      <c r="AF127" s="1051">
        <v>5724</v>
      </c>
      <c r="AG127" s="1049"/>
      <c r="AH127" s="1049"/>
      <c r="AI127" s="1049"/>
      <c r="AJ127" s="1050"/>
      <c r="AK127" s="1051">
        <v>2430</v>
      </c>
      <c r="AL127" s="1049"/>
      <c r="AM127" s="1049"/>
      <c r="AN127" s="1049"/>
      <c r="AO127" s="1050"/>
      <c r="AP127" s="1052">
        <v>0</v>
      </c>
      <c r="AQ127" s="1053"/>
      <c r="AR127" s="1053"/>
      <c r="AS127" s="1053"/>
      <c r="AT127" s="1054"/>
      <c r="AU127" s="282"/>
      <c r="AV127" s="282"/>
      <c r="AW127" s="282"/>
      <c r="AX127" s="1122" t="s">
        <v>503</v>
      </c>
      <c r="AY127" s="1123"/>
      <c r="AZ127" s="1123"/>
      <c r="BA127" s="1123"/>
      <c r="BB127" s="1123"/>
      <c r="BC127" s="1123"/>
      <c r="BD127" s="1123"/>
      <c r="BE127" s="1124"/>
      <c r="BF127" s="1125" t="s">
        <v>504</v>
      </c>
      <c r="BG127" s="1123"/>
      <c r="BH127" s="1123"/>
      <c r="BI127" s="1123"/>
      <c r="BJ127" s="1123"/>
      <c r="BK127" s="1123"/>
      <c r="BL127" s="1124"/>
      <c r="BM127" s="1125" t="s">
        <v>505</v>
      </c>
      <c r="BN127" s="1123"/>
      <c r="BO127" s="1123"/>
      <c r="BP127" s="1123"/>
      <c r="BQ127" s="1123"/>
      <c r="BR127" s="1123"/>
      <c r="BS127" s="1124"/>
      <c r="BT127" s="1125" t="s">
        <v>506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507</v>
      </c>
      <c r="CQ127" s="1040"/>
      <c r="CR127" s="1040"/>
      <c r="CS127" s="1040"/>
      <c r="CT127" s="1040"/>
      <c r="CU127" s="1040"/>
      <c r="CV127" s="1040"/>
      <c r="CW127" s="1040"/>
      <c r="CX127" s="1040"/>
      <c r="CY127" s="1040"/>
      <c r="CZ127" s="1040"/>
      <c r="DA127" s="1040"/>
      <c r="DB127" s="1040"/>
      <c r="DC127" s="1040"/>
      <c r="DD127" s="1040"/>
      <c r="DE127" s="1040"/>
      <c r="DF127" s="1041"/>
      <c r="DG127" s="1009" t="s">
        <v>460</v>
      </c>
      <c r="DH127" s="1010"/>
      <c r="DI127" s="1010"/>
      <c r="DJ127" s="1010"/>
      <c r="DK127" s="1010"/>
      <c r="DL127" s="1010" t="s">
        <v>460</v>
      </c>
      <c r="DM127" s="1010"/>
      <c r="DN127" s="1010"/>
      <c r="DO127" s="1010"/>
      <c r="DP127" s="1010"/>
      <c r="DQ127" s="1010" t="s">
        <v>460</v>
      </c>
      <c r="DR127" s="1010"/>
      <c r="DS127" s="1010"/>
      <c r="DT127" s="1010"/>
      <c r="DU127" s="1010"/>
      <c r="DV127" s="1011" t="s">
        <v>465</v>
      </c>
      <c r="DW127" s="1011"/>
      <c r="DX127" s="1011"/>
      <c r="DY127" s="1011"/>
      <c r="DZ127" s="1012"/>
    </row>
    <row r="128" spans="1:130" s="246" customFormat="1" ht="26.25" customHeight="1" thickBot="1" x14ac:dyDescent="0.2">
      <c r="A128" s="1133" t="s">
        <v>508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509</v>
      </c>
      <c r="X128" s="1135"/>
      <c r="Y128" s="1135"/>
      <c r="Z128" s="1136"/>
      <c r="AA128" s="1137">
        <v>4158262</v>
      </c>
      <c r="AB128" s="1138"/>
      <c r="AC128" s="1138"/>
      <c r="AD128" s="1138"/>
      <c r="AE128" s="1139"/>
      <c r="AF128" s="1140">
        <v>5942110</v>
      </c>
      <c r="AG128" s="1138"/>
      <c r="AH128" s="1138"/>
      <c r="AI128" s="1138"/>
      <c r="AJ128" s="1139"/>
      <c r="AK128" s="1140">
        <v>4489419</v>
      </c>
      <c r="AL128" s="1138"/>
      <c r="AM128" s="1138"/>
      <c r="AN128" s="1138"/>
      <c r="AO128" s="1139"/>
      <c r="AP128" s="1141"/>
      <c r="AQ128" s="1142"/>
      <c r="AR128" s="1142"/>
      <c r="AS128" s="1142"/>
      <c r="AT128" s="1143"/>
      <c r="AU128" s="282"/>
      <c r="AV128" s="282"/>
      <c r="AW128" s="282"/>
      <c r="AX128" s="978" t="s">
        <v>510</v>
      </c>
      <c r="AY128" s="979"/>
      <c r="AZ128" s="979"/>
      <c r="BA128" s="979"/>
      <c r="BB128" s="979"/>
      <c r="BC128" s="979"/>
      <c r="BD128" s="979"/>
      <c r="BE128" s="980"/>
      <c r="BF128" s="1144" t="s">
        <v>451</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511</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512</v>
      </c>
      <c r="DM128" s="1130"/>
      <c r="DN128" s="1130"/>
      <c r="DO128" s="1130"/>
      <c r="DP128" s="1130"/>
      <c r="DQ128" s="1130" t="s">
        <v>512</v>
      </c>
      <c r="DR128" s="1130"/>
      <c r="DS128" s="1130"/>
      <c r="DT128" s="1130"/>
      <c r="DU128" s="1130"/>
      <c r="DV128" s="1131" t="s">
        <v>128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513</v>
      </c>
      <c r="X129" s="1164"/>
      <c r="Y129" s="1164"/>
      <c r="Z129" s="1165"/>
      <c r="AA129" s="1048">
        <v>78143294</v>
      </c>
      <c r="AB129" s="1049"/>
      <c r="AC129" s="1049"/>
      <c r="AD129" s="1049"/>
      <c r="AE129" s="1050"/>
      <c r="AF129" s="1051">
        <v>77744959</v>
      </c>
      <c r="AG129" s="1049"/>
      <c r="AH129" s="1049"/>
      <c r="AI129" s="1049"/>
      <c r="AJ129" s="1050"/>
      <c r="AK129" s="1051">
        <v>79033709</v>
      </c>
      <c r="AL129" s="1049"/>
      <c r="AM129" s="1049"/>
      <c r="AN129" s="1049"/>
      <c r="AO129" s="1050"/>
      <c r="AP129" s="1166"/>
      <c r="AQ129" s="1167"/>
      <c r="AR129" s="1167"/>
      <c r="AS129" s="1167"/>
      <c r="AT129" s="1168"/>
      <c r="AU129" s="284"/>
      <c r="AV129" s="284"/>
      <c r="AW129" s="284"/>
      <c r="AX129" s="1157" t="s">
        <v>514</v>
      </c>
      <c r="AY129" s="1040"/>
      <c r="AZ129" s="1040"/>
      <c r="BA129" s="1040"/>
      <c r="BB129" s="1040"/>
      <c r="BC129" s="1040"/>
      <c r="BD129" s="1040"/>
      <c r="BE129" s="1041"/>
      <c r="BF129" s="1158" t="s">
        <v>512</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515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516</v>
      </c>
      <c r="X130" s="1164"/>
      <c r="Y130" s="1164"/>
      <c r="Z130" s="1165"/>
      <c r="AA130" s="1048">
        <v>10700879</v>
      </c>
      <c r="AB130" s="1049"/>
      <c r="AC130" s="1049"/>
      <c r="AD130" s="1049"/>
      <c r="AE130" s="1050"/>
      <c r="AF130" s="1051">
        <v>10724198</v>
      </c>
      <c r="AG130" s="1049"/>
      <c r="AH130" s="1049"/>
      <c r="AI130" s="1049"/>
      <c r="AJ130" s="1050"/>
      <c r="AK130" s="1051">
        <v>10962280</v>
      </c>
      <c r="AL130" s="1049"/>
      <c r="AM130" s="1049"/>
      <c r="AN130" s="1049"/>
      <c r="AO130" s="1050"/>
      <c r="AP130" s="1166"/>
      <c r="AQ130" s="1167"/>
      <c r="AR130" s="1167"/>
      <c r="AS130" s="1167"/>
      <c r="AT130" s="1168"/>
      <c r="AU130" s="284"/>
      <c r="AV130" s="284"/>
      <c r="AW130" s="284"/>
      <c r="AX130" s="1157" t="s">
        <v>517</v>
      </c>
      <c r="AY130" s="1040"/>
      <c r="AZ130" s="1040"/>
      <c r="BA130" s="1040"/>
      <c r="BB130" s="1040"/>
      <c r="BC130" s="1040"/>
      <c r="BD130" s="1040"/>
      <c r="BE130" s="1041"/>
      <c r="BF130" s="1194">
        <v>11.7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518</v>
      </c>
      <c r="X131" s="1202"/>
      <c r="Y131" s="1202"/>
      <c r="Z131" s="1203"/>
      <c r="AA131" s="1095">
        <v>67442415</v>
      </c>
      <c r="AB131" s="1074"/>
      <c r="AC131" s="1074"/>
      <c r="AD131" s="1074"/>
      <c r="AE131" s="1075"/>
      <c r="AF131" s="1073">
        <v>67020761</v>
      </c>
      <c r="AG131" s="1074"/>
      <c r="AH131" s="1074"/>
      <c r="AI131" s="1074"/>
      <c r="AJ131" s="1075"/>
      <c r="AK131" s="1073">
        <v>68071429</v>
      </c>
      <c r="AL131" s="1074"/>
      <c r="AM131" s="1074"/>
      <c r="AN131" s="1074"/>
      <c r="AO131" s="1075"/>
      <c r="AP131" s="1204"/>
      <c r="AQ131" s="1205"/>
      <c r="AR131" s="1205"/>
      <c r="AS131" s="1205"/>
      <c r="AT131" s="1206"/>
      <c r="AU131" s="284"/>
      <c r="AV131" s="284"/>
      <c r="AW131" s="284"/>
      <c r="AX131" s="1176" t="s">
        <v>519</v>
      </c>
      <c r="AY131" s="1127"/>
      <c r="AZ131" s="1127"/>
      <c r="BA131" s="1127"/>
      <c r="BB131" s="1127"/>
      <c r="BC131" s="1127"/>
      <c r="BD131" s="1127"/>
      <c r="BE131" s="1128"/>
      <c r="BF131" s="1177">
        <v>118.2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520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521</v>
      </c>
      <c r="W132" s="1187"/>
      <c r="X132" s="1187"/>
      <c r="Y132" s="1187"/>
      <c r="Z132" s="1188"/>
      <c r="AA132" s="1189">
        <v>11.51240803</v>
      </c>
      <c r="AB132" s="1190"/>
      <c r="AC132" s="1190"/>
      <c r="AD132" s="1190"/>
      <c r="AE132" s="1191"/>
      <c r="AF132" s="1192">
        <v>11.958932860000001</v>
      </c>
      <c r="AG132" s="1190"/>
      <c r="AH132" s="1190"/>
      <c r="AI132" s="1190"/>
      <c r="AJ132" s="1191"/>
      <c r="AK132" s="1192">
        <v>11.78327988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522</v>
      </c>
      <c r="W133" s="1170"/>
      <c r="X133" s="1170"/>
      <c r="Y133" s="1170"/>
      <c r="Z133" s="1171"/>
      <c r="AA133" s="1172">
        <v>11.6</v>
      </c>
      <c r="AB133" s="1173"/>
      <c r="AC133" s="1173"/>
      <c r="AD133" s="1173"/>
      <c r="AE133" s="1174"/>
      <c r="AF133" s="1172">
        <v>11.7</v>
      </c>
      <c r="AG133" s="1173"/>
      <c r="AH133" s="1173"/>
      <c r="AI133" s="1173"/>
      <c r="AJ133" s="1174"/>
      <c r="AK133" s="1172">
        <v>11.7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rDgwsf2gVg0ENFNEVsUSeVXipwsfeTS5QLpv9JYc+hIY09VfOVcbQ3U6cvZKeKeKYuS5KlMH8NuxYoDqEjtpg==" saltValue="8dTuM2dc2fbJ0mzTxCqj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CwHlU3zW6+VeP6whbeYHSPWA84tU9wUSOsWBIt9tCIj4BMXpeNOfWwfoao4XFNTT1UAVIKY8hFBE069KEKbjQ==" saltValue="DiYqjQ5qSZGlnrtIZM8i/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PC2AEsycs21NpsFbJDV+eIZUYuwbG5Uc+74g4bUFkkejb8on2yqR/W7mj3Apoj3Z6mQo/bb8L1APGC0e+uTSw==" saltValue="E1+yCqs4jxiThHVvkep/L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DG11" sqref="DB11:DU1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526</v>
      </c>
      <c r="AP7" s="303"/>
      <c r="AQ7" s="304" t="s">
        <v>527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528</v>
      </c>
      <c r="AQ8" s="310" t="s">
        <v>529</v>
      </c>
      <c r="AR8" s="311" t="s">
        <v>530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531</v>
      </c>
      <c r="AL9" s="1213"/>
      <c r="AM9" s="1213"/>
      <c r="AN9" s="1214"/>
      <c r="AO9" s="312">
        <v>24741026</v>
      </c>
      <c r="AP9" s="312">
        <v>67079</v>
      </c>
      <c r="AQ9" s="313">
        <v>57923</v>
      </c>
      <c r="AR9" s="314">
        <v>15.8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532</v>
      </c>
      <c r="AL10" s="1213"/>
      <c r="AM10" s="1213"/>
      <c r="AN10" s="1214"/>
      <c r="AO10" s="315">
        <v>630271</v>
      </c>
      <c r="AP10" s="315">
        <v>1709</v>
      </c>
      <c r="AQ10" s="316">
        <v>2689</v>
      </c>
      <c r="AR10" s="317">
        <v>-36.4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533</v>
      </c>
      <c r="AL11" s="1213"/>
      <c r="AM11" s="1213"/>
      <c r="AN11" s="1214"/>
      <c r="AO11" s="315">
        <v>6501</v>
      </c>
      <c r="AP11" s="315">
        <v>18</v>
      </c>
      <c r="AQ11" s="316">
        <v>1561</v>
      </c>
      <c r="AR11" s="317">
        <v>-98.8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534</v>
      </c>
      <c r="AL12" s="1213"/>
      <c r="AM12" s="1213"/>
      <c r="AN12" s="1214"/>
      <c r="AO12" s="315">
        <v>19131</v>
      </c>
      <c r="AP12" s="315">
        <v>52</v>
      </c>
      <c r="AQ12" s="316">
        <v>539</v>
      </c>
      <c r="AR12" s="317">
        <v>-90.4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535</v>
      </c>
      <c r="AL13" s="1213"/>
      <c r="AM13" s="1213"/>
      <c r="AN13" s="1214"/>
      <c r="AO13" s="315" t="s">
        <v>536</v>
      </c>
      <c r="AP13" s="315" t="s">
        <v>536</v>
      </c>
      <c r="AQ13" s="316">
        <v>13</v>
      </c>
      <c r="AR13" s="317" t="s">
        <v>536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537</v>
      </c>
      <c r="AL14" s="1213"/>
      <c r="AM14" s="1213"/>
      <c r="AN14" s="1214"/>
      <c r="AO14" s="315">
        <v>743839</v>
      </c>
      <c r="AP14" s="315">
        <v>2017</v>
      </c>
      <c r="AQ14" s="316">
        <v>1886</v>
      </c>
      <c r="AR14" s="317">
        <v>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538</v>
      </c>
      <c r="AL15" s="1213"/>
      <c r="AM15" s="1213"/>
      <c r="AN15" s="1214"/>
      <c r="AO15" s="315">
        <v>215493</v>
      </c>
      <c r="AP15" s="315">
        <v>584</v>
      </c>
      <c r="AQ15" s="316">
        <v>1251</v>
      </c>
      <c r="AR15" s="317">
        <v>-53.3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539</v>
      </c>
      <c r="AL16" s="1216"/>
      <c r="AM16" s="1216"/>
      <c r="AN16" s="1217"/>
      <c r="AO16" s="315">
        <v>-1673976</v>
      </c>
      <c r="AP16" s="315">
        <v>-4539</v>
      </c>
      <c r="AQ16" s="316">
        <v>-4255</v>
      </c>
      <c r="AR16" s="317">
        <v>6.7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24682285</v>
      </c>
      <c r="AP17" s="315">
        <v>66920</v>
      </c>
      <c r="AQ17" s="316">
        <v>61607</v>
      </c>
      <c r="AR17" s="317">
        <v>8.6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541</v>
      </c>
      <c r="AP20" s="323" t="s">
        <v>542</v>
      </c>
      <c r="AQ20" s="324" t="s">
        <v>543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544</v>
      </c>
      <c r="AL21" s="1208"/>
      <c r="AM21" s="1208"/>
      <c r="AN21" s="1209"/>
      <c r="AO21" s="327">
        <v>6.85</v>
      </c>
      <c r="AP21" s="328">
        <v>6.25</v>
      </c>
      <c r="AQ21" s="329">
        <v>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545</v>
      </c>
      <c r="AL22" s="1208"/>
      <c r="AM22" s="1208"/>
      <c r="AN22" s="1209"/>
      <c r="AO22" s="332">
        <v>99.9</v>
      </c>
      <c r="AP22" s="333">
        <v>100</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526</v>
      </c>
      <c r="AP30" s="303"/>
      <c r="AQ30" s="304" t="s">
        <v>527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528</v>
      </c>
      <c r="AQ31" s="310" t="s">
        <v>529</v>
      </c>
      <c r="AR31" s="311" t="s">
        <v>530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549</v>
      </c>
      <c r="AL32" s="1224"/>
      <c r="AM32" s="1224"/>
      <c r="AN32" s="1225"/>
      <c r="AO32" s="342">
        <v>16135322</v>
      </c>
      <c r="AP32" s="342">
        <v>43747</v>
      </c>
      <c r="AQ32" s="343">
        <v>37305</v>
      </c>
      <c r="AR32" s="344">
        <v>17.3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550</v>
      </c>
      <c r="AL33" s="1224"/>
      <c r="AM33" s="1224"/>
      <c r="AN33" s="1225"/>
      <c r="AO33" s="342" t="s">
        <v>536</v>
      </c>
      <c r="AP33" s="342" t="s">
        <v>536</v>
      </c>
      <c r="AQ33" s="343">
        <v>4</v>
      </c>
      <c r="AR33" s="344" t="s">
        <v>536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551</v>
      </c>
      <c r="AL34" s="1224"/>
      <c r="AM34" s="1224"/>
      <c r="AN34" s="1225"/>
      <c r="AO34" s="342" t="s">
        <v>536</v>
      </c>
      <c r="AP34" s="342" t="s">
        <v>536</v>
      </c>
      <c r="AQ34" s="343">
        <v>89</v>
      </c>
      <c r="AR34" s="344" t="s">
        <v>536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552</v>
      </c>
      <c r="AL35" s="1224"/>
      <c r="AM35" s="1224"/>
      <c r="AN35" s="1225"/>
      <c r="AO35" s="342">
        <v>7332653</v>
      </c>
      <c r="AP35" s="342">
        <v>19881</v>
      </c>
      <c r="AQ35" s="343">
        <v>9317</v>
      </c>
      <c r="AR35" s="344">
        <v>113.4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553</v>
      </c>
      <c r="AL36" s="1224"/>
      <c r="AM36" s="1224"/>
      <c r="AN36" s="1225"/>
      <c r="AO36" s="342" t="s">
        <v>536</v>
      </c>
      <c r="AP36" s="342" t="s">
        <v>536</v>
      </c>
      <c r="AQ36" s="343">
        <v>337</v>
      </c>
      <c r="AR36" s="344" t="s">
        <v>536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554</v>
      </c>
      <c r="AL37" s="1224"/>
      <c r="AM37" s="1224"/>
      <c r="AN37" s="1225"/>
      <c r="AO37" s="342">
        <v>2430</v>
      </c>
      <c r="AP37" s="342">
        <v>7</v>
      </c>
      <c r="AQ37" s="343">
        <v>969</v>
      </c>
      <c r="AR37" s="344">
        <v>-99.3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555</v>
      </c>
      <c r="AL38" s="1227"/>
      <c r="AM38" s="1227"/>
      <c r="AN38" s="1228"/>
      <c r="AO38" s="345">
        <v>2341</v>
      </c>
      <c r="AP38" s="345">
        <v>6</v>
      </c>
      <c r="AQ38" s="346">
        <v>1</v>
      </c>
      <c r="AR38" s="334">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556</v>
      </c>
      <c r="AL39" s="1227"/>
      <c r="AM39" s="1227"/>
      <c r="AN39" s="1228"/>
      <c r="AO39" s="342">
        <v>-4489419</v>
      </c>
      <c r="AP39" s="342">
        <v>-12172</v>
      </c>
      <c r="AQ39" s="343">
        <v>-8362</v>
      </c>
      <c r="AR39" s="344">
        <v>45.6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557</v>
      </c>
      <c r="AL40" s="1224"/>
      <c r="AM40" s="1224"/>
      <c r="AN40" s="1225"/>
      <c r="AO40" s="342">
        <v>-10962280</v>
      </c>
      <c r="AP40" s="342">
        <v>-29721</v>
      </c>
      <c r="AQ40" s="343">
        <v>-29125</v>
      </c>
      <c r="AR40" s="344">
        <v>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8021047</v>
      </c>
      <c r="AP41" s="342">
        <v>21747</v>
      </c>
      <c r="AQ41" s="343">
        <v>10534</v>
      </c>
      <c r="AR41" s="344">
        <v>106.4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526</v>
      </c>
      <c r="AN49" s="1220" t="s">
        <v>561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562</v>
      </c>
      <c r="AO50" s="359" t="s">
        <v>563</v>
      </c>
      <c r="AP50" s="360" t="s">
        <v>564</v>
      </c>
      <c r="AQ50" s="361" t="s">
        <v>565</v>
      </c>
      <c r="AR50" s="362" t="s">
        <v>566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567</v>
      </c>
      <c r="AL51" s="355"/>
      <c r="AM51" s="363">
        <v>18309385</v>
      </c>
      <c r="AN51" s="364">
        <v>48539</v>
      </c>
      <c r="AO51" s="365">
        <v>22.7</v>
      </c>
      <c r="AP51" s="366">
        <v>51613</v>
      </c>
      <c r="AQ51" s="367">
        <v>8.3000000000000007</v>
      </c>
      <c r="AR51" s="368">
        <v>14.4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568</v>
      </c>
      <c r="AM52" s="371">
        <v>6669303</v>
      </c>
      <c r="AN52" s="372">
        <v>17681</v>
      </c>
      <c r="AO52" s="373">
        <v>-36.700000000000003</v>
      </c>
      <c r="AP52" s="374">
        <v>25872</v>
      </c>
      <c r="AQ52" s="375">
        <v>10.8</v>
      </c>
      <c r="AR52" s="376">
        <v>-47.5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569</v>
      </c>
      <c r="AL53" s="355"/>
      <c r="AM53" s="363">
        <v>16184924</v>
      </c>
      <c r="AN53" s="364">
        <v>43129</v>
      </c>
      <c r="AO53" s="365">
        <v>-11.1</v>
      </c>
      <c r="AP53" s="366">
        <v>50880</v>
      </c>
      <c r="AQ53" s="367">
        <v>-1.4</v>
      </c>
      <c r="AR53" s="368">
        <v>-9.6999999999999993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568</v>
      </c>
      <c r="AM54" s="371">
        <v>5668599</v>
      </c>
      <c r="AN54" s="372">
        <v>15105</v>
      </c>
      <c r="AO54" s="373">
        <v>-14.6</v>
      </c>
      <c r="AP54" s="374">
        <v>27819</v>
      </c>
      <c r="AQ54" s="375">
        <v>7.5</v>
      </c>
      <c r="AR54" s="376">
        <v>-22.1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570</v>
      </c>
      <c r="AL55" s="355"/>
      <c r="AM55" s="363">
        <v>15971580</v>
      </c>
      <c r="AN55" s="364">
        <v>42811</v>
      </c>
      <c r="AO55" s="365">
        <v>-0.7</v>
      </c>
      <c r="AP55" s="366">
        <v>46395</v>
      </c>
      <c r="AQ55" s="367">
        <v>-8.8000000000000007</v>
      </c>
      <c r="AR55" s="368">
        <v>8.1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568</v>
      </c>
      <c r="AM56" s="371">
        <v>7632246</v>
      </c>
      <c r="AN56" s="372">
        <v>20458</v>
      </c>
      <c r="AO56" s="373">
        <v>35.4</v>
      </c>
      <c r="AP56" s="374">
        <v>26304</v>
      </c>
      <c r="AQ56" s="375">
        <v>-5.4</v>
      </c>
      <c r="AR56" s="376">
        <v>40.799999999999997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571</v>
      </c>
      <c r="AL57" s="355"/>
      <c r="AM57" s="363">
        <v>18963256</v>
      </c>
      <c r="AN57" s="364">
        <v>51108</v>
      </c>
      <c r="AO57" s="365">
        <v>19.399999999999999</v>
      </c>
      <c r="AP57" s="366">
        <v>48088</v>
      </c>
      <c r="AQ57" s="367">
        <v>3.6</v>
      </c>
      <c r="AR57" s="368">
        <v>15.8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568</v>
      </c>
      <c r="AM58" s="371">
        <v>3653500</v>
      </c>
      <c r="AN58" s="372">
        <v>9847</v>
      </c>
      <c r="AO58" s="373">
        <v>-51.9</v>
      </c>
      <c r="AP58" s="374">
        <v>25183</v>
      </c>
      <c r="AQ58" s="375">
        <v>-4.3</v>
      </c>
      <c r="AR58" s="376">
        <v>-47.6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572</v>
      </c>
      <c r="AL59" s="355"/>
      <c r="AM59" s="363">
        <v>17850772</v>
      </c>
      <c r="AN59" s="364">
        <v>48398</v>
      </c>
      <c r="AO59" s="365">
        <v>-5.3</v>
      </c>
      <c r="AP59" s="366">
        <v>46457</v>
      </c>
      <c r="AQ59" s="367">
        <v>-3.4</v>
      </c>
      <c r="AR59" s="368">
        <v>-1.9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568</v>
      </c>
      <c r="AM60" s="371">
        <v>4342692</v>
      </c>
      <c r="AN60" s="372">
        <v>11774</v>
      </c>
      <c r="AO60" s="373">
        <v>19.600000000000001</v>
      </c>
      <c r="AP60" s="374">
        <v>24020</v>
      </c>
      <c r="AQ60" s="375">
        <v>-4.5999999999999996</v>
      </c>
      <c r="AR60" s="376">
        <v>24.2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573</v>
      </c>
      <c r="AL61" s="377"/>
      <c r="AM61" s="378">
        <v>17455983</v>
      </c>
      <c r="AN61" s="379">
        <v>46797</v>
      </c>
      <c r="AO61" s="380">
        <v>5</v>
      </c>
      <c r="AP61" s="381">
        <v>48687</v>
      </c>
      <c r="AQ61" s="382">
        <v>-0.3</v>
      </c>
      <c r="AR61" s="368">
        <v>5.3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568</v>
      </c>
      <c r="AM62" s="371">
        <v>5593268</v>
      </c>
      <c r="AN62" s="372">
        <v>14973</v>
      </c>
      <c r="AO62" s="373">
        <v>-9.6</v>
      </c>
      <c r="AP62" s="374">
        <v>25840</v>
      </c>
      <c r="AQ62" s="375">
        <v>0.8</v>
      </c>
      <c r="AR62" s="376">
        <v>-10.4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kHJuhbECviV+QNyOku7uYoLztSOj+HR2w7QjM+Wkl0ffJnHC7HMxlyNVd6JsN46MFERBjyXm8cwApNoigKcw==" saltValue="1kZAuMzr9s8JJ0NgZKTg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1" zoomScale="55" zoomScaleNormal="55" zoomScaleSheetLayoutView="55" workbookViewId="0">
      <selection activeCell="DG11" sqref="DB11:DU1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5s+/upPsZ8rDo0t1A958hV4ou9pYoCatOD/aD+Cb3r+Vpe69FcU+jDHpCfq2TODAAGf/svuMALz5uErBDo2tA==" saltValue="H0cxsg4iVuZrOUH+K0/cV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AI116" sqref="AI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rkImDkskdGbRCC14b05TVVOUczHohT2a2TiYu5vcPvE3rPwHKnP0e5sptCo6RXIhTZ07hEoF7sCULvPiKH4CQ==" saltValue="Fpg8ly3sKMt/2NMMldMR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2" t="s">
        <v>3</v>
      </c>
      <c r="D47" s="1232"/>
      <c r="E47" s="1233"/>
      <c r="F47" s="11">
        <v>12.68</v>
      </c>
      <c r="G47" s="12">
        <v>11.72</v>
      </c>
      <c r="H47" s="12">
        <v>19.149999999999999</v>
      </c>
      <c r="I47" s="12">
        <v>14.22</v>
      </c>
      <c r="J47" s="13">
        <v>9.25</v>
      </c>
    </row>
    <row r="48" spans="2:10" ht="57.75" customHeight="1" x14ac:dyDescent="0.15">
      <c r="B48" s="14"/>
      <c r="C48" s="1234" t="s">
        <v>4</v>
      </c>
      <c r="D48" s="1234"/>
      <c r="E48" s="1235"/>
      <c r="F48" s="15">
        <v>0.56000000000000005</v>
      </c>
      <c r="G48" s="16">
        <v>0.72</v>
      </c>
      <c r="H48" s="16">
        <v>0.25</v>
      </c>
      <c r="I48" s="16">
        <v>0.19</v>
      </c>
      <c r="J48" s="17">
        <v>0.49</v>
      </c>
    </row>
    <row r="49" spans="2:10" ht="57.75" customHeight="1" thickBot="1" x14ac:dyDescent="0.2">
      <c r="B49" s="18"/>
      <c r="C49" s="1236" t="s">
        <v>5</v>
      </c>
      <c r="D49" s="1236"/>
      <c r="E49" s="1237"/>
      <c r="F49" s="19" t="s">
        <v>582</v>
      </c>
      <c r="G49" s="20" t="s">
        <v>583</v>
      </c>
      <c r="H49" s="20">
        <v>7</v>
      </c>
      <c r="I49" s="20" t="s">
        <v>584</v>
      </c>
      <c r="J49" s="21" t="s">
        <v>585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PtSJjKhz55k3tY7UQfz1/SpqrrPLS0x7GTkiSFpf3/ibVx7SfdFxD6gJGHqrpL43VAx1ZwnRCBBZYX4qFS0FQ==" saltValue="Z581z3m1VckVVxW/ZVJv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133132</cp:lastModifiedBy>
  <cp:lastPrinted>2020-03-09T04:54:23Z</cp:lastPrinted>
  <dcterms:created xsi:type="dcterms:W3CDTF">2020-02-10T05:03:22Z</dcterms:created>
  <dcterms:modified xsi:type="dcterms:W3CDTF">2020-11-16T07:31:20Z</dcterms:modified>
</cp:coreProperties>
</file>