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2450" windowHeight="5205" tabRatio="83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4" i="9" l="1"/>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C36" i="9"/>
  <c r="BE35" i="9"/>
  <c r="C34" i="9"/>
  <c r="C35" i="9" s="1"/>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6" i="9" l="1"/>
  <c r="U37" i="9" l="1"/>
  <c r="AM34" i="9" s="1"/>
  <c r="AM35" i="9" s="1"/>
  <c r="AM36" i="9" s="1"/>
  <c r="BE34" i="9" l="1"/>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<sst xmlns="http://schemas.openxmlformats.org/spreadsheetml/2006/main" count="1066" uniqueCount="580">
  <si>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</si>
  <si>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</si>
  <si>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</si>
  <si>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</si>
  <si>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</si>
  <si>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</si>
  <si>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</si>
  <si>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</si>
  <si>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</si>
  <si>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</si>
  <si>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</si>
  <si>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</si>
  <si>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</si>
  <si>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</si>
  <si>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</si>
  <si>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</si>
  <si>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</si>
  <si>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</si>
  <si>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</si>
  <si>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</si>
  <si>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</si>
  <si>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</si>
  <si>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</si>
  <si>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</si>
  <si>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</si>
  <si>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</si>
  <si>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</si>
  <si>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</si>
  <si>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</si>
  <si>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</si>
  <si>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</si>
  <si>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</si>
  <si>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</si>
  <si>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</si>
  <si>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</si>
  <si>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</si>
  <si>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</si>
  <si>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</si>
  <si>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</si>
  <si>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</si>
  <si>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</si>
  <si>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</si>
  <si>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</si>
  <si>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</si>
  <si>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</si>
  <si>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</si>
  <si>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</si>
  <si>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</si>
  <si>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</si>
  <si>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</si>
  <si>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</si>
  <si>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</si>
  <si>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</si>
  <si>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</si>
  <si>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</si>
  <si>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</si>
  <si>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</si>
  <si>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</si>
  <si>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</si>
  <si>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</si>
  <si>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</si>
  <si>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</si>
  <si>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</si>
  <si>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</si>
  <si>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</si>
  <si>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</si>
  <si>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</si>
  <si>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</si>
  <si>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</si>
  <si>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Ⅳ－２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</si>
  <si>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</si>
  <si>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</si>
  <si>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</si>
  <si>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</si>
  <si>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</si>
  <si>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</si>
  <si>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</si>
  <si>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</si>
  <si>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</si>
  <si>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</si>
  <si>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</si>
  <si>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</si>
  <si>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串本町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</si>
  <si>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</si>
  <si>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</si>
  <si>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</si>
  <si>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</si>
  <si>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</si>
  <si>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</si>
  <si>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</si>
  <si>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</si>
  <si>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</si>
  <si>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</si>
  <si>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</si>
  <si>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</si>
  <si>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</si>
  <si>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</si>
  <si>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</si>
  <si>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</si>
  <si>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</si>
  <si>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</si>
  <si>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</si>
  <si>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</si>
  <si>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</si>
  <si>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</si>
  <si>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</si>
  <si>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</si>
  <si>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</si>
  <si>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</si>
  <si>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</si>
  <si>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</si>
  <si>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</si>
  <si>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</si>
  <si>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</si>
  <si>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</si>
  <si>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</si>
  <si>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</si>
  <si>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</si>
  <si>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</si>
  <si>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</si>
  <si>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</si>
  <si>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</si>
  <si>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</si>
  <si>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</si>
  <si>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</si>
  <si>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</si>
  <si>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</si>
  <si>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</si>
  <si>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</si>
  <si>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</si>
  <si>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</si>
  <si>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</si>
  <si>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</si>
  <si>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</si>
  <si>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</si>
  <si>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</si>
  <si>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</si>
  <si>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病院事業会計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</si>
  <si>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</si>
  <si>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</si>
  <si>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</si>
  <si>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</si>
  <si>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</si>
  <si>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</si>
  <si>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</si>
  <si>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</si>
  <si>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</si>
  <si>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</si>
  <si>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</si>
  <si>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</si>
  <si>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</si>
  <si>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</si>
  <si>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</si>
  <si>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</si>
  <si>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</si>
  <si>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</si>
  <si>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</si>
  <si>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</si>
  <si>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</si>
  <si>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</si>
  <si>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</si>
  <si>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</si>
  <si>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</si>
  <si>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</si>
  <si>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</si>
  <si>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</si>
  <si>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</si>
  <si>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</si>
  <si>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</si>
  <si>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</si>
  <si>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</si>
  <si>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</si>
  <si>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</si>
  <si>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</si>
  <si>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</si>
  <si>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</si>
  <si>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</si>
  <si>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</si>
  <si>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</si>
  <si>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</si>
  <si>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</si>
  <si>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</si>
  <si>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</si>
  <si>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</si>
  <si>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</si>
  <si>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</si>
  <si>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</si>
  <si>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</si>
  <si>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</si>
  <si>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</si>
  <si>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</si>
  <si>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</si>
  <si>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</si>
  <si>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</si>
  <si>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</si>
  <si>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</si>
  <si>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</si>
  <si>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和歌山県串本町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</si>
  <si>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</si>
  <si>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</si>
  <si>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</si>
  <si>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</si>
  <si>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</si>
  <si>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</si>
  <si>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</si>
  <si>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</si>
  <si>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</si>
  <si>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</si>
  <si>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</si>
  <si>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</si>
  <si>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</si>
  <si>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</si>
  <si>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</si>
  <si>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</si>
  <si>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</si>
  <si>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</si>
  <si>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</si>
  <si>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</si>
  <si>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</si>
  <si>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</si>
  <si>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</si>
  <si>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</si>
  <si>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</si>
  <si>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</si>
  <si>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</si>
  <si>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</si>
  <si>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</si>
  <si>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</si>
  <si>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</si>
  <si>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</si>
  <si>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</si>
  <si>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</si>
  <si>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</si>
  <si>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</si>
  <si>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</si>
  <si>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</si>
  <si>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</si>
  <si>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</si>
  <si>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</si>
  <si>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</si>
  <si>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</si>
  <si>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</si>
  <si>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</si>
  <si>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</si>
  <si>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</si>
  <si>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</si>
  <si>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</si>
  <si>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</si>
  <si>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</si>
  <si>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</si>
  <si>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</si>
  <si>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</si>
  <si>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</si>
  <si>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</si>
  <si>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</si>
  <si>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</si>
  <si>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</si>
  <si>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</si>
  <si>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</si>
  <si>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</si>
  <si>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</si>
  <si>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</si>
  <si>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</si>
  <si>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</si>
  <si>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</si>
  <si>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</si>
  <si>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</si>
  <si>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</si>
  <si>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</si>
  <si>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</si>
  <si>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</si>
  <si>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</si>
  <si>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</si>
  <si>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</si>
  <si>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</si>
  <si>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</si>
  <si>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</si>
  <si>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</si>
  <si>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</si>
  <si>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</si>
  <si>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</si>
  <si>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</si>
  <si>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</si>
  <si>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</si>
  <si>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</si>
  <si>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</si>
  <si>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</si>
  <si>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</si>
  <si>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</si>
  <si>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</si>
  <si>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</si>
  <si>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</si>
  <si>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</si>
  <si>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</si>
  <si>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</si>
  <si>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</si>
  <si>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</si>
  <si>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</si>
  <si>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</si>
  <si>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</si>
  <si>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</si>
  <si>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</si>
  <si>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</si>
  <si>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</si>
  <si>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</si>
  <si>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</si>
  <si>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</si>
  <si>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</si>
  <si>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</si>
  <si>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</si>
  <si>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</si>
  <si>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</si>
  <si>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</si>
  <si>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</si>
  <si>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</si>
  <si>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</si>
  <si>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</si>
  <si>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</si>
  <si>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</si>
  <si>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被保険者数(人)</t>
  </si>
  <si>
    <t>　繰出金</t>
    <phoneticPr fontId="5"/>
  </si>
  <si>
    <t>下水道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</si>
  <si>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</si>
  <si>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</si>
  <si>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</si>
  <si>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</si>
  <si>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</si>
  <si>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</si>
  <si>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</si>
  <si>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</si>
  <si>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</si>
  <si>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</si>
  <si>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</si>
  <si>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</si>
  <si>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</si>
  <si>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</si>
  <si>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</si>
  <si>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</si>
  <si>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</si>
  <si>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</si>
  <si>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</si>
  <si>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</si>
  <si>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</si>
  <si>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</si>
  <si>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</si>
  <si>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</si>
  <si>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和歌山県串本町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</si>
  <si>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</si>
  <si>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</si>
  <si>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</si>
  <si>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</si>
  <si>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</si>
  <si>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</si>
  <si>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</si>
  <si>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</si>
  <si>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</si>
  <si>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</si>
  <si>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</si>
  <si>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</si>
  <si>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</si>
  <si>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</si>
  <si>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</si>
  <si>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</si>
  <si>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</si>
  <si>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</si>
  <si>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</si>
  <si>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</si>
  <si>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</si>
  <si>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</si>
  <si>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</si>
  <si>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</si>
  <si>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</si>
  <si>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</si>
  <si>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</si>
  <si>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</si>
  <si>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</si>
  <si>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</si>
  <si>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</si>
  <si>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</si>
  <si>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</si>
  <si>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</si>
  <si>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後期高齢者医療特別会計</t>
    <phoneticPr fontId="5"/>
  </si>
  <si>
    <t>介護保険事業特別会計</t>
    <phoneticPr fontId="5"/>
  </si>
  <si>
    <t>通所介護事業特別会計</t>
    <phoneticPr fontId="5"/>
  </si>
  <si>
    <t>病院事業会計</t>
    <phoneticPr fontId="5"/>
  </si>
  <si>
    <t>法適用企業</t>
    <phoneticPr fontId="5"/>
  </si>
  <si>
    <t>水道事業特別会計</t>
    <phoneticPr fontId="5"/>
  </si>
  <si>
    <t>国民宿舎事業会計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</si>
  <si>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</si>
  <si>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</si>
  <si>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</si>
  <si>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</si>
  <si>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</si>
  <si>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</si>
  <si>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</si>
  <si>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</si>
  <si>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</si>
  <si>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</si>
  <si>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</si>
  <si>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</si>
  <si>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</si>
  <si>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</si>
  <si>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</si>
  <si>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</si>
  <si>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</si>
  <si>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</si>
  <si>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</si>
  <si>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</si>
  <si>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</si>
  <si>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</si>
  <si>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</si>
  <si>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</si>
  <si>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</si>
  <si>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</si>
  <si>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</si>
  <si>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</si>
  <si>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</si>
  <si>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</si>
  <si>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</si>
  <si>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</si>
  <si>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</si>
  <si>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</si>
  <si>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</si>
  <si>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</si>
  <si>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</si>
  <si>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</si>
  <si>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</si>
  <si>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</si>
  <si>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</si>
  <si>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</si>
  <si>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</si>
  <si>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</si>
  <si>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</si>
  <si>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</si>
  <si>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</si>
  <si>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</si>
  <si>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</si>
  <si>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</si>
  <si>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</si>
  <si>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</si>
  <si>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</si>
  <si>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</si>
  <si>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</si>
  <si>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</si>
  <si>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</si>
  <si>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</si>
  <si>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</si>
  <si>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</si>
  <si>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</si>
  <si>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</si>
  <si>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</si>
  <si>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</si>
  <si>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</si>
  <si>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</si>
  <si>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</si>
  <si>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</si>
  <si>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</si>
  <si>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</si>
  <si>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</si>
  <si>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</si>
  <si>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</si>
  <si>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</si>
  <si>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</si>
  <si>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</si>
  <si>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</si>
  <si>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</si>
  <si>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</si>
  <si>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</si>
  <si>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</si>
  <si>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</si>
  <si>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</si>
  <si>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</si>
  <si>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</si>
  <si>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</si>
  <si>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</si>
  <si>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</si>
  <si>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</si>
  <si>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</si>
  <si>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</si>
  <si>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</si>
  <si>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</si>
  <si>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</si>
  <si>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</si>
  <si>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</si>
  <si>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</si>
  <si>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</si>
  <si>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</si>
  <si>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</si>
  <si>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</si>
  <si>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</si>
  <si>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</si>
  <si>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</si>
  <si>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</si>
  <si>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</si>
  <si>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</si>
  <si>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</si>
  <si>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</si>
  <si>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</si>
  <si>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</si>
  <si>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</si>
  <si>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</si>
  <si>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</si>
  <si>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</si>
  <si>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</si>
  <si>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</si>
  <si>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</si>
  <si>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</si>
  <si>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</si>
  <si>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</si>
  <si>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</si>
  <si>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</si>
  <si>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</si>
  <si>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</si>
  <si>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</si>
  <si>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</si>
  <si>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</si>
  <si>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</si>
  <si>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</si>
  <si>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</si>
  <si>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</si>
  <si>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</si>
  <si>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</si>
  <si>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</si>
  <si>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</si>
  <si>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</si>
  <si>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0.26</t>
  </si>
  <si>
    <t>▲ 1.93</t>
  </si>
  <si>
    <t>病院事業会計</t>
  </si>
  <si>
    <t>▲ 1.69</t>
  </si>
  <si>
    <t>水道事業特別会計</t>
  </si>
  <si>
    <t>一般会計</t>
  </si>
  <si>
    <t>介護保険事業特別会計</t>
  </si>
  <si>
    <t>国民健康保険事業特別会計</t>
  </si>
  <si>
    <t>▲ 1.27</t>
  </si>
  <si>
    <t>▲ 3.27</t>
  </si>
  <si>
    <t>▲ 1.31</t>
  </si>
  <si>
    <t>▲ 0.19</t>
  </si>
  <si>
    <t>後期高齢者医療特別会計</t>
  </si>
  <si>
    <t>下水道事業特別会計</t>
  </si>
  <si>
    <t>国民宿舎事業会計</t>
  </si>
  <si>
    <t>その他会計（赤字）</t>
  </si>
  <si>
    <t>その他会計（黒字）</t>
  </si>
  <si>
    <t>和歌山県市町村総合事務組合</t>
    <rPh sb="0" eb="4">
      <t>ワカヤマケン</t>
    </rPh>
    <rPh sb="4" eb="7">
      <t>シチョウソン</t>
    </rPh>
    <rPh sb="7" eb="9">
      <t>ソウゴウ</t>
    </rPh>
    <rPh sb="9" eb="11">
      <t>ジム</t>
    </rPh>
    <rPh sb="11" eb="13">
      <t>クミアイ</t>
    </rPh>
    <phoneticPr fontId="5"/>
  </si>
  <si>
    <t>紀南地方老人福祉施設組合（普通会計）</t>
    <rPh sb="0" eb="2">
      <t>キナン</t>
    </rPh>
    <rPh sb="2" eb="4">
      <t>チホウ</t>
    </rPh>
    <rPh sb="4" eb="6">
      <t>ロウジン</t>
    </rPh>
    <rPh sb="6" eb="8">
      <t>フクシ</t>
    </rPh>
    <rPh sb="8" eb="10">
      <t>シセツ</t>
    </rPh>
    <rPh sb="10" eb="12">
      <t>クミアイ</t>
    </rPh>
    <rPh sb="13" eb="15">
      <t>フツウ</t>
    </rPh>
    <rPh sb="15" eb="17">
      <t>カイケイ</t>
    </rPh>
    <phoneticPr fontId="5"/>
  </si>
  <si>
    <t>紀南地方老人福祉施設組合（公営企業会計）</t>
    <rPh sb="13" eb="15">
      <t>コウエイ</t>
    </rPh>
    <rPh sb="15" eb="17">
      <t>キギョウ</t>
    </rPh>
    <phoneticPr fontId="5"/>
  </si>
  <si>
    <t>串本町古座川町衛生施設事務組合</t>
    <rPh sb="0" eb="3">
      <t>クシモトチョウ</t>
    </rPh>
    <rPh sb="3" eb="7">
      <t>コザガワチョウ</t>
    </rPh>
    <rPh sb="7" eb="9">
      <t>エイセイ</t>
    </rPh>
    <rPh sb="9" eb="11">
      <t>シセツ</t>
    </rPh>
    <rPh sb="11" eb="13">
      <t>ジム</t>
    </rPh>
    <rPh sb="13" eb="15">
      <t>クミアイ</t>
    </rPh>
    <phoneticPr fontId="5"/>
  </si>
  <si>
    <t>紀南学園事務組合</t>
    <rPh sb="0" eb="2">
      <t>キナン</t>
    </rPh>
    <rPh sb="2" eb="4">
      <t>ガクエン</t>
    </rPh>
    <rPh sb="4" eb="6">
      <t>ジム</t>
    </rPh>
    <rPh sb="6" eb="8">
      <t>クミアイ</t>
    </rPh>
    <phoneticPr fontId="5"/>
  </si>
  <si>
    <t>東牟婁郡町村新宮市老人福祉施設事務組合（普通会計）</t>
    <rPh sb="0" eb="4">
      <t>ヒガシムログン</t>
    </rPh>
    <rPh sb="4" eb="6">
      <t>チョウソン</t>
    </rPh>
    <rPh sb="6" eb="9">
      <t>シングウシ</t>
    </rPh>
    <rPh sb="9" eb="11">
      <t>ロウジン</t>
    </rPh>
    <rPh sb="11" eb="13">
      <t>フクシ</t>
    </rPh>
    <rPh sb="13" eb="15">
      <t>シセツ</t>
    </rPh>
    <rPh sb="15" eb="17">
      <t>ジム</t>
    </rPh>
    <rPh sb="17" eb="19">
      <t>クミアイ</t>
    </rPh>
    <rPh sb="20" eb="22">
      <t>フツウ</t>
    </rPh>
    <rPh sb="22" eb="24">
      <t>カイケイ</t>
    </rPh>
    <phoneticPr fontId="5"/>
  </si>
  <si>
    <t>東牟婁郡町村新宮市老人福祉施設事務組合（公営企業会計）</t>
    <rPh sb="20" eb="22">
      <t>コウエイ</t>
    </rPh>
    <rPh sb="22" eb="24">
      <t>キギョウ</t>
    </rPh>
    <phoneticPr fontId="5"/>
  </si>
  <si>
    <t>紀南地方児童福祉施設組合</t>
    <rPh sb="0" eb="2">
      <t>キナン</t>
    </rPh>
    <rPh sb="2" eb="4">
      <t>チホウ</t>
    </rPh>
    <rPh sb="4" eb="6">
      <t>ジドウ</t>
    </rPh>
    <rPh sb="6" eb="8">
      <t>フクシ</t>
    </rPh>
    <rPh sb="8" eb="10">
      <t>シセツ</t>
    </rPh>
    <rPh sb="10" eb="12">
      <t>クミアイ</t>
    </rPh>
    <phoneticPr fontId="5"/>
  </si>
  <si>
    <t>新宮周辺広域市町村圏事務組合（普通会計）</t>
    <rPh sb="0" eb="2">
      <t>シングウ</t>
    </rPh>
    <rPh sb="2" eb="4">
      <t>シュウヘン</t>
    </rPh>
    <rPh sb="4" eb="6">
      <t>コウイキ</t>
    </rPh>
    <rPh sb="6" eb="9">
      <t>シチョウソン</t>
    </rPh>
    <rPh sb="9" eb="10">
      <t>ケン</t>
    </rPh>
    <rPh sb="10" eb="12">
      <t>ジム</t>
    </rPh>
    <rPh sb="12" eb="14">
      <t>クミアイ</t>
    </rPh>
    <rPh sb="15" eb="17">
      <t>フツウ</t>
    </rPh>
    <rPh sb="17" eb="19">
      <t>カイケイ</t>
    </rPh>
    <phoneticPr fontId="5"/>
  </si>
  <si>
    <t>新宮周辺広域市町村圏事務組合（公営企業会計）</t>
    <rPh sb="15" eb="17">
      <t>コウエイ</t>
    </rPh>
    <rPh sb="17" eb="19">
      <t>キギョウ</t>
    </rPh>
    <phoneticPr fontId="5"/>
  </si>
  <si>
    <t>和歌山地方税回収機構</t>
    <rPh sb="0" eb="3">
      <t>ワカヤマ</t>
    </rPh>
    <rPh sb="3" eb="6">
      <t>チホウゼイ</t>
    </rPh>
    <rPh sb="6" eb="8">
      <t>カイシュウ</t>
    </rPh>
    <rPh sb="8" eb="10">
      <t>キコウ</t>
    </rPh>
    <phoneticPr fontId="5"/>
  </si>
  <si>
    <t>和歌山県後期高齢者医療広域連合（普通会計）</t>
    <rPh sb="0" eb="3">
      <t>ワカヤマ</t>
    </rPh>
    <rPh sb="3" eb="4">
      <t>ケン</t>
    </rPh>
    <rPh sb="4" eb="6">
      <t>コウキ</t>
    </rPh>
    <rPh sb="6" eb="9">
      <t>コウレイシャ</t>
    </rPh>
    <rPh sb="9" eb="11">
      <t>イリョウ</t>
    </rPh>
    <rPh sb="11" eb="13">
      <t>コウイキ</t>
    </rPh>
    <rPh sb="13" eb="15">
      <t>レンゴウ</t>
    </rPh>
    <rPh sb="16" eb="18">
      <t>フツウ</t>
    </rPh>
    <rPh sb="18" eb="20">
      <t>カイケイ</t>
    </rPh>
    <phoneticPr fontId="5"/>
  </si>
  <si>
    <t>和歌山県後期高齢者医療広域連合（特別会計）</t>
    <rPh sb="16" eb="18">
      <t>トクベツ</t>
    </rPh>
    <phoneticPr fontId="5"/>
  </si>
  <si>
    <t>和歌山県住宅新築資金等貸付金回収管理組合</t>
    <rPh sb="0" eb="4">
      <t>ワカヤマケン</t>
    </rPh>
    <rPh sb="4" eb="6">
      <t>ジュウタク</t>
    </rPh>
    <rPh sb="6" eb="8">
      <t>シンチク</t>
    </rPh>
    <rPh sb="8" eb="10">
      <t>シキン</t>
    </rPh>
    <rPh sb="10" eb="11">
      <t>トウ</t>
    </rPh>
    <rPh sb="11" eb="14">
      <t>カシツケキン</t>
    </rPh>
    <rPh sb="14" eb="16">
      <t>カイシュウ</t>
    </rPh>
    <rPh sb="16" eb="18">
      <t>カンリ</t>
    </rPh>
    <rPh sb="18" eb="20">
      <t>クミアイ</t>
    </rPh>
    <phoneticPr fontId="5"/>
  </si>
  <si>
    <t>紀南環境広域施設事務組合</t>
    <rPh sb="2" eb="4">
      <t>カンキョウ</t>
    </rPh>
    <rPh sb="4" eb="6">
      <t>コウイキ</t>
    </rPh>
    <rPh sb="6" eb="8">
      <t>シセツ</t>
    </rPh>
    <rPh sb="8" eb="10">
      <t>ジム</t>
    </rPh>
    <rPh sb="10" eb="12">
      <t>クミアイ</t>
    </rPh>
    <phoneticPr fontId="5"/>
  </si>
  <si>
    <t>串本町土地開発公社</t>
    <rPh sb="0" eb="3">
      <t>クシモトチョウ</t>
    </rPh>
    <rPh sb="3" eb="5">
      <t>トチ</t>
    </rPh>
    <rPh sb="5" eb="7">
      <t>カイハツ</t>
    </rPh>
    <rPh sb="7" eb="9">
      <t>コウシャ</t>
    </rPh>
    <phoneticPr fontId="30"/>
  </si>
  <si>
    <t>串本町ふるさと振興公社</t>
    <rPh sb="0" eb="3">
      <t>クシモトチョウ</t>
    </rPh>
    <rPh sb="7" eb="9">
      <t>シンコウ</t>
    </rPh>
    <rPh sb="9" eb="11">
      <t>コウシャ</t>
    </rPh>
    <phoneticPr fontId="30"/>
  </si>
  <si>
    <t>-</t>
    <phoneticPr fontId="2"/>
  </si>
  <si>
    <t>-</t>
    <phoneticPr fontId="2"/>
  </si>
  <si>
    <t>-</t>
    <phoneticPr fontId="2"/>
  </si>
  <si>
    <t>-</t>
    <phoneticPr fontId="2"/>
  </si>
  <si>
    <t>-</t>
    <phoneticPr fontId="2"/>
  </si>
  <si>
    <t>-</t>
    <phoneticPr fontId="2"/>
  </si>
  <si>
    <t>-</t>
    <phoneticPr fontId="2"/>
  </si>
  <si>
    <t>国民健康保険事業特別会計</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</si>
  <si>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</si>
  <si>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</si>
  <si>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</si>
  <si>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</si>
  <si>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</si>
  <si>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</si>
  <si>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</si>
  <si>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</si>
  <si>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</si>
  <si>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</si>
  <si>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一般会計、公営企業会計にかかる地方債の償還が順調に進んだことから将来負担額が減少し、前年度より5.6％良化しているものの類似団体を上回っている。実質公債費比率は、平成25年度に借入れた合併特例債の償還が始まり、前年度より0.1ポイント悪化しているものの類似団体を下回っている。今後、自然災害対策（地震、津波対策）として公共施設の高台移転などが計画されており、地方債残高の増加が見込まれることから事業の取捨選択、事業費の圧縮により公債費の抑制に努めるとともに交付税措置の有利な起債の活用を図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</si>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</sst>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69806</c:v>
                </c:pt>
                <c:pt idx="1">
                  <c:v>74444</c:v>
                </c:pt>
                <c:pt idx="2">
                  <c:v>85205</c:v>
                </c:pt>
                <c:pt idx="3">
                  <c:v>69469</c:v>
                </c:pt>
                <c:pt idx="4">
                  <c:v>67293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106607</c:v>
                </c:pt>
                <c:pt idx="1">
                  <c:v>108069</c:v>
                </c:pt>
                <c:pt idx="2">
                  <c:v>107699</c:v>
                </c:pt>
                <c:pt idx="3">
                  <c:v>161444</c:v>
                </c:pt>
                <c:pt idx="4">
                  <c:v>59726</c:v>
                </c:pt>
              </c:numCache>
            </c:numRef>
          </c:val>
          <c:smooth val="0"/>
        </c:ser>
        <c:dLbls>
          <c:showLegendKey val="0"/>
          <c:showVal val="0"/>
          <c:showCatName val="0"/>
          <c:showSerName val="0"/>
          <c:showPercent val="0"/>
          <c:showBubbleSize val="0"/>
        </c:dLbls>
        <c:marker val="1"/>
        <c:smooth val="0"/>
        <c:axId val="148025344"/>
        <c:axId val="148027264"/>
      </c:lineChart>
      <c:catAx>
        <c:axId val="1480253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027264"/>
        <c:crosses val="autoZero"/>
        <c:auto val="1"/>
        <c:lblAlgn val="ctr"/>
        <c:lblOffset val="100"/>
        <c:tickLblSkip val="1"/>
        <c:tickMarkSkip val="1"/>
        <c:noMultiLvlLbl val="0"/>
      </c:catAx>
      <c:valAx>
        <c:axId val="14802726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025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3.58</c:v>
                </c:pt>
                <c:pt idx="1">
                  <c:v>3.43</c:v>
                </c:pt>
                <c:pt idx="2">
                  <c:v>2.95</c:v>
                </c:pt>
                <c:pt idx="3">
                  <c:v>3.65</c:v>
                </c:pt>
                <c:pt idx="4">
                  <c:v>3.99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21.36</c:v>
                </c:pt>
                <c:pt idx="1">
                  <c:v>22.44</c:v>
                </c:pt>
                <c:pt idx="2">
                  <c:v>22.59</c:v>
                </c:pt>
                <c:pt idx="3">
                  <c:v>21.99</c:v>
                </c:pt>
                <c:pt idx="4">
                  <c:v>20.07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53666304"/>
        <c:axId val="1536682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0.02</c:v>
                </c:pt>
                <c:pt idx="1">
                  <c:v>2.04</c:v>
                </c:pt>
                <c:pt idx="2">
                  <c:v>-0.26</c:v>
                </c:pt>
                <c:pt idx="3">
                  <c:v>0.79</c:v>
                </c:pt>
                <c:pt idx="4">
                  <c:v>-1.93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53666304"/>
        <c:axId val="153668224"/>
      </c:lineChart>
      <c:catAx>
        <c:axId val="153666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3668224"/>
        <c:crosses val="autoZero"/>
        <c:auto val="1"/>
        <c:lblAlgn val="ctr"/>
        <c:lblOffset val="100"/>
        <c:tickLblSkip val="1"/>
        <c:tickMarkSkip val="1"/>
        <c:noMultiLvlLbl val="0"/>
      </c:catAx>
      <c:valAx>
        <c:axId val="153668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3666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0.28999999999999998</c:v>
                </c:pt>
                <c:pt idx="2">
                  <c:v>#N/A</c:v>
                </c:pt>
                <c:pt idx="3">
                  <c:v>0.17</c:v>
                </c:pt>
                <c:pt idx="4">
                  <c:v>#N/A</c:v>
                </c:pt>
                <c:pt idx="5">
                  <c:v>0.14000000000000001</c:v>
                </c:pt>
                <c:pt idx="6">
                  <c:v>#N/A</c:v>
                </c:pt>
                <c:pt idx="7">
                  <c:v>0.09</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国民宿舎事業会計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0.08</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0.12</c:v>
                </c:pt>
                <c:pt idx="4">
                  <c:v>#N/A</c:v>
                </c:pt>
                <c:pt idx="5">
                  <c:v>0.04</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0.12</c:v>
                </c:pt>
                <c:pt idx="2">
                  <c:v>#N/A</c:v>
                </c:pt>
                <c:pt idx="3">
                  <c:v>0.15</c:v>
                </c:pt>
                <c:pt idx="4">
                  <c:v>#N/A</c:v>
                </c:pt>
                <c:pt idx="5">
                  <c:v>0.1</c:v>
                </c:pt>
                <c:pt idx="6">
                  <c:v>#N/A</c:v>
                </c:pt>
                <c:pt idx="7">
                  <c:v>0.08</c:v>
                </c:pt>
                <c:pt idx="8">
                  <c:v>#N/A</c:v>
                </c:pt>
                <c:pt idx="9">
                  <c:v>7.0000000000000007E-2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1.27</c:v>
                </c:pt>
                <c:pt idx="1">
                  <c:v>#N/A</c:v>
                </c:pt>
                <c:pt idx="2">
                  <c:v>3.27</c:v>
                </c:pt>
                <c:pt idx="3">
                  <c:v>#N/A</c:v>
                </c:pt>
                <c:pt idx="4">
                  <c:v>1.31</c:v>
                </c:pt>
                <c:pt idx="5">
                  <c:v>#N/A</c:v>
                </c:pt>
                <c:pt idx="6">
                  <c:v>0.19</c:v>
                </c:pt>
                <c:pt idx="7">
                  <c:v>#N/A</c:v>
                </c:pt>
                <c:pt idx="8">
                  <c:v>#N/A</c:v>
                </c:pt>
                <c:pt idx="9">
                  <c:v>1.2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1.06</c:v>
                </c:pt>
                <c:pt idx="2">
                  <c:v>#N/A</c:v>
                </c:pt>
                <c:pt idx="3">
                  <c:v>0.83</c:v>
                </c:pt>
                <c:pt idx="4">
                  <c:v>#N/A</c:v>
                </c:pt>
                <c:pt idx="5">
                  <c:v>0.94</c:v>
                </c:pt>
                <c:pt idx="6">
                  <c:v>#N/A</c:v>
                </c:pt>
                <c:pt idx="7">
                  <c:v>1.66</c:v>
                </c:pt>
                <c:pt idx="8">
                  <c:v>#N/A</c:v>
                </c:pt>
                <c:pt idx="9">
                  <c:v>1.8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3.45</c:v>
                </c:pt>
                <c:pt idx="2">
                  <c:v>#N/A</c:v>
                </c:pt>
                <c:pt idx="3">
                  <c:v>3.37</c:v>
                </c:pt>
                <c:pt idx="4">
                  <c:v>#N/A</c:v>
                </c:pt>
                <c:pt idx="5">
                  <c:v>2.86</c:v>
                </c:pt>
                <c:pt idx="6">
                  <c:v>#N/A</c:v>
                </c:pt>
                <c:pt idx="7">
                  <c:v>3.56</c:v>
                </c:pt>
                <c:pt idx="8">
                  <c:v>#N/A</c:v>
                </c:pt>
                <c:pt idx="9">
                  <c:v>3.97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13.61</c:v>
                </c:pt>
                <c:pt idx="2">
                  <c:v>#N/A</c:v>
                </c:pt>
                <c:pt idx="3">
                  <c:v>13.5</c:v>
                </c:pt>
                <c:pt idx="4">
                  <c:v>#N/A</c:v>
                </c:pt>
                <c:pt idx="5">
                  <c:v>14.1</c:v>
                </c:pt>
                <c:pt idx="6">
                  <c:v>#N/A</c:v>
                </c:pt>
                <c:pt idx="7">
                  <c:v>13.12</c:v>
                </c:pt>
                <c:pt idx="8">
                  <c:v>#N/A</c:v>
                </c:pt>
                <c:pt idx="9">
                  <c:v>13.54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2.8</c:v>
                </c:pt>
                <c:pt idx="2">
                  <c:v>#N/A</c:v>
                </c:pt>
                <c:pt idx="3">
                  <c:v>1.48</c:v>
                </c:pt>
                <c:pt idx="4">
                  <c:v>#N/A</c:v>
                </c:pt>
                <c:pt idx="5">
                  <c:v>1</c:v>
                </c:pt>
                <c:pt idx="6">
                  <c:v>#N/A</c:v>
                </c:pt>
                <c:pt idx="7">
                  <c:v>1.28</c:v>
                </c:pt>
                <c:pt idx="8">
                  <c:v>1.69</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1724544"/>
        <c:axId val="41726336"/>
      </c:barChart>
      <c:catAx>
        <c:axId val="41724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726336"/>
        <c:crosses val="autoZero"/>
        <c:auto val="1"/>
        <c:lblAlgn val="ctr"/>
        <c:lblOffset val="100"/>
        <c:tickLblSkip val="1"/>
        <c:tickMarkSkip val="1"/>
        <c:noMultiLvlLbl val="0"/>
      </c:catAx>
      <c:valAx>
        <c:axId val="41726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7245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871</c:v>
                </c:pt>
                <c:pt idx="5">
                  <c:v>971</c:v>
                </c:pt>
                <c:pt idx="8">
                  <c:v>995</c:v>
                </c:pt>
                <c:pt idx="11">
                  <c:v>1042</c:v>
                </c:pt>
                <c:pt idx="14">
                  <c:v>1054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c:v>
                </c:pt>
                <c:pt idx="3">
                  <c:v>4</c:v>
                </c:pt>
                <c:pt idx="6">
                  <c:v>4</c:v>
                </c:pt>
                <c:pt idx="9">
                  <c:v>2</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71</c:v>
                </c:pt>
                <c:pt idx="3">
                  <c:v>77</c:v>
                </c:pt>
                <c:pt idx="6">
                  <c:v>75</c:v>
                </c:pt>
                <c:pt idx="9">
                  <c:v>85</c:v>
                </c:pt>
                <c:pt idx="12">
                  <c:v>85</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87</c:v>
                </c:pt>
                <c:pt idx="3">
                  <c:v>147</c:v>
                </c:pt>
                <c:pt idx="6">
                  <c:v>158</c:v>
                </c:pt>
                <c:pt idx="9">
                  <c:v>168</c:v>
                </c:pt>
                <c:pt idx="12">
                  <c:v>169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1116</c:v>
                </c:pt>
                <c:pt idx="3">
                  <c:v>1133</c:v>
                </c:pt>
                <c:pt idx="6">
                  <c:v>1170</c:v>
                </c:pt>
                <c:pt idx="9">
                  <c:v>1196</c:v>
                </c:pt>
                <c:pt idx="12">
                  <c:v>1217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47945344"/>
        <c:axId val="1479475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407</c:v>
                </c:pt>
                <c:pt idx="2">
                  <c:v>#N/A</c:v>
                </c:pt>
                <c:pt idx="3">
                  <c:v>#N/A</c:v>
                </c:pt>
                <c:pt idx="4">
                  <c:v>390</c:v>
                </c:pt>
                <c:pt idx="5">
                  <c:v>#N/A</c:v>
                </c:pt>
                <c:pt idx="6">
                  <c:v>#N/A</c:v>
                </c:pt>
                <c:pt idx="7">
                  <c:v>412</c:v>
                </c:pt>
                <c:pt idx="8">
                  <c:v>#N/A</c:v>
                </c:pt>
                <c:pt idx="9">
                  <c:v>#N/A</c:v>
                </c:pt>
                <c:pt idx="10">
                  <c:v>409</c:v>
                </c:pt>
                <c:pt idx="11">
                  <c:v>#N/A</c:v>
                </c:pt>
                <c:pt idx="12">
                  <c:v>#N/A</c:v>
                </c:pt>
                <c:pt idx="13">
                  <c:v>417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47945344"/>
        <c:axId val="147947520"/>
      </c:lineChart>
      <c:catAx>
        <c:axId val="147945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7947520"/>
        <c:crosses val="autoZero"/>
        <c:auto val="1"/>
        <c:lblAlgn val="ctr"/>
        <c:lblOffset val="100"/>
        <c:tickLblSkip val="1"/>
        <c:tickMarkSkip val="1"/>
        <c:noMultiLvlLbl val="0"/>
      </c:catAx>
      <c:valAx>
        <c:axId val="147947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945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10448</c:v>
                </c:pt>
                <c:pt idx="5">
                  <c:v>10978</c:v>
                </c:pt>
                <c:pt idx="8">
                  <c:v>10907</c:v>
                </c:pt>
                <c:pt idx="11">
                  <c:v>11420</c:v>
                </c:pt>
                <c:pt idx="14">
                  <c:v>10997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65</c:v>
                </c:pt>
                <c:pt idx="5">
                  <c:v>17</c:v>
                </c:pt>
                <c:pt idx="8">
                  <c:v>13</c:v>
                </c:pt>
                <c:pt idx="11">
                  <c:v>10</c:v>
                </c:pt>
                <c:pt idx="14">
                  <c:v>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2144</c:v>
                </c:pt>
                <c:pt idx="5">
                  <c:v>2306</c:v>
                </c:pt>
                <c:pt idx="8">
                  <c:v>2355</c:v>
                </c:pt>
                <c:pt idx="11">
                  <c:v>2466</c:v>
                </c:pt>
                <c:pt idx="14">
                  <c:v>2503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2233</c:v>
                </c:pt>
                <c:pt idx="3">
                  <c:v>2059</c:v>
                </c:pt>
                <c:pt idx="6">
                  <c:v>1888</c:v>
                </c:pt>
                <c:pt idx="9">
                  <c:v>1736</c:v>
                </c:pt>
                <c:pt idx="12">
                  <c:v>1629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824</c:v>
                </c:pt>
                <c:pt idx="3">
                  <c:v>1524</c:v>
                </c:pt>
                <c:pt idx="6">
                  <c:v>1455</c:v>
                </c:pt>
                <c:pt idx="9">
                  <c:v>1375</c:v>
                </c:pt>
                <c:pt idx="12">
                  <c:v>1284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1692</c:v>
                </c:pt>
                <c:pt idx="3">
                  <c:v>1622</c:v>
                </c:pt>
                <c:pt idx="6">
                  <c:v>1386</c:v>
                </c:pt>
                <c:pt idx="9">
                  <c:v>1350</c:v>
                </c:pt>
                <c:pt idx="12">
                  <c:v>1162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6</c:v>
                </c:pt>
                <c:pt idx="3">
                  <c:v>6</c:v>
                </c:pt>
                <c:pt idx="6">
                  <c:v>2</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12180</c:v>
                </c:pt>
                <c:pt idx="3">
                  <c:v>12483</c:v>
                </c:pt>
                <c:pt idx="6">
                  <c:v>12496</c:v>
                </c:pt>
                <c:pt idx="9">
                  <c:v>13463</c:v>
                </c:pt>
                <c:pt idx="12">
                  <c:v>13103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53700608"/>
        <c:axId val="1537191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4279</c:v>
                </c:pt>
                <c:pt idx="2">
                  <c:v>#N/A</c:v>
                </c:pt>
                <c:pt idx="3">
                  <c:v>#N/A</c:v>
                </c:pt>
                <c:pt idx="4">
                  <c:v>4394</c:v>
                </c:pt>
                <c:pt idx="5">
                  <c:v>#N/A</c:v>
                </c:pt>
                <c:pt idx="6">
                  <c:v>#N/A</c:v>
                </c:pt>
                <c:pt idx="7">
                  <c:v>3953</c:v>
                </c:pt>
                <c:pt idx="8">
                  <c:v>#N/A</c:v>
                </c:pt>
                <c:pt idx="9">
                  <c:v>#N/A</c:v>
                </c:pt>
                <c:pt idx="10">
                  <c:v>4027</c:v>
                </c:pt>
                <c:pt idx="11">
                  <c:v>#N/A</c:v>
                </c:pt>
                <c:pt idx="12">
                  <c:v>#N/A</c:v>
                </c:pt>
                <c:pt idx="13">
                  <c:v>3671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53700608"/>
        <c:axId val="153719168"/>
      </c:lineChart>
      <c:catAx>
        <c:axId val="153700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3719168"/>
        <c:crosses val="autoZero"/>
        <c:auto val="1"/>
        <c:lblAlgn val="ctr"/>
        <c:lblOffset val="100"/>
        <c:tickLblSkip val="1"/>
        <c:tickMarkSkip val="1"/>
        <c:noMultiLvlLbl val="0"/>
      </c:catAx>
      <c:valAx>
        <c:axId val="153719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3700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{7F03F77E-F134-47C6-B76F-55B15D5030B3}</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{37D6ED5A-ED04-46CE-99A4-79C46F953DE1}</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{2D02F3F3-B18D-4A28-AA7F-117DF9559FBD}</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{1C204861-02BD-470A-9201-6013FA835D86}</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{EA333A4B-3621-477B-AF24-DCFD70C7AE06}</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{D9AB5474-3355-4FE7-9FD8-76C8E966BC78}</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{6A565A6A-08E9-42FD-8822-E8D75CF6BD22}</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{D959420E-AACE-4F4D-B53F-DF764B0BEAA6}</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{92AE31CB-B72A-4AE1-90A2-DF40B0FD1DF1}</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{15DCA604-02FC-416E-B436-76085F36E010}</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21962496"/>
        <c:axId val="121963648"/>
      </c:scatterChart>
      <c:valAx>
        <c:axId val="12196249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1963648"/>
        <c:crosses val="autoZero"/>
        <c:crossBetween val="midCat"/>
      </c:valAx>
      <c:valAx>
        <c:axId val="1219636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19624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{CA30E07C-BD44-40AD-83B5-2E4F70148058}</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{E078A064-FDEF-4966-BDA6-1EA2D317BF75}</c15:txfldGUID>
                      <c15:f>公会計指標分析・財政指標組合せ分析表!$L$72</c15:f>
                      <c15:dlblFieldTableCache>
                        <c:ptCount val="1"/>
                        <c:pt idx="0">
                          <c:v>H25</c:v>
                        </c:pt>
                      </c15:dlblFieldTableCache>
                    </c15:dlblFTEntry>
                  </c15:dlblFieldTable>
                  <c15:showDataLabelsRange val="0"/>
                </c:ext>
              </c:extLst>
            </c:dLbl>
            <c:dLbl>
              <c:idx val="2"/>
              <c:layout>
                <c:manualLayout>
                  <c:x val="-4.5171070442460097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{ECE4A89D-8354-4208-B532-DC9EEA6F8647}</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1.823985408116735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{A214AE27-C3C0-4A6F-BE8B-17D989665882}</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{43C49C65-8210-4DA9-9689-0D90EBD6DB45}</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8.6999999999999993</c:v>
                </c:pt>
                <c:pt idx="1">
                  <c:v>8.1999999999999993</c:v>
                </c:pt>
                <c:pt idx="2">
                  <c:v>7.9</c:v>
                </c:pt>
                <c:pt idx="3">
                  <c:v>7.9</c:v>
                </c:pt>
                <c:pt idx="4">
                  <c:v>8</c:v>
                </c:pt>
              </c:numCache>
            </c:numRef>
          </c:xVal>
          <c:yVal>
            <c:numRef>
              <c:f>公会計指標分析・財政指標組合せ分析表!$K$73:$O$73</c:f>
              <c:numCache>
                <c:formatCode>#,##0.0;"▲ "#,##0.0</c:formatCode>
                <c:ptCount val="5"/>
                <c:pt idx="0">
                  <c:v>84.2</c:v>
                </c:pt>
                <c:pt idx="1">
                  <c:v>86.1</c:v>
                </c:pt>
                <c:pt idx="2">
                  <c:v>78.3</c:v>
                </c:pt>
                <c:pt idx="3">
                  <c:v>78</c:v>
                </c:pt>
                <c:pt idx="4">
                  <c:v>72.400000000000006</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{510FB8B3-58EB-40CF-8CD7-E5A2EDC37047}</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{2F671F3A-DC84-4586-BDDF-97FE04DEFFF1}</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{42266176-AC14-4191-8CE6-3D371B588520}</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{A71B0115-256A-4F2F-A3EA-34F05337CE81}</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{404F9B08-7459-4DF2-9FCF-3C66BC33CD48}</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11.7</c:v>
                </c:pt>
                <c:pt idx="1">
                  <c:v>11.2</c:v>
                </c:pt>
                <c:pt idx="2">
                  <c:v>10.4</c:v>
                </c:pt>
                <c:pt idx="3">
                  <c:v>9</c:v>
                </c:pt>
                <c:pt idx="4">
                  <c:v>8.1999999999999993</c:v>
                </c:pt>
              </c:numCache>
            </c:numRef>
          </c:xVal>
          <c:yVal>
            <c:numRef>
              <c:f>公会計指標分析・財政指標組合せ分析表!$K$77:$O$77</c:f>
              <c:numCache>
                <c:formatCode>#,##0.0;"▲ "#,##0.0</c:formatCode>
                <c:ptCount val="5"/>
                <c:pt idx="0">
                  <c:v>61.3</c:v>
                </c:pt>
                <c:pt idx="1">
                  <c:v>54.6</c:v>
                </c:pt>
                <c:pt idx="2">
                  <c:v>48.7</c:v>
                </c:pt>
                <c:pt idx="3">
                  <c:v>36.5</c:v>
                </c:pt>
                <c:pt idx="4">
                  <c:v>32.9</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22014720"/>
        <c:axId val="122016896"/>
      </c:scatterChart>
      <c:valAx>
        <c:axId val="122014720"/>
        <c:scaling>
          <c:orientation val="minMax"/>
          <c:max val="12.1"/>
          <c:min val="7.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016896"/>
        <c:crosses val="autoZero"/>
        <c:crossBetween val="midCat"/>
      </c:valAx>
      <c:valAx>
        <c:axId val="122016896"/>
        <c:scaling>
          <c:orientation val="minMax"/>
          <c:max val="95"/>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01472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和歌山県串本町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基準財政需要額に算入される公債費は高い数値を維持している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en-US" altLang="ja-JP" sz="1400">
              <a:latin typeface="ＭＳ Ｐゴシック" panose="020B0600070205080204" pitchFamily="50" charset="-128"/>
              <a:ea typeface="ＭＳ Ｐゴシック" panose="020B0600070205080204" pitchFamily="50" charset="-128"/>
            </a:rPr>
            <a:t>25</a:t>
          </a:r>
          <a:r>
            <a:rPr kumimoji="1" lang="ja-JP" altLang="en-US" sz="1400">
              <a:latin typeface="ＭＳ Ｐゴシック" panose="020B0600070205080204" pitchFamily="50" charset="-128"/>
              <a:ea typeface="ＭＳ Ｐゴシック" panose="020B0600070205080204" pitchFamily="50" charset="-128"/>
            </a:rPr>
            <a:t>年度に借入れた合併特例事業債（中間処理施設整備事業など）の償還が始まり、実質公債費比率の分子が</a:t>
          </a:r>
          <a:r>
            <a:rPr kumimoji="1" lang="en-US" altLang="ja-JP" sz="1400">
              <a:latin typeface="ＭＳ Ｐゴシック" panose="020B0600070205080204" pitchFamily="50" charset="-128"/>
              <a:ea typeface="ＭＳ Ｐゴシック" panose="020B0600070205080204" pitchFamily="50" charset="-128"/>
            </a:rPr>
            <a:t>8</a:t>
          </a:r>
          <a:r>
            <a:rPr kumimoji="1" lang="ja-JP" altLang="en-US" sz="1400">
              <a:latin typeface="ＭＳ Ｐゴシック" panose="020B0600070205080204" pitchFamily="50" charset="-128"/>
              <a:ea typeface="ＭＳ Ｐゴシック" panose="020B0600070205080204" pitchFamily="50" charset="-128"/>
            </a:rPr>
            <a:t>百万円増加していることから単年度の実質公債費比率は</a:t>
          </a:r>
          <a:r>
            <a:rPr kumimoji="1" lang="en-US" altLang="ja-JP" sz="1400">
              <a:latin typeface="ＭＳ Ｐゴシック" panose="020B0600070205080204" pitchFamily="50" charset="-128"/>
              <a:ea typeface="ＭＳ Ｐゴシック" panose="020B0600070205080204" pitchFamily="50" charset="-128"/>
            </a:rPr>
            <a:t>8.2</a:t>
          </a:r>
          <a:r>
            <a:rPr kumimoji="1" lang="ja-JP" altLang="en-US" sz="1400">
              <a:latin typeface="ＭＳ Ｐゴシック" panose="020B0600070205080204" pitchFamily="50" charset="-128"/>
              <a:ea typeface="ＭＳ Ｐゴシック" panose="020B0600070205080204" pitchFamily="50" charset="-128"/>
            </a:rPr>
            <a:t>となり前年度より</a:t>
          </a:r>
          <a:r>
            <a:rPr kumimoji="1" lang="en-US" altLang="ja-JP" sz="1400">
              <a:latin typeface="ＭＳ Ｐゴシック" panose="020B0600070205080204" pitchFamily="50" charset="-128"/>
              <a:ea typeface="ＭＳ Ｐゴシック" panose="020B0600070205080204" pitchFamily="50" charset="-128"/>
            </a:rPr>
            <a:t>0.3</a:t>
          </a:r>
          <a:r>
            <a:rPr kumimoji="1" lang="ja-JP" altLang="en-US" sz="1400">
              <a:latin typeface="ＭＳ Ｐゴシック" panose="020B0600070205080204" pitchFamily="50" charset="-128"/>
              <a:ea typeface="ＭＳ Ｐゴシック" panose="020B0600070205080204" pitchFamily="50" charset="-128"/>
            </a:rPr>
            <a:t>ポイント悪化してる。実質公債費比率の</a:t>
          </a:r>
          <a:r>
            <a:rPr kumimoji="1" lang="en-US" altLang="ja-JP" sz="1400">
              <a:latin typeface="ＭＳ Ｐゴシック" panose="020B0600070205080204" pitchFamily="50" charset="-128"/>
              <a:ea typeface="ＭＳ Ｐゴシック" panose="020B0600070205080204" pitchFamily="50" charset="-128"/>
            </a:rPr>
            <a:t>3</a:t>
          </a:r>
          <a:r>
            <a:rPr kumimoji="1" lang="ja-JP" altLang="en-US" sz="1400">
              <a:latin typeface="ＭＳ Ｐゴシック" panose="020B0600070205080204" pitchFamily="50" charset="-128"/>
              <a:ea typeface="ＭＳ Ｐゴシック" panose="020B0600070205080204" pitchFamily="50" charset="-128"/>
            </a:rPr>
            <a:t>カ年平均は</a:t>
          </a:r>
          <a:r>
            <a:rPr kumimoji="1" lang="en-US" altLang="ja-JP" sz="1400">
              <a:latin typeface="ＭＳ Ｐゴシック" panose="020B0600070205080204" pitchFamily="50" charset="-128"/>
              <a:ea typeface="ＭＳ Ｐゴシック" panose="020B0600070205080204" pitchFamily="50" charset="-128"/>
            </a:rPr>
            <a:t>8.0</a:t>
          </a:r>
          <a:r>
            <a:rPr kumimoji="1" lang="ja-JP" altLang="en-US" sz="1400">
              <a:latin typeface="ＭＳ Ｐゴシック" panose="020B0600070205080204" pitchFamily="50" charset="-128"/>
              <a:ea typeface="ＭＳ Ｐゴシック" panose="020B0600070205080204" pitchFamily="50" charset="-128"/>
            </a:rPr>
            <a:t>となり前年度より</a:t>
          </a:r>
          <a:r>
            <a:rPr kumimoji="1" lang="en-US" altLang="ja-JP" sz="1400">
              <a:latin typeface="ＭＳ Ｐゴシック" panose="020B0600070205080204" pitchFamily="50" charset="-128"/>
              <a:ea typeface="ＭＳ Ｐゴシック" panose="020B0600070205080204" pitchFamily="50" charset="-128"/>
            </a:rPr>
            <a:t>0.1</a:t>
          </a:r>
          <a:r>
            <a:rPr kumimoji="1" lang="ja-JP" altLang="en-US" sz="1400">
              <a:latin typeface="ＭＳ Ｐゴシック" panose="020B0600070205080204" pitchFamily="50" charset="-128"/>
              <a:ea typeface="ＭＳ Ｐゴシック" panose="020B0600070205080204" pitchFamily="50" charset="-128"/>
            </a:rPr>
            <a:t>ポイント増加しているもののほぼ横ばい状態にある。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今後は公共施設の高台移転など大型事業が予定されており公債費の増加が見込まれることから、建設事業の取捨選択や事業費の圧縮により地方債の発行額を抑制し、適切な地方債管理を行っていく。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和歌山県串本町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mn-ea"/>
              <a:ea typeface="+mn-ea"/>
            </a:rPr>
            <a:t>　一般会計、公営企業会計にかかる地方債の償還が順調に進んだことから将来負担額が減少し、将来負担比率において</a:t>
          </a:r>
          <a:r>
            <a:rPr kumimoji="1" lang="en-US" altLang="ja-JP" sz="1400">
              <a:latin typeface="+mn-ea"/>
              <a:ea typeface="+mn-ea"/>
            </a:rPr>
            <a:t>72.4</a:t>
          </a:r>
          <a:r>
            <a:rPr kumimoji="1" lang="ja-JP" altLang="en-US" sz="1400">
              <a:latin typeface="+mn-ea"/>
              <a:ea typeface="+mn-ea"/>
            </a:rPr>
            <a:t>％となり前年度から</a:t>
          </a:r>
          <a:r>
            <a:rPr kumimoji="1" lang="en-US" altLang="ja-JP" sz="1400">
              <a:latin typeface="+mn-ea"/>
              <a:ea typeface="+mn-ea"/>
            </a:rPr>
            <a:t>5.6</a:t>
          </a:r>
          <a:r>
            <a:rPr kumimoji="1" lang="ja-JP" altLang="en-US" sz="1400">
              <a:latin typeface="+mn-ea"/>
              <a:ea typeface="+mn-ea"/>
            </a:rPr>
            <a:t>％良化している。</a:t>
          </a:r>
          <a:r>
            <a:rPr kumimoji="1" lang="ja-JP" altLang="ja-JP" sz="1400">
              <a:solidFill>
                <a:schemeClr val="dk1"/>
              </a:solidFill>
              <a:effectLst/>
              <a:latin typeface="+mn-ea"/>
              <a:ea typeface="+mn-ea"/>
              <a:cs typeface="+mn-cs"/>
            </a:rPr>
            <a:t>今後</a:t>
          </a:r>
          <a:r>
            <a:rPr kumimoji="1" lang="ja-JP" altLang="en-US" sz="1400">
              <a:solidFill>
                <a:schemeClr val="dk1"/>
              </a:solidFill>
              <a:effectLst/>
              <a:latin typeface="+mn-ea"/>
              <a:ea typeface="+mn-ea"/>
              <a:cs typeface="+mn-cs"/>
            </a:rPr>
            <a:t>、当町は災害に備えた防災対策として</a:t>
          </a:r>
          <a:r>
            <a:rPr kumimoji="1" lang="ja-JP" altLang="ja-JP" sz="1400">
              <a:solidFill>
                <a:schemeClr val="dk1"/>
              </a:solidFill>
              <a:effectLst/>
              <a:latin typeface="+mn-ea"/>
              <a:ea typeface="+mn-ea"/>
              <a:cs typeface="+mn-cs"/>
            </a:rPr>
            <a:t>公共施設の高台移転など</a:t>
          </a:r>
          <a:r>
            <a:rPr kumimoji="1" lang="ja-JP" altLang="en-US" sz="1400">
              <a:solidFill>
                <a:schemeClr val="dk1"/>
              </a:solidFill>
              <a:effectLst/>
              <a:latin typeface="+mn-ea"/>
              <a:ea typeface="+mn-ea"/>
              <a:cs typeface="+mn-cs"/>
            </a:rPr>
            <a:t>の</a:t>
          </a:r>
          <a:r>
            <a:rPr kumimoji="1" lang="ja-JP" altLang="ja-JP" sz="1400">
              <a:solidFill>
                <a:schemeClr val="dk1"/>
              </a:solidFill>
              <a:effectLst/>
              <a:latin typeface="+mn-ea"/>
              <a:ea typeface="+mn-ea"/>
              <a:cs typeface="+mn-cs"/>
            </a:rPr>
            <a:t>大型事業</a:t>
          </a:r>
          <a:r>
            <a:rPr kumimoji="1" lang="ja-JP" altLang="en-US" sz="1400">
              <a:solidFill>
                <a:schemeClr val="dk1"/>
              </a:solidFill>
              <a:effectLst/>
              <a:latin typeface="+mn-ea"/>
              <a:ea typeface="+mn-ea"/>
              <a:cs typeface="+mn-cs"/>
            </a:rPr>
            <a:t>を予定しており</a:t>
          </a:r>
          <a:r>
            <a:rPr kumimoji="1" lang="ja-JP" altLang="ja-JP" sz="1400">
              <a:solidFill>
                <a:schemeClr val="dk1"/>
              </a:solidFill>
              <a:effectLst/>
              <a:latin typeface="+mn-ea"/>
              <a:ea typeface="+mn-ea"/>
              <a:cs typeface="+mn-cs"/>
            </a:rPr>
            <a:t>公債費の増加が見込まれることから、建設事業の取捨選択や事業費の圧縮により地方債の発行額を抑制し、高金利債の繰上償還を行うことにより適切な地方債管理を行っていく。</a:t>
          </a:r>
          <a:endParaRPr lang="ja-JP" altLang="ja-JP" sz="1400">
            <a:effectLst/>
            <a:latin typeface="+mn-ea"/>
            <a:ea typeface="+mn-ea"/>
          </a:endParaRPr>
        </a:p>
        <a:p>
          <a:endParaRPr kumimoji="1" lang="ja-JP" altLang="en-US" sz="1400">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和歌山県串本町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17,008
16,951
135.67
10,130,355
9,780,387
243,923
6,119,623
13,103,342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72.4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和歌山県串本町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17,008
16,951
135.67
10,130,355
9,780,387
243,923
6,119,623
13,103,342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72.4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和歌山県串本町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17,008
16,951
135.67
10,130,355
9,780,387
243,923
6,119,623
13,103,342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72.4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和歌山県串本町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17,008
16,951
135.67
10,130,355
9,780,387
243,923
6,119,623
13,103,342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72.4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人口減少や全国平均を上回る高齢化率（</a:t>
          </a:r>
          <a:r>
            <a:rPr kumimoji="1" lang="en-US" altLang="ja-JP" sz="1300">
              <a:solidFill>
                <a:schemeClr val="dk1"/>
              </a:solidFill>
              <a:effectLst/>
              <a:latin typeface="+mj-ea"/>
              <a:ea typeface="+mj-ea"/>
              <a:cs typeface="+mn-cs"/>
            </a:rPr>
            <a:t>42.1</a:t>
          </a:r>
          <a:r>
            <a:rPr kumimoji="1" lang="ja-JP" altLang="en-US" sz="1300">
              <a:solidFill>
                <a:schemeClr val="dk1"/>
              </a:solidFill>
              <a:effectLst/>
              <a:latin typeface="+mj-ea"/>
              <a:ea typeface="+mj-ea"/>
              <a:cs typeface="+mn-cs"/>
            </a:rPr>
            <a:t>％</a:t>
          </a:r>
          <a:r>
            <a:rPr kumimoji="1" lang="ja-JP" altLang="ja-JP" sz="1300">
              <a:solidFill>
                <a:schemeClr val="dk1"/>
              </a:solidFill>
              <a:effectLst/>
              <a:latin typeface="+mj-ea"/>
              <a:ea typeface="+mj-ea"/>
              <a:cs typeface="+mn-cs"/>
            </a:rPr>
            <a:t>）に加え、町内の産業が低迷していることなどにより、財政基盤が弱く、類似団体平均を</a:t>
          </a:r>
          <a:r>
            <a:rPr kumimoji="1" lang="en-US" altLang="ja-JP" sz="1300">
              <a:solidFill>
                <a:schemeClr val="dk1"/>
              </a:solidFill>
              <a:effectLst/>
              <a:latin typeface="+mj-ea"/>
              <a:ea typeface="+mj-ea"/>
              <a:cs typeface="+mn-cs"/>
            </a:rPr>
            <a:t>0.25</a:t>
          </a:r>
          <a:r>
            <a:rPr kumimoji="1" lang="ja-JP" altLang="ja-JP" sz="1300">
              <a:solidFill>
                <a:schemeClr val="dk1"/>
              </a:solidFill>
              <a:effectLst/>
              <a:latin typeface="+mj-ea"/>
              <a:ea typeface="+mj-ea"/>
              <a:cs typeface="+mn-cs"/>
            </a:rPr>
            <a:t>下回っている。また、自主財源である町税収入は低迷しており、歳入全体に占める割合は</a:t>
          </a:r>
          <a:r>
            <a:rPr kumimoji="1" lang="en-US" altLang="ja-JP" sz="1300">
              <a:solidFill>
                <a:schemeClr val="dk1"/>
              </a:solidFill>
              <a:effectLst/>
              <a:latin typeface="+mj-ea"/>
              <a:ea typeface="+mj-ea"/>
              <a:cs typeface="+mn-cs"/>
            </a:rPr>
            <a:t>13.9</a:t>
          </a:r>
          <a:r>
            <a:rPr kumimoji="1" lang="ja-JP" altLang="en-US" sz="1300">
              <a:solidFill>
                <a:schemeClr val="dk1"/>
              </a:solidFill>
              <a:effectLst/>
              <a:latin typeface="+mj-ea"/>
              <a:ea typeface="+mj-ea"/>
              <a:cs typeface="+mn-cs"/>
            </a:rPr>
            <a:t>％</a:t>
          </a:r>
          <a:r>
            <a:rPr kumimoji="1" lang="ja-JP" altLang="ja-JP" sz="1300">
              <a:solidFill>
                <a:schemeClr val="dk1"/>
              </a:solidFill>
              <a:effectLst/>
              <a:latin typeface="+mj-ea"/>
              <a:ea typeface="+mj-ea"/>
              <a:cs typeface="+mn-cs"/>
            </a:rPr>
            <a:t>と非常に低くなっている。今後も税収の減少や交付税の削減等により、厳しい財政状況が予想されるため、活力ある町づくりを進めることで税収を確保し、財政力指数の改善に努める。</a:t>
          </a:r>
          <a:endParaRPr lang="ja-JP" altLang="ja-JP" sz="1300">
            <a:effectLst/>
            <a:latin typeface="+mj-ea"/>
            <a:ea typeface="+mj-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73176</xdr:rowOff>
    </xdr:to>
    <xdr:cxnSp macro="">
      <xdr:nvCxnSpPr>
        <xdr:cNvPr id="64" name="直線コネクタ 63"/>
        <xdr:cNvCxnSpPr/>
      </xdr:nvCxnSpPr>
      <xdr:spPr>
        <a:xfrm flipV="1">
          <a:off x="4953000" y="610023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45253</xdr:rowOff>
    </xdr:from>
    <xdr:ext cx="762000" cy="259045"/>
    <xdr:sp macro="" textlink="">
      <xdr:nvSpPr>
        <xdr:cNvPr id="65"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44</xdr:row>
      <xdr:rowOff>73176</xdr:rowOff>
    </xdr:from>
    <xdr:to>
      <xdr:col>7</xdr:col>
      <xdr:colOff>241300</xdr:colOff>
      <xdr:row>44</xdr:row>
      <xdr:rowOff>73176</xdr:rowOff>
    </xdr:to>
    <xdr:cxnSp macro="">
      <xdr:nvCxnSpPr>
        <xdr:cNvPr id="66" name="直線コネクタ 65"/>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152702</xdr:rowOff>
    </xdr:from>
    <xdr:to>
      <xdr:col>7</xdr:col>
      <xdr:colOff>152400</xdr:colOff>
      <xdr:row>43</xdr:row>
      <xdr:rowOff>152702</xdr:rowOff>
    </xdr:to>
    <xdr:cxnSp macro="">
      <xdr:nvCxnSpPr>
        <xdr:cNvPr id="69" name="直線コネクタ 68"/>
        <xdr:cNvCxnSpPr/>
      </xdr:nvCxnSpPr>
      <xdr:spPr>
        <a:xfrm>
          <a:off x="4114800" y="75250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2618</xdr:rowOff>
    </xdr:from>
    <xdr:ext cx="762000" cy="259045"/>
    <xdr:sp macro="" textlink="">
      <xdr:nvSpPr>
        <xdr:cNvPr id="70" name="財政力平均値テキスト"/>
        <xdr:cNvSpPr txBox="1"/>
      </xdr:nvSpPr>
      <xdr:spPr>
        <a:xfrm>
          <a:off x="5041900" y="703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157541</xdr:rowOff>
    </xdr:from>
    <xdr:to>
      <xdr:col>7</xdr:col>
      <xdr:colOff>203200</xdr:colOff>
      <xdr:row>42</xdr:row>
      <xdr:rowOff>87691</xdr:rowOff>
    </xdr:to>
    <xdr:sp macro="" textlink="">
      <xdr:nvSpPr>
        <xdr:cNvPr id="71" name="フローチャート : 判断 70"/>
        <xdr:cNvSpPr/>
      </xdr:nvSpPr>
      <xdr:spPr>
        <a:xfrm>
          <a:off x="49022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152702</xdr:rowOff>
    </xdr:from>
    <xdr:to>
      <xdr:col>6</xdr:col>
      <xdr:colOff>0</xdr:colOff>
      <xdr:row>43</xdr:row>
      <xdr:rowOff>152702</xdr:rowOff>
    </xdr:to>
    <xdr:cxnSp macro="">
      <xdr:nvCxnSpPr>
        <xdr:cNvPr id="72" name="直線コネクタ 71"/>
        <xdr:cNvCxnSpPr/>
      </xdr:nvCxnSpPr>
      <xdr:spPr>
        <a:xfrm>
          <a:off x="3225800" y="7525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123069</xdr:rowOff>
    </xdr:from>
    <xdr:to>
      <xdr:col>6</xdr:col>
      <xdr:colOff>50800</xdr:colOff>
      <xdr:row>42</xdr:row>
      <xdr:rowOff>53219</xdr:rowOff>
    </xdr:to>
    <xdr:sp macro="" textlink="">
      <xdr:nvSpPr>
        <xdr:cNvPr id="73" name="フローチャート : 判断 72"/>
        <xdr:cNvSpPr/>
      </xdr:nvSpPr>
      <xdr:spPr>
        <a:xfrm>
          <a:off x="4064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63396</xdr:rowOff>
    </xdr:from>
    <xdr:ext cx="736600" cy="259045"/>
    <xdr:sp macro="" textlink="">
      <xdr:nvSpPr>
        <xdr:cNvPr id="74" name="テキスト ボックス 73"/>
        <xdr:cNvSpPr txBox="1"/>
      </xdr:nvSpPr>
      <xdr:spPr>
        <a:xfrm>
          <a:off x="3733800" y="6921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141212</xdr:rowOff>
    </xdr:from>
    <xdr:to>
      <xdr:col>4</xdr:col>
      <xdr:colOff>482600</xdr:colOff>
      <xdr:row>43</xdr:row>
      <xdr:rowOff>152702</xdr:rowOff>
    </xdr:to>
    <xdr:cxnSp macro="">
      <xdr:nvCxnSpPr>
        <xdr:cNvPr id="75" name="直線コネクタ 74"/>
        <xdr:cNvCxnSpPr/>
      </xdr:nvCxnSpPr>
      <xdr:spPr>
        <a:xfrm>
          <a:off x="2336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6" name="フローチャート : 判断 75"/>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7" name="テキスト ボックス 76"/>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141212</xdr:rowOff>
    </xdr:from>
    <xdr:to>
      <xdr:col>3</xdr:col>
      <xdr:colOff>279400</xdr:colOff>
      <xdr:row>43</xdr:row>
      <xdr:rowOff>141212</xdr:rowOff>
    </xdr:to>
    <xdr:cxnSp macro="">
      <xdr:nvCxnSpPr>
        <xdr:cNvPr id="78" name="直線コネクタ 77"/>
        <xdr:cNvCxnSpPr/>
      </xdr:nvCxnSpPr>
      <xdr:spPr>
        <a:xfrm>
          <a:off x="1447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79" name="フローチャート : 判断 78"/>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80" name="テキスト ボックス 79"/>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1" name="フローチャート : 判断 80"/>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155320</xdr:rowOff>
    </xdr:from>
    <xdr:ext cx="762000" cy="259045"/>
    <xdr:sp macro="" textlink="">
      <xdr:nvSpPr>
        <xdr:cNvPr id="82" name="テキスト ボックス 81"/>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101902</xdr:rowOff>
    </xdr:from>
    <xdr:to>
      <xdr:col>7</xdr:col>
      <xdr:colOff>203200</xdr:colOff>
      <xdr:row>44</xdr:row>
      <xdr:rowOff>32052</xdr:rowOff>
    </xdr:to>
    <xdr:sp macro="" textlink="">
      <xdr:nvSpPr>
        <xdr:cNvPr id="88" name="円/楕円 87"/>
        <xdr:cNvSpPr/>
      </xdr:nvSpPr>
      <xdr:spPr>
        <a:xfrm>
          <a:off x="49022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169229</xdr:rowOff>
    </xdr:from>
    <xdr:ext cx="762000" cy="259045"/>
    <xdr:sp macro="" textlink="">
      <xdr:nvSpPr>
        <xdr:cNvPr id="89" name="財政力該当値テキスト"/>
        <xdr:cNvSpPr txBox="1"/>
      </xdr:nvSpPr>
      <xdr:spPr>
        <a:xfrm>
          <a:off x="5041900" y="737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101902</xdr:rowOff>
    </xdr:from>
    <xdr:to>
      <xdr:col>6</xdr:col>
      <xdr:colOff>50800</xdr:colOff>
      <xdr:row>44</xdr:row>
      <xdr:rowOff>32052</xdr:rowOff>
    </xdr:to>
    <xdr:sp macro="" textlink="">
      <xdr:nvSpPr>
        <xdr:cNvPr id="90" name="円/楕円 89"/>
        <xdr:cNvSpPr/>
      </xdr:nvSpPr>
      <xdr:spPr>
        <a:xfrm>
          <a:off x="4064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16829</xdr:rowOff>
    </xdr:from>
    <xdr:ext cx="736600" cy="259045"/>
    <xdr:sp macro="" textlink="">
      <xdr:nvSpPr>
        <xdr:cNvPr id="91" name="テキスト ボックス 90"/>
        <xdr:cNvSpPr txBox="1"/>
      </xdr:nvSpPr>
      <xdr:spPr>
        <a:xfrm>
          <a:off x="3733800" y="7560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101902</xdr:rowOff>
    </xdr:from>
    <xdr:to>
      <xdr:col>4</xdr:col>
      <xdr:colOff>533400</xdr:colOff>
      <xdr:row>44</xdr:row>
      <xdr:rowOff>32052</xdr:rowOff>
    </xdr:to>
    <xdr:sp macro="" textlink="">
      <xdr:nvSpPr>
        <xdr:cNvPr id="92" name="円/楕円 91"/>
        <xdr:cNvSpPr/>
      </xdr:nvSpPr>
      <xdr:spPr>
        <a:xfrm>
          <a:off x="3175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16829</xdr:rowOff>
    </xdr:from>
    <xdr:ext cx="762000" cy="259045"/>
    <xdr:sp macro="" textlink="">
      <xdr:nvSpPr>
        <xdr:cNvPr id="93" name="テキスト ボックス 92"/>
        <xdr:cNvSpPr txBox="1"/>
      </xdr:nvSpPr>
      <xdr:spPr>
        <a:xfrm>
          <a:off x="2844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90412</xdr:rowOff>
    </xdr:from>
    <xdr:to>
      <xdr:col>3</xdr:col>
      <xdr:colOff>330200</xdr:colOff>
      <xdr:row>44</xdr:row>
      <xdr:rowOff>20562</xdr:rowOff>
    </xdr:to>
    <xdr:sp macro="" textlink="">
      <xdr:nvSpPr>
        <xdr:cNvPr id="94" name="円/楕円 93"/>
        <xdr:cNvSpPr/>
      </xdr:nvSpPr>
      <xdr:spPr>
        <a:xfrm>
          <a:off x="2286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5339</xdr:rowOff>
    </xdr:from>
    <xdr:ext cx="762000" cy="259045"/>
    <xdr:sp macro="" textlink="">
      <xdr:nvSpPr>
        <xdr:cNvPr id="95" name="テキスト ボックス 94"/>
        <xdr:cNvSpPr txBox="1"/>
      </xdr:nvSpPr>
      <xdr:spPr>
        <a:xfrm>
          <a:off x="1955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90412</xdr:rowOff>
    </xdr:from>
    <xdr:to>
      <xdr:col>2</xdr:col>
      <xdr:colOff>127000</xdr:colOff>
      <xdr:row>44</xdr:row>
      <xdr:rowOff>20562</xdr:rowOff>
    </xdr:to>
    <xdr:sp macro="" textlink="">
      <xdr:nvSpPr>
        <xdr:cNvPr id="96" name="円/楕円 95"/>
        <xdr:cNvSpPr/>
      </xdr:nvSpPr>
      <xdr:spPr>
        <a:xfrm>
          <a:off x="1397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5339</xdr:rowOff>
    </xdr:from>
    <xdr:ext cx="762000" cy="259045"/>
    <xdr:sp macro="" textlink="">
      <xdr:nvSpPr>
        <xdr:cNvPr id="97" name="テキスト ボックス 96"/>
        <xdr:cNvSpPr txBox="1"/>
      </xdr:nvSpPr>
      <xdr:spPr>
        <a:xfrm>
          <a:off x="1066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a:t>
          </a:r>
          <a:r>
            <a:rPr kumimoji="1" lang="ja-JP" altLang="en-US" sz="1300">
              <a:solidFill>
                <a:schemeClr val="dk1"/>
              </a:solidFill>
              <a:effectLst/>
              <a:latin typeface="+mn-ea"/>
              <a:ea typeface="+mn-ea"/>
              <a:cs typeface="+mn-cs"/>
            </a:rPr>
            <a:t>経常</a:t>
          </a:r>
          <a:r>
            <a:rPr kumimoji="1" lang="ja-JP" altLang="ja-JP" sz="1300">
              <a:solidFill>
                <a:schemeClr val="dk1"/>
              </a:solidFill>
              <a:effectLst/>
              <a:latin typeface="+mn-ea"/>
              <a:ea typeface="+mn-ea"/>
              <a:cs typeface="+mn-cs"/>
            </a:rPr>
            <a:t>一般財源において</a:t>
          </a:r>
          <a:r>
            <a:rPr kumimoji="1" lang="ja-JP" altLang="en-US" sz="1300">
              <a:solidFill>
                <a:schemeClr val="dk1"/>
              </a:solidFill>
              <a:effectLst/>
              <a:latin typeface="+mn-ea"/>
              <a:ea typeface="+mn-ea"/>
              <a:cs typeface="+mn-cs"/>
            </a:rPr>
            <a:t>歳出では人件費</a:t>
          </a:r>
          <a:r>
            <a:rPr kumimoji="1" lang="en-US" altLang="ja-JP" sz="1300">
              <a:solidFill>
                <a:schemeClr val="dk1"/>
              </a:solidFill>
              <a:effectLst/>
              <a:latin typeface="+mn-ea"/>
              <a:ea typeface="+mn-ea"/>
              <a:cs typeface="+mn-cs"/>
            </a:rPr>
            <a:t>33,101</a:t>
          </a:r>
          <a:r>
            <a:rPr kumimoji="1" lang="ja-JP" altLang="en-US" sz="1300">
              <a:solidFill>
                <a:schemeClr val="dk1"/>
              </a:solidFill>
              <a:effectLst/>
              <a:latin typeface="+mn-ea"/>
              <a:ea typeface="+mn-ea"/>
              <a:cs typeface="+mn-cs"/>
            </a:rPr>
            <a:t>千円（</a:t>
          </a:r>
          <a:r>
            <a:rPr kumimoji="1" lang="en-US" altLang="ja-JP" sz="1300">
              <a:solidFill>
                <a:schemeClr val="dk1"/>
              </a:solidFill>
              <a:effectLst/>
              <a:latin typeface="+mn-ea"/>
              <a:ea typeface="+mn-ea"/>
              <a:cs typeface="+mn-cs"/>
            </a:rPr>
            <a:t>2.1</a:t>
          </a:r>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補助費等</a:t>
          </a:r>
          <a:r>
            <a:rPr kumimoji="1" lang="en-US" altLang="ja-JP" sz="1300">
              <a:solidFill>
                <a:schemeClr val="dk1"/>
              </a:solidFill>
              <a:effectLst/>
              <a:latin typeface="+mn-ea"/>
              <a:ea typeface="+mn-ea"/>
              <a:cs typeface="+mn-cs"/>
            </a:rPr>
            <a:t>13,245</a:t>
          </a:r>
          <a:r>
            <a:rPr kumimoji="1" lang="ja-JP" altLang="en-US" sz="1300">
              <a:solidFill>
                <a:schemeClr val="dk1"/>
              </a:solidFill>
              <a:effectLst/>
              <a:latin typeface="+mn-ea"/>
              <a:ea typeface="+mn-ea"/>
              <a:cs typeface="+mn-cs"/>
            </a:rPr>
            <a:t>千円（</a:t>
          </a:r>
          <a:r>
            <a:rPr kumimoji="1" lang="en-US" altLang="ja-JP" sz="1300">
              <a:solidFill>
                <a:schemeClr val="dk1"/>
              </a:solidFill>
              <a:effectLst/>
              <a:latin typeface="+mn-ea"/>
              <a:ea typeface="+mn-ea"/>
              <a:cs typeface="+mn-cs"/>
            </a:rPr>
            <a:t>1.9</a:t>
          </a:r>
          <a:r>
            <a:rPr kumimoji="1" lang="ja-JP" altLang="en-US" sz="1300">
              <a:solidFill>
                <a:schemeClr val="dk1"/>
              </a:solidFill>
              <a:effectLst/>
              <a:latin typeface="+mn-ea"/>
              <a:ea typeface="+mn-ea"/>
              <a:cs typeface="+mn-cs"/>
            </a:rPr>
            <a:t>％）が減少したものの、扶助費</a:t>
          </a:r>
          <a:r>
            <a:rPr kumimoji="1" lang="en-US" altLang="ja-JP" sz="1300">
              <a:solidFill>
                <a:schemeClr val="dk1"/>
              </a:solidFill>
              <a:effectLst/>
              <a:latin typeface="+mn-ea"/>
              <a:ea typeface="+mn-ea"/>
              <a:cs typeface="+mn-cs"/>
            </a:rPr>
            <a:t>13,260</a:t>
          </a:r>
          <a:r>
            <a:rPr kumimoji="1" lang="ja-JP" altLang="en-US" sz="1300">
              <a:solidFill>
                <a:schemeClr val="dk1"/>
              </a:solidFill>
              <a:effectLst/>
              <a:latin typeface="+mn-ea"/>
              <a:ea typeface="+mn-ea"/>
              <a:cs typeface="+mn-cs"/>
            </a:rPr>
            <a:t>千円（</a:t>
          </a:r>
          <a:r>
            <a:rPr kumimoji="1" lang="en-US" altLang="ja-JP" sz="1300">
              <a:solidFill>
                <a:schemeClr val="dk1"/>
              </a:solidFill>
              <a:effectLst/>
              <a:latin typeface="+mn-ea"/>
              <a:ea typeface="+mn-ea"/>
              <a:cs typeface="+mn-cs"/>
            </a:rPr>
            <a:t>4.8</a:t>
          </a:r>
          <a:r>
            <a:rPr kumimoji="1" lang="ja-JP" altLang="en-US" sz="1300">
              <a:solidFill>
                <a:schemeClr val="dk1"/>
              </a:solidFill>
              <a:effectLst/>
              <a:latin typeface="+mn-ea"/>
              <a:ea typeface="+mn-ea"/>
              <a:cs typeface="+mn-cs"/>
            </a:rPr>
            <a:t>％）、公債費</a:t>
          </a:r>
          <a:r>
            <a:rPr kumimoji="1" lang="en-US" altLang="ja-JP" sz="1300">
              <a:solidFill>
                <a:schemeClr val="dk1"/>
              </a:solidFill>
              <a:effectLst/>
              <a:latin typeface="+mn-ea"/>
              <a:ea typeface="+mn-ea"/>
              <a:cs typeface="+mn-cs"/>
            </a:rPr>
            <a:t>20,446</a:t>
          </a:r>
          <a:r>
            <a:rPr kumimoji="1" lang="ja-JP" altLang="en-US" sz="1300">
              <a:solidFill>
                <a:schemeClr val="dk1"/>
              </a:solidFill>
              <a:effectLst/>
              <a:latin typeface="+mn-ea"/>
              <a:ea typeface="+mn-ea"/>
              <a:cs typeface="+mn-cs"/>
            </a:rPr>
            <a:t>千円（</a:t>
          </a:r>
          <a:r>
            <a:rPr kumimoji="1" lang="en-US" altLang="ja-JP" sz="1300">
              <a:solidFill>
                <a:schemeClr val="dk1"/>
              </a:solidFill>
              <a:effectLst/>
              <a:latin typeface="+mn-ea"/>
              <a:ea typeface="+mn-ea"/>
              <a:cs typeface="+mn-cs"/>
            </a:rPr>
            <a:t>1.7</a:t>
          </a:r>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物件費</a:t>
          </a:r>
          <a:r>
            <a:rPr kumimoji="1" lang="en-US" altLang="ja-JP" sz="1300">
              <a:solidFill>
                <a:schemeClr val="dk1"/>
              </a:solidFill>
              <a:effectLst/>
              <a:latin typeface="+mn-ea"/>
              <a:ea typeface="+mn-ea"/>
              <a:cs typeface="+mn-cs"/>
            </a:rPr>
            <a:t>14,943</a:t>
          </a:r>
          <a:r>
            <a:rPr kumimoji="1" lang="ja-JP" altLang="ja-JP" sz="1300">
              <a:solidFill>
                <a:schemeClr val="dk1"/>
              </a:solidFill>
              <a:effectLst/>
              <a:latin typeface="+mn-ea"/>
              <a:ea typeface="+mn-ea"/>
              <a:cs typeface="+mn-cs"/>
            </a:rPr>
            <a:t>千円（</a:t>
          </a:r>
          <a:r>
            <a:rPr kumimoji="1" lang="en-US" altLang="ja-JP" sz="1300">
              <a:solidFill>
                <a:schemeClr val="dk1"/>
              </a:solidFill>
              <a:effectLst/>
              <a:latin typeface="+mn-ea"/>
              <a:ea typeface="+mn-ea"/>
              <a:cs typeface="+mn-cs"/>
            </a:rPr>
            <a:t>1.5</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、維持補修費</a:t>
          </a:r>
          <a:r>
            <a:rPr kumimoji="1" lang="en-US" altLang="ja-JP" sz="1300">
              <a:solidFill>
                <a:schemeClr val="dk1"/>
              </a:solidFill>
              <a:effectLst/>
              <a:latin typeface="+mn-ea"/>
              <a:ea typeface="+mn-ea"/>
              <a:cs typeface="+mn-cs"/>
            </a:rPr>
            <a:t>25,275</a:t>
          </a:r>
          <a:r>
            <a:rPr kumimoji="1" lang="ja-JP" altLang="en-US" sz="1300">
              <a:solidFill>
                <a:schemeClr val="dk1"/>
              </a:solidFill>
              <a:effectLst/>
              <a:latin typeface="+mn-ea"/>
              <a:ea typeface="+mn-ea"/>
              <a:cs typeface="+mn-cs"/>
            </a:rPr>
            <a:t>千円（</a:t>
          </a:r>
          <a:r>
            <a:rPr kumimoji="1" lang="en-US" altLang="ja-JP" sz="1300">
              <a:solidFill>
                <a:schemeClr val="dk1"/>
              </a:solidFill>
              <a:effectLst/>
              <a:latin typeface="+mn-ea"/>
              <a:ea typeface="+mn-ea"/>
              <a:cs typeface="+mn-cs"/>
            </a:rPr>
            <a:t>25.8</a:t>
          </a:r>
          <a:r>
            <a:rPr kumimoji="1" lang="ja-JP" altLang="en-US" sz="1300">
              <a:solidFill>
                <a:schemeClr val="dk1"/>
              </a:solidFill>
              <a:effectLst/>
              <a:latin typeface="+mn-ea"/>
              <a:ea typeface="+mn-ea"/>
              <a:cs typeface="+mn-cs"/>
            </a:rPr>
            <a:t>％）が増加となった。歳入では地方消費税交付金</a:t>
          </a:r>
          <a:r>
            <a:rPr kumimoji="1" lang="en-US" altLang="ja-JP" sz="1300">
              <a:solidFill>
                <a:schemeClr val="dk1"/>
              </a:solidFill>
              <a:effectLst/>
              <a:latin typeface="+mn-ea"/>
              <a:ea typeface="+mn-ea"/>
              <a:cs typeface="+mn-cs"/>
            </a:rPr>
            <a:t>41,515</a:t>
          </a:r>
          <a:r>
            <a:rPr kumimoji="1" lang="ja-JP" altLang="en-US" sz="1300">
              <a:solidFill>
                <a:schemeClr val="dk1"/>
              </a:solidFill>
              <a:effectLst/>
              <a:latin typeface="+mn-ea"/>
              <a:ea typeface="+mn-ea"/>
              <a:cs typeface="+mn-cs"/>
            </a:rPr>
            <a:t>千円（</a:t>
          </a:r>
          <a:r>
            <a:rPr kumimoji="1" lang="en-US" altLang="ja-JP" sz="1300">
              <a:solidFill>
                <a:schemeClr val="dk1"/>
              </a:solidFill>
              <a:effectLst/>
              <a:latin typeface="+mn-ea"/>
              <a:ea typeface="+mn-ea"/>
              <a:cs typeface="+mn-cs"/>
            </a:rPr>
            <a:t>13.4</a:t>
          </a:r>
          <a:r>
            <a:rPr kumimoji="1" lang="ja-JP" altLang="en-US" sz="1300">
              <a:solidFill>
                <a:schemeClr val="dk1"/>
              </a:solidFill>
              <a:effectLst/>
              <a:latin typeface="+mn-ea"/>
              <a:ea typeface="+mn-ea"/>
              <a:cs typeface="+mn-cs"/>
            </a:rPr>
            <a:t>％）、地方交付税が</a:t>
          </a:r>
          <a:r>
            <a:rPr kumimoji="1" lang="en-US" altLang="ja-JP" sz="1300">
              <a:solidFill>
                <a:schemeClr val="dk1"/>
              </a:solidFill>
              <a:effectLst/>
              <a:latin typeface="+mn-ea"/>
              <a:ea typeface="+mn-ea"/>
              <a:cs typeface="+mn-cs"/>
            </a:rPr>
            <a:t>6,251</a:t>
          </a:r>
          <a:r>
            <a:rPr kumimoji="1" lang="ja-JP" altLang="en-US" sz="1300">
              <a:solidFill>
                <a:schemeClr val="dk1"/>
              </a:solidFill>
              <a:effectLst/>
              <a:latin typeface="+mn-ea"/>
              <a:ea typeface="+mn-ea"/>
              <a:cs typeface="+mn-cs"/>
            </a:rPr>
            <a:t>千円（</a:t>
          </a:r>
          <a:r>
            <a:rPr kumimoji="1" lang="en-US" altLang="ja-JP" sz="1300">
              <a:solidFill>
                <a:schemeClr val="dk1"/>
              </a:solidFill>
              <a:effectLst/>
              <a:latin typeface="+mn-ea"/>
              <a:ea typeface="+mn-ea"/>
              <a:cs typeface="+mn-cs"/>
            </a:rPr>
            <a:t>0.2</a:t>
          </a:r>
          <a:r>
            <a:rPr kumimoji="1" lang="ja-JP" altLang="en-US" sz="1300">
              <a:solidFill>
                <a:schemeClr val="dk1"/>
              </a:solidFill>
              <a:effectLst/>
              <a:latin typeface="+mn-ea"/>
              <a:ea typeface="+mn-ea"/>
              <a:cs typeface="+mn-cs"/>
            </a:rPr>
            <a:t>％）、臨時財政対策債</a:t>
          </a:r>
          <a:r>
            <a:rPr kumimoji="1" lang="en-US" altLang="ja-JP" sz="1300">
              <a:solidFill>
                <a:schemeClr val="dk1"/>
              </a:solidFill>
              <a:effectLst/>
              <a:latin typeface="+mn-ea"/>
              <a:ea typeface="+mn-ea"/>
              <a:cs typeface="+mn-cs"/>
            </a:rPr>
            <a:t>71,324</a:t>
          </a:r>
          <a:r>
            <a:rPr kumimoji="1" lang="ja-JP" altLang="en-US" sz="1300">
              <a:solidFill>
                <a:schemeClr val="dk1"/>
              </a:solidFill>
              <a:effectLst/>
              <a:latin typeface="+mn-ea"/>
              <a:ea typeface="+mn-ea"/>
              <a:cs typeface="+mn-cs"/>
            </a:rPr>
            <a:t>千円（</a:t>
          </a:r>
          <a:r>
            <a:rPr kumimoji="1" lang="en-US" altLang="ja-JP" sz="1300">
              <a:solidFill>
                <a:schemeClr val="dk1"/>
              </a:solidFill>
              <a:effectLst/>
              <a:latin typeface="+mn-ea"/>
              <a:ea typeface="+mn-ea"/>
              <a:cs typeface="+mn-cs"/>
            </a:rPr>
            <a:t>21.2</a:t>
          </a:r>
          <a:r>
            <a:rPr kumimoji="1" lang="ja-JP" altLang="en-US" sz="1300">
              <a:solidFill>
                <a:schemeClr val="dk1"/>
              </a:solidFill>
              <a:effectLst/>
              <a:latin typeface="+mn-ea"/>
              <a:ea typeface="+mn-ea"/>
              <a:cs typeface="+mn-cs"/>
            </a:rPr>
            <a:t>％）が減少したことから</a:t>
          </a:r>
          <a:r>
            <a:rPr kumimoji="1" lang="ja-JP" altLang="ja-JP" sz="1300">
              <a:solidFill>
                <a:schemeClr val="dk1"/>
              </a:solidFill>
              <a:effectLst/>
              <a:latin typeface="+mn-ea"/>
              <a:ea typeface="+mn-ea"/>
              <a:cs typeface="+mn-cs"/>
            </a:rPr>
            <a:t>全体で</a:t>
          </a:r>
          <a:r>
            <a:rPr kumimoji="1" lang="en-US" altLang="ja-JP" sz="1300">
              <a:solidFill>
                <a:schemeClr val="dk1"/>
              </a:solidFill>
              <a:effectLst/>
              <a:latin typeface="+mn-ea"/>
              <a:ea typeface="+mn-ea"/>
              <a:cs typeface="+mn-cs"/>
            </a:rPr>
            <a:t>152,406</a:t>
          </a:r>
          <a:r>
            <a:rPr kumimoji="1" lang="ja-JP" altLang="ja-JP" sz="1300">
              <a:solidFill>
                <a:schemeClr val="dk1"/>
              </a:solidFill>
              <a:effectLst/>
              <a:latin typeface="+mn-ea"/>
              <a:ea typeface="+mn-ea"/>
              <a:cs typeface="+mn-cs"/>
            </a:rPr>
            <a:t>千円（</a:t>
          </a:r>
          <a:r>
            <a:rPr kumimoji="1" lang="en-US" altLang="ja-JP" sz="1300">
              <a:solidFill>
                <a:schemeClr val="dk1"/>
              </a:solidFill>
              <a:effectLst/>
              <a:latin typeface="+mn-ea"/>
              <a:ea typeface="+mn-ea"/>
              <a:cs typeface="+mn-cs"/>
            </a:rPr>
            <a:t>2.4</a:t>
          </a:r>
          <a:r>
            <a:rPr kumimoji="1" lang="ja-JP" altLang="ja-JP" sz="1300">
              <a:solidFill>
                <a:schemeClr val="dk1"/>
              </a:solidFill>
              <a:effectLst/>
              <a:latin typeface="+mn-ea"/>
              <a:ea typeface="+mn-ea"/>
              <a:cs typeface="+mn-cs"/>
            </a:rPr>
            <a:t>％）の</a:t>
          </a:r>
          <a:r>
            <a:rPr kumimoji="1" lang="ja-JP" altLang="en-US" sz="1300">
              <a:solidFill>
                <a:schemeClr val="dk1"/>
              </a:solidFill>
              <a:effectLst/>
              <a:latin typeface="+mn-ea"/>
              <a:ea typeface="+mn-ea"/>
              <a:cs typeface="+mn-cs"/>
            </a:rPr>
            <a:t>減少</a:t>
          </a:r>
          <a:r>
            <a:rPr kumimoji="1" lang="ja-JP" altLang="ja-JP" sz="1300">
              <a:solidFill>
                <a:schemeClr val="dk1"/>
              </a:solidFill>
              <a:effectLst/>
              <a:latin typeface="+mn-ea"/>
              <a:ea typeface="+mn-ea"/>
              <a:cs typeface="+mn-cs"/>
            </a:rPr>
            <a:t>となった</a:t>
          </a:r>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これらの要因から経常収支比率全体で</a:t>
          </a:r>
          <a:r>
            <a:rPr kumimoji="1" lang="en-US" altLang="ja-JP" sz="1300">
              <a:solidFill>
                <a:schemeClr val="dk1"/>
              </a:solidFill>
              <a:effectLst/>
              <a:latin typeface="+mn-ea"/>
              <a:ea typeface="+mn-ea"/>
              <a:cs typeface="+mn-cs"/>
            </a:rPr>
            <a:t>2.5</a:t>
          </a:r>
          <a:r>
            <a:rPr kumimoji="1" lang="ja-JP" altLang="ja-JP" sz="1300">
              <a:solidFill>
                <a:schemeClr val="dk1"/>
              </a:solidFill>
              <a:effectLst/>
              <a:latin typeface="+mn-ea"/>
              <a:ea typeface="+mn-ea"/>
              <a:cs typeface="+mn-cs"/>
            </a:rPr>
            <a:t>％の</a:t>
          </a:r>
          <a:r>
            <a:rPr kumimoji="1" lang="ja-JP" altLang="en-US" sz="1300">
              <a:solidFill>
                <a:schemeClr val="dk1"/>
              </a:solidFill>
              <a:effectLst/>
              <a:latin typeface="+mn-ea"/>
              <a:ea typeface="+mn-ea"/>
              <a:cs typeface="+mn-cs"/>
            </a:rPr>
            <a:t>悪化</a:t>
          </a:r>
          <a:r>
            <a:rPr kumimoji="1" lang="ja-JP" altLang="ja-JP" sz="1300">
              <a:solidFill>
                <a:schemeClr val="dk1"/>
              </a:solidFill>
              <a:effectLst/>
              <a:latin typeface="+mn-ea"/>
              <a:ea typeface="+mn-ea"/>
              <a:cs typeface="+mn-cs"/>
            </a:rPr>
            <a:t>と</a:t>
          </a:r>
          <a:r>
            <a:rPr kumimoji="1" lang="ja-JP" altLang="en-US" sz="1300">
              <a:solidFill>
                <a:schemeClr val="dk1"/>
              </a:solidFill>
              <a:effectLst/>
              <a:latin typeface="+mn-ea"/>
              <a:ea typeface="+mn-ea"/>
              <a:cs typeface="+mn-cs"/>
            </a:rPr>
            <a:t>なり</a:t>
          </a:r>
          <a:r>
            <a:rPr kumimoji="1" lang="ja-JP" altLang="ja-JP" sz="1300">
              <a:solidFill>
                <a:schemeClr val="dk1"/>
              </a:solidFill>
              <a:effectLst/>
              <a:latin typeface="+mn-ea"/>
              <a:ea typeface="+mn-ea"/>
              <a:cs typeface="+mn-cs"/>
            </a:rPr>
            <a:t>類似団体を</a:t>
          </a:r>
          <a:r>
            <a:rPr kumimoji="1" lang="en-US" altLang="ja-JP" sz="1300">
              <a:solidFill>
                <a:schemeClr val="dk1"/>
              </a:solidFill>
              <a:effectLst/>
              <a:latin typeface="+mn-ea"/>
              <a:ea typeface="+mn-ea"/>
              <a:cs typeface="+mn-cs"/>
            </a:rPr>
            <a:t>0.9</a:t>
          </a:r>
          <a:r>
            <a:rPr kumimoji="1" lang="ja-JP" altLang="ja-JP" sz="1300">
              <a:solidFill>
                <a:schemeClr val="dk1"/>
              </a:solidFill>
              <a:effectLst/>
              <a:latin typeface="+mn-ea"/>
              <a:ea typeface="+mn-ea"/>
              <a:cs typeface="+mn-cs"/>
            </a:rPr>
            <a:t>％下回っている。</a:t>
          </a:r>
          <a:endParaRPr lang="ja-JP" altLang="ja-JP" sz="1300">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4" name="直線コネクタ 113"/>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5" name="テキスト ボックス 114"/>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8" name="直線コネクタ 117"/>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9" name="テキスト ボックス 118"/>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22" name="直線コネクタ 121"/>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3" name="テキスト ボックス 122"/>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4" name="直線コネクタ 123"/>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5" name="テキスト ボックス 124"/>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6" name="直線コネクタ 125"/>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7" name="テキスト ボックス 126"/>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66</xdr:row>
      <xdr:rowOff>163988</xdr:rowOff>
    </xdr:to>
    <xdr:cxnSp macro="">
      <xdr:nvCxnSpPr>
        <xdr:cNvPr id="131" name="直線コネクタ 130"/>
        <xdr:cNvCxnSpPr/>
      </xdr:nvCxnSpPr>
      <xdr:spPr>
        <a:xfrm flipV="1">
          <a:off x="4953000" y="9974580"/>
          <a:ext cx="0" cy="150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136065</xdr:rowOff>
    </xdr:from>
    <xdr:ext cx="762000" cy="259045"/>
    <xdr:sp macro="" textlink="">
      <xdr:nvSpPr>
        <xdr:cNvPr id="132" name="財政構造の弾力性最小値テキスト"/>
        <xdr:cNvSpPr txBox="1"/>
      </xdr:nvSpPr>
      <xdr:spPr>
        <a:xfrm>
          <a:off x="5041900" y="1145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112.7</a:t>
          </a:r>
          <a:endParaRPr kumimoji="1" lang="ja-JP" altLang="en-US" sz="1000" b="1">
            <a:latin typeface="ＭＳ Ｐゴシック"/>
          </a:endParaRPr>
        </a:p>
      </xdr:txBody>
    </xdr:sp>
    <xdr:clientData/>
  </xdr:oneCellAnchor>
  <xdr:twoCellAnchor>
    <xdr:from>
      <xdr:col>7</xdr:col>
      <xdr:colOff>63500</xdr:colOff>
      <xdr:row>66</xdr:row>
      <xdr:rowOff>163988</xdr:rowOff>
    </xdr:from>
    <xdr:to>
      <xdr:col>7</xdr:col>
      <xdr:colOff>241300</xdr:colOff>
      <xdr:row>66</xdr:row>
      <xdr:rowOff>163988</xdr:rowOff>
    </xdr:to>
    <xdr:cxnSp macro="">
      <xdr:nvCxnSpPr>
        <xdr:cNvPr id="133" name="直線コネクタ 132"/>
        <xdr:cNvCxnSpPr/>
      </xdr:nvCxnSpPr>
      <xdr:spPr>
        <a:xfrm>
          <a:off x="4864100" y="1147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34"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5" name="直線コネクタ 134"/>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89694</xdr:rowOff>
    </xdr:from>
    <xdr:to>
      <xdr:col>7</xdr:col>
      <xdr:colOff>152400</xdr:colOff>
      <xdr:row>62</xdr:row>
      <xdr:rowOff>165100</xdr:rowOff>
    </xdr:to>
    <xdr:cxnSp macro="">
      <xdr:nvCxnSpPr>
        <xdr:cNvPr id="136" name="直線コネクタ 135"/>
        <xdr:cNvCxnSpPr/>
      </xdr:nvCxnSpPr>
      <xdr:spPr>
        <a:xfrm>
          <a:off x="4114800" y="10719594"/>
          <a:ext cx="838200" cy="7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103681</xdr:rowOff>
    </xdr:from>
    <xdr:ext cx="762000" cy="259045"/>
    <xdr:sp macro="" textlink="">
      <xdr:nvSpPr>
        <xdr:cNvPr id="137" name="財政構造の弾力性平均値テキスト"/>
        <xdr:cNvSpPr txBox="1"/>
      </xdr:nvSpPr>
      <xdr:spPr>
        <a:xfrm>
          <a:off x="5041900" y="10562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87154</xdr:rowOff>
    </xdr:from>
    <xdr:to>
      <xdr:col>7</xdr:col>
      <xdr:colOff>203200</xdr:colOff>
      <xdr:row>63</xdr:row>
      <xdr:rowOff>17304</xdr:rowOff>
    </xdr:to>
    <xdr:sp macro="" textlink="">
      <xdr:nvSpPr>
        <xdr:cNvPr id="138" name="フローチャート : 判断 137"/>
        <xdr:cNvSpPr/>
      </xdr:nvSpPr>
      <xdr:spPr>
        <a:xfrm>
          <a:off x="4902200" y="1071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89694</xdr:rowOff>
    </xdr:from>
    <xdr:to>
      <xdr:col>6</xdr:col>
      <xdr:colOff>0</xdr:colOff>
      <xdr:row>62</xdr:row>
      <xdr:rowOff>159068</xdr:rowOff>
    </xdr:to>
    <xdr:cxnSp macro="">
      <xdr:nvCxnSpPr>
        <xdr:cNvPr id="139" name="直線コネクタ 138"/>
        <xdr:cNvCxnSpPr/>
      </xdr:nvCxnSpPr>
      <xdr:spPr>
        <a:xfrm flipV="1">
          <a:off x="3225800" y="10719594"/>
          <a:ext cx="889000" cy="6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17780</xdr:rowOff>
    </xdr:from>
    <xdr:to>
      <xdr:col>6</xdr:col>
      <xdr:colOff>50800</xdr:colOff>
      <xdr:row>62</xdr:row>
      <xdr:rowOff>119380</xdr:rowOff>
    </xdr:to>
    <xdr:sp macro="" textlink="">
      <xdr:nvSpPr>
        <xdr:cNvPr id="140" name="フローチャート : 判断 139"/>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129557</xdr:rowOff>
    </xdr:from>
    <xdr:ext cx="736600" cy="259045"/>
    <xdr:sp macro="" textlink="">
      <xdr:nvSpPr>
        <xdr:cNvPr id="141" name="テキスト ボックス 140"/>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159068</xdr:rowOff>
    </xdr:from>
    <xdr:to>
      <xdr:col>4</xdr:col>
      <xdr:colOff>482600</xdr:colOff>
      <xdr:row>63</xdr:row>
      <xdr:rowOff>5715</xdr:rowOff>
    </xdr:to>
    <xdr:cxnSp macro="">
      <xdr:nvCxnSpPr>
        <xdr:cNvPr id="142" name="直線コネクタ 141"/>
        <xdr:cNvCxnSpPr/>
      </xdr:nvCxnSpPr>
      <xdr:spPr>
        <a:xfrm flipV="1">
          <a:off x="2336800" y="1078896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43" name="フローチャート : 判断 142"/>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18432</xdr:rowOff>
    </xdr:from>
    <xdr:ext cx="762000" cy="259045"/>
    <xdr:sp macro="" textlink="">
      <xdr:nvSpPr>
        <xdr:cNvPr id="144" name="テキスト ボックス 143"/>
        <xdr:cNvSpPr txBox="1"/>
      </xdr:nvSpPr>
      <xdr:spPr>
        <a:xfrm>
          <a:off x="2844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5715</xdr:rowOff>
    </xdr:from>
    <xdr:to>
      <xdr:col>3</xdr:col>
      <xdr:colOff>279400</xdr:colOff>
      <xdr:row>63</xdr:row>
      <xdr:rowOff>38894</xdr:rowOff>
    </xdr:to>
    <xdr:cxnSp macro="">
      <xdr:nvCxnSpPr>
        <xdr:cNvPr id="145" name="直線コネクタ 144"/>
        <xdr:cNvCxnSpPr/>
      </xdr:nvCxnSpPr>
      <xdr:spPr>
        <a:xfrm flipV="1">
          <a:off x="1447800" y="10807065"/>
          <a:ext cx="889000" cy="3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47943</xdr:rowOff>
    </xdr:from>
    <xdr:to>
      <xdr:col>3</xdr:col>
      <xdr:colOff>330200</xdr:colOff>
      <xdr:row>62</xdr:row>
      <xdr:rowOff>149543</xdr:rowOff>
    </xdr:to>
    <xdr:sp macro="" textlink="">
      <xdr:nvSpPr>
        <xdr:cNvPr id="146" name="フローチャート : 判断 145"/>
        <xdr:cNvSpPr/>
      </xdr:nvSpPr>
      <xdr:spPr>
        <a:xfrm>
          <a:off x="2286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159720</xdr:rowOff>
    </xdr:from>
    <xdr:ext cx="762000" cy="259045"/>
    <xdr:sp macro="" textlink="">
      <xdr:nvSpPr>
        <xdr:cNvPr id="147" name="テキスト ボックス 146"/>
        <xdr:cNvSpPr txBox="1"/>
      </xdr:nvSpPr>
      <xdr:spPr>
        <a:xfrm>
          <a:off x="1955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69056</xdr:rowOff>
    </xdr:from>
    <xdr:to>
      <xdr:col>2</xdr:col>
      <xdr:colOff>127000</xdr:colOff>
      <xdr:row>62</xdr:row>
      <xdr:rowOff>170656</xdr:rowOff>
    </xdr:to>
    <xdr:sp macro="" textlink="">
      <xdr:nvSpPr>
        <xdr:cNvPr id="148" name="フローチャート : 判断 147"/>
        <xdr:cNvSpPr/>
      </xdr:nvSpPr>
      <xdr:spPr>
        <a:xfrm>
          <a:off x="1397000" y="106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9383</xdr:rowOff>
    </xdr:from>
    <xdr:ext cx="762000" cy="259045"/>
    <xdr:sp macro="" textlink="">
      <xdr:nvSpPr>
        <xdr:cNvPr id="149" name="テキスト ボックス 148"/>
        <xdr:cNvSpPr txBox="1"/>
      </xdr:nvSpPr>
      <xdr:spPr>
        <a:xfrm>
          <a:off x="1066800" y="1046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55" name="円/楕円 154"/>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86377</xdr:rowOff>
    </xdr:from>
    <xdr:ext cx="762000" cy="259045"/>
    <xdr:sp macro="" textlink="">
      <xdr:nvSpPr>
        <xdr:cNvPr id="156" name="財政構造の弾力性該当値テキスト"/>
        <xdr:cNvSpPr txBox="1"/>
      </xdr:nvSpPr>
      <xdr:spPr>
        <a:xfrm>
          <a:off x="50419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38894</xdr:rowOff>
    </xdr:from>
    <xdr:to>
      <xdr:col>6</xdr:col>
      <xdr:colOff>50800</xdr:colOff>
      <xdr:row>62</xdr:row>
      <xdr:rowOff>140494</xdr:rowOff>
    </xdr:to>
    <xdr:sp macro="" textlink="">
      <xdr:nvSpPr>
        <xdr:cNvPr id="157" name="円/楕円 156"/>
        <xdr:cNvSpPr/>
      </xdr:nvSpPr>
      <xdr:spPr>
        <a:xfrm>
          <a:off x="4064000" y="1066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125271</xdr:rowOff>
    </xdr:from>
    <xdr:ext cx="736600" cy="259045"/>
    <xdr:sp macro="" textlink="">
      <xdr:nvSpPr>
        <xdr:cNvPr id="158" name="テキスト ボックス 157"/>
        <xdr:cNvSpPr txBox="1"/>
      </xdr:nvSpPr>
      <xdr:spPr>
        <a:xfrm>
          <a:off x="3733800" y="10755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108268</xdr:rowOff>
    </xdr:from>
    <xdr:to>
      <xdr:col>4</xdr:col>
      <xdr:colOff>533400</xdr:colOff>
      <xdr:row>63</xdr:row>
      <xdr:rowOff>38418</xdr:rowOff>
    </xdr:to>
    <xdr:sp macro="" textlink="">
      <xdr:nvSpPr>
        <xdr:cNvPr id="159" name="円/楕円 158"/>
        <xdr:cNvSpPr/>
      </xdr:nvSpPr>
      <xdr:spPr>
        <a:xfrm>
          <a:off x="3175000" y="107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23195</xdr:rowOff>
    </xdr:from>
    <xdr:ext cx="762000" cy="259045"/>
    <xdr:sp macro="" textlink="">
      <xdr:nvSpPr>
        <xdr:cNvPr id="160" name="テキスト ボックス 159"/>
        <xdr:cNvSpPr txBox="1"/>
      </xdr:nvSpPr>
      <xdr:spPr>
        <a:xfrm>
          <a:off x="2844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126365</xdr:rowOff>
    </xdr:from>
    <xdr:to>
      <xdr:col>3</xdr:col>
      <xdr:colOff>330200</xdr:colOff>
      <xdr:row>63</xdr:row>
      <xdr:rowOff>56515</xdr:rowOff>
    </xdr:to>
    <xdr:sp macro="" textlink="">
      <xdr:nvSpPr>
        <xdr:cNvPr id="161" name="円/楕円 160"/>
        <xdr:cNvSpPr/>
      </xdr:nvSpPr>
      <xdr:spPr>
        <a:xfrm>
          <a:off x="2286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41292</xdr:rowOff>
    </xdr:from>
    <xdr:ext cx="762000" cy="259045"/>
    <xdr:sp macro="" textlink="">
      <xdr:nvSpPr>
        <xdr:cNvPr id="162" name="テキスト ボックス 161"/>
        <xdr:cNvSpPr txBox="1"/>
      </xdr:nvSpPr>
      <xdr:spPr>
        <a:xfrm>
          <a:off x="1955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159544</xdr:rowOff>
    </xdr:from>
    <xdr:to>
      <xdr:col>2</xdr:col>
      <xdr:colOff>127000</xdr:colOff>
      <xdr:row>63</xdr:row>
      <xdr:rowOff>89694</xdr:rowOff>
    </xdr:to>
    <xdr:sp macro="" textlink="">
      <xdr:nvSpPr>
        <xdr:cNvPr id="163" name="円/楕円 162"/>
        <xdr:cNvSpPr/>
      </xdr:nvSpPr>
      <xdr:spPr>
        <a:xfrm>
          <a:off x="1397000" y="1078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74471</xdr:rowOff>
    </xdr:from>
    <xdr:ext cx="762000" cy="259045"/>
    <xdr:sp macro="" textlink="">
      <xdr:nvSpPr>
        <xdr:cNvPr id="164" name="テキスト ボックス 163"/>
        <xdr:cNvSpPr txBox="1"/>
      </xdr:nvSpPr>
      <xdr:spPr>
        <a:xfrm>
          <a:off x="1066800" y="1087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[201,743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136,533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平成</a:t>
          </a:r>
          <a:r>
            <a:rPr kumimoji="1" lang="en-US" altLang="ja-JP" sz="1300">
              <a:solidFill>
                <a:schemeClr val="dk1"/>
              </a:solidFill>
              <a:effectLst/>
              <a:latin typeface="+mn-ea"/>
              <a:ea typeface="+mn-ea"/>
              <a:cs typeface="+mn-cs"/>
            </a:rPr>
            <a:t>17</a:t>
          </a:r>
          <a:r>
            <a:rPr kumimoji="1" lang="ja-JP" altLang="ja-JP" sz="1300">
              <a:solidFill>
                <a:schemeClr val="dk1"/>
              </a:solidFill>
              <a:effectLst/>
              <a:latin typeface="+mn-ea"/>
              <a:ea typeface="+mn-ea"/>
              <a:cs typeface="+mn-cs"/>
            </a:rPr>
            <a:t>年度の合併後、分庁舎方式を採用していることや隣町の消防業務を受託していることから職員数が多く類似団体と比較して人件費が</a:t>
          </a:r>
          <a:r>
            <a:rPr kumimoji="1" lang="ja-JP" altLang="en-US" sz="1300">
              <a:solidFill>
                <a:schemeClr val="dk1"/>
              </a:solidFill>
              <a:effectLst/>
              <a:latin typeface="+mn-ea"/>
              <a:ea typeface="+mn-ea"/>
              <a:cs typeface="+mn-cs"/>
            </a:rPr>
            <a:t>高い</a:t>
          </a:r>
          <a:r>
            <a:rPr kumimoji="1" lang="ja-JP" altLang="ja-JP" sz="1300">
              <a:solidFill>
                <a:schemeClr val="dk1"/>
              </a:solidFill>
              <a:effectLst/>
              <a:latin typeface="+mn-ea"/>
              <a:ea typeface="+mn-ea"/>
              <a:cs typeface="+mn-cs"/>
            </a:rPr>
            <a:t>傾向にある。</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年度は</a:t>
          </a:r>
          <a:r>
            <a:rPr kumimoji="1" lang="ja-JP" altLang="en-US" sz="1300">
              <a:solidFill>
                <a:schemeClr val="dk1"/>
              </a:solidFill>
              <a:effectLst/>
              <a:latin typeface="+mn-ea"/>
              <a:ea typeface="+mn-ea"/>
              <a:cs typeface="+mn-cs"/>
            </a:rPr>
            <a:t>人件費で</a:t>
          </a:r>
          <a:r>
            <a:rPr kumimoji="1" lang="en-US" altLang="ja-JP" sz="1300">
              <a:solidFill>
                <a:schemeClr val="dk1"/>
              </a:solidFill>
              <a:effectLst/>
              <a:latin typeface="+mn-ea"/>
              <a:ea typeface="+mn-ea"/>
              <a:cs typeface="+mn-cs"/>
            </a:rPr>
            <a:t>984</a:t>
          </a:r>
          <a:r>
            <a:rPr kumimoji="1" lang="ja-JP" altLang="en-US" sz="1300">
              <a:solidFill>
                <a:schemeClr val="dk1"/>
              </a:solidFill>
              <a:effectLst/>
              <a:latin typeface="+mn-ea"/>
              <a:ea typeface="+mn-ea"/>
              <a:cs typeface="+mn-cs"/>
            </a:rPr>
            <a:t>千円（</a:t>
          </a:r>
          <a:r>
            <a:rPr kumimoji="1" lang="en-US" altLang="ja-JP" sz="1300">
              <a:solidFill>
                <a:schemeClr val="dk1"/>
              </a:solidFill>
              <a:effectLst/>
              <a:latin typeface="+mn-ea"/>
              <a:ea typeface="+mn-ea"/>
              <a:cs typeface="+mn-cs"/>
            </a:rPr>
            <a:t>0.1</a:t>
          </a:r>
          <a:r>
            <a:rPr kumimoji="1" lang="ja-JP" altLang="en-US" sz="1300">
              <a:solidFill>
                <a:schemeClr val="dk1"/>
              </a:solidFill>
              <a:effectLst/>
              <a:latin typeface="+mn-ea"/>
              <a:ea typeface="+mn-ea"/>
              <a:cs typeface="+mn-cs"/>
            </a:rPr>
            <a:t>％）減少したものの、物件費において</a:t>
          </a:r>
          <a:r>
            <a:rPr kumimoji="1" lang="ja-JP" altLang="ja-JP" sz="1300">
              <a:solidFill>
                <a:schemeClr val="dk1"/>
              </a:solidFill>
              <a:effectLst/>
              <a:latin typeface="+mn-ea"/>
              <a:ea typeface="+mn-ea"/>
              <a:cs typeface="+mn-cs"/>
            </a:rPr>
            <a:t>町内全小中学校に完全給食を開始したこと</a:t>
          </a:r>
          <a:r>
            <a:rPr kumimoji="1" lang="ja-JP" altLang="en-US" sz="1300">
              <a:solidFill>
                <a:schemeClr val="dk1"/>
              </a:solidFill>
              <a:effectLst/>
              <a:latin typeface="+mn-ea"/>
              <a:ea typeface="+mn-ea"/>
              <a:cs typeface="+mn-cs"/>
            </a:rPr>
            <a:t>から</a:t>
          </a:r>
          <a:r>
            <a:rPr kumimoji="1" lang="en-US" altLang="ja-JP" sz="1300">
              <a:solidFill>
                <a:schemeClr val="dk1"/>
              </a:solidFill>
              <a:effectLst/>
              <a:latin typeface="+mn-ea"/>
              <a:ea typeface="+mn-ea"/>
              <a:cs typeface="+mn-cs"/>
            </a:rPr>
            <a:t>67,448</a:t>
          </a:r>
          <a:r>
            <a:rPr kumimoji="1" lang="ja-JP" altLang="en-US" sz="1300">
              <a:solidFill>
                <a:schemeClr val="dk1"/>
              </a:solidFill>
              <a:effectLst/>
              <a:latin typeface="+mn-ea"/>
              <a:ea typeface="+mn-ea"/>
              <a:cs typeface="+mn-cs"/>
            </a:rPr>
            <a:t>千円（</a:t>
          </a:r>
          <a:r>
            <a:rPr kumimoji="1" lang="en-US" altLang="ja-JP" sz="1300">
              <a:solidFill>
                <a:schemeClr val="dk1"/>
              </a:solidFill>
              <a:effectLst/>
              <a:latin typeface="+mn-ea"/>
              <a:ea typeface="+mn-ea"/>
              <a:cs typeface="+mn-cs"/>
            </a:rPr>
            <a:t>4.2</a:t>
          </a:r>
          <a:r>
            <a:rPr kumimoji="1" lang="ja-JP" altLang="en-US" sz="1300">
              <a:solidFill>
                <a:schemeClr val="dk1"/>
              </a:solidFill>
              <a:effectLst/>
              <a:latin typeface="+mn-ea"/>
              <a:ea typeface="+mn-ea"/>
              <a:cs typeface="+mn-cs"/>
            </a:rPr>
            <a:t>％）増加している。</a:t>
          </a:r>
          <a:r>
            <a:rPr kumimoji="1" lang="ja-JP" altLang="ja-JP" sz="1300">
              <a:solidFill>
                <a:schemeClr val="dk1"/>
              </a:solidFill>
              <a:effectLst/>
              <a:latin typeface="+mn-ea"/>
              <a:ea typeface="+mn-ea"/>
              <a:cs typeface="+mn-cs"/>
            </a:rPr>
            <a:t>今後も定員適正化計画に基づく職員数の管理や施設の統廃合など合併効果を活かした経費の削減に努めていく。</a:t>
          </a:r>
          <a:endParaRPr lang="ja-JP" altLang="ja-JP" sz="1300">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152595</xdr:rowOff>
    </xdr:from>
    <xdr:to>
      <xdr:col>7</xdr:col>
      <xdr:colOff>152400</xdr:colOff>
      <xdr:row>87</xdr:row>
      <xdr:rowOff>68830</xdr:rowOff>
    </xdr:to>
    <xdr:cxnSp macro="">
      <xdr:nvCxnSpPr>
        <xdr:cNvPr id="192" name="直線コネクタ 191"/>
        <xdr:cNvCxnSpPr/>
      </xdr:nvCxnSpPr>
      <xdr:spPr>
        <a:xfrm flipV="1">
          <a:off x="4953000" y="13868595"/>
          <a:ext cx="0" cy="111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40907</xdr:rowOff>
    </xdr:from>
    <xdr:ext cx="762000" cy="259045"/>
    <xdr:sp macro="" textlink="">
      <xdr:nvSpPr>
        <xdr:cNvPr id="193" name="人件費・物件費等の状況最小値テキスト"/>
        <xdr:cNvSpPr txBox="1"/>
      </xdr:nvSpPr>
      <xdr:spPr>
        <a:xfrm>
          <a:off x="5041900" y="1495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328,736</a:t>
          </a:r>
          <a:endParaRPr kumimoji="1" lang="ja-JP" altLang="en-US" sz="1000" b="1">
            <a:latin typeface="ＭＳ Ｐゴシック"/>
          </a:endParaRPr>
        </a:p>
      </xdr:txBody>
    </xdr:sp>
    <xdr:clientData/>
  </xdr:oneCellAnchor>
  <xdr:twoCellAnchor>
    <xdr:from>
      <xdr:col>7</xdr:col>
      <xdr:colOff>63500</xdr:colOff>
      <xdr:row>87</xdr:row>
      <xdr:rowOff>68830</xdr:rowOff>
    </xdr:from>
    <xdr:to>
      <xdr:col>7</xdr:col>
      <xdr:colOff>241300</xdr:colOff>
      <xdr:row>87</xdr:row>
      <xdr:rowOff>68830</xdr:rowOff>
    </xdr:to>
    <xdr:cxnSp macro="">
      <xdr:nvCxnSpPr>
        <xdr:cNvPr id="194" name="直線コネクタ 193"/>
        <xdr:cNvCxnSpPr/>
      </xdr:nvCxnSpPr>
      <xdr:spPr>
        <a:xfrm>
          <a:off x="4864100" y="1498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67522</xdr:rowOff>
    </xdr:from>
    <xdr:ext cx="762000" cy="259045"/>
    <xdr:sp macro="" textlink="">
      <xdr:nvSpPr>
        <xdr:cNvPr id="195" name="人件費・物件費等の状況最大値テキスト"/>
        <xdr:cNvSpPr txBox="1"/>
      </xdr:nvSpPr>
      <xdr:spPr>
        <a:xfrm>
          <a:off x="5041900" y="136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97,409</a:t>
          </a:r>
          <a:endParaRPr kumimoji="1" lang="ja-JP" altLang="en-US" sz="1000" b="1">
            <a:latin typeface="ＭＳ Ｐゴシック"/>
          </a:endParaRPr>
        </a:p>
      </xdr:txBody>
    </xdr:sp>
    <xdr:clientData/>
  </xdr:oneCellAnchor>
  <xdr:twoCellAnchor>
    <xdr:from>
      <xdr:col>7</xdr:col>
      <xdr:colOff>63500</xdr:colOff>
      <xdr:row>80</xdr:row>
      <xdr:rowOff>152595</xdr:rowOff>
    </xdr:from>
    <xdr:to>
      <xdr:col>7</xdr:col>
      <xdr:colOff>241300</xdr:colOff>
      <xdr:row>80</xdr:row>
      <xdr:rowOff>152595</xdr:rowOff>
    </xdr:to>
    <xdr:cxnSp macro="">
      <xdr:nvCxnSpPr>
        <xdr:cNvPr id="196" name="直線コネクタ 195"/>
        <xdr:cNvCxnSpPr/>
      </xdr:nvCxnSpPr>
      <xdr:spPr>
        <a:xfrm>
          <a:off x="4864100" y="13868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106339</xdr:rowOff>
    </xdr:from>
    <xdr:to>
      <xdr:col>7</xdr:col>
      <xdr:colOff>152400</xdr:colOff>
      <xdr:row>83</xdr:row>
      <xdr:rowOff>141762</xdr:rowOff>
    </xdr:to>
    <xdr:cxnSp macro="">
      <xdr:nvCxnSpPr>
        <xdr:cNvPr id="197" name="直線コネクタ 196"/>
        <xdr:cNvCxnSpPr/>
      </xdr:nvCxnSpPr>
      <xdr:spPr>
        <a:xfrm>
          <a:off x="4114800" y="14336689"/>
          <a:ext cx="838200" cy="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56498</xdr:rowOff>
    </xdr:from>
    <xdr:ext cx="762000" cy="259045"/>
    <xdr:sp macro="" textlink="">
      <xdr:nvSpPr>
        <xdr:cNvPr id="198" name="人件費・物件費等の状況平均値テキスト"/>
        <xdr:cNvSpPr txBox="1"/>
      </xdr:nvSpPr>
      <xdr:spPr>
        <a:xfrm>
          <a:off x="5041900" y="13943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155,651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39971</xdr:rowOff>
    </xdr:from>
    <xdr:to>
      <xdr:col>7</xdr:col>
      <xdr:colOff>203200</xdr:colOff>
      <xdr:row>82</xdr:row>
      <xdr:rowOff>141571</xdr:rowOff>
    </xdr:to>
    <xdr:sp macro="" textlink="">
      <xdr:nvSpPr>
        <xdr:cNvPr id="199" name="フローチャート : 判断 198"/>
        <xdr:cNvSpPr/>
      </xdr:nvSpPr>
      <xdr:spPr>
        <a:xfrm>
          <a:off x="49022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50333</xdr:rowOff>
    </xdr:from>
    <xdr:to>
      <xdr:col>6</xdr:col>
      <xdr:colOff>0</xdr:colOff>
      <xdr:row>83</xdr:row>
      <xdr:rowOff>106339</xdr:rowOff>
    </xdr:to>
    <xdr:cxnSp macro="">
      <xdr:nvCxnSpPr>
        <xdr:cNvPr id="200" name="直線コネクタ 199"/>
        <xdr:cNvCxnSpPr/>
      </xdr:nvCxnSpPr>
      <xdr:spPr>
        <a:xfrm>
          <a:off x="3225800" y="14280683"/>
          <a:ext cx="889000" cy="5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8840</xdr:rowOff>
    </xdr:from>
    <xdr:to>
      <xdr:col>6</xdr:col>
      <xdr:colOff>50800</xdr:colOff>
      <xdr:row>82</xdr:row>
      <xdr:rowOff>110440</xdr:rowOff>
    </xdr:to>
    <xdr:sp macro="" textlink="">
      <xdr:nvSpPr>
        <xdr:cNvPr id="201" name="フローチャート : 判断 200"/>
        <xdr:cNvSpPr/>
      </xdr:nvSpPr>
      <xdr:spPr>
        <a:xfrm>
          <a:off x="4064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120617</xdr:rowOff>
    </xdr:from>
    <xdr:ext cx="736600" cy="259045"/>
    <xdr:sp macro="" textlink="">
      <xdr:nvSpPr>
        <xdr:cNvPr id="202" name="テキスト ボックス 201"/>
        <xdr:cNvSpPr txBox="1"/>
      </xdr:nvSpPr>
      <xdr:spPr>
        <a:xfrm>
          <a:off x="3733800" y="13836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139384</xdr:rowOff>
    </xdr:from>
    <xdr:to>
      <xdr:col>4</xdr:col>
      <xdr:colOff>482600</xdr:colOff>
      <xdr:row>83</xdr:row>
      <xdr:rowOff>50333</xdr:rowOff>
    </xdr:to>
    <xdr:cxnSp macro="">
      <xdr:nvCxnSpPr>
        <xdr:cNvPr id="203" name="直線コネクタ 202"/>
        <xdr:cNvCxnSpPr/>
      </xdr:nvCxnSpPr>
      <xdr:spPr>
        <a:xfrm>
          <a:off x="2336800" y="14198284"/>
          <a:ext cx="889000" cy="8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169126</xdr:rowOff>
    </xdr:from>
    <xdr:to>
      <xdr:col>4</xdr:col>
      <xdr:colOff>533400</xdr:colOff>
      <xdr:row>82</xdr:row>
      <xdr:rowOff>99276</xdr:rowOff>
    </xdr:to>
    <xdr:sp macro="" textlink="">
      <xdr:nvSpPr>
        <xdr:cNvPr id="204" name="フローチャート : 判断 203"/>
        <xdr:cNvSpPr/>
      </xdr:nvSpPr>
      <xdr:spPr>
        <a:xfrm>
          <a:off x="3175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109453</xdr:rowOff>
    </xdr:from>
    <xdr:ext cx="762000" cy="259045"/>
    <xdr:sp macro="" textlink="">
      <xdr:nvSpPr>
        <xdr:cNvPr id="205" name="テキスト ボックス 204"/>
        <xdr:cNvSpPr txBox="1"/>
      </xdr:nvSpPr>
      <xdr:spPr>
        <a:xfrm>
          <a:off x="2844800" y="13825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129487</xdr:rowOff>
    </xdr:from>
    <xdr:to>
      <xdr:col>3</xdr:col>
      <xdr:colOff>279400</xdr:colOff>
      <xdr:row>82</xdr:row>
      <xdr:rowOff>139384</xdr:rowOff>
    </xdr:to>
    <xdr:cxnSp macro="">
      <xdr:nvCxnSpPr>
        <xdr:cNvPr id="206" name="直線コネクタ 205"/>
        <xdr:cNvCxnSpPr/>
      </xdr:nvCxnSpPr>
      <xdr:spPr>
        <a:xfrm>
          <a:off x="1447800" y="14188387"/>
          <a:ext cx="889000" cy="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116287</xdr:rowOff>
    </xdr:from>
    <xdr:to>
      <xdr:col>3</xdr:col>
      <xdr:colOff>330200</xdr:colOff>
      <xdr:row>82</xdr:row>
      <xdr:rowOff>46437</xdr:rowOff>
    </xdr:to>
    <xdr:sp macro="" textlink="">
      <xdr:nvSpPr>
        <xdr:cNvPr id="207" name="フローチャート : 判断 206"/>
        <xdr:cNvSpPr/>
      </xdr:nvSpPr>
      <xdr:spPr>
        <a:xfrm>
          <a:off x="2286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56614</xdr:rowOff>
    </xdr:from>
    <xdr:ext cx="762000" cy="259045"/>
    <xdr:sp macro="" textlink="">
      <xdr:nvSpPr>
        <xdr:cNvPr id="208" name="テキスト ボックス 207"/>
        <xdr:cNvSpPr txBox="1"/>
      </xdr:nvSpPr>
      <xdr:spPr>
        <a:xfrm>
          <a:off x="1955800" y="137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130577</xdr:rowOff>
    </xdr:from>
    <xdr:to>
      <xdr:col>2</xdr:col>
      <xdr:colOff>127000</xdr:colOff>
      <xdr:row>82</xdr:row>
      <xdr:rowOff>60727</xdr:rowOff>
    </xdr:to>
    <xdr:sp macro="" textlink="">
      <xdr:nvSpPr>
        <xdr:cNvPr id="209" name="フローチャート : 判断 208"/>
        <xdr:cNvSpPr/>
      </xdr:nvSpPr>
      <xdr:spPr>
        <a:xfrm>
          <a:off x="1397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70904</xdr:rowOff>
    </xdr:from>
    <xdr:ext cx="762000" cy="259045"/>
    <xdr:sp macro="" textlink="">
      <xdr:nvSpPr>
        <xdr:cNvPr id="210" name="テキスト ボックス 209"/>
        <xdr:cNvSpPr txBox="1"/>
      </xdr:nvSpPr>
      <xdr:spPr>
        <a:xfrm>
          <a:off x="1066800" y="1378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90962</xdr:rowOff>
    </xdr:from>
    <xdr:to>
      <xdr:col>7</xdr:col>
      <xdr:colOff>203200</xdr:colOff>
      <xdr:row>84</xdr:row>
      <xdr:rowOff>21112</xdr:rowOff>
    </xdr:to>
    <xdr:sp macro="" textlink="">
      <xdr:nvSpPr>
        <xdr:cNvPr id="216" name="円/楕円 215"/>
        <xdr:cNvSpPr/>
      </xdr:nvSpPr>
      <xdr:spPr>
        <a:xfrm>
          <a:off x="4902200" y="1432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63039</xdr:rowOff>
    </xdr:from>
    <xdr:ext cx="762000" cy="259045"/>
    <xdr:sp macro="" textlink="">
      <xdr:nvSpPr>
        <xdr:cNvPr id="217" name="人件費・物件費等の状況該当値テキスト"/>
        <xdr:cNvSpPr txBox="1"/>
      </xdr:nvSpPr>
      <xdr:spPr>
        <a:xfrm>
          <a:off x="5041900" y="1429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201,743</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55539</xdr:rowOff>
    </xdr:from>
    <xdr:to>
      <xdr:col>6</xdr:col>
      <xdr:colOff>50800</xdr:colOff>
      <xdr:row>83</xdr:row>
      <xdr:rowOff>157139</xdr:rowOff>
    </xdr:to>
    <xdr:sp macro="" textlink="">
      <xdr:nvSpPr>
        <xdr:cNvPr id="218" name="円/楕円 217"/>
        <xdr:cNvSpPr/>
      </xdr:nvSpPr>
      <xdr:spPr>
        <a:xfrm>
          <a:off x="4064000" y="1428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141916</xdr:rowOff>
    </xdr:from>
    <xdr:ext cx="736600" cy="259045"/>
    <xdr:sp macro="" textlink="">
      <xdr:nvSpPr>
        <xdr:cNvPr id="219" name="テキスト ボックス 218"/>
        <xdr:cNvSpPr txBox="1"/>
      </xdr:nvSpPr>
      <xdr:spPr>
        <a:xfrm>
          <a:off x="3733800" y="14372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194,403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170983</xdr:rowOff>
    </xdr:from>
    <xdr:to>
      <xdr:col>4</xdr:col>
      <xdr:colOff>533400</xdr:colOff>
      <xdr:row>83</xdr:row>
      <xdr:rowOff>101133</xdr:rowOff>
    </xdr:to>
    <xdr:sp macro="" textlink="">
      <xdr:nvSpPr>
        <xdr:cNvPr id="220" name="円/楕円 219"/>
        <xdr:cNvSpPr/>
      </xdr:nvSpPr>
      <xdr:spPr>
        <a:xfrm>
          <a:off x="3175000" y="1422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85910</xdr:rowOff>
    </xdr:from>
    <xdr:ext cx="762000" cy="259045"/>
    <xdr:sp macro="" textlink="">
      <xdr:nvSpPr>
        <xdr:cNvPr id="221" name="テキスト ボックス 220"/>
        <xdr:cNvSpPr txBox="1"/>
      </xdr:nvSpPr>
      <xdr:spPr>
        <a:xfrm>
          <a:off x="2844800" y="1431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182,798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88584</xdr:rowOff>
    </xdr:from>
    <xdr:to>
      <xdr:col>3</xdr:col>
      <xdr:colOff>330200</xdr:colOff>
      <xdr:row>83</xdr:row>
      <xdr:rowOff>18734</xdr:rowOff>
    </xdr:to>
    <xdr:sp macro="" textlink="">
      <xdr:nvSpPr>
        <xdr:cNvPr id="222" name="円/楕円 221"/>
        <xdr:cNvSpPr/>
      </xdr:nvSpPr>
      <xdr:spPr>
        <a:xfrm>
          <a:off x="2286000" y="1414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3511</xdr:rowOff>
    </xdr:from>
    <xdr:ext cx="762000" cy="259045"/>
    <xdr:sp macro="" textlink="">
      <xdr:nvSpPr>
        <xdr:cNvPr id="223" name="テキスト ボックス 222"/>
        <xdr:cNvSpPr txBox="1"/>
      </xdr:nvSpPr>
      <xdr:spPr>
        <a:xfrm>
          <a:off x="1955800" y="14233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165,724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78687</xdr:rowOff>
    </xdr:from>
    <xdr:to>
      <xdr:col>2</xdr:col>
      <xdr:colOff>127000</xdr:colOff>
      <xdr:row>83</xdr:row>
      <xdr:rowOff>8837</xdr:rowOff>
    </xdr:to>
    <xdr:sp macro="" textlink="">
      <xdr:nvSpPr>
        <xdr:cNvPr id="224" name="円/楕円 223"/>
        <xdr:cNvSpPr/>
      </xdr:nvSpPr>
      <xdr:spPr>
        <a:xfrm>
          <a:off x="1397000" y="1413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165064</xdr:rowOff>
    </xdr:from>
    <xdr:ext cx="762000" cy="259045"/>
    <xdr:sp macro="" textlink="">
      <xdr:nvSpPr>
        <xdr:cNvPr id="225" name="テキスト ボックス 224"/>
        <xdr:cNvSpPr txBox="1"/>
      </xdr:nvSpPr>
      <xdr:spPr>
        <a:xfrm>
          <a:off x="1066800" y="1422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163,673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技能労務職員については</a:t>
          </a:r>
          <a:r>
            <a:rPr kumimoji="1" lang="ja-JP" altLang="en-US" sz="1300">
              <a:solidFill>
                <a:schemeClr val="dk1"/>
              </a:solidFill>
              <a:effectLst/>
              <a:latin typeface="+mn-ea"/>
              <a:ea typeface="+mn-ea"/>
              <a:cs typeface="+mn-cs"/>
            </a:rPr>
            <a:t>行政職給料表の</a:t>
          </a:r>
          <a:r>
            <a:rPr kumimoji="1" lang="ja-JP" altLang="ja-JP" sz="1300">
              <a:solidFill>
                <a:schemeClr val="dk1"/>
              </a:solidFill>
              <a:effectLst/>
              <a:latin typeface="+mn-ea"/>
              <a:ea typeface="+mn-ea"/>
              <a:cs typeface="+mn-cs"/>
            </a:rPr>
            <a:t>１、２級のみで運用</a:t>
          </a:r>
          <a:r>
            <a:rPr kumimoji="1" lang="ja-JP" altLang="en-US" sz="1300">
              <a:solidFill>
                <a:schemeClr val="dk1"/>
              </a:solidFill>
              <a:effectLst/>
              <a:latin typeface="+mn-ea"/>
              <a:ea typeface="+mn-ea"/>
              <a:cs typeface="+mn-cs"/>
            </a:rPr>
            <a:t>する</a:t>
          </a:r>
          <a:r>
            <a:rPr kumimoji="1" lang="ja-JP" altLang="ja-JP" sz="1300">
              <a:solidFill>
                <a:schemeClr val="dk1"/>
              </a:solidFill>
              <a:effectLst/>
              <a:latin typeface="+mn-ea"/>
              <a:ea typeface="+mn-ea"/>
              <a:cs typeface="+mn-cs"/>
            </a:rPr>
            <a:t>など人件費の抑制に努めており、類似団体を</a:t>
          </a:r>
          <a:r>
            <a:rPr kumimoji="1" lang="en-US" altLang="ja-JP" sz="1300">
              <a:solidFill>
                <a:schemeClr val="dk1"/>
              </a:solidFill>
              <a:effectLst/>
              <a:latin typeface="+mn-ea"/>
              <a:ea typeface="+mn-ea"/>
              <a:cs typeface="+mn-cs"/>
            </a:rPr>
            <a:t>1.5</a:t>
          </a:r>
          <a:r>
            <a:rPr kumimoji="1" lang="ja-JP" altLang="ja-JP" sz="1300">
              <a:solidFill>
                <a:schemeClr val="dk1"/>
              </a:solidFill>
              <a:effectLst/>
              <a:latin typeface="+mn-ea"/>
              <a:ea typeface="+mn-ea"/>
              <a:cs typeface="+mn-cs"/>
            </a:rPr>
            <a:t>ポイント、全国町村平均を</a:t>
          </a:r>
          <a:r>
            <a:rPr kumimoji="1" lang="en-US" altLang="ja-JP" sz="1300">
              <a:solidFill>
                <a:schemeClr val="dk1"/>
              </a:solidFill>
              <a:effectLst/>
              <a:latin typeface="+mn-ea"/>
              <a:ea typeface="+mn-ea"/>
              <a:cs typeface="+mn-cs"/>
            </a:rPr>
            <a:t>0.7</a:t>
          </a:r>
          <a:r>
            <a:rPr kumimoji="1" lang="ja-JP" altLang="ja-JP" sz="1300">
              <a:solidFill>
                <a:schemeClr val="dk1"/>
              </a:solidFill>
              <a:effectLst/>
              <a:latin typeface="+mn-ea"/>
              <a:ea typeface="+mn-ea"/>
              <a:cs typeface="+mn-cs"/>
            </a:rPr>
            <a:t>ポイント下回っていることから健全な状態にあるものと考えられる。適正な給与水準を確保し、今後も定員適正化計画を基に人件費の抑制に努めていく。</a:t>
          </a:r>
          <a:endParaRPr lang="ja-JP" altLang="ja-JP" sz="1300">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130387</xdr:rowOff>
    </xdr:from>
    <xdr:to>
      <xdr:col>24</xdr:col>
      <xdr:colOff>558800</xdr:colOff>
      <xdr:row>88</xdr:row>
      <xdr:rowOff>128693</xdr:rowOff>
    </xdr:to>
    <xdr:cxnSp macro="">
      <xdr:nvCxnSpPr>
        <xdr:cNvPr id="254" name="直線コネクタ 253"/>
        <xdr:cNvCxnSpPr/>
      </xdr:nvCxnSpPr>
      <xdr:spPr>
        <a:xfrm flipV="1">
          <a:off x="17018000" y="14017837"/>
          <a:ext cx="0" cy="1198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100770</xdr:rowOff>
    </xdr:from>
    <xdr:ext cx="762000" cy="259045"/>
    <xdr:sp macro="" textlink="">
      <xdr:nvSpPr>
        <xdr:cNvPr id="255" name="給与水準   （国との比較）最小値テキスト"/>
        <xdr:cNvSpPr txBox="1"/>
      </xdr:nvSpPr>
      <xdr:spPr>
        <a:xfrm>
          <a:off x="17106900" y="1518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88</xdr:row>
      <xdr:rowOff>128693</xdr:rowOff>
    </xdr:from>
    <xdr:to>
      <xdr:col>24</xdr:col>
      <xdr:colOff>647700</xdr:colOff>
      <xdr:row>88</xdr:row>
      <xdr:rowOff>128693</xdr:rowOff>
    </xdr:to>
    <xdr:cxnSp macro="">
      <xdr:nvCxnSpPr>
        <xdr:cNvPr id="256" name="直線コネクタ 255"/>
        <xdr:cNvCxnSpPr/>
      </xdr:nvCxnSpPr>
      <xdr:spPr>
        <a:xfrm>
          <a:off x="16929100" y="1521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45314</xdr:rowOff>
    </xdr:from>
    <xdr:ext cx="762000" cy="259045"/>
    <xdr:sp macro="" textlink="">
      <xdr:nvSpPr>
        <xdr:cNvPr id="257" name="給与水準   （国との比較）最大値テキスト"/>
        <xdr:cNvSpPr txBox="1"/>
      </xdr:nvSpPr>
      <xdr:spPr>
        <a:xfrm>
          <a:off x="17106900" y="137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24</xdr:col>
      <xdr:colOff>469900</xdr:colOff>
      <xdr:row>81</xdr:row>
      <xdr:rowOff>130387</xdr:rowOff>
    </xdr:from>
    <xdr:to>
      <xdr:col>24</xdr:col>
      <xdr:colOff>647700</xdr:colOff>
      <xdr:row>81</xdr:row>
      <xdr:rowOff>130387</xdr:rowOff>
    </xdr:to>
    <xdr:cxnSp macro="">
      <xdr:nvCxnSpPr>
        <xdr:cNvPr id="258" name="直線コネクタ 257"/>
        <xdr:cNvCxnSpPr/>
      </xdr:nvCxnSpPr>
      <xdr:spPr>
        <a:xfrm>
          <a:off x="16929100" y="1401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15663</xdr:rowOff>
    </xdr:from>
    <xdr:to>
      <xdr:col>24</xdr:col>
      <xdr:colOff>558800</xdr:colOff>
      <xdr:row>85</xdr:row>
      <xdr:rowOff>88054</xdr:rowOff>
    </xdr:to>
    <xdr:cxnSp macro="">
      <xdr:nvCxnSpPr>
        <xdr:cNvPr id="259" name="直線コネクタ 258"/>
        <xdr:cNvCxnSpPr/>
      </xdr:nvCxnSpPr>
      <xdr:spPr>
        <a:xfrm>
          <a:off x="16179800" y="14588913"/>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129981</xdr:rowOff>
    </xdr:from>
    <xdr:ext cx="762000" cy="259045"/>
    <xdr:sp macro="" textlink="">
      <xdr:nvSpPr>
        <xdr:cNvPr id="260" name="給与水準   （国との比較）平均値テキスト"/>
        <xdr:cNvSpPr txBox="1"/>
      </xdr:nvSpPr>
      <xdr:spPr>
        <a:xfrm>
          <a:off x="17106900" y="1470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157904</xdr:rowOff>
    </xdr:from>
    <xdr:to>
      <xdr:col>24</xdr:col>
      <xdr:colOff>609600</xdr:colOff>
      <xdr:row>86</xdr:row>
      <xdr:rowOff>88054</xdr:rowOff>
    </xdr:to>
    <xdr:sp macro="" textlink="">
      <xdr:nvSpPr>
        <xdr:cNvPr id="261" name="フローチャート : 判断 260"/>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106680</xdr:rowOff>
    </xdr:from>
    <xdr:to>
      <xdr:col>23</xdr:col>
      <xdr:colOff>406400</xdr:colOff>
      <xdr:row>85</xdr:row>
      <xdr:rowOff>15663</xdr:rowOff>
    </xdr:to>
    <xdr:cxnSp macro="">
      <xdr:nvCxnSpPr>
        <xdr:cNvPr id="262" name="直線コネクタ 261"/>
        <xdr:cNvCxnSpPr/>
      </xdr:nvCxnSpPr>
      <xdr:spPr>
        <a:xfrm>
          <a:off x="15290800" y="1450848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2539</xdr:rowOff>
    </xdr:from>
    <xdr:to>
      <xdr:col>23</xdr:col>
      <xdr:colOff>457200</xdr:colOff>
      <xdr:row>86</xdr:row>
      <xdr:rowOff>104139</xdr:rowOff>
    </xdr:to>
    <xdr:sp macro="" textlink="">
      <xdr:nvSpPr>
        <xdr:cNvPr id="263" name="フローチャート : 判断 262"/>
        <xdr:cNvSpPr/>
      </xdr:nvSpPr>
      <xdr:spPr>
        <a:xfrm>
          <a:off x="16129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88916</xdr:rowOff>
    </xdr:from>
    <xdr:ext cx="736600" cy="259045"/>
    <xdr:sp macro="" textlink="">
      <xdr:nvSpPr>
        <xdr:cNvPr id="264" name="テキスト ボックス 263"/>
        <xdr:cNvSpPr txBox="1"/>
      </xdr:nvSpPr>
      <xdr:spPr>
        <a:xfrm>
          <a:off x="15798800" y="14833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106680</xdr:rowOff>
    </xdr:from>
    <xdr:to>
      <xdr:col>22</xdr:col>
      <xdr:colOff>203200</xdr:colOff>
      <xdr:row>84</xdr:row>
      <xdr:rowOff>162984</xdr:rowOff>
    </xdr:to>
    <xdr:cxnSp macro="">
      <xdr:nvCxnSpPr>
        <xdr:cNvPr id="265" name="直線コネクタ 264"/>
        <xdr:cNvCxnSpPr/>
      </xdr:nvCxnSpPr>
      <xdr:spPr>
        <a:xfrm flipV="1">
          <a:off x="14401800" y="1450848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117687</xdr:rowOff>
    </xdr:from>
    <xdr:to>
      <xdr:col>22</xdr:col>
      <xdr:colOff>254000</xdr:colOff>
      <xdr:row>86</xdr:row>
      <xdr:rowOff>47837</xdr:rowOff>
    </xdr:to>
    <xdr:sp macro="" textlink="">
      <xdr:nvSpPr>
        <xdr:cNvPr id="266" name="フローチャート : 判断 265"/>
        <xdr:cNvSpPr/>
      </xdr:nvSpPr>
      <xdr:spPr>
        <a:xfrm>
          <a:off x="15240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32614</xdr:rowOff>
    </xdr:from>
    <xdr:ext cx="762000" cy="259045"/>
    <xdr:sp macro="" textlink="">
      <xdr:nvSpPr>
        <xdr:cNvPr id="267" name="テキスト ボックス 266"/>
        <xdr:cNvSpPr txBox="1"/>
      </xdr:nvSpPr>
      <xdr:spPr>
        <a:xfrm>
          <a:off x="14909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162984</xdr:rowOff>
    </xdr:from>
    <xdr:to>
      <xdr:col>21</xdr:col>
      <xdr:colOff>0</xdr:colOff>
      <xdr:row>88</xdr:row>
      <xdr:rowOff>96520</xdr:rowOff>
    </xdr:to>
    <xdr:cxnSp macro="">
      <xdr:nvCxnSpPr>
        <xdr:cNvPr id="268" name="直線コネクタ 267"/>
        <xdr:cNvCxnSpPr/>
      </xdr:nvCxnSpPr>
      <xdr:spPr>
        <a:xfrm flipV="1">
          <a:off x="13512800" y="14564784"/>
          <a:ext cx="889000" cy="61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85513</xdr:rowOff>
    </xdr:from>
    <xdr:to>
      <xdr:col>21</xdr:col>
      <xdr:colOff>50800</xdr:colOff>
      <xdr:row>86</xdr:row>
      <xdr:rowOff>15663</xdr:rowOff>
    </xdr:to>
    <xdr:sp macro="" textlink="">
      <xdr:nvSpPr>
        <xdr:cNvPr id="269" name="フローチャート : 判断 268"/>
        <xdr:cNvSpPr/>
      </xdr:nvSpPr>
      <xdr:spPr>
        <a:xfrm>
          <a:off x="14351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440</xdr:rowOff>
    </xdr:from>
    <xdr:ext cx="762000" cy="259045"/>
    <xdr:sp macro="" textlink="">
      <xdr:nvSpPr>
        <xdr:cNvPr id="270" name="テキスト ボックス 269"/>
        <xdr:cNvSpPr txBox="1"/>
      </xdr:nvSpPr>
      <xdr:spPr>
        <a:xfrm>
          <a:off x="140208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27093</xdr:rowOff>
    </xdr:from>
    <xdr:to>
      <xdr:col>19</xdr:col>
      <xdr:colOff>533400</xdr:colOff>
      <xdr:row>89</xdr:row>
      <xdr:rowOff>128693</xdr:rowOff>
    </xdr:to>
    <xdr:sp macro="" textlink="">
      <xdr:nvSpPr>
        <xdr:cNvPr id="271" name="フローチャート : 判断 270"/>
        <xdr:cNvSpPr/>
      </xdr:nvSpPr>
      <xdr:spPr>
        <a:xfrm>
          <a:off x="13462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113470</xdr:rowOff>
    </xdr:from>
    <xdr:ext cx="762000" cy="259045"/>
    <xdr:sp macro="" textlink="">
      <xdr:nvSpPr>
        <xdr:cNvPr id="272" name="テキスト ボックス 271"/>
        <xdr:cNvSpPr txBox="1"/>
      </xdr:nvSpPr>
      <xdr:spPr>
        <a:xfrm>
          <a:off x="13131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37254</xdr:rowOff>
    </xdr:from>
    <xdr:to>
      <xdr:col>24</xdr:col>
      <xdr:colOff>609600</xdr:colOff>
      <xdr:row>85</xdr:row>
      <xdr:rowOff>138854</xdr:rowOff>
    </xdr:to>
    <xdr:sp macro="" textlink="">
      <xdr:nvSpPr>
        <xdr:cNvPr id="278" name="円/楕円 277"/>
        <xdr:cNvSpPr/>
      </xdr:nvSpPr>
      <xdr:spPr>
        <a:xfrm>
          <a:off x="169672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53781</xdr:rowOff>
    </xdr:from>
    <xdr:ext cx="762000" cy="259045"/>
    <xdr:sp macro="" textlink="">
      <xdr:nvSpPr>
        <xdr:cNvPr id="279" name="給与水準   （国との比較）該当値テキスト"/>
        <xdr:cNvSpPr txBox="1"/>
      </xdr:nvSpPr>
      <xdr:spPr>
        <a:xfrm>
          <a:off x="17106900" y="1445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136313</xdr:rowOff>
    </xdr:from>
    <xdr:to>
      <xdr:col>23</xdr:col>
      <xdr:colOff>457200</xdr:colOff>
      <xdr:row>85</xdr:row>
      <xdr:rowOff>66463</xdr:rowOff>
    </xdr:to>
    <xdr:sp macro="" textlink="">
      <xdr:nvSpPr>
        <xdr:cNvPr id="280" name="円/楕円 279"/>
        <xdr:cNvSpPr/>
      </xdr:nvSpPr>
      <xdr:spPr>
        <a:xfrm>
          <a:off x="16129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76640</xdr:rowOff>
    </xdr:from>
    <xdr:ext cx="736600" cy="259045"/>
    <xdr:sp macro="" textlink="">
      <xdr:nvSpPr>
        <xdr:cNvPr id="281" name="テキスト ボックス 280"/>
        <xdr:cNvSpPr txBox="1"/>
      </xdr:nvSpPr>
      <xdr:spPr>
        <a:xfrm>
          <a:off x="15798800" y="1430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55880</xdr:rowOff>
    </xdr:from>
    <xdr:to>
      <xdr:col>22</xdr:col>
      <xdr:colOff>254000</xdr:colOff>
      <xdr:row>84</xdr:row>
      <xdr:rowOff>157480</xdr:rowOff>
    </xdr:to>
    <xdr:sp macro="" textlink="">
      <xdr:nvSpPr>
        <xdr:cNvPr id="282" name="円/楕円 281"/>
        <xdr:cNvSpPr/>
      </xdr:nvSpPr>
      <xdr:spPr>
        <a:xfrm>
          <a:off x="15240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167657</xdr:rowOff>
    </xdr:from>
    <xdr:ext cx="762000" cy="259045"/>
    <xdr:sp macro="" textlink="">
      <xdr:nvSpPr>
        <xdr:cNvPr id="283" name="テキスト ボックス 282"/>
        <xdr:cNvSpPr txBox="1"/>
      </xdr:nvSpPr>
      <xdr:spPr>
        <a:xfrm>
          <a:off x="14909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112184</xdr:rowOff>
    </xdr:from>
    <xdr:to>
      <xdr:col>21</xdr:col>
      <xdr:colOff>50800</xdr:colOff>
      <xdr:row>85</xdr:row>
      <xdr:rowOff>42334</xdr:rowOff>
    </xdr:to>
    <xdr:sp macro="" textlink="">
      <xdr:nvSpPr>
        <xdr:cNvPr id="284" name="円/楕円 283"/>
        <xdr:cNvSpPr/>
      </xdr:nvSpPr>
      <xdr:spPr>
        <a:xfrm>
          <a:off x="14351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52511</xdr:rowOff>
    </xdr:from>
    <xdr:ext cx="762000" cy="259045"/>
    <xdr:sp macro="" textlink="">
      <xdr:nvSpPr>
        <xdr:cNvPr id="285" name="テキスト ボックス 284"/>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45720</xdr:rowOff>
    </xdr:from>
    <xdr:to>
      <xdr:col>19</xdr:col>
      <xdr:colOff>533400</xdr:colOff>
      <xdr:row>88</xdr:row>
      <xdr:rowOff>147320</xdr:rowOff>
    </xdr:to>
    <xdr:sp macro="" textlink="">
      <xdr:nvSpPr>
        <xdr:cNvPr id="286" name="円/楕円 285"/>
        <xdr:cNvSpPr/>
      </xdr:nvSpPr>
      <xdr:spPr>
        <a:xfrm>
          <a:off x="13462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157497</xdr:rowOff>
    </xdr:from>
    <xdr:ext cx="762000" cy="259045"/>
    <xdr:sp macro="" textlink="">
      <xdr:nvSpPr>
        <xdr:cNvPr id="287" name="テキスト ボックス 286"/>
        <xdr:cNvSpPr txBox="1"/>
      </xdr:nvSpPr>
      <xdr:spPr>
        <a:xfrm>
          <a:off x="131318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ea"/>
              <a:ea typeface="+mn-ea"/>
              <a:cs typeface="+mn-cs"/>
            </a:rPr>
            <a:t>　平成</a:t>
          </a:r>
          <a:r>
            <a:rPr kumimoji="1" lang="en-US" altLang="ja-JP" sz="1400">
              <a:solidFill>
                <a:schemeClr val="dk1"/>
              </a:solidFill>
              <a:effectLst/>
              <a:latin typeface="+mn-ea"/>
              <a:ea typeface="+mn-ea"/>
              <a:cs typeface="+mn-cs"/>
            </a:rPr>
            <a:t>17</a:t>
          </a:r>
          <a:r>
            <a:rPr kumimoji="1" lang="ja-JP" altLang="ja-JP" sz="1400">
              <a:solidFill>
                <a:schemeClr val="dk1"/>
              </a:solidFill>
              <a:effectLst/>
              <a:latin typeface="+mn-ea"/>
              <a:ea typeface="+mn-ea"/>
              <a:cs typeface="+mn-cs"/>
            </a:rPr>
            <a:t>年度の合併以降、</a:t>
          </a:r>
          <a:r>
            <a:rPr kumimoji="1" lang="en-US" altLang="ja-JP" sz="1400">
              <a:solidFill>
                <a:schemeClr val="dk1"/>
              </a:solidFill>
              <a:effectLst/>
              <a:latin typeface="+mn-ea"/>
              <a:ea typeface="+mn-ea"/>
              <a:cs typeface="+mn-cs"/>
            </a:rPr>
            <a:t>19</a:t>
          </a:r>
          <a:r>
            <a:rPr kumimoji="1" lang="ja-JP" altLang="ja-JP" sz="1400">
              <a:solidFill>
                <a:schemeClr val="dk1"/>
              </a:solidFill>
              <a:effectLst/>
              <a:latin typeface="+mn-ea"/>
              <a:ea typeface="+mn-ea"/>
              <a:cs typeface="+mn-cs"/>
            </a:rPr>
            <a:t>年度までの</a:t>
          </a:r>
          <a:r>
            <a:rPr kumimoji="1" lang="en-US" altLang="ja-JP" sz="1400">
              <a:solidFill>
                <a:schemeClr val="dk1"/>
              </a:solidFill>
              <a:effectLst/>
              <a:latin typeface="+mn-ea"/>
              <a:ea typeface="+mn-ea"/>
              <a:cs typeface="+mn-cs"/>
            </a:rPr>
            <a:t>3</a:t>
          </a:r>
          <a:r>
            <a:rPr kumimoji="1" lang="ja-JP" altLang="ja-JP" sz="1400">
              <a:solidFill>
                <a:schemeClr val="dk1"/>
              </a:solidFill>
              <a:effectLst/>
              <a:latin typeface="+mn-ea"/>
              <a:ea typeface="+mn-ea"/>
              <a:cs typeface="+mn-cs"/>
            </a:rPr>
            <a:t>年間は新規の職員採用を停止し、現在では定員適正化計画に基づく職員数管理を行っている。分庁舎方式を採用していることや、隣町の消防業務を受託していることから類似団体平均を</a:t>
          </a:r>
          <a:r>
            <a:rPr kumimoji="1" lang="en-US" altLang="ja-JP" sz="1400">
              <a:solidFill>
                <a:schemeClr val="dk1"/>
              </a:solidFill>
              <a:effectLst/>
              <a:latin typeface="+mn-ea"/>
              <a:ea typeface="+mn-ea"/>
              <a:cs typeface="+mn-cs"/>
            </a:rPr>
            <a:t>4.57</a:t>
          </a:r>
          <a:r>
            <a:rPr kumimoji="1" lang="ja-JP" altLang="ja-JP" sz="1400">
              <a:solidFill>
                <a:schemeClr val="dk1"/>
              </a:solidFill>
              <a:effectLst/>
              <a:latin typeface="+mn-ea"/>
              <a:ea typeface="+mn-ea"/>
              <a:cs typeface="+mn-cs"/>
            </a:rPr>
            <a:t>人上回る結果となっている。</a:t>
          </a:r>
          <a:r>
            <a:rPr kumimoji="1" lang="ja-JP" altLang="en-US" sz="1400">
              <a:solidFill>
                <a:schemeClr val="dk1"/>
              </a:solidFill>
              <a:effectLst/>
              <a:latin typeface="+mn-ea"/>
              <a:ea typeface="+mn-ea"/>
              <a:cs typeface="+mn-cs"/>
            </a:rPr>
            <a:t>職員数については合併当初から</a:t>
          </a:r>
          <a:r>
            <a:rPr kumimoji="1" lang="en-US" altLang="ja-JP" sz="1400">
              <a:solidFill>
                <a:schemeClr val="dk1"/>
              </a:solidFill>
              <a:effectLst/>
              <a:latin typeface="+mn-ea"/>
              <a:ea typeface="+mn-ea"/>
              <a:cs typeface="+mn-cs"/>
            </a:rPr>
            <a:t>89</a:t>
          </a:r>
          <a:r>
            <a:rPr kumimoji="1" lang="ja-JP" altLang="en-US" sz="1400">
              <a:solidFill>
                <a:schemeClr val="dk1"/>
              </a:solidFill>
              <a:effectLst/>
              <a:latin typeface="+mn-ea"/>
              <a:ea typeface="+mn-ea"/>
              <a:cs typeface="+mn-cs"/>
            </a:rPr>
            <a:t>人減少し</a:t>
          </a:r>
          <a:r>
            <a:rPr kumimoji="1" lang="en-US" altLang="ja-JP" sz="1400">
              <a:solidFill>
                <a:schemeClr val="dk1"/>
              </a:solidFill>
              <a:effectLst/>
              <a:latin typeface="+mn-ea"/>
              <a:ea typeface="+mn-ea"/>
              <a:cs typeface="+mn-cs"/>
            </a:rPr>
            <a:t>364</a:t>
          </a:r>
          <a:r>
            <a:rPr kumimoji="1" lang="ja-JP" altLang="en-US" sz="1400">
              <a:solidFill>
                <a:schemeClr val="dk1"/>
              </a:solidFill>
              <a:effectLst/>
              <a:latin typeface="+mn-ea"/>
              <a:ea typeface="+mn-ea"/>
              <a:cs typeface="+mn-cs"/>
            </a:rPr>
            <a:t>人となった。</a:t>
          </a:r>
          <a:r>
            <a:rPr kumimoji="1" lang="ja-JP" altLang="ja-JP" sz="1400">
              <a:solidFill>
                <a:schemeClr val="dk1"/>
              </a:solidFill>
              <a:effectLst/>
              <a:latin typeface="+mn-ea"/>
              <a:ea typeface="+mn-ea"/>
              <a:cs typeface="+mn-cs"/>
            </a:rPr>
            <a:t>行政サービスを低下させることのないよう職員の事務能力向上を図りながら定員適正化計画に基づく管理に努める。</a:t>
          </a:r>
          <a:endParaRPr lang="ja-JP" altLang="ja-JP" sz="1400">
            <a:effectLst/>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67</xdr:row>
      <xdr:rowOff>6471</xdr:rowOff>
    </xdr:to>
    <xdr:cxnSp macro="">
      <xdr:nvCxnSpPr>
        <xdr:cNvPr id="319" name="直線コネクタ 318"/>
        <xdr:cNvCxnSpPr/>
      </xdr:nvCxnSpPr>
      <xdr:spPr>
        <a:xfrm flipV="1">
          <a:off x="17018000" y="10095230"/>
          <a:ext cx="0" cy="1398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149998</xdr:rowOff>
    </xdr:from>
    <xdr:ext cx="762000" cy="259045"/>
    <xdr:sp macro="" textlink="">
      <xdr:nvSpPr>
        <xdr:cNvPr id="320"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16.58</a:t>
          </a:r>
          <a:endParaRPr kumimoji="1" lang="ja-JP" altLang="en-US" sz="1000" b="1">
            <a:latin typeface="ＭＳ Ｐゴシック"/>
          </a:endParaRPr>
        </a:p>
      </xdr:txBody>
    </xdr:sp>
    <xdr:clientData/>
  </xdr:oneCellAnchor>
  <xdr:twoCellAnchor>
    <xdr:from>
      <xdr:col>24</xdr:col>
      <xdr:colOff>469900</xdr:colOff>
      <xdr:row>67</xdr:row>
      <xdr:rowOff>6471</xdr:rowOff>
    </xdr:from>
    <xdr:to>
      <xdr:col>24</xdr:col>
      <xdr:colOff>647700</xdr:colOff>
      <xdr:row>67</xdr:row>
      <xdr:rowOff>6471</xdr:rowOff>
    </xdr:to>
    <xdr:cxnSp macro="">
      <xdr:nvCxnSpPr>
        <xdr:cNvPr id="321" name="直線コネクタ 320"/>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22"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23" name="直線コネクタ 322"/>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127846</xdr:rowOff>
    </xdr:from>
    <xdr:to>
      <xdr:col>24</xdr:col>
      <xdr:colOff>558800</xdr:colOff>
      <xdr:row>65</xdr:row>
      <xdr:rowOff>11551</xdr:rowOff>
    </xdr:to>
    <xdr:cxnSp macro="">
      <xdr:nvCxnSpPr>
        <xdr:cNvPr id="324" name="直線コネクタ 323"/>
        <xdr:cNvCxnSpPr/>
      </xdr:nvCxnSpPr>
      <xdr:spPr>
        <a:xfrm>
          <a:off x="16179800" y="11100646"/>
          <a:ext cx="8382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137963</xdr:rowOff>
    </xdr:from>
    <xdr:ext cx="762000" cy="259045"/>
    <xdr:sp macro="" textlink="">
      <xdr:nvSpPr>
        <xdr:cNvPr id="325" name="定員管理の状況平均値テキスト"/>
        <xdr:cNvSpPr txBox="1"/>
      </xdr:nvSpPr>
      <xdr:spPr>
        <a:xfrm>
          <a:off x="17106900" y="10424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121436</xdr:rowOff>
    </xdr:from>
    <xdr:to>
      <xdr:col>24</xdr:col>
      <xdr:colOff>609600</xdr:colOff>
      <xdr:row>62</xdr:row>
      <xdr:rowOff>51586</xdr:rowOff>
    </xdr:to>
    <xdr:sp macro="" textlink="">
      <xdr:nvSpPr>
        <xdr:cNvPr id="326" name="フローチャート : 判断 325"/>
        <xdr:cNvSpPr/>
      </xdr:nvSpPr>
      <xdr:spPr>
        <a:xfrm>
          <a:off x="169672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95673</xdr:rowOff>
    </xdr:from>
    <xdr:to>
      <xdr:col>23</xdr:col>
      <xdr:colOff>406400</xdr:colOff>
      <xdr:row>64</xdr:row>
      <xdr:rowOff>127846</xdr:rowOff>
    </xdr:to>
    <xdr:cxnSp macro="">
      <xdr:nvCxnSpPr>
        <xdr:cNvPr id="327" name="直線コネクタ 326"/>
        <xdr:cNvCxnSpPr/>
      </xdr:nvCxnSpPr>
      <xdr:spPr>
        <a:xfrm>
          <a:off x="15290800" y="110684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101902</xdr:rowOff>
    </xdr:from>
    <xdr:to>
      <xdr:col>23</xdr:col>
      <xdr:colOff>457200</xdr:colOff>
      <xdr:row>62</xdr:row>
      <xdr:rowOff>32052</xdr:rowOff>
    </xdr:to>
    <xdr:sp macro="" textlink="">
      <xdr:nvSpPr>
        <xdr:cNvPr id="328" name="フローチャート : 判断 327"/>
        <xdr:cNvSpPr/>
      </xdr:nvSpPr>
      <xdr:spPr>
        <a:xfrm>
          <a:off x="16129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42229</xdr:rowOff>
    </xdr:from>
    <xdr:ext cx="736600" cy="259045"/>
    <xdr:sp macro="" textlink="">
      <xdr:nvSpPr>
        <xdr:cNvPr id="329" name="テキスト ボックス 328"/>
        <xdr:cNvSpPr txBox="1"/>
      </xdr:nvSpPr>
      <xdr:spPr>
        <a:xfrm>
          <a:off x="15798800" y="1032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60053</xdr:rowOff>
    </xdr:from>
    <xdr:to>
      <xdr:col>22</xdr:col>
      <xdr:colOff>203200</xdr:colOff>
      <xdr:row>64</xdr:row>
      <xdr:rowOff>95673</xdr:rowOff>
    </xdr:to>
    <xdr:cxnSp macro="">
      <xdr:nvCxnSpPr>
        <xdr:cNvPr id="330" name="直線コネクタ 329"/>
        <xdr:cNvCxnSpPr/>
      </xdr:nvCxnSpPr>
      <xdr:spPr>
        <a:xfrm>
          <a:off x="14401800" y="11032853"/>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31" name="フローチャート : 判断 330"/>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28441</xdr:rowOff>
    </xdr:from>
    <xdr:ext cx="762000" cy="259045"/>
    <xdr:sp macro="" textlink="">
      <xdr:nvSpPr>
        <xdr:cNvPr id="332" name="テキスト ボックス 331"/>
        <xdr:cNvSpPr txBox="1"/>
      </xdr:nvSpPr>
      <xdr:spPr>
        <a:xfrm>
          <a:off x="14909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60053</xdr:rowOff>
    </xdr:from>
    <xdr:to>
      <xdr:col>21</xdr:col>
      <xdr:colOff>0</xdr:colOff>
      <xdr:row>64</xdr:row>
      <xdr:rowOff>87630</xdr:rowOff>
    </xdr:to>
    <xdr:cxnSp macro="">
      <xdr:nvCxnSpPr>
        <xdr:cNvPr id="333" name="直線コネクタ 332"/>
        <xdr:cNvCxnSpPr/>
      </xdr:nvCxnSpPr>
      <xdr:spPr>
        <a:xfrm flipV="1">
          <a:off x="13512800" y="1103285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88114</xdr:rowOff>
    </xdr:from>
    <xdr:to>
      <xdr:col>21</xdr:col>
      <xdr:colOff>50800</xdr:colOff>
      <xdr:row>62</xdr:row>
      <xdr:rowOff>18264</xdr:rowOff>
    </xdr:to>
    <xdr:sp macro="" textlink="">
      <xdr:nvSpPr>
        <xdr:cNvPr id="334" name="フローチャート : 判断 333"/>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28441</xdr:rowOff>
    </xdr:from>
    <xdr:ext cx="762000" cy="259045"/>
    <xdr:sp macro="" textlink="">
      <xdr:nvSpPr>
        <xdr:cNvPr id="335" name="テキスト ボックス 334"/>
        <xdr:cNvSpPr txBox="1"/>
      </xdr:nvSpPr>
      <xdr:spPr>
        <a:xfrm>
          <a:off x="14020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92710</xdr:rowOff>
    </xdr:from>
    <xdr:to>
      <xdr:col>19</xdr:col>
      <xdr:colOff>533400</xdr:colOff>
      <xdr:row>62</xdr:row>
      <xdr:rowOff>22860</xdr:rowOff>
    </xdr:to>
    <xdr:sp macro="" textlink="">
      <xdr:nvSpPr>
        <xdr:cNvPr id="336" name="フローチャート : 判断 335"/>
        <xdr:cNvSpPr/>
      </xdr:nvSpPr>
      <xdr:spPr>
        <a:xfrm>
          <a:off x="13462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33037</xdr:rowOff>
    </xdr:from>
    <xdr:ext cx="762000" cy="259045"/>
    <xdr:sp macro="" textlink="">
      <xdr:nvSpPr>
        <xdr:cNvPr id="337" name="テキスト ボックス 336"/>
        <xdr:cNvSpPr txBox="1"/>
      </xdr:nvSpPr>
      <xdr:spPr>
        <a:xfrm>
          <a:off x="13131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132201</xdr:rowOff>
    </xdr:from>
    <xdr:to>
      <xdr:col>24</xdr:col>
      <xdr:colOff>609600</xdr:colOff>
      <xdr:row>65</xdr:row>
      <xdr:rowOff>62351</xdr:rowOff>
    </xdr:to>
    <xdr:sp macro="" textlink="">
      <xdr:nvSpPr>
        <xdr:cNvPr id="343" name="円/楕円 342"/>
        <xdr:cNvSpPr/>
      </xdr:nvSpPr>
      <xdr:spPr>
        <a:xfrm>
          <a:off x="16967200" y="1110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104278</xdr:rowOff>
    </xdr:from>
    <xdr:ext cx="762000" cy="259045"/>
    <xdr:sp macro="" textlink="">
      <xdr:nvSpPr>
        <xdr:cNvPr id="344" name="定員管理の状況該当値テキスト"/>
        <xdr:cNvSpPr txBox="1"/>
      </xdr:nvSpPr>
      <xdr:spPr>
        <a:xfrm>
          <a:off x="17106900" y="11077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13.64</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77046</xdr:rowOff>
    </xdr:from>
    <xdr:to>
      <xdr:col>23</xdr:col>
      <xdr:colOff>457200</xdr:colOff>
      <xdr:row>65</xdr:row>
      <xdr:rowOff>7196</xdr:rowOff>
    </xdr:to>
    <xdr:sp macro="" textlink="">
      <xdr:nvSpPr>
        <xdr:cNvPr id="345" name="円/楕円 344"/>
        <xdr:cNvSpPr/>
      </xdr:nvSpPr>
      <xdr:spPr>
        <a:xfrm>
          <a:off x="16129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163423</xdr:rowOff>
    </xdr:from>
    <xdr:ext cx="736600" cy="259045"/>
    <xdr:sp macro="" textlink="">
      <xdr:nvSpPr>
        <xdr:cNvPr id="346" name="テキスト ボックス 345"/>
        <xdr:cNvSpPr txBox="1"/>
      </xdr:nvSpPr>
      <xdr:spPr>
        <a:xfrm>
          <a:off x="15798800" y="1113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13.16</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44873</xdr:rowOff>
    </xdr:from>
    <xdr:to>
      <xdr:col>22</xdr:col>
      <xdr:colOff>254000</xdr:colOff>
      <xdr:row>64</xdr:row>
      <xdr:rowOff>146473</xdr:rowOff>
    </xdr:to>
    <xdr:sp macro="" textlink="">
      <xdr:nvSpPr>
        <xdr:cNvPr id="347" name="円/楕円 346"/>
        <xdr:cNvSpPr/>
      </xdr:nvSpPr>
      <xdr:spPr>
        <a:xfrm>
          <a:off x="15240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131250</xdr:rowOff>
    </xdr:from>
    <xdr:ext cx="762000" cy="259045"/>
    <xdr:sp macro="" textlink="">
      <xdr:nvSpPr>
        <xdr:cNvPr id="348" name="テキスト ボックス 347"/>
        <xdr:cNvSpPr txBox="1"/>
      </xdr:nvSpPr>
      <xdr:spPr>
        <a:xfrm>
          <a:off x="14909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12.88</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9253</xdr:rowOff>
    </xdr:from>
    <xdr:to>
      <xdr:col>21</xdr:col>
      <xdr:colOff>50800</xdr:colOff>
      <xdr:row>64</xdr:row>
      <xdr:rowOff>110853</xdr:rowOff>
    </xdr:to>
    <xdr:sp macro="" textlink="">
      <xdr:nvSpPr>
        <xdr:cNvPr id="349" name="円/楕円 348"/>
        <xdr:cNvSpPr/>
      </xdr:nvSpPr>
      <xdr:spPr>
        <a:xfrm>
          <a:off x="14351000" y="1098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95630</xdr:rowOff>
    </xdr:from>
    <xdr:ext cx="762000" cy="259045"/>
    <xdr:sp macro="" textlink="">
      <xdr:nvSpPr>
        <xdr:cNvPr id="350" name="テキスト ボックス 349"/>
        <xdr:cNvSpPr txBox="1"/>
      </xdr:nvSpPr>
      <xdr:spPr>
        <a:xfrm>
          <a:off x="14020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12.57</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36830</xdr:rowOff>
    </xdr:from>
    <xdr:to>
      <xdr:col>19</xdr:col>
      <xdr:colOff>533400</xdr:colOff>
      <xdr:row>64</xdr:row>
      <xdr:rowOff>138430</xdr:rowOff>
    </xdr:to>
    <xdr:sp macro="" textlink="">
      <xdr:nvSpPr>
        <xdr:cNvPr id="351" name="円/楕円 350"/>
        <xdr:cNvSpPr/>
      </xdr:nvSpPr>
      <xdr:spPr>
        <a:xfrm>
          <a:off x="13462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123207</xdr:rowOff>
    </xdr:from>
    <xdr:ext cx="762000" cy="259045"/>
    <xdr:sp macro="" textlink="">
      <xdr:nvSpPr>
        <xdr:cNvPr id="352" name="テキスト ボックス 351"/>
        <xdr:cNvSpPr txBox="1"/>
      </xdr:nvSpPr>
      <xdr:spPr>
        <a:xfrm>
          <a:off x="13131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a:t>
          </a:r>
          <a:r>
            <a:rPr kumimoji="1" lang="en-US" altLang="ja-JP" sz="1300">
              <a:solidFill>
                <a:schemeClr val="dk1"/>
              </a:solidFill>
              <a:effectLst/>
              <a:latin typeface="+mn-ea"/>
              <a:ea typeface="+mn-ea"/>
              <a:cs typeface="+mn-cs"/>
            </a:rPr>
            <a:t>25</a:t>
          </a:r>
          <a:r>
            <a:rPr kumimoji="1" lang="ja-JP" altLang="ja-JP" sz="1300">
              <a:solidFill>
                <a:schemeClr val="dk1"/>
              </a:solidFill>
              <a:effectLst/>
              <a:latin typeface="+mn-ea"/>
              <a:ea typeface="+mn-ea"/>
              <a:cs typeface="+mn-cs"/>
            </a:rPr>
            <a:t>年度に借入れた合併特例事業債（中間処理施設整備事業など）の償還が</a:t>
          </a:r>
          <a:r>
            <a:rPr kumimoji="1" lang="ja-JP" altLang="en-US" sz="1300">
              <a:solidFill>
                <a:schemeClr val="dk1"/>
              </a:solidFill>
              <a:effectLst/>
              <a:latin typeface="+mn-ea"/>
              <a:ea typeface="+mn-ea"/>
              <a:cs typeface="+mn-cs"/>
            </a:rPr>
            <a:t>始まり、類似団体との比較では</a:t>
          </a:r>
          <a:r>
            <a:rPr kumimoji="1" lang="en-US" altLang="ja-JP" sz="1300">
              <a:solidFill>
                <a:schemeClr val="dk1"/>
              </a:solidFill>
              <a:effectLst/>
              <a:latin typeface="+mn-ea"/>
              <a:ea typeface="+mn-ea"/>
              <a:cs typeface="+mn-cs"/>
            </a:rPr>
            <a:t>0.2</a:t>
          </a:r>
          <a:r>
            <a:rPr kumimoji="1" lang="ja-JP" altLang="en-US" sz="1300">
              <a:solidFill>
                <a:schemeClr val="dk1"/>
              </a:solidFill>
              <a:effectLst/>
              <a:latin typeface="+mn-ea"/>
              <a:ea typeface="+mn-ea"/>
              <a:cs typeface="+mn-cs"/>
            </a:rPr>
            <a:t>％下回っているものの前年度から</a:t>
          </a:r>
          <a:r>
            <a:rPr kumimoji="1" lang="en-US" altLang="ja-JP" sz="1300">
              <a:solidFill>
                <a:schemeClr val="dk1"/>
              </a:solidFill>
              <a:effectLst/>
              <a:latin typeface="+mn-ea"/>
              <a:ea typeface="+mn-ea"/>
              <a:cs typeface="+mn-cs"/>
            </a:rPr>
            <a:t>0.1</a:t>
          </a:r>
          <a:r>
            <a:rPr kumimoji="1" lang="ja-JP" altLang="en-US" sz="1300">
              <a:solidFill>
                <a:schemeClr val="dk1"/>
              </a:solidFill>
              <a:effectLst/>
              <a:latin typeface="+mn-ea"/>
              <a:ea typeface="+mn-ea"/>
              <a:cs typeface="+mn-cs"/>
            </a:rPr>
            <a:t>％悪化し</a:t>
          </a:r>
          <a:r>
            <a:rPr kumimoji="1" lang="en-US" altLang="ja-JP" sz="1300">
              <a:solidFill>
                <a:schemeClr val="dk1"/>
              </a:solidFill>
              <a:effectLst/>
              <a:latin typeface="+mn-ea"/>
              <a:ea typeface="+mn-ea"/>
              <a:cs typeface="+mn-cs"/>
            </a:rPr>
            <a:t>8.0</a:t>
          </a:r>
          <a:r>
            <a:rPr kumimoji="1" lang="ja-JP" altLang="en-US" sz="1300">
              <a:solidFill>
                <a:schemeClr val="dk1"/>
              </a:solidFill>
              <a:effectLst/>
              <a:latin typeface="+mn-ea"/>
              <a:ea typeface="+mn-ea"/>
              <a:cs typeface="+mn-cs"/>
            </a:rPr>
            <a:t>％となった。</a:t>
          </a:r>
          <a:r>
            <a:rPr kumimoji="1" lang="ja-JP" altLang="ja-JP" sz="1300">
              <a:solidFill>
                <a:schemeClr val="dk1"/>
              </a:solidFill>
              <a:effectLst/>
              <a:latin typeface="+mn-ea"/>
              <a:ea typeface="+mn-ea"/>
              <a:cs typeface="+mn-cs"/>
            </a:rPr>
            <a:t>今後は公共施設の高台移転など大型事業が予定されており公債費の増加が見込まれることから、建設事業の取捨選択や事業費の圧縮により地方債の発行額を抑制し、適切な地方債管理を行っていく。</a:t>
          </a:r>
          <a:endParaRPr lang="ja-JP" altLang="ja-JP" sz="1300">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9" name="直線コネクタ 36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70" name="テキスト ボックス 36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3" name="直線コネクタ 37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4" name="テキスト ボックス 37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125095</xdr:rowOff>
    </xdr:from>
    <xdr:to>
      <xdr:col>24</xdr:col>
      <xdr:colOff>558800</xdr:colOff>
      <xdr:row>44</xdr:row>
      <xdr:rowOff>2222</xdr:rowOff>
    </xdr:to>
    <xdr:cxnSp macro="">
      <xdr:nvCxnSpPr>
        <xdr:cNvPr id="377" name="直線コネクタ 376"/>
        <xdr:cNvCxnSpPr/>
      </xdr:nvCxnSpPr>
      <xdr:spPr>
        <a:xfrm flipV="1">
          <a:off x="17018000" y="6297295"/>
          <a:ext cx="0" cy="12487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145749</xdr:rowOff>
    </xdr:from>
    <xdr:ext cx="762000" cy="259045"/>
    <xdr:sp macro="" textlink="">
      <xdr:nvSpPr>
        <xdr:cNvPr id="378" name="公債費負担の状況最小値テキスト"/>
        <xdr:cNvSpPr txBox="1"/>
      </xdr:nvSpPr>
      <xdr:spPr>
        <a:xfrm>
          <a:off x="17106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24</xdr:col>
      <xdr:colOff>469900</xdr:colOff>
      <xdr:row>44</xdr:row>
      <xdr:rowOff>2222</xdr:rowOff>
    </xdr:from>
    <xdr:to>
      <xdr:col>24</xdr:col>
      <xdr:colOff>647700</xdr:colOff>
      <xdr:row>44</xdr:row>
      <xdr:rowOff>2222</xdr:rowOff>
    </xdr:to>
    <xdr:cxnSp macro="">
      <xdr:nvCxnSpPr>
        <xdr:cNvPr id="379" name="直線コネクタ 378"/>
        <xdr:cNvCxnSpPr/>
      </xdr:nvCxnSpPr>
      <xdr:spPr>
        <a:xfrm>
          <a:off x="16929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40022</xdr:rowOff>
    </xdr:from>
    <xdr:ext cx="762000" cy="259045"/>
    <xdr:sp macro="" textlink="">
      <xdr:nvSpPr>
        <xdr:cNvPr id="380" name="公債費負担の状況最大値テキスト"/>
        <xdr:cNvSpPr txBox="1"/>
      </xdr:nvSpPr>
      <xdr:spPr>
        <a:xfrm>
          <a:off x="17106900" y="604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125095</xdr:rowOff>
    </xdr:from>
    <xdr:to>
      <xdr:col>24</xdr:col>
      <xdr:colOff>647700</xdr:colOff>
      <xdr:row>36</xdr:row>
      <xdr:rowOff>125095</xdr:rowOff>
    </xdr:to>
    <xdr:cxnSp macro="">
      <xdr:nvCxnSpPr>
        <xdr:cNvPr id="381" name="直線コネクタ 380"/>
        <xdr:cNvCxnSpPr/>
      </xdr:nvCxnSpPr>
      <xdr:spPr>
        <a:xfrm>
          <a:off x="16929100" y="629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318</xdr:rowOff>
    </xdr:from>
    <xdr:to>
      <xdr:col>24</xdr:col>
      <xdr:colOff>558800</xdr:colOff>
      <xdr:row>40</xdr:row>
      <xdr:rowOff>6350</xdr:rowOff>
    </xdr:to>
    <xdr:cxnSp macro="">
      <xdr:nvCxnSpPr>
        <xdr:cNvPr id="382" name="直線コネクタ 381"/>
        <xdr:cNvCxnSpPr/>
      </xdr:nvCxnSpPr>
      <xdr:spPr>
        <a:xfrm>
          <a:off x="16179800" y="6858318"/>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111142</xdr:rowOff>
    </xdr:from>
    <xdr:ext cx="762000" cy="259045"/>
    <xdr:sp macro="" textlink="">
      <xdr:nvSpPr>
        <xdr:cNvPr id="383" name="公債費負担の状況平均値テキスト"/>
        <xdr:cNvSpPr txBox="1"/>
      </xdr:nvSpPr>
      <xdr:spPr>
        <a:xfrm>
          <a:off x="17106900" y="6797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139065</xdr:rowOff>
    </xdr:from>
    <xdr:to>
      <xdr:col>24</xdr:col>
      <xdr:colOff>609600</xdr:colOff>
      <xdr:row>40</xdr:row>
      <xdr:rowOff>69215</xdr:rowOff>
    </xdr:to>
    <xdr:sp macro="" textlink="">
      <xdr:nvSpPr>
        <xdr:cNvPr id="384" name="フローチャート : 判断 383"/>
        <xdr:cNvSpPr/>
      </xdr:nvSpPr>
      <xdr:spPr>
        <a:xfrm>
          <a:off x="169672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318</xdr:rowOff>
    </xdr:from>
    <xdr:to>
      <xdr:col>23</xdr:col>
      <xdr:colOff>406400</xdr:colOff>
      <xdr:row>40</xdr:row>
      <xdr:rowOff>318</xdr:rowOff>
    </xdr:to>
    <xdr:cxnSp macro="">
      <xdr:nvCxnSpPr>
        <xdr:cNvPr id="385" name="直線コネクタ 384"/>
        <xdr:cNvCxnSpPr/>
      </xdr:nvCxnSpPr>
      <xdr:spPr>
        <a:xfrm>
          <a:off x="15290800" y="68583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15875</xdr:rowOff>
    </xdr:from>
    <xdr:to>
      <xdr:col>23</xdr:col>
      <xdr:colOff>457200</xdr:colOff>
      <xdr:row>40</xdr:row>
      <xdr:rowOff>117475</xdr:rowOff>
    </xdr:to>
    <xdr:sp macro="" textlink="">
      <xdr:nvSpPr>
        <xdr:cNvPr id="386" name="フローチャート : 判断 385"/>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102252</xdr:rowOff>
    </xdr:from>
    <xdr:ext cx="736600" cy="259045"/>
    <xdr:sp macro="" textlink="">
      <xdr:nvSpPr>
        <xdr:cNvPr id="387" name="テキスト ボックス 386"/>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318</xdr:rowOff>
    </xdr:from>
    <xdr:to>
      <xdr:col>22</xdr:col>
      <xdr:colOff>203200</xdr:colOff>
      <xdr:row>40</xdr:row>
      <xdr:rowOff>18415</xdr:rowOff>
    </xdr:to>
    <xdr:cxnSp macro="">
      <xdr:nvCxnSpPr>
        <xdr:cNvPr id="388" name="直線コネクタ 387"/>
        <xdr:cNvCxnSpPr/>
      </xdr:nvCxnSpPr>
      <xdr:spPr>
        <a:xfrm flipV="1">
          <a:off x="14401800" y="685831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100330</xdr:rowOff>
    </xdr:from>
    <xdr:to>
      <xdr:col>22</xdr:col>
      <xdr:colOff>254000</xdr:colOff>
      <xdr:row>41</xdr:row>
      <xdr:rowOff>30480</xdr:rowOff>
    </xdr:to>
    <xdr:sp macro="" textlink="">
      <xdr:nvSpPr>
        <xdr:cNvPr id="389" name="フローチャート : 判断 388"/>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15257</xdr:rowOff>
    </xdr:from>
    <xdr:ext cx="762000" cy="259045"/>
    <xdr:sp macro="" textlink="">
      <xdr:nvSpPr>
        <xdr:cNvPr id="390" name="テキスト ボックス 389"/>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18415</xdr:rowOff>
    </xdr:from>
    <xdr:to>
      <xdr:col>21</xdr:col>
      <xdr:colOff>0</xdr:colOff>
      <xdr:row>40</xdr:row>
      <xdr:rowOff>48578</xdr:rowOff>
    </xdr:to>
    <xdr:cxnSp macro="">
      <xdr:nvCxnSpPr>
        <xdr:cNvPr id="391" name="直線コネクタ 390"/>
        <xdr:cNvCxnSpPr/>
      </xdr:nvCxnSpPr>
      <xdr:spPr>
        <a:xfrm flipV="1">
          <a:off x="13512800" y="687641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92" name="フローチャート : 判断 391"/>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393" name="テキスト ボックス 392"/>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94" name="フローチャート : 判断 393"/>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93680</xdr:rowOff>
    </xdr:from>
    <xdr:ext cx="762000" cy="259045"/>
    <xdr:sp macro="" textlink="">
      <xdr:nvSpPr>
        <xdr:cNvPr id="395" name="テキスト ボックス 394"/>
        <xdr:cNvSpPr txBox="1"/>
      </xdr:nvSpPr>
      <xdr:spPr>
        <a:xfrm>
          <a:off x="13131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127000</xdr:rowOff>
    </xdr:from>
    <xdr:to>
      <xdr:col>24</xdr:col>
      <xdr:colOff>609600</xdr:colOff>
      <xdr:row>40</xdr:row>
      <xdr:rowOff>57150</xdr:rowOff>
    </xdr:to>
    <xdr:sp macro="" textlink="">
      <xdr:nvSpPr>
        <xdr:cNvPr id="401" name="円/楕円 400"/>
        <xdr:cNvSpPr/>
      </xdr:nvSpPr>
      <xdr:spPr>
        <a:xfrm>
          <a:off x="16967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143527</xdr:rowOff>
    </xdr:from>
    <xdr:ext cx="762000" cy="259045"/>
    <xdr:sp macro="" textlink="">
      <xdr:nvSpPr>
        <xdr:cNvPr id="402" name="公債費負担の状況該当値テキスト"/>
        <xdr:cNvSpPr txBox="1"/>
      </xdr:nvSpPr>
      <xdr:spPr>
        <a:xfrm>
          <a:off x="17106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120968</xdr:rowOff>
    </xdr:from>
    <xdr:to>
      <xdr:col>23</xdr:col>
      <xdr:colOff>457200</xdr:colOff>
      <xdr:row>40</xdr:row>
      <xdr:rowOff>51118</xdr:rowOff>
    </xdr:to>
    <xdr:sp macro="" textlink="">
      <xdr:nvSpPr>
        <xdr:cNvPr id="403" name="円/楕円 402"/>
        <xdr:cNvSpPr/>
      </xdr:nvSpPr>
      <xdr:spPr>
        <a:xfrm>
          <a:off x="16129000" y="68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61295</xdr:rowOff>
    </xdr:from>
    <xdr:ext cx="736600" cy="259045"/>
    <xdr:sp macro="" textlink="">
      <xdr:nvSpPr>
        <xdr:cNvPr id="404" name="テキスト ボックス 403"/>
        <xdr:cNvSpPr txBox="1"/>
      </xdr:nvSpPr>
      <xdr:spPr>
        <a:xfrm>
          <a:off x="15798800" y="6576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120968</xdr:rowOff>
    </xdr:from>
    <xdr:to>
      <xdr:col>22</xdr:col>
      <xdr:colOff>254000</xdr:colOff>
      <xdr:row>40</xdr:row>
      <xdr:rowOff>51118</xdr:rowOff>
    </xdr:to>
    <xdr:sp macro="" textlink="">
      <xdr:nvSpPr>
        <xdr:cNvPr id="405" name="円/楕円 404"/>
        <xdr:cNvSpPr/>
      </xdr:nvSpPr>
      <xdr:spPr>
        <a:xfrm>
          <a:off x="15240000" y="68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61295</xdr:rowOff>
    </xdr:from>
    <xdr:ext cx="762000" cy="259045"/>
    <xdr:sp macro="" textlink="">
      <xdr:nvSpPr>
        <xdr:cNvPr id="406" name="テキスト ボックス 405"/>
        <xdr:cNvSpPr txBox="1"/>
      </xdr:nvSpPr>
      <xdr:spPr>
        <a:xfrm>
          <a:off x="14909800" y="65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139065</xdr:rowOff>
    </xdr:from>
    <xdr:to>
      <xdr:col>21</xdr:col>
      <xdr:colOff>50800</xdr:colOff>
      <xdr:row>40</xdr:row>
      <xdr:rowOff>69215</xdr:rowOff>
    </xdr:to>
    <xdr:sp macro="" textlink="">
      <xdr:nvSpPr>
        <xdr:cNvPr id="407" name="円/楕円 406"/>
        <xdr:cNvSpPr/>
      </xdr:nvSpPr>
      <xdr:spPr>
        <a:xfrm>
          <a:off x="14351000" y="68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79392</xdr:rowOff>
    </xdr:from>
    <xdr:ext cx="762000" cy="259045"/>
    <xdr:sp macro="" textlink="">
      <xdr:nvSpPr>
        <xdr:cNvPr id="408" name="テキスト ボックス 407"/>
        <xdr:cNvSpPr txBox="1"/>
      </xdr:nvSpPr>
      <xdr:spPr>
        <a:xfrm>
          <a:off x="14020800" y="65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169228</xdr:rowOff>
    </xdr:from>
    <xdr:to>
      <xdr:col>19</xdr:col>
      <xdr:colOff>533400</xdr:colOff>
      <xdr:row>40</xdr:row>
      <xdr:rowOff>99378</xdr:rowOff>
    </xdr:to>
    <xdr:sp macro="" textlink="">
      <xdr:nvSpPr>
        <xdr:cNvPr id="409" name="円/楕円 408"/>
        <xdr:cNvSpPr/>
      </xdr:nvSpPr>
      <xdr:spPr>
        <a:xfrm>
          <a:off x="13462000" y="685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109555</xdr:rowOff>
    </xdr:from>
    <xdr:ext cx="762000" cy="259045"/>
    <xdr:sp macro="" textlink="">
      <xdr:nvSpPr>
        <xdr:cNvPr id="410" name="テキスト ボックス 409"/>
        <xdr:cNvSpPr txBox="1"/>
      </xdr:nvSpPr>
      <xdr:spPr>
        <a:xfrm>
          <a:off x="13131800" y="662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j-ea"/>
              <a:ea typeface="+mj-ea"/>
              <a:cs typeface="+mn-cs"/>
            </a:rPr>
            <a:t>　</a:t>
          </a:r>
          <a:r>
            <a:rPr kumimoji="1" lang="ja-JP" altLang="ja-JP" sz="1300">
              <a:solidFill>
                <a:schemeClr val="dk1"/>
              </a:solidFill>
              <a:effectLst/>
              <a:latin typeface="+mj-ea"/>
              <a:ea typeface="+mj-ea"/>
              <a:cs typeface="+mn-cs"/>
            </a:rPr>
            <a:t>一般会計、公営企業会計にかかる地方債の償還が順調に進んだことから将来負担比率</a:t>
          </a:r>
          <a:r>
            <a:rPr kumimoji="1" lang="ja-JP" altLang="en-US" sz="1300">
              <a:solidFill>
                <a:schemeClr val="dk1"/>
              </a:solidFill>
              <a:effectLst/>
              <a:latin typeface="+mj-ea"/>
              <a:ea typeface="+mj-ea"/>
              <a:cs typeface="+mn-cs"/>
            </a:rPr>
            <a:t>は前年度から</a:t>
          </a:r>
          <a:r>
            <a:rPr kumimoji="1" lang="en-US" altLang="ja-JP" sz="1300">
              <a:solidFill>
                <a:schemeClr val="dk1"/>
              </a:solidFill>
              <a:effectLst/>
              <a:latin typeface="+mj-ea"/>
              <a:ea typeface="+mj-ea"/>
              <a:cs typeface="+mn-cs"/>
            </a:rPr>
            <a:t>5.6</a:t>
          </a:r>
          <a:r>
            <a:rPr kumimoji="1" lang="ja-JP" altLang="en-US" sz="1300">
              <a:solidFill>
                <a:schemeClr val="dk1"/>
              </a:solidFill>
              <a:effectLst/>
              <a:latin typeface="+mj-ea"/>
              <a:ea typeface="+mj-ea"/>
              <a:cs typeface="+mn-cs"/>
            </a:rPr>
            <a:t>％良化し</a:t>
          </a:r>
          <a:r>
            <a:rPr kumimoji="1" lang="en-US" altLang="ja-JP" sz="1300">
              <a:solidFill>
                <a:schemeClr val="dk1"/>
              </a:solidFill>
              <a:effectLst/>
              <a:latin typeface="+mj-ea"/>
              <a:ea typeface="+mj-ea"/>
              <a:cs typeface="+mn-cs"/>
            </a:rPr>
            <a:t>72.4</a:t>
          </a:r>
          <a:r>
            <a:rPr kumimoji="1" lang="ja-JP" altLang="en-US" sz="1300">
              <a:solidFill>
                <a:schemeClr val="dk1"/>
              </a:solidFill>
              <a:effectLst/>
              <a:latin typeface="+mj-ea"/>
              <a:ea typeface="+mj-ea"/>
              <a:cs typeface="+mn-cs"/>
            </a:rPr>
            <a:t>％</a:t>
          </a:r>
          <a:r>
            <a:rPr kumimoji="1" lang="ja-JP" altLang="ja-JP" sz="1300">
              <a:solidFill>
                <a:schemeClr val="dk1"/>
              </a:solidFill>
              <a:effectLst/>
              <a:latin typeface="+mj-ea"/>
              <a:ea typeface="+mj-ea"/>
              <a:cs typeface="+mn-cs"/>
            </a:rPr>
            <a:t>と</a:t>
          </a:r>
          <a:r>
            <a:rPr kumimoji="1" lang="ja-JP" altLang="en-US" sz="1300">
              <a:solidFill>
                <a:schemeClr val="dk1"/>
              </a:solidFill>
              <a:effectLst/>
              <a:latin typeface="+mj-ea"/>
              <a:ea typeface="+mj-ea"/>
              <a:cs typeface="+mn-cs"/>
            </a:rPr>
            <a:t>なったが、類似団体を</a:t>
          </a:r>
          <a:r>
            <a:rPr kumimoji="1" lang="en-US" altLang="ja-JP" sz="1300">
              <a:solidFill>
                <a:schemeClr val="dk1"/>
              </a:solidFill>
              <a:effectLst/>
              <a:latin typeface="+mj-ea"/>
              <a:ea typeface="+mj-ea"/>
              <a:cs typeface="+mn-cs"/>
            </a:rPr>
            <a:t>39.5</a:t>
          </a:r>
          <a:r>
            <a:rPr kumimoji="1" lang="ja-JP" altLang="en-US" sz="1300">
              <a:solidFill>
                <a:schemeClr val="dk1"/>
              </a:solidFill>
              <a:effectLst/>
              <a:latin typeface="+mj-ea"/>
              <a:ea typeface="+mj-ea"/>
              <a:cs typeface="+mn-cs"/>
            </a:rPr>
            <a:t>％上回っている。</a:t>
          </a:r>
          <a:r>
            <a:rPr kumimoji="1" lang="ja-JP" altLang="ja-JP" sz="1300">
              <a:solidFill>
                <a:schemeClr val="dk1"/>
              </a:solidFill>
              <a:effectLst/>
              <a:latin typeface="+mj-ea"/>
              <a:ea typeface="+mj-ea"/>
              <a:cs typeface="+mn-cs"/>
            </a:rPr>
            <a:t>今後、当町は災害に備えた防災対策として公共施設の高台移転などの大型事業を予定しており公債費の増加が見込まれることから、建設事業の取捨選択や事業費の圧縮により地方債の発行額を抑制し、高金利債の繰上償還を行うことにより適切な地方債管理を行っていく。</a:t>
          </a:r>
          <a:endParaRPr lang="ja-JP" altLang="ja-JP" sz="1300">
            <a:effectLst/>
            <a:latin typeface="+mj-ea"/>
            <a:ea typeface="+mj-ea"/>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124358</xdr:rowOff>
    </xdr:to>
    <xdr:cxnSp macro="">
      <xdr:nvCxnSpPr>
        <xdr:cNvPr id="437" name="直線コネクタ 436"/>
        <xdr:cNvCxnSpPr/>
      </xdr:nvCxnSpPr>
      <xdr:spPr>
        <a:xfrm flipV="1">
          <a:off x="17018000" y="2451100"/>
          <a:ext cx="0" cy="1102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96435</xdr:rowOff>
    </xdr:from>
    <xdr:ext cx="762000" cy="259045"/>
    <xdr:sp macro="" textlink="">
      <xdr:nvSpPr>
        <xdr:cNvPr id="438" name="将来負担の状況最小値テキスト"/>
        <xdr:cNvSpPr txBox="1"/>
      </xdr:nvSpPr>
      <xdr:spPr>
        <a:xfrm>
          <a:off x="17106900" y="3525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24</xdr:col>
      <xdr:colOff>469900</xdr:colOff>
      <xdr:row>20</xdr:row>
      <xdr:rowOff>124358</xdr:rowOff>
    </xdr:from>
    <xdr:to>
      <xdr:col>24</xdr:col>
      <xdr:colOff>647700</xdr:colOff>
      <xdr:row>20</xdr:row>
      <xdr:rowOff>124358</xdr:rowOff>
    </xdr:to>
    <xdr:cxnSp macro="">
      <xdr:nvCxnSpPr>
        <xdr:cNvPr id="439" name="直線コネクタ 438"/>
        <xdr:cNvCxnSpPr/>
      </xdr:nvCxnSpPr>
      <xdr:spPr>
        <a:xfrm>
          <a:off x="16929100" y="355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57302</xdr:rowOff>
    </xdr:from>
    <xdr:to>
      <xdr:col>24</xdr:col>
      <xdr:colOff>558800</xdr:colOff>
      <xdr:row>16</xdr:row>
      <xdr:rowOff>84328</xdr:rowOff>
    </xdr:to>
    <xdr:cxnSp macro="">
      <xdr:nvCxnSpPr>
        <xdr:cNvPr id="442" name="直線コネクタ 441"/>
        <xdr:cNvCxnSpPr/>
      </xdr:nvCxnSpPr>
      <xdr:spPr>
        <a:xfrm flipV="1">
          <a:off x="16179800" y="2800502"/>
          <a:ext cx="838200" cy="2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3852</xdr:rowOff>
    </xdr:from>
    <xdr:ext cx="762000" cy="259045"/>
    <xdr:sp macro="" textlink="">
      <xdr:nvSpPr>
        <xdr:cNvPr id="443" name="将来負担の状況平均値テキスト"/>
        <xdr:cNvSpPr txBox="1"/>
      </xdr:nvSpPr>
      <xdr:spPr>
        <a:xfrm>
          <a:off x="17106900" y="2404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158775</xdr:rowOff>
    </xdr:from>
    <xdr:to>
      <xdr:col>24</xdr:col>
      <xdr:colOff>609600</xdr:colOff>
      <xdr:row>15</xdr:row>
      <xdr:rowOff>88925</xdr:rowOff>
    </xdr:to>
    <xdr:sp macro="" textlink="">
      <xdr:nvSpPr>
        <xdr:cNvPr id="444" name="フローチャート : 判断 443"/>
        <xdr:cNvSpPr/>
      </xdr:nvSpPr>
      <xdr:spPr>
        <a:xfrm>
          <a:off x="169672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84328</xdr:rowOff>
    </xdr:from>
    <xdr:to>
      <xdr:col>23</xdr:col>
      <xdr:colOff>406400</xdr:colOff>
      <xdr:row>16</xdr:row>
      <xdr:rowOff>85776</xdr:rowOff>
    </xdr:to>
    <xdr:cxnSp macro="">
      <xdr:nvCxnSpPr>
        <xdr:cNvPr id="445" name="直線コネクタ 444"/>
        <xdr:cNvCxnSpPr/>
      </xdr:nvCxnSpPr>
      <xdr:spPr>
        <a:xfrm flipV="1">
          <a:off x="15290800" y="2827528"/>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4699</xdr:rowOff>
    </xdr:from>
    <xdr:to>
      <xdr:col>23</xdr:col>
      <xdr:colOff>457200</xdr:colOff>
      <xdr:row>15</xdr:row>
      <xdr:rowOff>106299</xdr:rowOff>
    </xdr:to>
    <xdr:sp macro="" textlink="">
      <xdr:nvSpPr>
        <xdr:cNvPr id="446" name="フローチャート : 判断 445"/>
        <xdr:cNvSpPr/>
      </xdr:nvSpPr>
      <xdr:spPr>
        <a:xfrm>
          <a:off x="16129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116476</xdr:rowOff>
    </xdr:from>
    <xdr:ext cx="736600" cy="259045"/>
    <xdr:sp macro="" textlink="">
      <xdr:nvSpPr>
        <xdr:cNvPr id="447" name="テキスト ボックス 446"/>
        <xdr:cNvSpPr txBox="1"/>
      </xdr:nvSpPr>
      <xdr:spPr>
        <a:xfrm>
          <a:off x="15798800" y="2345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85776</xdr:rowOff>
    </xdr:from>
    <xdr:to>
      <xdr:col>22</xdr:col>
      <xdr:colOff>203200</xdr:colOff>
      <xdr:row>16</xdr:row>
      <xdr:rowOff>123419</xdr:rowOff>
    </xdr:to>
    <xdr:cxnSp macro="">
      <xdr:nvCxnSpPr>
        <xdr:cNvPr id="448" name="直線コネクタ 447"/>
        <xdr:cNvCxnSpPr/>
      </xdr:nvCxnSpPr>
      <xdr:spPr>
        <a:xfrm flipV="1">
          <a:off x="14401800" y="2828976"/>
          <a:ext cx="8890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63576</xdr:rowOff>
    </xdr:from>
    <xdr:to>
      <xdr:col>22</xdr:col>
      <xdr:colOff>254000</xdr:colOff>
      <xdr:row>15</xdr:row>
      <xdr:rowOff>165176</xdr:rowOff>
    </xdr:to>
    <xdr:sp macro="" textlink="">
      <xdr:nvSpPr>
        <xdr:cNvPr id="449" name="フローチャート : 判断 448"/>
        <xdr:cNvSpPr/>
      </xdr:nvSpPr>
      <xdr:spPr>
        <a:xfrm>
          <a:off x="15240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3903</xdr:rowOff>
    </xdr:from>
    <xdr:ext cx="762000" cy="259045"/>
    <xdr:sp macro="" textlink="">
      <xdr:nvSpPr>
        <xdr:cNvPr id="450" name="テキスト ボックス 449"/>
        <xdr:cNvSpPr txBox="1"/>
      </xdr:nvSpPr>
      <xdr:spPr>
        <a:xfrm>
          <a:off x="14909800" y="24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114249</xdr:rowOff>
    </xdr:from>
    <xdr:to>
      <xdr:col>21</xdr:col>
      <xdr:colOff>0</xdr:colOff>
      <xdr:row>16</xdr:row>
      <xdr:rowOff>123419</xdr:rowOff>
    </xdr:to>
    <xdr:cxnSp macro="">
      <xdr:nvCxnSpPr>
        <xdr:cNvPr id="451" name="直線コネクタ 450"/>
        <xdr:cNvCxnSpPr/>
      </xdr:nvCxnSpPr>
      <xdr:spPr>
        <a:xfrm>
          <a:off x="13512800" y="2857449"/>
          <a:ext cx="889000" cy="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92050</xdr:rowOff>
    </xdr:from>
    <xdr:to>
      <xdr:col>21</xdr:col>
      <xdr:colOff>50800</xdr:colOff>
      <xdr:row>16</xdr:row>
      <xdr:rowOff>22200</xdr:rowOff>
    </xdr:to>
    <xdr:sp macro="" textlink="">
      <xdr:nvSpPr>
        <xdr:cNvPr id="452" name="フローチャート : 判断 451"/>
        <xdr:cNvSpPr/>
      </xdr:nvSpPr>
      <xdr:spPr>
        <a:xfrm>
          <a:off x="14351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32377</xdr:rowOff>
    </xdr:from>
    <xdr:ext cx="762000" cy="259045"/>
    <xdr:sp macro="" textlink="">
      <xdr:nvSpPr>
        <xdr:cNvPr id="453" name="テキスト ボックス 452"/>
        <xdr:cNvSpPr txBox="1"/>
      </xdr:nvSpPr>
      <xdr:spPr>
        <a:xfrm>
          <a:off x="14020800" y="24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124384</xdr:rowOff>
    </xdr:from>
    <xdr:to>
      <xdr:col>19</xdr:col>
      <xdr:colOff>533400</xdr:colOff>
      <xdr:row>16</xdr:row>
      <xdr:rowOff>54534</xdr:rowOff>
    </xdr:to>
    <xdr:sp macro="" textlink="">
      <xdr:nvSpPr>
        <xdr:cNvPr id="454" name="フローチャート : 判断 453"/>
        <xdr:cNvSpPr/>
      </xdr:nvSpPr>
      <xdr:spPr>
        <a:xfrm>
          <a:off x="13462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64711</xdr:rowOff>
    </xdr:from>
    <xdr:ext cx="762000" cy="259045"/>
    <xdr:sp macro="" textlink="">
      <xdr:nvSpPr>
        <xdr:cNvPr id="455" name="テキスト ボックス 454"/>
        <xdr:cNvSpPr txBox="1"/>
      </xdr:nvSpPr>
      <xdr:spPr>
        <a:xfrm>
          <a:off x="13131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6502</xdr:rowOff>
    </xdr:from>
    <xdr:to>
      <xdr:col>24</xdr:col>
      <xdr:colOff>609600</xdr:colOff>
      <xdr:row>16</xdr:row>
      <xdr:rowOff>108102</xdr:rowOff>
    </xdr:to>
    <xdr:sp macro="" textlink="">
      <xdr:nvSpPr>
        <xdr:cNvPr id="461" name="円/楕円 460"/>
        <xdr:cNvSpPr/>
      </xdr:nvSpPr>
      <xdr:spPr>
        <a:xfrm>
          <a:off x="16967200" y="274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150029</xdr:rowOff>
    </xdr:from>
    <xdr:ext cx="762000" cy="259045"/>
    <xdr:sp macro="" textlink="">
      <xdr:nvSpPr>
        <xdr:cNvPr id="462" name="将来負担の状況該当値テキスト"/>
        <xdr:cNvSpPr txBox="1"/>
      </xdr:nvSpPr>
      <xdr:spPr>
        <a:xfrm>
          <a:off x="17106900" y="272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33528</xdr:rowOff>
    </xdr:from>
    <xdr:to>
      <xdr:col>23</xdr:col>
      <xdr:colOff>457200</xdr:colOff>
      <xdr:row>16</xdr:row>
      <xdr:rowOff>135128</xdr:rowOff>
    </xdr:to>
    <xdr:sp macro="" textlink="">
      <xdr:nvSpPr>
        <xdr:cNvPr id="463" name="円/楕円 462"/>
        <xdr:cNvSpPr/>
      </xdr:nvSpPr>
      <xdr:spPr>
        <a:xfrm>
          <a:off x="16129000" y="277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119905</xdr:rowOff>
    </xdr:from>
    <xdr:ext cx="736600" cy="259045"/>
    <xdr:sp macro="" textlink="">
      <xdr:nvSpPr>
        <xdr:cNvPr id="464" name="テキスト ボックス 463"/>
        <xdr:cNvSpPr txBox="1"/>
      </xdr:nvSpPr>
      <xdr:spPr>
        <a:xfrm>
          <a:off x="15798800" y="286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34976</xdr:rowOff>
    </xdr:from>
    <xdr:to>
      <xdr:col>22</xdr:col>
      <xdr:colOff>254000</xdr:colOff>
      <xdr:row>16</xdr:row>
      <xdr:rowOff>136576</xdr:rowOff>
    </xdr:to>
    <xdr:sp macro="" textlink="">
      <xdr:nvSpPr>
        <xdr:cNvPr id="465" name="円/楕円 464"/>
        <xdr:cNvSpPr/>
      </xdr:nvSpPr>
      <xdr:spPr>
        <a:xfrm>
          <a:off x="15240000" y="277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121353</xdr:rowOff>
    </xdr:from>
    <xdr:ext cx="762000" cy="259045"/>
    <xdr:sp macro="" textlink="">
      <xdr:nvSpPr>
        <xdr:cNvPr id="466" name="テキスト ボックス 465"/>
        <xdr:cNvSpPr txBox="1"/>
      </xdr:nvSpPr>
      <xdr:spPr>
        <a:xfrm>
          <a:off x="14909800" y="286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72619</xdr:rowOff>
    </xdr:from>
    <xdr:to>
      <xdr:col>21</xdr:col>
      <xdr:colOff>50800</xdr:colOff>
      <xdr:row>17</xdr:row>
      <xdr:rowOff>2769</xdr:rowOff>
    </xdr:to>
    <xdr:sp macro="" textlink="">
      <xdr:nvSpPr>
        <xdr:cNvPr id="467" name="円/楕円 466"/>
        <xdr:cNvSpPr/>
      </xdr:nvSpPr>
      <xdr:spPr>
        <a:xfrm>
          <a:off x="14351000" y="281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158996</xdr:rowOff>
    </xdr:from>
    <xdr:ext cx="762000" cy="259045"/>
    <xdr:sp macro="" textlink="">
      <xdr:nvSpPr>
        <xdr:cNvPr id="468" name="テキスト ボックス 467"/>
        <xdr:cNvSpPr txBox="1"/>
      </xdr:nvSpPr>
      <xdr:spPr>
        <a:xfrm>
          <a:off x="14020800" y="2902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63449</xdr:rowOff>
    </xdr:from>
    <xdr:to>
      <xdr:col>19</xdr:col>
      <xdr:colOff>533400</xdr:colOff>
      <xdr:row>16</xdr:row>
      <xdr:rowOff>165049</xdr:rowOff>
    </xdr:to>
    <xdr:sp macro="" textlink="">
      <xdr:nvSpPr>
        <xdr:cNvPr id="469" name="円/楕円 468"/>
        <xdr:cNvSpPr/>
      </xdr:nvSpPr>
      <xdr:spPr>
        <a:xfrm>
          <a:off x="13462000" y="280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149826</xdr:rowOff>
    </xdr:from>
    <xdr:ext cx="762000" cy="259045"/>
    <xdr:sp macro="" textlink="">
      <xdr:nvSpPr>
        <xdr:cNvPr id="470" name="テキスト ボックス 469"/>
        <xdr:cNvSpPr txBox="1"/>
      </xdr:nvSpPr>
      <xdr:spPr>
        <a:xfrm>
          <a:off x="13131800" y="289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和歌山県串本町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17,008
16,951
135.67
10,130,355
9,780,387
243,923
6,119,623
13,103,342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72.4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平成</a:t>
          </a:r>
          <a:r>
            <a:rPr kumimoji="1" lang="en-US" altLang="ja-JP" sz="1300">
              <a:solidFill>
                <a:schemeClr val="dk1"/>
              </a:solidFill>
              <a:effectLst/>
              <a:latin typeface="+mn-ea"/>
              <a:ea typeface="+mn-ea"/>
              <a:cs typeface="+mn-cs"/>
            </a:rPr>
            <a:t>17</a:t>
          </a:r>
          <a:r>
            <a:rPr kumimoji="1" lang="ja-JP" altLang="ja-JP" sz="1300">
              <a:solidFill>
                <a:schemeClr val="dk1"/>
              </a:solidFill>
              <a:effectLst/>
              <a:latin typeface="+mn-ea"/>
              <a:ea typeface="+mn-ea"/>
              <a:cs typeface="+mn-cs"/>
            </a:rPr>
            <a:t>年の合併後、分庁舎方式を採用していることや、隣町の消防業務を受託していることから職員数が多く人件費が高くなっている。人件費に係る</a:t>
          </a:r>
          <a:r>
            <a:rPr kumimoji="1" lang="ja-JP" altLang="en-US" sz="1300">
              <a:solidFill>
                <a:schemeClr val="dk1"/>
              </a:solidFill>
              <a:effectLst/>
              <a:latin typeface="+mn-ea"/>
              <a:ea typeface="+mn-ea"/>
              <a:cs typeface="+mn-cs"/>
            </a:rPr>
            <a:t>経常収支比率</a:t>
          </a:r>
          <a:r>
            <a:rPr kumimoji="1" lang="ja-JP" altLang="ja-JP" sz="1300">
              <a:solidFill>
                <a:schemeClr val="dk1"/>
              </a:solidFill>
              <a:effectLst/>
              <a:latin typeface="+mn-ea"/>
              <a:ea typeface="+mn-ea"/>
              <a:cs typeface="+mn-cs"/>
            </a:rPr>
            <a:t>は</a:t>
          </a:r>
          <a:r>
            <a:rPr kumimoji="1" lang="en-US" altLang="ja-JP" sz="1300">
              <a:solidFill>
                <a:schemeClr val="dk1"/>
              </a:solidFill>
              <a:effectLst/>
              <a:latin typeface="+mn-ea"/>
              <a:ea typeface="+mn-ea"/>
              <a:cs typeface="+mn-cs"/>
            </a:rPr>
            <a:t>24.4</a:t>
          </a:r>
          <a:r>
            <a:rPr kumimoji="1" lang="ja-JP" altLang="ja-JP" sz="1300">
              <a:solidFill>
                <a:schemeClr val="dk1"/>
              </a:solidFill>
              <a:effectLst/>
              <a:latin typeface="+mn-ea"/>
              <a:ea typeface="+mn-ea"/>
              <a:cs typeface="+mn-cs"/>
            </a:rPr>
            <a:t>％と類似団体を</a:t>
          </a:r>
          <a:r>
            <a:rPr kumimoji="1" lang="en-US" altLang="ja-JP" sz="1300">
              <a:solidFill>
                <a:schemeClr val="dk1"/>
              </a:solidFill>
              <a:effectLst/>
              <a:latin typeface="+mn-ea"/>
              <a:ea typeface="+mn-ea"/>
              <a:cs typeface="+mn-cs"/>
            </a:rPr>
            <a:t>0.2</a:t>
          </a:r>
          <a:r>
            <a:rPr kumimoji="1" lang="ja-JP" altLang="ja-JP" sz="1300">
              <a:solidFill>
                <a:schemeClr val="dk1"/>
              </a:solidFill>
              <a:effectLst/>
              <a:latin typeface="+mn-ea"/>
              <a:ea typeface="+mn-ea"/>
              <a:cs typeface="+mn-cs"/>
            </a:rPr>
            <a:t>％を上回っている。</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年度は超過勤務手当の抑制や</a:t>
          </a:r>
          <a:r>
            <a:rPr kumimoji="1" lang="ja-JP" altLang="en-US" sz="1300">
              <a:solidFill>
                <a:schemeClr val="dk1"/>
              </a:solidFill>
              <a:effectLst/>
              <a:latin typeface="+mn-ea"/>
              <a:ea typeface="+mn-ea"/>
              <a:cs typeface="+mn-cs"/>
            </a:rPr>
            <a:t>共済組合等</a:t>
          </a:r>
          <a:r>
            <a:rPr kumimoji="1" lang="ja-JP" altLang="ja-JP" sz="1300">
              <a:solidFill>
                <a:schemeClr val="dk1"/>
              </a:solidFill>
              <a:effectLst/>
              <a:latin typeface="+mn-ea"/>
              <a:ea typeface="+mn-ea"/>
              <a:cs typeface="+mn-cs"/>
            </a:rPr>
            <a:t>負担金が減少したことから</a:t>
          </a:r>
          <a:r>
            <a:rPr kumimoji="1" lang="en-US" altLang="ja-JP" sz="1300">
              <a:solidFill>
                <a:schemeClr val="dk1"/>
              </a:solidFill>
              <a:effectLst/>
              <a:latin typeface="+mn-ea"/>
              <a:ea typeface="+mn-ea"/>
              <a:cs typeface="+mn-cs"/>
            </a:rPr>
            <a:t>984</a:t>
          </a:r>
          <a:r>
            <a:rPr kumimoji="1" lang="ja-JP" altLang="ja-JP" sz="1300">
              <a:solidFill>
                <a:schemeClr val="dk1"/>
              </a:solidFill>
              <a:effectLst/>
              <a:latin typeface="+mn-ea"/>
              <a:ea typeface="+mn-ea"/>
              <a:cs typeface="+mn-cs"/>
            </a:rPr>
            <a:t>千円減少している。今後も定員適正化計画に基づく職員数の管理を行うとともに、勧奨退職制度の実施等により人件費の抑制に努めていく。</a:t>
          </a:r>
          <a:endParaRPr lang="ja-JP" altLang="ja-JP" sz="1300">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66040</xdr:rowOff>
    </xdr:from>
    <xdr:to>
      <xdr:col>7</xdr:col>
      <xdr:colOff>15875</xdr:colOff>
      <xdr:row>41</xdr:row>
      <xdr:rowOff>1270</xdr:rowOff>
    </xdr:to>
    <xdr:cxnSp macro="">
      <xdr:nvCxnSpPr>
        <xdr:cNvPr id="61" name="直線コネクタ 60"/>
        <xdr:cNvCxnSpPr/>
      </xdr:nvCxnSpPr>
      <xdr:spPr>
        <a:xfrm flipV="1">
          <a:off x="4826000" y="555244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152417</xdr:rowOff>
    </xdr:from>
    <xdr:ext cx="762000" cy="259045"/>
    <xdr:sp macro="" textlink="">
      <xdr:nvSpPr>
        <xdr:cNvPr id="64" name="人件費最大値テキスト"/>
        <xdr:cNvSpPr txBox="1"/>
      </xdr:nvSpPr>
      <xdr:spPr>
        <a:xfrm>
          <a:off x="4914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66040</xdr:rowOff>
    </xdr:from>
    <xdr:to>
      <xdr:col>7</xdr:col>
      <xdr:colOff>104775</xdr:colOff>
      <xdr:row>32</xdr:row>
      <xdr:rowOff>66040</xdr:rowOff>
    </xdr:to>
    <xdr:cxnSp macro="">
      <xdr:nvCxnSpPr>
        <xdr:cNvPr id="65" name="直線コネクタ 64"/>
        <xdr:cNvCxnSpPr/>
      </xdr:nvCxnSpPr>
      <xdr:spPr>
        <a:xfrm>
          <a:off x="4737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16510</xdr:rowOff>
    </xdr:from>
    <xdr:to>
      <xdr:col>7</xdr:col>
      <xdr:colOff>15875</xdr:colOff>
      <xdr:row>37</xdr:row>
      <xdr:rowOff>24130</xdr:rowOff>
    </xdr:to>
    <xdr:cxnSp macro="">
      <xdr:nvCxnSpPr>
        <xdr:cNvPr id="66" name="直線コネクタ 65"/>
        <xdr:cNvCxnSpPr/>
      </xdr:nvCxnSpPr>
      <xdr:spPr>
        <a:xfrm>
          <a:off x="3987800" y="63601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7"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8" name="フローチャート : 判断 67"/>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16510</xdr:rowOff>
    </xdr:from>
    <xdr:to>
      <xdr:col>5</xdr:col>
      <xdr:colOff>549275</xdr:colOff>
      <xdr:row>37</xdr:row>
      <xdr:rowOff>69850</xdr:rowOff>
    </xdr:to>
    <xdr:cxnSp macro="">
      <xdr:nvCxnSpPr>
        <xdr:cNvPr id="69" name="直線コネクタ 68"/>
        <xdr:cNvCxnSpPr/>
      </xdr:nvCxnSpPr>
      <xdr:spPr>
        <a:xfrm flipV="1">
          <a:off x="3098800" y="6360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62230</xdr:rowOff>
    </xdr:from>
    <xdr:to>
      <xdr:col>4</xdr:col>
      <xdr:colOff>346075</xdr:colOff>
      <xdr:row>37</xdr:row>
      <xdr:rowOff>69850</xdr:rowOff>
    </xdr:to>
    <xdr:cxnSp macro="">
      <xdr:nvCxnSpPr>
        <xdr:cNvPr id="72" name="直線コネクタ 71"/>
        <xdr:cNvCxnSpPr/>
      </xdr:nvCxnSpPr>
      <xdr:spPr>
        <a:xfrm>
          <a:off x="2209800" y="6405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62230</xdr:rowOff>
    </xdr:from>
    <xdr:to>
      <xdr:col>3</xdr:col>
      <xdr:colOff>142875</xdr:colOff>
      <xdr:row>38</xdr:row>
      <xdr:rowOff>12700</xdr:rowOff>
    </xdr:to>
    <xdr:cxnSp macro="">
      <xdr:nvCxnSpPr>
        <xdr:cNvPr id="75" name="直線コネクタ 74"/>
        <xdr:cNvCxnSpPr/>
      </xdr:nvCxnSpPr>
      <xdr:spPr>
        <a:xfrm flipV="1">
          <a:off x="1320800" y="64058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100347</xdr:rowOff>
    </xdr:from>
    <xdr:ext cx="762000" cy="259045"/>
    <xdr:sp macro="" textlink="">
      <xdr:nvSpPr>
        <xdr:cNvPr id="79" name="テキスト ボックス 78"/>
        <xdr:cNvSpPr txBox="1"/>
      </xdr:nvSpPr>
      <xdr:spPr>
        <a:xfrm>
          <a:off x="939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85" name="円/楕円 84"/>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116857</xdr:rowOff>
    </xdr:from>
    <xdr:ext cx="762000" cy="259045"/>
    <xdr:sp macro="" textlink="">
      <xdr:nvSpPr>
        <xdr:cNvPr id="86" name="人件費該当値テキスト"/>
        <xdr:cNvSpPr txBox="1"/>
      </xdr:nvSpPr>
      <xdr:spPr>
        <a:xfrm>
          <a:off x="4914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137160</xdr:rowOff>
    </xdr:from>
    <xdr:to>
      <xdr:col>5</xdr:col>
      <xdr:colOff>600075</xdr:colOff>
      <xdr:row>37</xdr:row>
      <xdr:rowOff>67310</xdr:rowOff>
    </xdr:to>
    <xdr:sp macro="" textlink="">
      <xdr:nvSpPr>
        <xdr:cNvPr id="87" name="円/楕円 86"/>
        <xdr:cNvSpPr/>
      </xdr:nvSpPr>
      <xdr:spPr>
        <a:xfrm>
          <a:off x="3937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52087</xdr:rowOff>
    </xdr:from>
    <xdr:ext cx="736600" cy="259045"/>
    <xdr:sp macro="" textlink="">
      <xdr:nvSpPr>
        <xdr:cNvPr id="88" name="テキスト ボックス 87"/>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19050</xdr:rowOff>
    </xdr:from>
    <xdr:to>
      <xdr:col>4</xdr:col>
      <xdr:colOff>396875</xdr:colOff>
      <xdr:row>37</xdr:row>
      <xdr:rowOff>120650</xdr:rowOff>
    </xdr:to>
    <xdr:sp macro="" textlink="">
      <xdr:nvSpPr>
        <xdr:cNvPr id="89" name="円/楕円 88"/>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90" name="テキスト ボックス 89"/>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11430</xdr:rowOff>
    </xdr:from>
    <xdr:to>
      <xdr:col>3</xdr:col>
      <xdr:colOff>193675</xdr:colOff>
      <xdr:row>37</xdr:row>
      <xdr:rowOff>113030</xdr:rowOff>
    </xdr:to>
    <xdr:sp macro="" textlink="">
      <xdr:nvSpPr>
        <xdr:cNvPr id="91" name="円/楕円 90"/>
        <xdr:cNvSpPr/>
      </xdr:nvSpPr>
      <xdr:spPr>
        <a:xfrm>
          <a:off x="215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97807</xdr:rowOff>
    </xdr:from>
    <xdr:ext cx="762000" cy="259045"/>
    <xdr:sp macro="" textlink="">
      <xdr:nvSpPr>
        <xdr:cNvPr id="92" name="テキスト ボックス 91"/>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133350</xdr:rowOff>
    </xdr:from>
    <xdr:to>
      <xdr:col>1</xdr:col>
      <xdr:colOff>676275</xdr:colOff>
      <xdr:row>38</xdr:row>
      <xdr:rowOff>63500</xdr:rowOff>
    </xdr:to>
    <xdr:sp macro="" textlink="">
      <xdr:nvSpPr>
        <xdr:cNvPr id="93" name="円/楕円 92"/>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48277</xdr:rowOff>
    </xdr:from>
    <xdr:ext cx="762000" cy="259045"/>
    <xdr:sp macro="" textlink="">
      <xdr:nvSpPr>
        <xdr:cNvPr id="94" name="テキスト ボックス 93"/>
        <xdr:cNvSpPr txBox="1"/>
      </xdr:nvSpPr>
      <xdr:spPr>
        <a:xfrm>
          <a:off x="939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町内全小中学校に完全給食を開始したことや</a:t>
          </a:r>
          <a:r>
            <a:rPr kumimoji="1" lang="ja-JP" altLang="en-US" sz="1300">
              <a:solidFill>
                <a:schemeClr val="dk1"/>
              </a:solidFill>
              <a:effectLst/>
              <a:latin typeface="+mn-ea"/>
              <a:ea typeface="+mn-ea"/>
              <a:cs typeface="+mn-cs"/>
            </a:rPr>
            <a:t>コミュニティバスの運行などにより、</a:t>
          </a:r>
          <a:r>
            <a:rPr kumimoji="1" lang="ja-JP" altLang="ja-JP" sz="1300">
              <a:solidFill>
                <a:schemeClr val="dk1"/>
              </a:solidFill>
              <a:effectLst/>
              <a:latin typeface="+mn-ea"/>
              <a:ea typeface="+mn-ea"/>
              <a:cs typeface="+mn-cs"/>
            </a:rPr>
            <a:t>物件費全体で</a:t>
          </a:r>
          <a:r>
            <a:rPr kumimoji="1" lang="en-US" altLang="ja-JP" sz="1300">
              <a:solidFill>
                <a:schemeClr val="dk1"/>
              </a:solidFill>
              <a:effectLst/>
              <a:latin typeface="+mn-ea"/>
              <a:ea typeface="+mn-ea"/>
              <a:cs typeface="+mn-cs"/>
            </a:rPr>
            <a:t>67,448</a:t>
          </a:r>
          <a:r>
            <a:rPr kumimoji="1" lang="ja-JP" altLang="ja-JP" sz="1300">
              <a:solidFill>
                <a:schemeClr val="dk1"/>
              </a:solidFill>
              <a:effectLst/>
              <a:latin typeface="+mn-ea"/>
              <a:ea typeface="+mn-ea"/>
              <a:cs typeface="+mn-cs"/>
            </a:rPr>
            <a:t>千円（</a:t>
          </a:r>
          <a:r>
            <a:rPr kumimoji="1" lang="en-US" altLang="ja-JP" sz="1300">
              <a:solidFill>
                <a:schemeClr val="dk1"/>
              </a:solidFill>
              <a:effectLst/>
              <a:latin typeface="+mn-ea"/>
              <a:ea typeface="+mn-ea"/>
              <a:cs typeface="+mn-cs"/>
            </a:rPr>
            <a:t>4.2</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経常一般財源においても</a:t>
          </a:r>
          <a:r>
            <a:rPr kumimoji="1" lang="en-US" altLang="ja-JP" sz="1300">
              <a:solidFill>
                <a:schemeClr val="dk1"/>
              </a:solidFill>
              <a:effectLst/>
              <a:latin typeface="+mn-ea"/>
              <a:ea typeface="+mn-ea"/>
              <a:cs typeface="+mn-cs"/>
            </a:rPr>
            <a:t>14,943</a:t>
          </a:r>
          <a:r>
            <a:rPr kumimoji="1" lang="ja-JP" altLang="ja-JP" sz="1300">
              <a:solidFill>
                <a:schemeClr val="dk1"/>
              </a:solidFill>
              <a:effectLst/>
              <a:latin typeface="+mn-ea"/>
              <a:ea typeface="+mn-ea"/>
              <a:cs typeface="+mn-cs"/>
            </a:rPr>
            <a:t>千円（</a:t>
          </a:r>
          <a:r>
            <a:rPr kumimoji="1" lang="en-US" altLang="ja-JP" sz="1300">
              <a:solidFill>
                <a:schemeClr val="dk1"/>
              </a:solidFill>
              <a:effectLst/>
              <a:latin typeface="+mn-ea"/>
              <a:ea typeface="+mn-ea"/>
              <a:cs typeface="+mn-cs"/>
            </a:rPr>
            <a:t>1.5</a:t>
          </a:r>
          <a:r>
            <a:rPr kumimoji="1" lang="ja-JP" altLang="ja-JP" sz="1300">
              <a:solidFill>
                <a:schemeClr val="dk1"/>
              </a:solidFill>
              <a:effectLst/>
              <a:latin typeface="+mn-ea"/>
              <a:ea typeface="+mn-ea"/>
              <a:cs typeface="+mn-cs"/>
            </a:rPr>
            <a:t>％）増加している。</a:t>
          </a:r>
          <a:r>
            <a:rPr kumimoji="1" lang="ja-JP" altLang="en-US" sz="1300">
              <a:solidFill>
                <a:schemeClr val="dk1"/>
              </a:solidFill>
              <a:effectLst/>
              <a:latin typeface="+mn-ea"/>
              <a:ea typeface="+mn-ea"/>
              <a:cs typeface="+mn-cs"/>
            </a:rPr>
            <a:t>経常収支</a:t>
          </a:r>
          <a:r>
            <a:rPr kumimoji="1" lang="ja-JP" altLang="ja-JP" sz="1300">
              <a:solidFill>
                <a:schemeClr val="dk1"/>
              </a:solidFill>
              <a:effectLst/>
              <a:latin typeface="+mn-ea"/>
              <a:ea typeface="+mn-ea"/>
              <a:cs typeface="+mn-cs"/>
            </a:rPr>
            <a:t>比率について</a:t>
          </a:r>
          <a:r>
            <a:rPr kumimoji="1" lang="ja-JP" altLang="en-US" sz="1300">
              <a:solidFill>
                <a:schemeClr val="dk1"/>
              </a:solidFill>
              <a:effectLst/>
              <a:latin typeface="+mn-ea"/>
              <a:ea typeface="+mn-ea"/>
              <a:cs typeface="+mn-cs"/>
            </a:rPr>
            <a:t>は</a:t>
          </a:r>
          <a:r>
            <a:rPr kumimoji="1" lang="ja-JP" altLang="ja-JP" sz="1300">
              <a:solidFill>
                <a:schemeClr val="dk1"/>
              </a:solidFill>
              <a:effectLst/>
              <a:latin typeface="+mn-ea"/>
              <a:ea typeface="+mn-ea"/>
              <a:cs typeface="+mn-cs"/>
            </a:rPr>
            <a:t>類似団体を</a:t>
          </a:r>
          <a:r>
            <a:rPr kumimoji="1" lang="en-US" altLang="ja-JP" sz="1300">
              <a:solidFill>
                <a:schemeClr val="dk1"/>
              </a:solidFill>
              <a:effectLst/>
              <a:latin typeface="+mn-ea"/>
              <a:ea typeface="+mn-ea"/>
              <a:cs typeface="+mn-cs"/>
            </a:rPr>
            <a:t>1.3</a:t>
          </a:r>
          <a:r>
            <a:rPr kumimoji="1" lang="ja-JP" altLang="ja-JP" sz="1300">
              <a:solidFill>
                <a:schemeClr val="dk1"/>
              </a:solidFill>
              <a:effectLst/>
              <a:latin typeface="+mn-ea"/>
              <a:ea typeface="+mn-ea"/>
              <a:cs typeface="+mn-cs"/>
            </a:rPr>
            <a:t>％上</a:t>
          </a:r>
          <a:r>
            <a:rPr kumimoji="1" lang="ja-JP" altLang="en-US" sz="1300">
              <a:solidFill>
                <a:schemeClr val="dk1"/>
              </a:solidFill>
              <a:effectLst/>
              <a:latin typeface="+mn-ea"/>
              <a:ea typeface="+mn-ea"/>
              <a:cs typeface="+mn-cs"/>
            </a:rPr>
            <a:t>回っている。</a:t>
          </a:r>
          <a:r>
            <a:rPr kumimoji="1" lang="ja-JP" altLang="ja-JP" sz="1300">
              <a:solidFill>
                <a:schemeClr val="dk1"/>
              </a:solidFill>
              <a:effectLst/>
              <a:latin typeface="+mn-ea"/>
              <a:ea typeface="+mn-ea"/>
              <a:cs typeface="+mn-cs"/>
            </a:rPr>
            <a:t>今後も施設の統廃合や事務事業の徹底した見直しによる行財政基盤のスリム化を図り、経常経費の圧縮に努めていく。</a:t>
          </a:r>
          <a:endParaRPr lang="ja-JP" altLang="ja-JP" sz="1300">
            <a:effectLst/>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153670</xdr:rowOff>
    </xdr:from>
    <xdr:to>
      <xdr:col>24</xdr:col>
      <xdr:colOff>31750</xdr:colOff>
      <xdr:row>22</xdr:row>
      <xdr:rowOff>66040</xdr:rowOff>
    </xdr:to>
    <xdr:cxnSp macro="">
      <xdr:nvCxnSpPr>
        <xdr:cNvPr id="122" name="直線コネクタ 121"/>
        <xdr:cNvCxnSpPr/>
      </xdr:nvCxnSpPr>
      <xdr:spPr>
        <a:xfrm flipV="1">
          <a:off x="16510000" y="23825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68597</xdr:rowOff>
    </xdr:from>
    <xdr:ext cx="762000" cy="259045"/>
    <xdr:sp macro="" textlink="">
      <xdr:nvSpPr>
        <xdr:cNvPr id="125" name="物件費最大値テキスト"/>
        <xdr:cNvSpPr txBox="1"/>
      </xdr:nvSpPr>
      <xdr:spPr>
        <a:xfrm>
          <a:off x="16598900" y="212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153670</xdr:rowOff>
    </xdr:from>
    <xdr:to>
      <xdr:col>24</xdr:col>
      <xdr:colOff>120650</xdr:colOff>
      <xdr:row>13</xdr:row>
      <xdr:rowOff>153670</xdr:rowOff>
    </xdr:to>
    <xdr:cxnSp macro="">
      <xdr:nvCxnSpPr>
        <xdr:cNvPr id="126" name="直線コネクタ 125"/>
        <xdr:cNvCxnSpPr/>
      </xdr:nvCxnSpPr>
      <xdr:spPr>
        <a:xfrm>
          <a:off x="16421100" y="238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92710</xdr:rowOff>
    </xdr:from>
    <xdr:to>
      <xdr:col>24</xdr:col>
      <xdr:colOff>31750</xdr:colOff>
      <xdr:row>17</xdr:row>
      <xdr:rowOff>138430</xdr:rowOff>
    </xdr:to>
    <xdr:cxnSp macro="">
      <xdr:nvCxnSpPr>
        <xdr:cNvPr id="127" name="直線コネクタ 126"/>
        <xdr:cNvCxnSpPr/>
      </xdr:nvCxnSpPr>
      <xdr:spPr>
        <a:xfrm>
          <a:off x="15671800" y="30073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8"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9" name="フローチャート : 判断 128"/>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54610</xdr:rowOff>
    </xdr:from>
    <xdr:to>
      <xdr:col>22</xdr:col>
      <xdr:colOff>565150</xdr:colOff>
      <xdr:row>17</xdr:row>
      <xdr:rowOff>92710</xdr:rowOff>
    </xdr:to>
    <xdr:cxnSp macro="">
      <xdr:nvCxnSpPr>
        <xdr:cNvPr id="130" name="直線コネクタ 129"/>
        <xdr:cNvCxnSpPr/>
      </xdr:nvCxnSpPr>
      <xdr:spPr>
        <a:xfrm>
          <a:off x="14782800" y="2969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1" name="フローチャート :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100347</xdr:rowOff>
    </xdr:from>
    <xdr:ext cx="736600" cy="259045"/>
    <xdr:sp macro="" textlink="">
      <xdr:nvSpPr>
        <xdr:cNvPr id="132" name="テキスト ボックス 131"/>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142240</xdr:rowOff>
    </xdr:from>
    <xdr:to>
      <xdr:col>21</xdr:col>
      <xdr:colOff>361950</xdr:colOff>
      <xdr:row>17</xdr:row>
      <xdr:rowOff>54610</xdr:rowOff>
    </xdr:to>
    <xdr:cxnSp macro="">
      <xdr:nvCxnSpPr>
        <xdr:cNvPr id="133" name="直線コネクタ 132"/>
        <xdr:cNvCxnSpPr/>
      </xdr:nvCxnSpPr>
      <xdr:spPr>
        <a:xfrm>
          <a:off x="13893800" y="28854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91440</xdr:rowOff>
    </xdr:from>
    <xdr:to>
      <xdr:col>21</xdr:col>
      <xdr:colOff>412750</xdr:colOff>
      <xdr:row>17</xdr:row>
      <xdr:rowOff>21590</xdr:rowOff>
    </xdr:to>
    <xdr:sp macro="" textlink="">
      <xdr:nvSpPr>
        <xdr:cNvPr id="134" name="フローチャート : 判断 133"/>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31767</xdr:rowOff>
    </xdr:from>
    <xdr:ext cx="762000" cy="259045"/>
    <xdr:sp macro="" textlink="">
      <xdr:nvSpPr>
        <xdr:cNvPr id="135" name="テキスト ボックス 134"/>
        <xdr:cNvSpPr txBox="1"/>
      </xdr:nvSpPr>
      <xdr:spPr>
        <a:xfrm>
          <a:off x="14401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142240</xdr:rowOff>
    </xdr:from>
    <xdr:to>
      <xdr:col>20</xdr:col>
      <xdr:colOff>158750</xdr:colOff>
      <xdr:row>16</xdr:row>
      <xdr:rowOff>142240</xdr:rowOff>
    </xdr:to>
    <xdr:cxnSp macro="">
      <xdr:nvCxnSpPr>
        <xdr:cNvPr id="136" name="直線コネクタ 135"/>
        <xdr:cNvCxnSpPr/>
      </xdr:nvCxnSpPr>
      <xdr:spPr>
        <a:xfrm>
          <a:off x="13004800" y="2885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45720</xdr:rowOff>
    </xdr:from>
    <xdr:to>
      <xdr:col>20</xdr:col>
      <xdr:colOff>209550</xdr:colOff>
      <xdr:row>16</xdr:row>
      <xdr:rowOff>147320</xdr:rowOff>
    </xdr:to>
    <xdr:sp macro="" textlink="">
      <xdr:nvSpPr>
        <xdr:cNvPr id="137" name="フローチャート : 判断 136"/>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157497</xdr:rowOff>
    </xdr:from>
    <xdr:ext cx="762000" cy="259045"/>
    <xdr:sp macro="" textlink="">
      <xdr:nvSpPr>
        <xdr:cNvPr id="138" name="テキスト ボックス 137"/>
        <xdr:cNvSpPr txBox="1"/>
      </xdr:nvSpPr>
      <xdr:spPr>
        <a:xfrm>
          <a:off x="13512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9" name="フローチャート : 判断 138"/>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111777</xdr:rowOff>
    </xdr:from>
    <xdr:ext cx="762000" cy="259045"/>
    <xdr:sp macro="" textlink="">
      <xdr:nvSpPr>
        <xdr:cNvPr id="140" name="テキスト ボックス 139"/>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46" name="円/楕円 145"/>
        <xdr:cNvSpPr/>
      </xdr:nvSpPr>
      <xdr:spPr>
        <a:xfrm>
          <a:off x="164592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59707</xdr:rowOff>
    </xdr:from>
    <xdr:ext cx="762000" cy="259045"/>
    <xdr:sp macro="" textlink="">
      <xdr:nvSpPr>
        <xdr:cNvPr id="147" name="物件費該当値テキスト"/>
        <xdr:cNvSpPr txBox="1"/>
      </xdr:nvSpPr>
      <xdr:spPr>
        <a:xfrm>
          <a:off x="165989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41910</xdr:rowOff>
    </xdr:from>
    <xdr:to>
      <xdr:col>22</xdr:col>
      <xdr:colOff>615950</xdr:colOff>
      <xdr:row>17</xdr:row>
      <xdr:rowOff>143510</xdr:rowOff>
    </xdr:to>
    <xdr:sp macro="" textlink="">
      <xdr:nvSpPr>
        <xdr:cNvPr id="148" name="円/楕円 147"/>
        <xdr:cNvSpPr/>
      </xdr:nvSpPr>
      <xdr:spPr>
        <a:xfrm>
          <a:off x="15621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128287</xdr:rowOff>
    </xdr:from>
    <xdr:ext cx="736600" cy="259045"/>
    <xdr:sp macro="" textlink="">
      <xdr:nvSpPr>
        <xdr:cNvPr id="149" name="テキスト ボックス 148"/>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3810</xdr:rowOff>
    </xdr:from>
    <xdr:to>
      <xdr:col>21</xdr:col>
      <xdr:colOff>412750</xdr:colOff>
      <xdr:row>17</xdr:row>
      <xdr:rowOff>105410</xdr:rowOff>
    </xdr:to>
    <xdr:sp macro="" textlink="">
      <xdr:nvSpPr>
        <xdr:cNvPr id="150" name="円/楕円 149"/>
        <xdr:cNvSpPr/>
      </xdr:nvSpPr>
      <xdr:spPr>
        <a:xfrm>
          <a:off x="14732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90187</xdr:rowOff>
    </xdr:from>
    <xdr:ext cx="762000" cy="259045"/>
    <xdr:sp macro="" textlink="">
      <xdr:nvSpPr>
        <xdr:cNvPr id="151" name="テキスト ボックス 150"/>
        <xdr:cNvSpPr txBox="1"/>
      </xdr:nvSpPr>
      <xdr:spPr>
        <a:xfrm>
          <a:off x="14401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91440</xdr:rowOff>
    </xdr:from>
    <xdr:to>
      <xdr:col>20</xdr:col>
      <xdr:colOff>209550</xdr:colOff>
      <xdr:row>17</xdr:row>
      <xdr:rowOff>21590</xdr:rowOff>
    </xdr:to>
    <xdr:sp macro="" textlink="">
      <xdr:nvSpPr>
        <xdr:cNvPr id="152" name="円/楕円 151"/>
        <xdr:cNvSpPr/>
      </xdr:nvSpPr>
      <xdr:spPr>
        <a:xfrm>
          <a:off x="13843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6367</xdr:rowOff>
    </xdr:from>
    <xdr:ext cx="762000" cy="259045"/>
    <xdr:sp macro="" textlink="">
      <xdr:nvSpPr>
        <xdr:cNvPr id="153" name="テキスト ボックス 152"/>
        <xdr:cNvSpPr txBox="1"/>
      </xdr:nvSpPr>
      <xdr:spPr>
        <a:xfrm>
          <a:off x="13512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91440</xdr:rowOff>
    </xdr:from>
    <xdr:to>
      <xdr:col>19</xdr:col>
      <xdr:colOff>6350</xdr:colOff>
      <xdr:row>17</xdr:row>
      <xdr:rowOff>21590</xdr:rowOff>
    </xdr:to>
    <xdr:sp macro="" textlink="">
      <xdr:nvSpPr>
        <xdr:cNvPr id="154" name="円/楕円 153"/>
        <xdr:cNvSpPr/>
      </xdr:nvSpPr>
      <xdr:spPr>
        <a:xfrm>
          <a:off x="12954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6367</xdr:rowOff>
    </xdr:from>
    <xdr:ext cx="762000" cy="259045"/>
    <xdr:sp macro="" textlink="">
      <xdr:nvSpPr>
        <xdr:cNvPr id="155" name="テキスト ボックス 154"/>
        <xdr:cNvSpPr txBox="1"/>
      </xdr:nvSpPr>
      <xdr:spPr>
        <a:xfrm>
          <a:off x="12623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a:t>
          </a:r>
          <a:r>
            <a:rPr kumimoji="1" lang="ja-JP" altLang="en-US" sz="1300">
              <a:solidFill>
                <a:schemeClr val="dk1"/>
              </a:solidFill>
              <a:effectLst/>
              <a:latin typeface="+mn-ea"/>
              <a:ea typeface="+mn-ea"/>
              <a:cs typeface="+mn-cs"/>
            </a:rPr>
            <a:t>扶助費全体で高齢者向け年金生活者等臨時福祉給付金などにより</a:t>
          </a:r>
          <a:r>
            <a:rPr kumimoji="1" lang="en-US" altLang="ja-JP" sz="1300">
              <a:solidFill>
                <a:schemeClr val="dk1"/>
              </a:solidFill>
              <a:effectLst/>
              <a:latin typeface="+mn-ea"/>
              <a:ea typeface="+mn-ea"/>
              <a:cs typeface="+mn-cs"/>
            </a:rPr>
            <a:t>181,893</a:t>
          </a:r>
          <a:r>
            <a:rPr kumimoji="1" lang="ja-JP" altLang="ja-JP" sz="1300">
              <a:solidFill>
                <a:schemeClr val="dk1"/>
              </a:solidFill>
              <a:effectLst/>
              <a:latin typeface="+mn-ea"/>
              <a:ea typeface="+mn-ea"/>
              <a:cs typeface="+mn-cs"/>
            </a:rPr>
            <a:t>千円（</a:t>
          </a:r>
          <a:r>
            <a:rPr kumimoji="1" lang="en-US" altLang="ja-JP" sz="1300">
              <a:solidFill>
                <a:schemeClr val="dk1"/>
              </a:solidFill>
              <a:effectLst/>
              <a:latin typeface="+mn-ea"/>
              <a:ea typeface="+mn-ea"/>
              <a:cs typeface="+mn-cs"/>
            </a:rPr>
            <a:t>16.9</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経常一般財源</a:t>
          </a:r>
          <a:r>
            <a:rPr kumimoji="1" lang="ja-JP" altLang="en-US" sz="1300">
              <a:solidFill>
                <a:schemeClr val="dk1"/>
              </a:solidFill>
              <a:effectLst/>
              <a:latin typeface="+mn-ea"/>
              <a:ea typeface="+mn-ea"/>
              <a:cs typeface="+mn-cs"/>
            </a:rPr>
            <a:t>においても</a:t>
          </a:r>
          <a:r>
            <a:rPr kumimoji="1" lang="ja-JP" altLang="ja-JP" sz="1300">
              <a:solidFill>
                <a:schemeClr val="dk1"/>
              </a:solidFill>
              <a:effectLst/>
              <a:latin typeface="+mn-ea"/>
              <a:ea typeface="+mn-ea"/>
              <a:cs typeface="+mn-cs"/>
            </a:rPr>
            <a:t>障害者自立支援事業等により</a:t>
          </a:r>
          <a:r>
            <a:rPr kumimoji="1" lang="en-US" altLang="ja-JP" sz="1300">
              <a:solidFill>
                <a:schemeClr val="dk1"/>
              </a:solidFill>
              <a:effectLst/>
              <a:latin typeface="+mn-ea"/>
              <a:ea typeface="+mn-ea"/>
              <a:cs typeface="+mn-cs"/>
            </a:rPr>
            <a:t>13,260</a:t>
          </a:r>
          <a:r>
            <a:rPr kumimoji="1" lang="ja-JP" altLang="ja-JP" sz="1300">
              <a:solidFill>
                <a:schemeClr val="dk1"/>
              </a:solidFill>
              <a:effectLst/>
              <a:latin typeface="+mn-ea"/>
              <a:ea typeface="+mn-ea"/>
              <a:cs typeface="+mn-cs"/>
            </a:rPr>
            <a:t>千円（</a:t>
          </a:r>
          <a:r>
            <a:rPr kumimoji="1" lang="en-US" altLang="ja-JP" sz="1300">
              <a:solidFill>
                <a:schemeClr val="dk1"/>
              </a:solidFill>
              <a:effectLst/>
              <a:latin typeface="+mn-ea"/>
              <a:ea typeface="+mn-ea"/>
              <a:cs typeface="+mn-cs"/>
            </a:rPr>
            <a:t>4.8</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増加</a:t>
          </a:r>
          <a:r>
            <a:rPr kumimoji="1" lang="ja-JP" altLang="ja-JP" sz="1300">
              <a:solidFill>
                <a:schemeClr val="dk1"/>
              </a:solidFill>
              <a:effectLst/>
              <a:latin typeface="+mn-ea"/>
              <a:ea typeface="+mn-ea"/>
              <a:cs typeface="+mn-cs"/>
            </a:rPr>
            <a:t>している。</a:t>
          </a:r>
          <a:r>
            <a:rPr kumimoji="1" lang="ja-JP" altLang="en-US" sz="1300">
              <a:solidFill>
                <a:schemeClr val="dk1"/>
              </a:solidFill>
              <a:effectLst/>
              <a:latin typeface="+mn-ea"/>
              <a:ea typeface="+mn-ea"/>
              <a:cs typeface="+mn-cs"/>
            </a:rPr>
            <a:t>経常収支</a:t>
          </a:r>
          <a:r>
            <a:rPr kumimoji="1" lang="ja-JP" altLang="ja-JP" sz="1300">
              <a:solidFill>
                <a:schemeClr val="dk1"/>
              </a:solidFill>
              <a:effectLst/>
              <a:latin typeface="+mn-ea"/>
              <a:ea typeface="+mn-ea"/>
              <a:cs typeface="+mn-cs"/>
            </a:rPr>
            <a:t>比率について</a:t>
          </a:r>
          <a:r>
            <a:rPr kumimoji="1" lang="ja-JP" altLang="en-US" sz="1300">
              <a:solidFill>
                <a:schemeClr val="dk1"/>
              </a:solidFill>
              <a:effectLst/>
              <a:latin typeface="+mn-ea"/>
              <a:ea typeface="+mn-ea"/>
              <a:cs typeface="+mn-cs"/>
            </a:rPr>
            <a:t>は</a:t>
          </a:r>
          <a:r>
            <a:rPr kumimoji="1" lang="ja-JP" altLang="ja-JP" sz="1300">
              <a:solidFill>
                <a:schemeClr val="dk1"/>
              </a:solidFill>
              <a:effectLst/>
              <a:latin typeface="+mn-ea"/>
              <a:ea typeface="+mn-ea"/>
              <a:cs typeface="+mn-cs"/>
            </a:rPr>
            <a:t>類似団体と比較して</a:t>
          </a:r>
          <a:r>
            <a:rPr kumimoji="1" lang="en-US" altLang="ja-JP" sz="1300">
              <a:solidFill>
                <a:schemeClr val="dk1"/>
              </a:solidFill>
              <a:effectLst/>
              <a:latin typeface="+mn-ea"/>
              <a:ea typeface="+mn-ea"/>
              <a:cs typeface="+mn-cs"/>
            </a:rPr>
            <a:t>1.7</a:t>
          </a:r>
          <a:r>
            <a:rPr kumimoji="1" lang="ja-JP" altLang="ja-JP" sz="1300">
              <a:solidFill>
                <a:schemeClr val="dk1"/>
              </a:solidFill>
              <a:effectLst/>
              <a:latin typeface="+mn-ea"/>
              <a:ea typeface="+mn-ea"/>
              <a:cs typeface="+mn-cs"/>
            </a:rPr>
            <a:t>％下回っている。今後も少子高齢化や社会保障制度の見直しにより法定の扶助費の増加が見込まれるため、町単独で実施する施策についても見直しを検討しなければならない。</a:t>
          </a:r>
          <a:endParaRPr lang="ja-JP" altLang="ja-JP" sz="1300">
            <a:effectLst/>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110672</xdr:rowOff>
    </xdr:to>
    <xdr:cxnSp macro="">
      <xdr:nvCxnSpPr>
        <xdr:cNvPr id="185" name="直線コネクタ 184"/>
        <xdr:cNvCxnSpPr/>
      </xdr:nvCxnSpPr>
      <xdr:spPr>
        <a:xfrm flipV="1">
          <a:off x="4826000" y="9156700"/>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82749</xdr:rowOff>
    </xdr:from>
    <xdr:ext cx="762000" cy="259045"/>
    <xdr:sp macro="" textlink="">
      <xdr:nvSpPr>
        <xdr:cNvPr id="186" name="扶助費最小値テキスト"/>
        <xdr:cNvSpPr txBox="1"/>
      </xdr:nvSpPr>
      <xdr:spPr>
        <a:xfrm>
          <a:off x="4914900" y="1071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a:t>
          </a:r>
          <a:endParaRPr kumimoji="1" lang="ja-JP" altLang="en-US" sz="1000" b="1">
            <a:latin typeface="ＭＳ Ｐゴシック"/>
          </a:endParaRPr>
        </a:p>
      </xdr:txBody>
    </xdr:sp>
    <xdr:clientData/>
  </xdr:oneCellAnchor>
  <xdr:twoCellAnchor>
    <xdr:from>
      <xdr:col>6</xdr:col>
      <xdr:colOff>612775</xdr:colOff>
      <xdr:row>62</xdr:row>
      <xdr:rowOff>110672</xdr:rowOff>
    </xdr:from>
    <xdr:to>
      <xdr:col>7</xdr:col>
      <xdr:colOff>104775</xdr:colOff>
      <xdr:row>62</xdr:row>
      <xdr:rowOff>110672</xdr:rowOff>
    </xdr:to>
    <xdr:cxnSp macro="">
      <xdr:nvCxnSpPr>
        <xdr:cNvPr id="187" name="直線コネクタ 186"/>
        <xdr:cNvCxnSpPr/>
      </xdr:nvCxnSpPr>
      <xdr:spPr>
        <a:xfrm>
          <a:off x="4737100" y="1074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159657</xdr:rowOff>
    </xdr:from>
    <xdr:to>
      <xdr:col>7</xdr:col>
      <xdr:colOff>15875</xdr:colOff>
      <xdr:row>55</xdr:row>
      <xdr:rowOff>37193</xdr:rowOff>
    </xdr:to>
    <xdr:cxnSp macro="">
      <xdr:nvCxnSpPr>
        <xdr:cNvPr id="190" name="直線コネクタ 189"/>
        <xdr:cNvCxnSpPr/>
      </xdr:nvCxnSpPr>
      <xdr:spPr>
        <a:xfrm>
          <a:off x="3987800" y="94179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64605</xdr:rowOff>
    </xdr:from>
    <xdr:ext cx="762000" cy="259045"/>
    <xdr:sp macro="" textlink="">
      <xdr:nvSpPr>
        <xdr:cNvPr id="191" name="扶助費平均値テキスト"/>
        <xdr:cNvSpPr txBox="1"/>
      </xdr:nvSpPr>
      <xdr:spPr>
        <a:xfrm>
          <a:off x="4914900" y="9665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192" name="フローチャート : 判断 191"/>
        <xdr:cNvSpPr/>
      </xdr:nvSpPr>
      <xdr:spPr>
        <a:xfrm>
          <a:off x="4775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159657</xdr:rowOff>
    </xdr:from>
    <xdr:to>
      <xdr:col>5</xdr:col>
      <xdr:colOff>549275</xdr:colOff>
      <xdr:row>55</xdr:row>
      <xdr:rowOff>86178</xdr:rowOff>
    </xdr:to>
    <xdr:cxnSp macro="">
      <xdr:nvCxnSpPr>
        <xdr:cNvPr id="193" name="直線コネクタ 192"/>
        <xdr:cNvCxnSpPr/>
      </xdr:nvCxnSpPr>
      <xdr:spPr>
        <a:xfrm flipV="1">
          <a:off x="3098800" y="94179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4" name="フローチャート : 判断 193"/>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195" name="テキスト ボックス 194"/>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86178</xdr:rowOff>
    </xdr:from>
    <xdr:to>
      <xdr:col>4</xdr:col>
      <xdr:colOff>346075</xdr:colOff>
      <xdr:row>55</xdr:row>
      <xdr:rowOff>86178</xdr:rowOff>
    </xdr:to>
    <xdr:cxnSp macro="">
      <xdr:nvCxnSpPr>
        <xdr:cNvPr id="196" name="直線コネクタ 195"/>
        <xdr:cNvCxnSpPr/>
      </xdr:nvCxnSpPr>
      <xdr:spPr>
        <a:xfrm>
          <a:off x="2209800" y="9515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8" name="テキスト ボックス 197"/>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55</xdr:row>
      <xdr:rowOff>86178</xdr:rowOff>
    </xdr:to>
    <xdr:cxnSp macro="">
      <xdr:nvCxnSpPr>
        <xdr:cNvPr id="199" name="直線コネクタ 198"/>
        <xdr:cNvCxnSpPr/>
      </xdr:nvCxnSpPr>
      <xdr:spPr>
        <a:xfrm>
          <a:off x="1320800" y="94996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01" name="テキスト ボックス 200"/>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2" name="フローチャート :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3" name="テキスト ボックス 202"/>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209" name="円/楕円 208"/>
        <xdr:cNvSpPr/>
      </xdr:nvSpPr>
      <xdr:spPr>
        <a:xfrm>
          <a:off x="47752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2920</xdr:rowOff>
    </xdr:from>
    <xdr:ext cx="762000" cy="259045"/>
    <xdr:sp macro="" textlink="">
      <xdr:nvSpPr>
        <xdr:cNvPr id="210" name="扶助費該当値テキスト"/>
        <xdr:cNvSpPr txBox="1"/>
      </xdr:nvSpPr>
      <xdr:spPr>
        <a:xfrm>
          <a:off x="4914900" y="926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108857</xdr:rowOff>
    </xdr:from>
    <xdr:to>
      <xdr:col>5</xdr:col>
      <xdr:colOff>600075</xdr:colOff>
      <xdr:row>55</xdr:row>
      <xdr:rowOff>39007</xdr:rowOff>
    </xdr:to>
    <xdr:sp macro="" textlink="">
      <xdr:nvSpPr>
        <xdr:cNvPr id="211" name="円/楕円 210"/>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49184</xdr:rowOff>
    </xdr:from>
    <xdr:ext cx="736600" cy="259045"/>
    <xdr:sp macro="" textlink="">
      <xdr:nvSpPr>
        <xdr:cNvPr id="212" name="テキスト ボックス 211"/>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35378</xdr:rowOff>
    </xdr:from>
    <xdr:to>
      <xdr:col>4</xdr:col>
      <xdr:colOff>396875</xdr:colOff>
      <xdr:row>55</xdr:row>
      <xdr:rowOff>136978</xdr:rowOff>
    </xdr:to>
    <xdr:sp macro="" textlink="">
      <xdr:nvSpPr>
        <xdr:cNvPr id="213" name="円/楕円 212"/>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147155</xdr:rowOff>
    </xdr:from>
    <xdr:ext cx="762000" cy="259045"/>
    <xdr:sp macro="" textlink="">
      <xdr:nvSpPr>
        <xdr:cNvPr id="214" name="テキスト ボックス 213"/>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35378</xdr:rowOff>
    </xdr:from>
    <xdr:to>
      <xdr:col>3</xdr:col>
      <xdr:colOff>193675</xdr:colOff>
      <xdr:row>55</xdr:row>
      <xdr:rowOff>136978</xdr:rowOff>
    </xdr:to>
    <xdr:sp macro="" textlink="">
      <xdr:nvSpPr>
        <xdr:cNvPr id="215" name="円/楕円 214"/>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147155</xdr:rowOff>
    </xdr:from>
    <xdr:ext cx="762000" cy="259045"/>
    <xdr:sp macro="" textlink="">
      <xdr:nvSpPr>
        <xdr:cNvPr id="216" name="テキスト ボックス 215"/>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17" name="円/楕円 216"/>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218" name="テキスト ボックス 217"/>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経常一般財源において繰出金は</a:t>
          </a:r>
          <a:r>
            <a:rPr kumimoji="1" lang="en-US" altLang="ja-JP" sz="1300">
              <a:latin typeface="ＭＳ Ｐゴシック"/>
            </a:rPr>
            <a:t>8,662</a:t>
          </a:r>
          <a:r>
            <a:rPr kumimoji="1" lang="ja-JP" altLang="en-US" sz="1300">
              <a:latin typeface="ＭＳ Ｐゴシック"/>
            </a:rPr>
            <a:t>千円（</a:t>
          </a:r>
          <a:r>
            <a:rPr kumimoji="1" lang="en-US" altLang="ja-JP" sz="1300">
              <a:latin typeface="ＭＳ Ｐゴシック"/>
            </a:rPr>
            <a:t>1.2</a:t>
          </a:r>
          <a:r>
            <a:rPr kumimoji="1" lang="ja-JP" altLang="en-US" sz="1300">
              <a:latin typeface="ＭＳ Ｐゴシック"/>
            </a:rPr>
            <a:t>％）減少したものの維持補修費で</a:t>
          </a:r>
          <a:r>
            <a:rPr kumimoji="1" lang="en-US" altLang="ja-JP" sz="1300">
              <a:latin typeface="ＭＳ Ｐゴシック"/>
            </a:rPr>
            <a:t>25,275</a:t>
          </a:r>
          <a:r>
            <a:rPr kumimoji="1" lang="ja-JP" altLang="en-US" sz="1300">
              <a:latin typeface="ＭＳ Ｐゴシック"/>
            </a:rPr>
            <a:t>千円（</a:t>
          </a:r>
          <a:r>
            <a:rPr kumimoji="1" lang="en-US" altLang="ja-JP" sz="1300">
              <a:latin typeface="ＭＳ Ｐゴシック"/>
            </a:rPr>
            <a:t>25.8</a:t>
          </a:r>
          <a:r>
            <a:rPr kumimoji="1" lang="ja-JP" altLang="en-US" sz="1300">
              <a:latin typeface="ＭＳ Ｐゴシック"/>
            </a:rPr>
            <a:t>％）増加している。経常収支比率については類似団体と比較した場合に</a:t>
          </a:r>
          <a:r>
            <a:rPr kumimoji="1" lang="en-US" altLang="ja-JP" sz="1300">
              <a:latin typeface="ＭＳ Ｐゴシック"/>
            </a:rPr>
            <a:t>0.8</a:t>
          </a:r>
          <a:r>
            <a:rPr kumimoji="1" lang="ja-JP" altLang="en-US" sz="1300">
              <a:latin typeface="ＭＳ Ｐゴシック"/>
            </a:rPr>
            <a:t>％下回っている。今後も各施設（インフラ）の老朽化に係る維持補修費の増加が予想されることから施設の統廃合を含めた適正な施設管理を行っていく。</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39370</xdr:rowOff>
    </xdr:from>
    <xdr:to>
      <xdr:col>24</xdr:col>
      <xdr:colOff>31750</xdr:colOff>
      <xdr:row>62</xdr:row>
      <xdr:rowOff>5080</xdr:rowOff>
    </xdr:to>
    <xdr:cxnSp macro="">
      <xdr:nvCxnSpPr>
        <xdr:cNvPr id="246" name="直線コネクタ 245"/>
        <xdr:cNvCxnSpPr/>
      </xdr:nvCxnSpPr>
      <xdr:spPr>
        <a:xfrm flipV="1">
          <a:off x="16510000" y="912622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148607</xdr:rowOff>
    </xdr:from>
    <xdr:ext cx="762000" cy="259045"/>
    <xdr:sp macro="" textlink="">
      <xdr:nvSpPr>
        <xdr:cNvPr id="247" name="その他最小値テキスト"/>
        <xdr:cNvSpPr txBox="1"/>
      </xdr:nvSpPr>
      <xdr:spPr>
        <a:xfrm>
          <a:off x="16598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62</xdr:row>
      <xdr:rowOff>5080</xdr:rowOff>
    </xdr:from>
    <xdr:to>
      <xdr:col>24</xdr:col>
      <xdr:colOff>120650</xdr:colOff>
      <xdr:row>62</xdr:row>
      <xdr:rowOff>5080</xdr:rowOff>
    </xdr:to>
    <xdr:cxnSp macro="">
      <xdr:nvCxnSpPr>
        <xdr:cNvPr id="248" name="直線コネクタ 247"/>
        <xdr:cNvCxnSpPr/>
      </xdr:nvCxnSpPr>
      <xdr:spPr>
        <a:xfrm>
          <a:off x="16421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125747</xdr:rowOff>
    </xdr:from>
    <xdr:ext cx="762000" cy="259045"/>
    <xdr:sp macro="" textlink="">
      <xdr:nvSpPr>
        <xdr:cNvPr id="249" name="その他最大値テキスト"/>
        <xdr:cNvSpPr txBox="1"/>
      </xdr:nvSpPr>
      <xdr:spPr>
        <a:xfrm>
          <a:off x="16598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53</xdr:row>
      <xdr:rowOff>39370</xdr:rowOff>
    </xdr:from>
    <xdr:to>
      <xdr:col>24</xdr:col>
      <xdr:colOff>120650</xdr:colOff>
      <xdr:row>53</xdr:row>
      <xdr:rowOff>39370</xdr:rowOff>
    </xdr:to>
    <xdr:cxnSp macro="">
      <xdr:nvCxnSpPr>
        <xdr:cNvPr id="250" name="直線コネクタ 249"/>
        <xdr:cNvCxnSpPr/>
      </xdr:nvCxnSpPr>
      <xdr:spPr>
        <a:xfrm>
          <a:off x="16421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119380</xdr:rowOff>
    </xdr:from>
    <xdr:to>
      <xdr:col>24</xdr:col>
      <xdr:colOff>31750</xdr:colOff>
      <xdr:row>56</xdr:row>
      <xdr:rowOff>165100</xdr:rowOff>
    </xdr:to>
    <xdr:cxnSp macro="">
      <xdr:nvCxnSpPr>
        <xdr:cNvPr id="251" name="直線コネクタ 250"/>
        <xdr:cNvCxnSpPr/>
      </xdr:nvCxnSpPr>
      <xdr:spPr>
        <a:xfrm>
          <a:off x="15671800" y="97205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147337</xdr:rowOff>
    </xdr:from>
    <xdr:ext cx="762000" cy="259045"/>
    <xdr:sp macro="" textlink="">
      <xdr:nvSpPr>
        <xdr:cNvPr id="252" name="その他平均値テキスト"/>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53" name="フローチャート : 判断 252"/>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119380</xdr:rowOff>
    </xdr:from>
    <xdr:to>
      <xdr:col>22</xdr:col>
      <xdr:colOff>565150</xdr:colOff>
      <xdr:row>56</xdr:row>
      <xdr:rowOff>127000</xdr:rowOff>
    </xdr:to>
    <xdr:cxnSp macro="">
      <xdr:nvCxnSpPr>
        <xdr:cNvPr id="254" name="直線コネクタ 253"/>
        <xdr:cNvCxnSpPr/>
      </xdr:nvCxnSpPr>
      <xdr:spPr>
        <a:xfrm flipV="1">
          <a:off x="14782800" y="9720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6" name="テキスト ボックス 255"/>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104140</xdr:rowOff>
    </xdr:from>
    <xdr:to>
      <xdr:col>21</xdr:col>
      <xdr:colOff>361950</xdr:colOff>
      <xdr:row>56</xdr:row>
      <xdr:rowOff>127000</xdr:rowOff>
    </xdr:to>
    <xdr:cxnSp macro="">
      <xdr:nvCxnSpPr>
        <xdr:cNvPr id="257" name="直線コネクタ 256"/>
        <xdr:cNvCxnSpPr/>
      </xdr:nvCxnSpPr>
      <xdr:spPr>
        <a:xfrm>
          <a:off x="13893800" y="9705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8" name="フローチャート :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82567</xdr:rowOff>
    </xdr:from>
    <xdr:ext cx="762000" cy="259045"/>
    <xdr:sp macro="" textlink="">
      <xdr:nvSpPr>
        <xdr:cNvPr id="259" name="テキスト ボックス 258"/>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104140</xdr:rowOff>
    </xdr:from>
    <xdr:to>
      <xdr:col>20</xdr:col>
      <xdr:colOff>158750</xdr:colOff>
      <xdr:row>57</xdr:row>
      <xdr:rowOff>8890</xdr:rowOff>
    </xdr:to>
    <xdr:cxnSp macro="">
      <xdr:nvCxnSpPr>
        <xdr:cNvPr id="260" name="直線コネクタ 259"/>
        <xdr:cNvCxnSpPr/>
      </xdr:nvCxnSpPr>
      <xdr:spPr>
        <a:xfrm flipV="1">
          <a:off x="13004800" y="97053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129540</xdr:rowOff>
    </xdr:from>
    <xdr:to>
      <xdr:col>20</xdr:col>
      <xdr:colOff>209550</xdr:colOff>
      <xdr:row>57</xdr:row>
      <xdr:rowOff>59690</xdr:rowOff>
    </xdr:to>
    <xdr:sp macro="" textlink="">
      <xdr:nvSpPr>
        <xdr:cNvPr id="261" name="フローチャート : 判断 260"/>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44467</xdr:rowOff>
    </xdr:from>
    <xdr:ext cx="762000" cy="259045"/>
    <xdr:sp macro="" textlink="">
      <xdr:nvSpPr>
        <xdr:cNvPr id="262" name="テキスト ボックス 261"/>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63" name="フローチャート : 判断 262"/>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82567</xdr:rowOff>
    </xdr:from>
    <xdr:ext cx="762000" cy="259045"/>
    <xdr:sp macro="" textlink="">
      <xdr:nvSpPr>
        <xdr:cNvPr id="264" name="テキスト ボックス 263"/>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70" name="円/楕円 269"/>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130827</xdr:rowOff>
    </xdr:from>
    <xdr:ext cx="762000" cy="259045"/>
    <xdr:sp macro="" textlink="">
      <xdr:nvSpPr>
        <xdr:cNvPr id="271" name="その他該当値テキスト"/>
        <xdr:cNvSpPr txBox="1"/>
      </xdr:nvSpPr>
      <xdr:spPr>
        <a:xfrm>
          <a:off x="16598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68580</xdr:rowOff>
    </xdr:from>
    <xdr:to>
      <xdr:col>22</xdr:col>
      <xdr:colOff>615950</xdr:colOff>
      <xdr:row>56</xdr:row>
      <xdr:rowOff>170180</xdr:rowOff>
    </xdr:to>
    <xdr:sp macro="" textlink="">
      <xdr:nvSpPr>
        <xdr:cNvPr id="272" name="円/楕円 271"/>
        <xdr:cNvSpPr/>
      </xdr:nvSpPr>
      <xdr:spPr>
        <a:xfrm>
          <a:off x="15621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8907</xdr:rowOff>
    </xdr:from>
    <xdr:ext cx="736600" cy="259045"/>
    <xdr:sp macro="" textlink="">
      <xdr:nvSpPr>
        <xdr:cNvPr id="273" name="テキスト ボックス 272"/>
        <xdr:cNvSpPr txBox="1"/>
      </xdr:nvSpPr>
      <xdr:spPr>
        <a:xfrm>
          <a:off x="15290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76200</xdr:rowOff>
    </xdr:from>
    <xdr:to>
      <xdr:col>21</xdr:col>
      <xdr:colOff>412750</xdr:colOff>
      <xdr:row>57</xdr:row>
      <xdr:rowOff>6350</xdr:rowOff>
    </xdr:to>
    <xdr:sp macro="" textlink="">
      <xdr:nvSpPr>
        <xdr:cNvPr id="274" name="円/楕円 273"/>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75" name="テキスト ボックス 274"/>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53340</xdr:rowOff>
    </xdr:from>
    <xdr:to>
      <xdr:col>20</xdr:col>
      <xdr:colOff>209550</xdr:colOff>
      <xdr:row>56</xdr:row>
      <xdr:rowOff>154940</xdr:rowOff>
    </xdr:to>
    <xdr:sp macro="" textlink="">
      <xdr:nvSpPr>
        <xdr:cNvPr id="276" name="円/楕円 275"/>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77" name="テキスト ボックス 276"/>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78" name="円/楕円 277"/>
        <xdr:cNvSpPr/>
      </xdr:nvSpPr>
      <xdr:spPr>
        <a:xfrm>
          <a:off x="12954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69867</xdr:rowOff>
    </xdr:from>
    <xdr:ext cx="762000" cy="259045"/>
    <xdr:sp macro="" textlink="">
      <xdr:nvSpPr>
        <xdr:cNvPr id="279" name="テキスト ボックス 278"/>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紀南環境広域施設組合負担金</a:t>
          </a:r>
          <a:r>
            <a:rPr kumimoji="1" lang="ja-JP" altLang="en-US" sz="1300">
              <a:solidFill>
                <a:schemeClr val="dk1"/>
              </a:solidFill>
              <a:effectLst/>
              <a:latin typeface="+mn-ea"/>
              <a:ea typeface="+mn-ea"/>
              <a:cs typeface="+mn-cs"/>
            </a:rPr>
            <a:t>の減少などにより</a:t>
          </a:r>
          <a:r>
            <a:rPr kumimoji="1" lang="ja-JP" altLang="ja-JP" sz="1300">
              <a:solidFill>
                <a:schemeClr val="dk1"/>
              </a:solidFill>
              <a:effectLst/>
              <a:latin typeface="+mn-ea"/>
              <a:ea typeface="+mn-ea"/>
              <a:cs typeface="+mn-cs"/>
            </a:rPr>
            <a:t>補助費全体で</a:t>
          </a:r>
          <a:r>
            <a:rPr kumimoji="1" lang="en-US" altLang="ja-JP" sz="1300">
              <a:solidFill>
                <a:schemeClr val="dk1"/>
              </a:solidFill>
              <a:effectLst/>
              <a:latin typeface="+mn-ea"/>
              <a:ea typeface="+mn-ea"/>
              <a:cs typeface="+mn-cs"/>
            </a:rPr>
            <a:t>21,193</a:t>
          </a:r>
          <a:r>
            <a:rPr kumimoji="1" lang="ja-JP" altLang="ja-JP" sz="1300">
              <a:solidFill>
                <a:schemeClr val="dk1"/>
              </a:solidFill>
              <a:effectLst/>
              <a:latin typeface="+mn-ea"/>
              <a:ea typeface="+mn-ea"/>
              <a:cs typeface="+mn-cs"/>
            </a:rPr>
            <a:t>千円（</a:t>
          </a:r>
          <a:r>
            <a:rPr kumimoji="1" lang="en-US" altLang="ja-JP" sz="1300">
              <a:solidFill>
                <a:schemeClr val="dk1"/>
              </a:solidFill>
              <a:effectLst/>
              <a:latin typeface="+mn-ea"/>
              <a:ea typeface="+mn-ea"/>
              <a:cs typeface="+mn-cs"/>
            </a:rPr>
            <a:t>1.7</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経常一般財源に</a:t>
          </a:r>
          <a:r>
            <a:rPr kumimoji="1" lang="ja-JP" altLang="en-US" sz="1300">
              <a:solidFill>
                <a:schemeClr val="dk1"/>
              </a:solidFill>
              <a:effectLst/>
              <a:latin typeface="+mn-ea"/>
              <a:ea typeface="+mn-ea"/>
              <a:cs typeface="+mn-cs"/>
            </a:rPr>
            <a:t>おいても</a:t>
          </a:r>
          <a:r>
            <a:rPr kumimoji="1" lang="en-US" altLang="ja-JP" sz="1300">
              <a:solidFill>
                <a:schemeClr val="dk1"/>
              </a:solidFill>
              <a:effectLst/>
              <a:latin typeface="+mn-ea"/>
              <a:ea typeface="+mn-ea"/>
              <a:cs typeface="+mn-cs"/>
            </a:rPr>
            <a:t>13,245</a:t>
          </a:r>
          <a:r>
            <a:rPr kumimoji="1" lang="ja-JP" altLang="ja-JP" sz="1300">
              <a:solidFill>
                <a:schemeClr val="dk1"/>
              </a:solidFill>
              <a:effectLst/>
              <a:latin typeface="+mn-ea"/>
              <a:ea typeface="+mn-ea"/>
              <a:cs typeface="+mn-cs"/>
            </a:rPr>
            <a:t>千円（</a:t>
          </a:r>
          <a:r>
            <a:rPr kumimoji="1" lang="en-US" altLang="ja-JP" sz="1300">
              <a:solidFill>
                <a:schemeClr val="dk1"/>
              </a:solidFill>
              <a:effectLst/>
              <a:latin typeface="+mn-ea"/>
              <a:ea typeface="+mn-ea"/>
              <a:cs typeface="+mn-cs"/>
            </a:rPr>
            <a:t>1.9</a:t>
          </a:r>
          <a:r>
            <a:rPr kumimoji="1" lang="ja-JP" altLang="ja-JP" sz="1300">
              <a:solidFill>
                <a:schemeClr val="dk1"/>
              </a:solidFill>
              <a:effectLst/>
              <a:latin typeface="+mn-ea"/>
              <a:ea typeface="+mn-ea"/>
              <a:cs typeface="+mn-cs"/>
            </a:rPr>
            <a:t>％）減少</a:t>
          </a:r>
          <a:r>
            <a:rPr kumimoji="1" lang="ja-JP" altLang="en-US" sz="1300">
              <a:solidFill>
                <a:schemeClr val="dk1"/>
              </a:solidFill>
              <a:effectLst/>
              <a:latin typeface="+mn-ea"/>
              <a:ea typeface="+mn-ea"/>
              <a:cs typeface="+mn-cs"/>
            </a:rPr>
            <a:t>している。経常収支</a:t>
          </a:r>
          <a:r>
            <a:rPr kumimoji="1" lang="ja-JP" altLang="ja-JP" sz="1300">
              <a:solidFill>
                <a:schemeClr val="dk1"/>
              </a:solidFill>
              <a:effectLst/>
              <a:latin typeface="+mn-ea"/>
              <a:ea typeface="+mn-ea"/>
              <a:cs typeface="+mn-cs"/>
            </a:rPr>
            <a:t>比率</a:t>
          </a:r>
          <a:r>
            <a:rPr kumimoji="1" lang="ja-JP" altLang="en-US" sz="1300">
              <a:solidFill>
                <a:schemeClr val="dk1"/>
              </a:solidFill>
              <a:effectLst/>
              <a:latin typeface="+mn-ea"/>
              <a:ea typeface="+mn-ea"/>
              <a:cs typeface="+mn-cs"/>
            </a:rPr>
            <a:t>については</a:t>
          </a:r>
          <a:r>
            <a:rPr kumimoji="1" lang="ja-JP" altLang="ja-JP" sz="1300">
              <a:solidFill>
                <a:schemeClr val="dk1"/>
              </a:solidFill>
              <a:effectLst/>
              <a:latin typeface="+mn-ea"/>
              <a:ea typeface="+mn-ea"/>
              <a:cs typeface="+mn-cs"/>
            </a:rPr>
            <a:t>類似団体と比較した場合に</a:t>
          </a:r>
          <a:r>
            <a:rPr kumimoji="1" lang="en-US" altLang="ja-JP" sz="1300">
              <a:solidFill>
                <a:schemeClr val="dk1"/>
              </a:solidFill>
              <a:effectLst/>
              <a:latin typeface="+mn-ea"/>
              <a:ea typeface="+mn-ea"/>
              <a:cs typeface="+mn-cs"/>
            </a:rPr>
            <a:t>2.4</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下回っている。</a:t>
          </a:r>
          <a:r>
            <a:rPr kumimoji="1" lang="ja-JP" altLang="ja-JP" sz="1300">
              <a:solidFill>
                <a:schemeClr val="dk1"/>
              </a:solidFill>
              <a:effectLst/>
              <a:latin typeface="+mn-ea"/>
              <a:ea typeface="+mn-ea"/>
              <a:cs typeface="+mn-cs"/>
            </a:rPr>
            <a:t>今後も単独施策に係る補助金や公共的団体への補助金について、実績清算の徹底や剰余金が無いかのチェックを行うなど、引き続き見直しを行っていく。</a:t>
          </a:r>
          <a:endParaRPr lang="ja-JP" altLang="ja-JP" sz="1300">
            <a:effectLst/>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136144</xdr:rowOff>
    </xdr:to>
    <xdr:cxnSp macro="">
      <xdr:nvCxnSpPr>
        <xdr:cNvPr id="304" name="直線コネクタ 303"/>
        <xdr:cNvCxnSpPr/>
      </xdr:nvCxnSpPr>
      <xdr:spPr>
        <a:xfrm flipV="1">
          <a:off x="16510000" y="592429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108221</xdr:rowOff>
    </xdr:from>
    <xdr:ext cx="762000" cy="259045"/>
    <xdr:sp macro="" textlink="">
      <xdr:nvSpPr>
        <xdr:cNvPr id="305" name="補助費等最小値テキスト"/>
        <xdr:cNvSpPr txBox="1"/>
      </xdr:nvSpPr>
      <xdr:spPr>
        <a:xfrm>
          <a:off x="16598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23</xdr:col>
      <xdr:colOff>628650</xdr:colOff>
      <xdr:row>40</xdr:row>
      <xdr:rowOff>136144</xdr:rowOff>
    </xdr:from>
    <xdr:to>
      <xdr:col>24</xdr:col>
      <xdr:colOff>120650</xdr:colOff>
      <xdr:row>40</xdr:row>
      <xdr:rowOff>136144</xdr:rowOff>
    </xdr:to>
    <xdr:cxnSp macro="">
      <xdr:nvCxnSpPr>
        <xdr:cNvPr id="306" name="直線コネクタ 305"/>
        <xdr:cNvCxnSpPr/>
      </xdr:nvCxnSpPr>
      <xdr:spPr>
        <a:xfrm>
          <a:off x="16421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7"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8" name="直線コネクタ 307"/>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67564</xdr:rowOff>
    </xdr:from>
    <xdr:to>
      <xdr:col>24</xdr:col>
      <xdr:colOff>31750</xdr:colOff>
      <xdr:row>36</xdr:row>
      <xdr:rowOff>72136</xdr:rowOff>
    </xdr:to>
    <xdr:cxnSp macro="">
      <xdr:nvCxnSpPr>
        <xdr:cNvPr id="309" name="直線コネクタ 308"/>
        <xdr:cNvCxnSpPr/>
      </xdr:nvCxnSpPr>
      <xdr:spPr>
        <a:xfrm>
          <a:off x="15671800" y="623976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103141</xdr:rowOff>
    </xdr:from>
    <xdr:ext cx="762000" cy="259045"/>
    <xdr:sp macro="" textlink="">
      <xdr:nvSpPr>
        <xdr:cNvPr id="310"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11" name="フローチャート : 判断 310"/>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67564</xdr:rowOff>
    </xdr:from>
    <xdr:to>
      <xdr:col>22</xdr:col>
      <xdr:colOff>565150</xdr:colOff>
      <xdr:row>36</xdr:row>
      <xdr:rowOff>122428</xdr:rowOff>
    </xdr:to>
    <xdr:cxnSp macro="">
      <xdr:nvCxnSpPr>
        <xdr:cNvPr id="312" name="直線コネクタ 311"/>
        <xdr:cNvCxnSpPr/>
      </xdr:nvCxnSpPr>
      <xdr:spPr>
        <a:xfrm flipV="1">
          <a:off x="14782800" y="62397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3" name="フローチャート : 判断 312"/>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14" name="テキスト ボックス 313"/>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122428</xdr:rowOff>
    </xdr:from>
    <xdr:to>
      <xdr:col>21</xdr:col>
      <xdr:colOff>361950</xdr:colOff>
      <xdr:row>37</xdr:row>
      <xdr:rowOff>92710</xdr:rowOff>
    </xdr:to>
    <xdr:cxnSp macro="">
      <xdr:nvCxnSpPr>
        <xdr:cNvPr id="315" name="直線コネクタ 314"/>
        <xdr:cNvCxnSpPr/>
      </xdr:nvCxnSpPr>
      <xdr:spPr>
        <a:xfrm flipV="1">
          <a:off x="13893800" y="629462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17" name="テキスト ボックス 316"/>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24130</xdr:rowOff>
    </xdr:from>
    <xdr:to>
      <xdr:col>20</xdr:col>
      <xdr:colOff>158750</xdr:colOff>
      <xdr:row>37</xdr:row>
      <xdr:rowOff>92710</xdr:rowOff>
    </xdr:to>
    <xdr:cxnSp macro="">
      <xdr:nvCxnSpPr>
        <xdr:cNvPr id="318" name="直線コネクタ 317"/>
        <xdr:cNvCxnSpPr/>
      </xdr:nvCxnSpPr>
      <xdr:spPr>
        <a:xfrm>
          <a:off x="13004800" y="63677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112776</xdr:rowOff>
    </xdr:from>
    <xdr:to>
      <xdr:col>20</xdr:col>
      <xdr:colOff>209550</xdr:colOff>
      <xdr:row>37</xdr:row>
      <xdr:rowOff>42926</xdr:rowOff>
    </xdr:to>
    <xdr:sp macro="" textlink="">
      <xdr:nvSpPr>
        <xdr:cNvPr id="319" name="フローチャート : 判断 31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53103</xdr:rowOff>
    </xdr:from>
    <xdr:ext cx="762000" cy="259045"/>
    <xdr:sp macro="" textlink="">
      <xdr:nvSpPr>
        <xdr:cNvPr id="320" name="テキスト ボックス 319"/>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21" name="フローチャート : 判断 320"/>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48531</xdr:rowOff>
    </xdr:from>
    <xdr:ext cx="762000" cy="259045"/>
    <xdr:sp macro="" textlink="">
      <xdr:nvSpPr>
        <xdr:cNvPr id="322" name="テキスト ボックス 321"/>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21336</xdr:rowOff>
    </xdr:from>
    <xdr:to>
      <xdr:col>24</xdr:col>
      <xdr:colOff>82550</xdr:colOff>
      <xdr:row>36</xdr:row>
      <xdr:rowOff>122936</xdr:rowOff>
    </xdr:to>
    <xdr:sp macro="" textlink="">
      <xdr:nvSpPr>
        <xdr:cNvPr id="328" name="円/楕円 327"/>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37863</xdr:rowOff>
    </xdr:from>
    <xdr:ext cx="762000" cy="259045"/>
    <xdr:sp macro="" textlink="">
      <xdr:nvSpPr>
        <xdr:cNvPr id="329" name="補助費等該当値テキスト"/>
        <xdr:cNvSpPr txBox="1"/>
      </xdr:nvSpPr>
      <xdr:spPr>
        <a:xfrm>
          <a:off x="16598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16764</xdr:rowOff>
    </xdr:from>
    <xdr:to>
      <xdr:col>22</xdr:col>
      <xdr:colOff>615950</xdr:colOff>
      <xdr:row>36</xdr:row>
      <xdr:rowOff>118364</xdr:rowOff>
    </xdr:to>
    <xdr:sp macro="" textlink="">
      <xdr:nvSpPr>
        <xdr:cNvPr id="330" name="円/楕円 329"/>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31" name="テキスト ボックス 330"/>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71628</xdr:rowOff>
    </xdr:from>
    <xdr:to>
      <xdr:col>21</xdr:col>
      <xdr:colOff>412750</xdr:colOff>
      <xdr:row>37</xdr:row>
      <xdr:rowOff>1778</xdr:rowOff>
    </xdr:to>
    <xdr:sp macro="" textlink="">
      <xdr:nvSpPr>
        <xdr:cNvPr id="332" name="円/楕円 331"/>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11955</xdr:rowOff>
    </xdr:from>
    <xdr:ext cx="762000" cy="259045"/>
    <xdr:sp macro="" textlink="">
      <xdr:nvSpPr>
        <xdr:cNvPr id="333" name="テキスト ボックス 332"/>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41910</xdr:rowOff>
    </xdr:from>
    <xdr:to>
      <xdr:col>20</xdr:col>
      <xdr:colOff>209550</xdr:colOff>
      <xdr:row>37</xdr:row>
      <xdr:rowOff>143510</xdr:rowOff>
    </xdr:to>
    <xdr:sp macro="" textlink="">
      <xdr:nvSpPr>
        <xdr:cNvPr id="334" name="円/楕円 333"/>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128287</xdr:rowOff>
    </xdr:from>
    <xdr:ext cx="762000" cy="259045"/>
    <xdr:sp macro="" textlink="">
      <xdr:nvSpPr>
        <xdr:cNvPr id="335" name="テキスト ボックス 334"/>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36" name="円/楕円 335"/>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37" name="テキスト ボックス 336"/>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公債費全体で</a:t>
          </a:r>
          <a:r>
            <a:rPr kumimoji="1" lang="en-US" altLang="ja-JP" sz="1300">
              <a:solidFill>
                <a:schemeClr val="dk1"/>
              </a:solidFill>
              <a:effectLst/>
              <a:latin typeface="+mn-ea"/>
              <a:ea typeface="+mn-ea"/>
              <a:cs typeface="+mn-cs"/>
            </a:rPr>
            <a:t>20,446</a:t>
          </a:r>
          <a:r>
            <a:rPr kumimoji="1" lang="ja-JP" altLang="ja-JP" sz="1300">
              <a:solidFill>
                <a:schemeClr val="dk1"/>
              </a:solidFill>
              <a:effectLst/>
              <a:latin typeface="+mn-ea"/>
              <a:ea typeface="+mn-ea"/>
              <a:cs typeface="+mn-cs"/>
            </a:rPr>
            <a:t>千円（</a:t>
          </a:r>
          <a:r>
            <a:rPr kumimoji="1" lang="en-US" altLang="ja-JP" sz="1300">
              <a:solidFill>
                <a:schemeClr val="dk1"/>
              </a:solidFill>
              <a:effectLst/>
              <a:latin typeface="+mn-ea"/>
              <a:ea typeface="+mn-ea"/>
              <a:cs typeface="+mn-cs"/>
            </a:rPr>
            <a:t>1.7</a:t>
          </a:r>
          <a:r>
            <a:rPr kumimoji="1" lang="ja-JP" altLang="ja-JP" sz="1300">
              <a:solidFill>
                <a:schemeClr val="dk1"/>
              </a:solidFill>
              <a:effectLst/>
              <a:latin typeface="+mn-ea"/>
              <a:ea typeface="+mn-ea"/>
              <a:cs typeface="+mn-cs"/>
            </a:rPr>
            <a:t>％）の増となり、</a:t>
          </a:r>
          <a:r>
            <a:rPr kumimoji="1" lang="ja-JP" altLang="en-US" sz="1300">
              <a:solidFill>
                <a:schemeClr val="dk1"/>
              </a:solidFill>
              <a:effectLst/>
              <a:latin typeface="+mn-ea"/>
              <a:ea typeface="+mn-ea"/>
              <a:cs typeface="+mn-cs"/>
            </a:rPr>
            <a:t>経常収支</a:t>
          </a:r>
          <a:r>
            <a:rPr kumimoji="1" lang="ja-JP" altLang="ja-JP" sz="1300">
              <a:solidFill>
                <a:schemeClr val="dk1"/>
              </a:solidFill>
              <a:effectLst/>
              <a:latin typeface="+mn-ea"/>
              <a:ea typeface="+mn-ea"/>
              <a:cs typeface="+mn-cs"/>
            </a:rPr>
            <a:t>比率は類似団体を</a:t>
          </a:r>
          <a:r>
            <a:rPr kumimoji="1" lang="en-US" altLang="ja-JP" sz="1300">
              <a:solidFill>
                <a:schemeClr val="dk1"/>
              </a:solidFill>
              <a:effectLst/>
              <a:latin typeface="+mn-ea"/>
              <a:ea typeface="+mn-ea"/>
              <a:cs typeface="+mn-cs"/>
            </a:rPr>
            <a:t>4.3</a:t>
          </a:r>
          <a:r>
            <a:rPr kumimoji="1" lang="ja-JP" altLang="ja-JP" sz="1300">
              <a:solidFill>
                <a:schemeClr val="dk1"/>
              </a:solidFill>
              <a:effectLst/>
              <a:latin typeface="+mn-ea"/>
              <a:ea typeface="+mn-ea"/>
              <a:cs typeface="+mn-cs"/>
            </a:rPr>
            <a:t>％上回っている。過去に高金利債の繰上償還を行い、県の住宅資金貸付金の繰上償還を行ったが、新病院や給食センターの建設に充てた</a:t>
          </a:r>
          <a:r>
            <a:rPr kumimoji="1" lang="ja-JP" altLang="en-US" sz="1300">
              <a:solidFill>
                <a:schemeClr val="dk1"/>
              </a:solidFill>
              <a:effectLst/>
              <a:latin typeface="+mn-ea"/>
              <a:ea typeface="+mn-ea"/>
              <a:cs typeface="+mn-cs"/>
            </a:rPr>
            <a:t>元利</a:t>
          </a:r>
          <a:r>
            <a:rPr kumimoji="1" lang="ja-JP" altLang="ja-JP" sz="1300">
              <a:solidFill>
                <a:schemeClr val="dk1"/>
              </a:solidFill>
              <a:effectLst/>
              <a:latin typeface="+mn-ea"/>
              <a:ea typeface="+mn-ea"/>
              <a:cs typeface="+mn-cs"/>
            </a:rPr>
            <a:t>償還や今後予定されている公共施設の高台移転など、公債費の上昇が将来の町財政を圧迫することが危惧されるため、安易に合併特例事業債に頼ることなく事業の精査による事業費の抑制など公債費の抑制に努めていく。</a:t>
          </a:r>
          <a:endParaRPr lang="ja-JP" altLang="ja-JP" sz="1300">
            <a:effectLst/>
            <a:latin typeface="+mn-ea"/>
            <a:ea typeface="+mn-ea"/>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165862</xdr:rowOff>
    </xdr:from>
    <xdr:to>
      <xdr:col>7</xdr:col>
      <xdr:colOff>15875</xdr:colOff>
      <xdr:row>80</xdr:row>
      <xdr:rowOff>26415</xdr:rowOff>
    </xdr:to>
    <xdr:cxnSp macro="">
      <xdr:nvCxnSpPr>
        <xdr:cNvPr id="362" name="直線コネクタ 361"/>
        <xdr:cNvCxnSpPr/>
      </xdr:nvCxnSpPr>
      <xdr:spPr>
        <a:xfrm flipV="1">
          <a:off x="4826000" y="126817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3"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4" name="直線コネクタ 363"/>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80789</xdr:rowOff>
    </xdr:from>
    <xdr:ext cx="762000" cy="259045"/>
    <xdr:sp macro="" textlink="">
      <xdr:nvSpPr>
        <xdr:cNvPr id="365"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165862</xdr:rowOff>
    </xdr:from>
    <xdr:to>
      <xdr:col>7</xdr:col>
      <xdr:colOff>104775</xdr:colOff>
      <xdr:row>73</xdr:row>
      <xdr:rowOff>165862</xdr:rowOff>
    </xdr:to>
    <xdr:cxnSp macro="">
      <xdr:nvCxnSpPr>
        <xdr:cNvPr id="366" name="直線コネクタ 365"/>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76708</xdr:rowOff>
    </xdr:from>
    <xdr:to>
      <xdr:col>7</xdr:col>
      <xdr:colOff>15875</xdr:colOff>
      <xdr:row>78</xdr:row>
      <xdr:rowOff>113285</xdr:rowOff>
    </xdr:to>
    <xdr:cxnSp macro="">
      <xdr:nvCxnSpPr>
        <xdr:cNvPr id="367" name="直線コネクタ 366"/>
        <xdr:cNvCxnSpPr/>
      </xdr:nvCxnSpPr>
      <xdr:spPr>
        <a:xfrm>
          <a:off x="3987800" y="13449808"/>
          <a:ext cx="8382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68"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69" name="フローチャート : 判断 368"/>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76708</xdr:rowOff>
    </xdr:from>
    <xdr:to>
      <xdr:col>5</xdr:col>
      <xdr:colOff>549275</xdr:colOff>
      <xdr:row>78</xdr:row>
      <xdr:rowOff>85852</xdr:rowOff>
    </xdr:to>
    <xdr:cxnSp macro="">
      <xdr:nvCxnSpPr>
        <xdr:cNvPr id="370" name="直線コネクタ 369"/>
        <xdr:cNvCxnSpPr/>
      </xdr:nvCxnSpPr>
      <xdr:spPr>
        <a:xfrm flipV="1">
          <a:off x="3098800" y="134498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23622</xdr:rowOff>
    </xdr:from>
    <xdr:to>
      <xdr:col>5</xdr:col>
      <xdr:colOff>600075</xdr:colOff>
      <xdr:row>77</xdr:row>
      <xdr:rowOff>125222</xdr:rowOff>
    </xdr:to>
    <xdr:sp macro="" textlink="">
      <xdr:nvSpPr>
        <xdr:cNvPr id="371" name="フローチャート : 判断 370"/>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135399</xdr:rowOff>
    </xdr:from>
    <xdr:ext cx="736600" cy="259045"/>
    <xdr:sp macro="" textlink="">
      <xdr:nvSpPr>
        <xdr:cNvPr id="372" name="テキスト ボックス 371"/>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40132</xdr:rowOff>
    </xdr:from>
    <xdr:to>
      <xdr:col>4</xdr:col>
      <xdr:colOff>346075</xdr:colOff>
      <xdr:row>78</xdr:row>
      <xdr:rowOff>85852</xdr:rowOff>
    </xdr:to>
    <xdr:cxnSp macro="">
      <xdr:nvCxnSpPr>
        <xdr:cNvPr id="373" name="直線コネクタ 372"/>
        <xdr:cNvCxnSpPr/>
      </xdr:nvCxnSpPr>
      <xdr:spPr>
        <a:xfrm>
          <a:off x="2209800" y="134132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74" name="フローチャート : 判断 373"/>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64533</xdr:rowOff>
    </xdr:from>
    <xdr:ext cx="762000" cy="259045"/>
    <xdr:sp macro="" textlink="">
      <xdr:nvSpPr>
        <xdr:cNvPr id="375" name="テキスト ボックス 374"/>
        <xdr:cNvSpPr txBox="1"/>
      </xdr:nvSpPr>
      <xdr:spPr>
        <a:xfrm>
          <a:off x="2717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40132</xdr:rowOff>
    </xdr:from>
    <xdr:to>
      <xdr:col>3</xdr:col>
      <xdr:colOff>142875</xdr:colOff>
      <xdr:row>78</xdr:row>
      <xdr:rowOff>44704</xdr:rowOff>
    </xdr:to>
    <xdr:cxnSp macro="">
      <xdr:nvCxnSpPr>
        <xdr:cNvPr id="376" name="直線コネクタ 375"/>
        <xdr:cNvCxnSpPr/>
      </xdr:nvCxnSpPr>
      <xdr:spPr>
        <a:xfrm flipV="1">
          <a:off x="1320800" y="134132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78" name="テキスト ボックス 377"/>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91964</xdr:rowOff>
    </xdr:from>
    <xdr:ext cx="762000" cy="259045"/>
    <xdr:sp macro="" textlink="">
      <xdr:nvSpPr>
        <xdr:cNvPr id="380" name="テキスト ボックス 379"/>
        <xdr:cNvSpPr txBox="1"/>
      </xdr:nvSpPr>
      <xdr:spPr>
        <a:xfrm>
          <a:off x="939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62485</xdr:rowOff>
    </xdr:from>
    <xdr:to>
      <xdr:col>7</xdr:col>
      <xdr:colOff>66675</xdr:colOff>
      <xdr:row>78</xdr:row>
      <xdr:rowOff>164085</xdr:rowOff>
    </xdr:to>
    <xdr:sp macro="" textlink="">
      <xdr:nvSpPr>
        <xdr:cNvPr id="386" name="円/楕円 385"/>
        <xdr:cNvSpPr/>
      </xdr:nvSpPr>
      <xdr:spPr>
        <a:xfrm>
          <a:off x="47752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34562</xdr:rowOff>
    </xdr:from>
    <xdr:ext cx="762000" cy="259045"/>
    <xdr:sp macro="" textlink="">
      <xdr:nvSpPr>
        <xdr:cNvPr id="387" name="公債費該当値テキスト"/>
        <xdr:cNvSpPr txBox="1"/>
      </xdr:nvSpPr>
      <xdr:spPr>
        <a:xfrm>
          <a:off x="49149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25908</xdr:rowOff>
    </xdr:from>
    <xdr:to>
      <xdr:col>5</xdr:col>
      <xdr:colOff>600075</xdr:colOff>
      <xdr:row>78</xdr:row>
      <xdr:rowOff>127508</xdr:rowOff>
    </xdr:to>
    <xdr:sp macro="" textlink="">
      <xdr:nvSpPr>
        <xdr:cNvPr id="388" name="円/楕円 387"/>
        <xdr:cNvSpPr/>
      </xdr:nvSpPr>
      <xdr:spPr>
        <a:xfrm>
          <a:off x="3937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112285</xdr:rowOff>
    </xdr:from>
    <xdr:ext cx="736600" cy="259045"/>
    <xdr:sp macro="" textlink="">
      <xdr:nvSpPr>
        <xdr:cNvPr id="389" name="テキスト ボックス 388"/>
        <xdr:cNvSpPr txBox="1"/>
      </xdr:nvSpPr>
      <xdr:spPr>
        <a:xfrm>
          <a:off x="3606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35052</xdr:rowOff>
    </xdr:from>
    <xdr:to>
      <xdr:col>4</xdr:col>
      <xdr:colOff>396875</xdr:colOff>
      <xdr:row>78</xdr:row>
      <xdr:rowOff>136652</xdr:rowOff>
    </xdr:to>
    <xdr:sp macro="" textlink="">
      <xdr:nvSpPr>
        <xdr:cNvPr id="390" name="円/楕円 389"/>
        <xdr:cNvSpPr/>
      </xdr:nvSpPr>
      <xdr:spPr>
        <a:xfrm>
          <a:off x="3048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121429</xdr:rowOff>
    </xdr:from>
    <xdr:ext cx="762000" cy="259045"/>
    <xdr:sp macro="" textlink="">
      <xdr:nvSpPr>
        <xdr:cNvPr id="391" name="テキスト ボックス 390"/>
        <xdr:cNvSpPr txBox="1"/>
      </xdr:nvSpPr>
      <xdr:spPr>
        <a:xfrm>
          <a:off x="2717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160782</xdr:rowOff>
    </xdr:from>
    <xdr:to>
      <xdr:col>3</xdr:col>
      <xdr:colOff>193675</xdr:colOff>
      <xdr:row>78</xdr:row>
      <xdr:rowOff>90932</xdr:rowOff>
    </xdr:to>
    <xdr:sp macro="" textlink="">
      <xdr:nvSpPr>
        <xdr:cNvPr id="392" name="円/楕円 391"/>
        <xdr:cNvSpPr/>
      </xdr:nvSpPr>
      <xdr:spPr>
        <a:xfrm>
          <a:off x="2159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93" name="テキスト ボックス 392"/>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165354</xdr:rowOff>
    </xdr:from>
    <xdr:to>
      <xdr:col>1</xdr:col>
      <xdr:colOff>676275</xdr:colOff>
      <xdr:row>78</xdr:row>
      <xdr:rowOff>95504</xdr:rowOff>
    </xdr:to>
    <xdr:sp macro="" textlink="">
      <xdr:nvSpPr>
        <xdr:cNvPr id="394" name="円/楕円 393"/>
        <xdr:cNvSpPr/>
      </xdr:nvSpPr>
      <xdr:spPr>
        <a:xfrm>
          <a:off x="1270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80281</xdr:rowOff>
    </xdr:from>
    <xdr:ext cx="762000" cy="259045"/>
    <xdr:sp macro="" textlink="">
      <xdr:nvSpPr>
        <xdr:cNvPr id="395" name="テキスト ボックス 394"/>
        <xdr:cNvSpPr txBox="1"/>
      </xdr:nvSpPr>
      <xdr:spPr>
        <a:xfrm>
          <a:off x="939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公債費以外で最も経常一般財源の大きいものが人件費</a:t>
          </a:r>
          <a:r>
            <a:rPr kumimoji="1" lang="ja-JP" altLang="en-US"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1,506,998</a:t>
          </a:r>
          <a:r>
            <a:rPr kumimoji="1" lang="ja-JP" altLang="en-US" sz="1300">
              <a:solidFill>
                <a:schemeClr val="dk1"/>
              </a:solidFill>
              <a:effectLst/>
              <a:latin typeface="+mn-ea"/>
              <a:ea typeface="+mn-ea"/>
              <a:cs typeface="+mn-cs"/>
            </a:rPr>
            <a:t>千円）</a:t>
          </a:r>
          <a:r>
            <a:rPr kumimoji="1" lang="ja-JP" altLang="ja-JP" sz="1300">
              <a:solidFill>
                <a:schemeClr val="dk1"/>
              </a:solidFill>
              <a:effectLst/>
              <a:latin typeface="+mn-ea"/>
              <a:ea typeface="+mn-ea"/>
              <a:cs typeface="+mn-cs"/>
            </a:rPr>
            <a:t>であり、引き続き抑制に努めていくとともに、義務的経費以外の物件費</a:t>
          </a:r>
          <a:r>
            <a:rPr kumimoji="1" lang="ja-JP" altLang="en-US"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984,632</a:t>
          </a:r>
          <a:r>
            <a:rPr kumimoji="1" lang="ja-JP" altLang="en-US" sz="1300">
              <a:solidFill>
                <a:schemeClr val="dk1"/>
              </a:solidFill>
              <a:effectLst/>
              <a:latin typeface="+mn-ea"/>
              <a:ea typeface="+mn-ea"/>
              <a:cs typeface="+mn-cs"/>
            </a:rPr>
            <a:t>千円）</a:t>
          </a:r>
          <a:r>
            <a:rPr kumimoji="1" lang="ja-JP" altLang="ja-JP" sz="1300">
              <a:solidFill>
                <a:schemeClr val="dk1"/>
              </a:solidFill>
              <a:effectLst/>
              <a:latin typeface="+mn-ea"/>
              <a:ea typeface="+mn-ea"/>
              <a:cs typeface="+mn-cs"/>
            </a:rPr>
            <a:t>や補助費等</a:t>
          </a:r>
          <a:r>
            <a:rPr kumimoji="1" lang="ja-JP" altLang="en-US"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697,434</a:t>
          </a:r>
          <a:r>
            <a:rPr kumimoji="1" lang="ja-JP" altLang="en-US" sz="1300">
              <a:solidFill>
                <a:schemeClr val="dk1"/>
              </a:solidFill>
              <a:effectLst/>
              <a:latin typeface="+mn-ea"/>
              <a:ea typeface="+mn-ea"/>
              <a:cs typeface="+mn-cs"/>
            </a:rPr>
            <a:t>千円）</a:t>
          </a:r>
          <a:r>
            <a:rPr kumimoji="1" lang="ja-JP" altLang="ja-JP" sz="1300">
              <a:solidFill>
                <a:schemeClr val="dk1"/>
              </a:solidFill>
              <a:effectLst/>
              <a:latin typeface="+mn-ea"/>
              <a:ea typeface="+mn-ea"/>
              <a:cs typeface="+mn-cs"/>
            </a:rPr>
            <a:t>の抑制にも努めていかなければならない。</a:t>
          </a:r>
          <a:endParaRPr lang="ja-JP" altLang="ja-JP" sz="1300">
            <a:effectLst/>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96520</xdr:rowOff>
    </xdr:from>
    <xdr:to>
      <xdr:col>24</xdr:col>
      <xdr:colOff>31750</xdr:colOff>
      <xdr:row>81</xdr:row>
      <xdr:rowOff>107950</xdr:rowOff>
    </xdr:to>
    <xdr:cxnSp macro="">
      <xdr:nvCxnSpPr>
        <xdr:cNvPr id="423" name="直線コネクタ 422"/>
        <xdr:cNvCxnSpPr/>
      </xdr:nvCxnSpPr>
      <xdr:spPr>
        <a:xfrm flipV="1">
          <a:off x="16510000" y="1244092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2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25" name="直線コネクタ 42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11447</xdr:rowOff>
    </xdr:from>
    <xdr:ext cx="762000" cy="259045"/>
    <xdr:sp macro="" textlink="">
      <xdr:nvSpPr>
        <xdr:cNvPr id="426" name="公債費以外最大値テキスト"/>
        <xdr:cNvSpPr txBox="1"/>
      </xdr:nvSpPr>
      <xdr:spPr>
        <a:xfrm>
          <a:off x="16598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58.2</a:t>
          </a:r>
          <a:endParaRPr kumimoji="1" lang="ja-JP" altLang="en-US" sz="1000" b="1">
            <a:latin typeface="ＭＳ Ｐゴシック"/>
          </a:endParaRPr>
        </a:p>
      </xdr:txBody>
    </xdr:sp>
    <xdr:clientData/>
  </xdr:oneCellAnchor>
  <xdr:twoCellAnchor>
    <xdr:from>
      <xdr:col>23</xdr:col>
      <xdr:colOff>628650</xdr:colOff>
      <xdr:row>72</xdr:row>
      <xdr:rowOff>96520</xdr:rowOff>
    </xdr:from>
    <xdr:to>
      <xdr:col>24</xdr:col>
      <xdr:colOff>120650</xdr:colOff>
      <xdr:row>72</xdr:row>
      <xdr:rowOff>96520</xdr:rowOff>
    </xdr:to>
    <xdr:cxnSp macro="">
      <xdr:nvCxnSpPr>
        <xdr:cNvPr id="427" name="直線コネクタ 426"/>
        <xdr:cNvCxnSpPr/>
      </xdr:nvCxnSpPr>
      <xdr:spPr>
        <a:xfrm>
          <a:off x="16421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149860</xdr:rowOff>
    </xdr:from>
    <xdr:to>
      <xdr:col>24</xdr:col>
      <xdr:colOff>31750</xdr:colOff>
      <xdr:row>75</xdr:row>
      <xdr:rowOff>43180</xdr:rowOff>
    </xdr:to>
    <xdr:cxnSp macro="">
      <xdr:nvCxnSpPr>
        <xdr:cNvPr id="428" name="直線コネクタ 427"/>
        <xdr:cNvCxnSpPr/>
      </xdr:nvCxnSpPr>
      <xdr:spPr>
        <a:xfrm>
          <a:off x="15671800" y="1283716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93997</xdr:rowOff>
    </xdr:from>
    <xdr:ext cx="762000" cy="259045"/>
    <xdr:sp macro="" textlink="">
      <xdr:nvSpPr>
        <xdr:cNvPr id="429" name="公債費以外平均値テキスト"/>
        <xdr:cNvSpPr txBox="1"/>
      </xdr:nvSpPr>
      <xdr:spPr>
        <a:xfrm>
          <a:off x="16598900" y="12952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121920</xdr:rowOff>
    </xdr:from>
    <xdr:to>
      <xdr:col>24</xdr:col>
      <xdr:colOff>82550</xdr:colOff>
      <xdr:row>76</xdr:row>
      <xdr:rowOff>52070</xdr:rowOff>
    </xdr:to>
    <xdr:sp macro="" textlink="">
      <xdr:nvSpPr>
        <xdr:cNvPr id="430" name="フローチャート : 判断 429"/>
        <xdr:cNvSpPr/>
      </xdr:nvSpPr>
      <xdr:spPr>
        <a:xfrm>
          <a:off x="164592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149860</xdr:rowOff>
    </xdr:from>
    <xdr:to>
      <xdr:col>22</xdr:col>
      <xdr:colOff>565150</xdr:colOff>
      <xdr:row>75</xdr:row>
      <xdr:rowOff>58420</xdr:rowOff>
    </xdr:to>
    <xdr:cxnSp macro="">
      <xdr:nvCxnSpPr>
        <xdr:cNvPr id="431" name="直線コネクタ 430"/>
        <xdr:cNvCxnSpPr/>
      </xdr:nvCxnSpPr>
      <xdr:spPr>
        <a:xfrm flipV="1">
          <a:off x="14782800" y="1283716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45720</xdr:rowOff>
    </xdr:from>
    <xdr:to>
      <xdr:col>22</xdr:col>
      <xdr:colOff>615950</xdr:colOff>
      <xdr:row>75</xdr:row>
      <xdr:rowOff>147320</xdr:rowOff>
    </xdr:to>
    <xdr:sp macro="" textlink="">
      <xdr:nvSpPr>
        <xdr:cNvPr id="432" name="フローチャート : 判断 431"/>
        <xdr:cNvSpPr/>
      </xdr:nvSpPr>
      <xdr:spPr>
        <a:xfrm>
          <a:off x="15621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132097</xdr:rowOff>
    </xdr:from>
    <xdr:ext cx="736600" cy="259045"/>
    <xdr:sp macro="" textlink="">
      <xdr:nvSpPr>
        <xdr:cNvPr id="433" name="テキスト ボックス 432"/>
        <xdr:cNvSpPr txBox="1"/>
      </xdr:nvSpPr>
      <xdr:spPr>
        <a:xfrm>
          <a:off x="15290800" y="12990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58420</xdr:rowOff>
    </xdr:from>
    <xdr:to>
      <xdr:col>21</xdr:col>
      <xdr:colOff>361950</xdr:colOff>
      <xdr:row>75</xdr:row>
      <xdr:rowOff>119380</xdr:rowOff>
    </xdr:to>
    <xdr:cxnSp macro="">
      <xdr:nvCxnSpPr>
        <xdr:cNvPr id="434" name="直線コネクタ 433"/>
        <xdr:cNvCxnSpPr/>
      </xdr:nvCxnSpPr>
      <xdr:spPr>
        <a:xfrm flipV="1">
          <a:off x="13893800" y="129171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38100</xdr:rowOff>
    </xdr:from>
    <xdr:to>
      <xdr:col>21</xdr:col>
      <xdr:colOff>412750</xdr:colOff>
      <xdr:row>75</xdr:row>
      <xdr:rowOff>139700</xdr:rowOff>
    </xdr:to>
    <xdr:sp macro="" textlink="">
      <xdr:nvSpPr>
        <xdr:cNvPr id="435" name="フローチャート : 判断 434"/>
        <xdr:cNvSpPr/>
      </xdr:nvSpPr>
      <xdr:spPr>
        <a:xfrm>
          <a:off x="14732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124477</xdr:rowOff>
    </xdr:from>
    <xdr:ext cx="762000" cy="259045"/>
    <xdr:sp macro="" textlink="">
      <xdr:nvSpPr>
        <xdr:cNvPr id="436" name="テキスト ボックス 435"/>
        <xdr:cNvSpPr txBox="1"/>
      </xdr:nvSpPr>
      <xdr:spPr>
        <a:xfrm>
          <a:off x="14401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119380</xdr:rowOff>
    </xdr:from>
    <xdr:to>
      <xdr:col>20</xdr:col>
      <xdr:colOff>158750</xdr:colOff>
      <xdr:row>75</xdr:row>
      <xdr:rowOff>157480</xdr:rowOff>
    </xdr:to>
    <xdr:cxnSp macro="">
      <xdr:nvCxnSpPr>
        <xdr:cNvPr id="437" name="直線コネクタ 436"/>
        <xdr:cNvCxnSpPr/>
      </xdr:nvCxnSpPr>
      <xdr:spPr>
        <a:xfrm flipV="1">
          <a:off x="13004800" y="129781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160020</xdr:rowOff>
    </xdr:from>
    <xdr:to>
      <xdr:col>20</xdr:col>
      <xdr:colOff>209550</xdr:colOff>
      <xdr:row>75</xdr:row>
      <xdr:rowOff>90170</xdr:rowOff>
    </xdr:to>
    <xdr:sp macro="" textlink="">
      <xdr:nvSpPr>
        <xdr:cNvPr id="438" name="フローチャート : 判断 437"/>
        <xdr:cNvSpPr/>
      </xdr:nvSpPr>
      <xdr:spPr>
        <a:xfrm>
          <a:off x="13843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100347</xdr:rowOff>
    </xdr:from>
    <xdr:ext cx="762000" cy="259045"/>
    <xdr:sp macro="" textlink="">
      <xdr:nvSpPr>
        <xdr:cNvPr id="439" name="テキスト ボックス 438"/>
        <xdr:cNvSpPr txBox="1"/>
      </xdr:nvSpPr>
      <xdr:spPr>
        <a:xfrm>
          <a:off x="13512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3810</xdr:rowOff>
    </xdr:from>
    <xdr:to>
      <xdr:col>19</xdr:col>
      <xdr:colOff>6350</xdr:colOff>
      <xdr:row>75</xdr:row>
      <xdr:rowOff>105410</xdr:rowOff>
    </xdr:to>
    <xdr:sp macro="" textlink="">
      <xdr:nvSpPr>
        <xdr:cNvPr id="440" name="フローチャート : 判断 439"/>
        <xdr:cNvSpPr/>
      </xdr:nvSpPr>
      <xdr:spPr>
        <a:xfrm>
          <a:off x="12954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115587</xdr:rowOff>
    </xdr:from>
    <xdr:ext cx="762000" cy="259045"/>
    <xdr:sp macro="" textlink="">
      <xdr:nvSpPr>
        <xdr:cNvPr id="441" name="テキスト ボックス 440"/>
        <xdr:cNvSpPr txBox="1"/>
      </xdr:nvSpPr>
      <xdr:spPr>
        <a:xfrm>
          <a:off x="12623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163830</xdr:rowOff>
    </xdr:from>
    <xdr:to>
      <xdr:col>24</xdr:col>
      <xdr:colOff>82550</xdr:colOff>
      <xdr:row>75</xdr:row>
      <xdr:rowOff>93980</xdr:rowOff>
    </xdr:to>
    <xdr:sp macro="" textlink="">
      <xdr:nvSpPr>
        <xdr:cNvPr id="447" name="円/楕円 446"/>
        <xdr:cNvSpPr/>
      </xdr:nvSpPr>
      <xdr:spPr>
        <a:xfrm>
          <a:off x="164592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8907</xdr:rowOff>
    </xdr:from>
    <xdr:ext cx="762000" cy="259045"/>
    <xdr:sp macro="" textlink="">
      <xdr:nvSpPr>
        <xdr:cNvPr id="448" name="公債費以外該当値テキスト"/>
        <xdr:cNvSpPr txBox="1"/>
      </xdr:nvSpPr>
      <xdr:spPr>
        <a:xfrm>
          <a:off x="165989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99060</xdr:rowOff>
    </xdr:from>
    <xdr:to>
      <xdr:col>22</xdr:col>
      <xdr:colOff>615950</xdr:colOff>
      <xdr:row>75</xdr:row>
      <xdr:rowOff>29210</xdr:rowOff>
    </xdr:to>
    <xdr:sp macro="" textlink="">
      <xdr:nvSpPr>
        <xdr:cNvPr id="449" name="円/楕円 448"/>
        <xdr:cNvSpPr/>
      </xdr:nvSpPr>
      <xdr:spPr>
        <a:xfrm>
          <a:off x="15621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39387</xdr:rowOff>
    </xdr:from>
    <xdr:ext cx="736600" cy="259045"/>
    <xdr:sp macro="" textlink="">
      <xdr:nvSpPr>
        <xdr:cNvPr id="450" name="テキスト ボックス 449"/>
        <xdr:cNvSpPr txBox="1"/>
      </xdr:nvSpPr>
      <xdr:spPr>
        <a:xfrm>
          <a:off x="15290800" y="1255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7620</xdr:rowOff>
    </xdr:from>
    <xdr:to>
      <xdr:col>21</xdr:col>
      <xdr:colOff>412750</xdr:colOff>
      <xdr:row>75</xdr:row>
      <xdr:rowOff>109220</xdr:rowOff>
    </xdr:to>
    <xdr:sp macro="" textlink="">
      <xdr:nvSpPr>
        <xdr:cNvPr id="451" name="円/楕円 450"/>
        <xdr:cNvSpPr/>
      </xdr:nvSpPr>
      <xdr:spPr>
        <a:xfrm>
          <a:off x="14732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119397</xdr:rowOff>
    </xdr:from>
    <xdr:ext cx="762000" cy="259045"/>
    <xdr:sp macro="" textlink="">
      <xdr:nvSpPr>
        <xdr:cNvPr id="452" name="テキスト ボックス 451"/>
        <xdr:cNvSpPr txBox="1"/>
      </xdr:nvSpPr>
      <xdr:spPr>
        <a:xfrm>
          <a:off x="14401800" y="1263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68580</xdr:rowOff>
    </xdr:from>
    <xdr:to>
      <xdr:col>20</xdr:col>
      <xdr:colOff>209550</xdr:colOff>
      <xdr:row>75</xdr:row>
      <xdr:rowOff>170180</xdr:rowOff>
    </xdr:to>
    <xdr:sp macro="" textlink="">
      <xdr:nvSpPr>
        <xdr:cNvPr id="453" name="円/楕円 452"/>
        <xdr:cNvSpPr/>
      </xdr:nvSpPr>
      <xdr:spPr>
        <a:xfrm>
          <a:off x="13843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154957</xdr:rowOff>
    </xdr:from>
    <xdr:ext cx="762000" cy="259045"/>
    <xdr:sp macro="" textlink="">
      <xdr:nvSpPr>
        <xdr:cNvPr id="454" name="テキスト ボックス 453"/>
        <xdr:cNvSpPr txBox="1"/>
      </xdr:nvSpPr>
      <xdr:spPr>
        <a:xfrm>
          <a:off x="13512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106680</xdr:rowOff>
    </xdr:from>
    <xdr:to>
      <xdr:col>19</xdr:col>
      <xdr:colOff>6350</xdr:colOff>
      <xdr:row>76</xdr:row>
      <xdr:rowOff>36830</xdr:rowOff>
    </xdr:to>
    <xdr:sp macro="" textlink="">
      <xdr:nvSpPr>
        <xdr:cNvPr id="455" name="円/楕円 454"/>
        <xdr:cNvSpPr/>
      </xdr:nvSpPr>
      <xdr:spPr>
        <a:xfrm>
          <a:off x="12954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21607</xdr:rowOff>
    </xdr:from>
    <xdr:ext cx="762000" cy="259045"/>
    <xdr:sp macro="" textlink="">
      <xdr:nvSpPr>
        <xdr:cNvPr id="456" name="テキスト ボックス 455"/>
        <xdr:cNvSpPr txBox="1"/>
      </xdr:nvSpPr>
      <xdr:spPr>
        <a:xfrm>
          <a:off x="12623800" y="1305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和歌山県串本町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3257</xdr:rowOff>
    </xdr:from>
    <xdr:to>
      <xdr:col>4</xdr:col>
      <xdr:colOff>1117600</xdr:colOff>
      <xdr:row>20</xdr:row>
      <xdr:rowOff>161301</xdr:rowOff>
    </xdr:to>
    <xdr:cxnSp macro="">
      <xdr:nvCxnSpPr>
        <xdr:cNvPr id="47" name="直線コネクタ 46"/>
        <xdr:cNvCxnSpPr/>
      </xdr:nvCxnSpPr>
      <xdr:spPr bwMode="auto">
        <a:xfrm flipV="1">
          <a:off x="5651500" y="2108282"/>
          <a:ext cx="0" cy="152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133378</xdr:rowOff>
    </xdr:from>
    <xdr:ext cx="762000" cy="259045"/>
    <xdr:sp macro="" textlink="">
      <xdr:nvSpPr>
        <xdr:cNvPr id="48" name="人口1人当たり決算額の推移最小値テキスト130"/>
        <xdr:cNvSpPr txBox="1"/>
      </xdr:nvSpPr>
      <xdr:spPr>
        <a:xfrm>
          <a:off x="5740400" y="361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58,316</a:t>
          </a:r>
          <a:endParaRPr kumimoji="1" lang="ja-JP" altLang="en-US" sz="1000" b="1">
            <a:latin typeface="ＭＳ Ｐゴシック"/>
          </a:endParaRPr>
        </a:p>
      </xdr:txBody>
    </xdr:sp>
    <xdr:clientData/>
  </xdr:oneCellAnchor>
  <xdr:twoCellAnchor>
    <xdr:from>
      <xdr:col>4</xdr:col>
      <xdr:colOff>1028700</xdr:colOff>
      <xdr:row>20</xdr:row>
      <xdr:rowOff>161301</xdr:rowOff>
    </xdr:from>
    <xdr:to>
      <xdr:col>5</xdr:col>
      <xdr:colOff>73025</xdr:colOff>
      <xdr:row>20</xdr:row>
      <xdr:rowOff>161301</xdr:rowOff>
    </xdr:to>
    <xdr:cxnSp macro="">
      <xdr:nvCxnSpPr>
        <xdr:cNvPr id="49" name="直線コネクタ 48"/>
        <xdr:cNvCxnSpPr/>
      </xdr:nvCxnSpPr>
      <xdr:spPr bwMode="auto">
        <a:xfrm>
          <a:off x="5562600" y="3637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89634</xdr:rowOff>
    </xdr:from>
    <xdr:ext cx="762000" cy="259045"/>
    <xdr:sp macro="" textlink="">
      <xdr:nvSpPr>
        <xdr:cNvPr id="50" name="人口1人当たり決算額の推移最大値テキスト130"/>
        <xdr:cNvSpPr txBox="1"/>
      </xdr:nvSpPr>
      <xdr:spPr>
        <a:xfrm>
          <a:off x="5740400" y="185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151,995</a:t>
          </a:r>
          <a:endParaRPr kumimoji="1" lang="ja-JP" altLang="en-US" sz="1000" b="1">
            <a:latin typeface="ＭＳ Ｐゴシック"/>
          </a:endParaRPr>
        </a:p>
      </xdr:txBody>
    </xdr:sp>
    <xdr:clientData/>
  </xdr:oneCellAnchor>
  <xdr:twoCellAnchor>
    <xdr:from>
      <xdr:col>4</xdr:col>
      <xdr:colOff>1028700</xdr:colOff>
      <xdr:row>12</xdr:row>
      <xdr:rowOff>3257</xdr:rowOff>
    </xdr:from>
    <xdr:to>
      <xdr:col>5</xdr:col>
      <xdr:colOff>73025</xdr:colOff>
      <xdr:row>12</xdr:row>
      <xdr:rowOff>3257</xdr:rowOff>
    </xdr:to>
    <xdr:cxnSp macro="">
      <xdr:nvCxnSpPr>
        <xdr:cNvPr id="51" name="直線コネクタ 50"/>
        <xdr:cNvCxnSpPr/>
      </xdr:nvCxnSpPr>
      <xdr:spPr bwMode="auto">
        <a:xfrm>
          <a:off x="5562600" y="21082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39424</xdr:rowOff>
    </xdr:from>
    <xdr:to>
      <xdr:col>4</xdr:col>
      <xdr:colOff>1117600</xdr:colOff>
      <xdr:row>15</xdr:row>
      <xdr:rowOff>43719</xdr:rowOff>
    </xdr:to>
    <xdr:cxnSp macro="">
      <xdr:nvCxnSpPr>
        <xdr:cNvPr id="52" name="直線コネクタ 51"/>
        <xdr:cNvCxnSpPr/>
      </xdr:nvCxnSpPr>
      <xdr:spPr bwMode="auto">
        <a:xfrm flipV="1">
          <a:off x="5003800" y="2658799"/>
          <a:ext cx="647700" cy="4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132870</xdr:rowOff>
    </xdr:from>
    <xdr:ext cx="762000" cy="259045"/>
    <xdr:sp macro="" textlink="">
      <xdr:nvSpPr>
        <xdr:cNvPr id="53" name="人口1人当たり決算額の推移平均値テキスト130"/>
        <xdr:cNvSpPr txBox="1"/>
      </xdr:nvSpPr>
      <xdr:spPr>
        <a:xfrm>
          <a:off x="5740400" y="29236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97,236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160793</xdr:rowOff>
    </xdr:from>
    <xdr:to>
      <xdr:col>5</xdr:col>
      <xdr:colOff>34925</xdr:colOff>
      <xdr:row>17</xdr:row>
      <xdr:rowOff>90943</xdr:rowOff>
    </xdr:to>
    <xdr:sp macro="" textlink="">
      <xdr:nvSpPr>
        <xdr:cNvPr id="54" name="フローチャート : 判断 53"/>
        <xdr:cNvSpPr/>
      </xdr:nvSpPr>
      <xdr:spPr bwMode="auto">
        <a:xfrm>
          <a:off x="56007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43719</xdr:rowOff>
    </xdr:from>
    <xdr:to>
      <xdr:col>4</xdr:col>
      <xdr:colOff>469900</xdr:colOff>
      <xdr:row>15</xdr:row>
      <xdr:rowOff>100395</xdr:rowOff>
    </xdr:to>
    <xdr:cxnSp macro="">
      <xdr:nvCxnSpPr>
        <xdr:cNvPr id="55" name="直線コネクタ 54"/>
        <xdr:cNvCxnSpPr/>
      </xdr:nvCxnSpPr>
      <xdr:spPr bwMode="auto">
        <a:xfrm flipV="1">
          <a:off x="4305300" y="2663094"/>
          <a:ext cx="698500" cy="56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267</xdr:rowOff>
    </xdr:from>
    <xdr:to>
      <xdr:col>4</xdr:col>
      <xdr:colOff>520700</xdr:colOff>
      <xdr:row>17</xdr:row>
      <xdr:rowOff>101867</xdr:rowOff>
    </xdr:to>
    <xdr:sp macro="" textlink="">
      <xdr:nvSpPr>
        <xdr:cNvPr id="56" name="フローチャート : 判断 55"/>
        <xdr:cNvSpPr/>
      </xdr:nvSpPr>
      <xdr:spPr bwMode="auto">
        <a:xfrm>
          <a:off x="4953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86644</xdr:rowOff>
    </xdr:from>
    <xdr:ext cx="736600" cy="259045"/>
    <xdr:sp macro="" textlink="">
      <xdr:nvSpPr>
        <xdr:cNvPr id="57" name="テキスト ボックス 56"/>
        <xdr:cNvSpPr txBox="1"/>
      </xdr:nvSpPr>
      <xdr:spPr>
        <a:xfrm>
          <a:off x="4622800" y="3048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100395</xdr:rowOff>
    </xdr:from>
    <xdr:to>
      <xdr:col>3</xdr:col>
      <xdr:colOff>904875</xdr:colOff>
      <xdr:row>16</xdr:row>
      <xdr:rowOff>18687</xdr:rowOff>
    </xdr:to>
    <xdr:cxnSp macro="">
      <xdr:nvCxnSpPr>
        <xdr:cNvPr id="58" name="直線コネクタ 57"/>
        <xdr:cNvCxnSpPr/>
      </xdr:nvCxnSpPr>
      <xdr:spPr bwMode="auto">
        <a:xfrm flipV="1">
          <a:off x="3606800" y="2719770"/>
          <a:ext cx="698500" cy="89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29103</xdr:rowOff>
    </xdr:from>
    <xdr:to>
      <xdr:col>3</xdr:col>
      <xdr:colOff>955675</xdr:colOff>
      <xdr:row>17</xdr:row>
      <xdr:rowOff>130703</xdr:rowOff>
    </xdr:to>
    <xdr:sp macro="" textlink="">
      <xdr:nvSpPr>
        <xdr:cNvPr id="59" name="フローチャート : 判断 58"/>
        <xdr:cNvSpPr/>
      </xdr:nvSpPr>
      <xdr:spPr bwMode="auto">
        <a:xfrm>
          <a:off x="4254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115480</xdr:rowOff>
    </xdr:from>
    <xdr:ext cx="762000" cy="259045"/>
    <xdr:sp macro="" textlink="">
      <xdr:nvSpPr>
        <xdr:cNvPr id="60" name="テキスト ボックス 59"/>
        <xdr:cNvSpPr txBox="1"/>
      </xdr:nvSpPr>
      <xdr:spPr>
        <a:xfrm>
          <a:off x="39243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155178</xdr:rowOff>
    </xdr:from>
    <xdr:to>
      <xdr:col>3</xdr:col>
      <xdr:colOff>206375</xdr:colOff>
      <xdr:row>16</xdr:row>
      <xdr:rowOff>18687</xdr:rowOff>
    </xdr:to>
    <xdr:cxnSp macro="">
      <xdr:nvCxnSpPr>
        <xdr:cNvPr id="61" name="直線コネクタ 60"/>
        <xdr:cNvCxnSpPr/>
      </xdr:nvCxnSpPr>
      <xdr:spPr bwMode="auto">
        <a:xfrm>
          <a:off x="2908300" y="2774553"/>
          <a:ext cx="698500" cy="34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62495</xdr:rowOff>
    </xdr:from>
    <xdr:to>
      <xdr:col>3</xdr:col>
      <xdr:colOff>257175</xdr:colOff>
      <xdr:row>17</xdr:row>
      <xdr:rowOff>164095</xdr:rowOff>
    </xdr:to>
    <xdr:sp macro="" textlink="">
      <xdr:nvSpPr>
        <xdr:cNvPr id="62" name="フローチャート : 判断 61"/>
        <xdr:cNvSpPr/>
      </xdr:nvSpPr>
      <xdr:spPr bwMode="auto">
        <a:xfrm>
          <a:off x="35560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148872</xdr:rowOff>
    </xdr:from>
    <xdr:ext cx="762000" cy="259045"/>
    <xdr:sp macro="" textlink="">
      <xdr:nvSpPr>
        <xdr:cNvPr id="63" name="テキスト ボックス 62"/>
        <xdr:cNvSpPr txBox="1"/>
      </xdr:nvSpPr>
      <xdr:spPr>
        <a:xfrm>
          <a:off x="32258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24123</xdr:rowOff>
    </xdr:from>
    <xdr:to>
      <xdr:col>2</xdr:col>
      <xdr:colOff>692150</xdr:colOff>
      <xdr:row>17</xdr:row>
      <xdr:rowOff>125723</xdr:rowOff>
    </xdr:to>
    <xdr:sp macro="" textlink="">
      <xdr:nvSpPr>
        <xdr:cNvPr id="64" name="フローチャート : 判断 63"/>
        <xdr:cNvSpPr/>
      </xdr:nvSpPr>
      <xdr:spPr bwMode="auto">
        <a:xfrm>
          <a:off x="28575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110500</xdr:rowOff>
    </xdr:from>
    <xdr:ext cx="762000" cy="259045"/>
    <xdr:sp macro="" textlink="">
      <xdr:nvSpPr>
        <xdr:cNvPr id="65" name="テキスト ボックス 64"/>
        <xdr:cNvSpPr txBox="1"/>
      </xdr:nvSpPr>
      <xdr:spPr>
        <a:xfrm>
          <a:off x="2527300" y="30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160074</xdr:rowOff>
    </xdr:from>
    <xdr:to>
      <xdr:col>5</xdr:col>
      <xdr:colOff>34925</xdr:colOff>
      <xdr:row>15</xdr:row>
      <xdr:rowOff>90224</xdr:rowOff>
    </xdr:to>
    <xdr:sp macro="" textlink="">
      <xdr:nvSpPr>
        <xdr:cNvPr id="71" name="円/楕円 70"/>
        <xdr:cNvSpPr/>
      </xdr:nvSpPr>
      <xdr:spPr bwMode="auto">
        <a:xfrm>
          <a:off x="5600700" y="2607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5151</xdr:rowOff>
    </xdr:from>
    <xdr:ext cx="762000" cy="259045"/>
    <xdr:sp macro="" textlink="">
      <xdr:nvSpPr>
        <xdr:cNvPr id="72" name="人口1人当たり決算額の推移該当値テキスト130"/>
        <xdr:cNvSpPr txBox="1"/>
      </xdr:nvSpPr>
      <xdr:spPr>
        <a:xfrm>
          <a:off x="5740400" y="2453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118,280</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164369</xdr:rowOff>
    </xdr:from>
    <xdr:to>
      <xdr:col>4</xdr:col>
      <xdr:colOff>520700</xdr:colOff>
      <xdr:row>15</xdr:row>
      <xdr:rowOff>94519</xdr:rowOff>
    </xdr:to>
    <xdr:sp macro="" textlink="">
      <xdr:nvSpPr>
        <xdr:cNvPr id="73" name="円/楕円 72"/>
        <xdr:cNvSpPr/>
      </xdr:nvSpPr>
      <xdr:spPr bwMode="auto">
        <a:xfrm>
          <a:off x="4953000" y="2612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104696</xdr:rowOff>
    </xdr:from>
    <xdr:ext cx="736600" cy="259045"/>
    <xdr:sp macro="" textlink="">
      <xdr:nvSpPr>
        <xdr:cNvPr id="74" name="テキスト ボックス 73"/>
        <xdr:cNvSpPr txBox="1"/>
      </xdr:nvSpPr>
      <xdr:spPr>
        <a:xfrm>
          <a:off x="4622800" y="2381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118,017</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49595</xdr:rowOff>
    </xdr:from>
    <xdr:to>
      <xdr:col>3</xdr:col>
      <xdr:colOff>955675</xdr:colOff>
      <xdr:row>15</xdr:row>
      <xdr:rowOff>151195</xdr:rowOff>
    </xdr:to>
    <xdr:sp macro="" textlink="">
      <xdr:nvSpPr>
        <xdr:cNvPr id="75" name="円/楕円 74"/>
        <xdr:cNvSpPr/>
      </xdr:nvSpPr>
      <xdr:spPr bwMode="auto">
        <a:xfrm>
          <a:off x="4254500" y="2668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161372</xdr:rowOff>
    </xdr:from>
    <xdr:ext cx="762000" cy="259045"/>
    <xdr:sp macro="" textlink="">
      <xdr:nvSpPr>
        <xdr:cNvPr id="76" name="テキスト ボックス 75"/>
        <xdr:cNvSpPr txBox="1"/>
      </xdr:nvSpPr>
      <xdr:spPr>
        <a:xfrm>
          <a:off x="3924300" y="2437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114,546</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139337</xdr:rowOff>
    </xdr:from>
    <xdr:to>
      <xdr:col>3</xdr:col>
      <xdr:colOff>257175</xdr:colOff>
      <xdr:row>16</xdr:row>
      <xdr:rowOff>69487</xdr:rowOff>
    </xdr:to>
    <xdr:sp macro="" textlink="">
      <xdr:nvSpPr>
        <xdr:cNvPr id="77" name="円/楕円 76"/>
        <xdr:cNvSpPr/>
      </xdr:nvSpPr>
      <xdr:spPr bwMode="auto">
        <a:xfrm>
          <a:off x="3556000" y="2758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79664</xdr:rowOff>
    </xdr:from>
    <xdr:ext cx="762000" cy="259045"/>
    <xdr:sp macro="" textlink="">
      <xdr:nvSpPr>
        <xdr:cNvPr id="78" name="テキスト ボックス 77"/>
        <xdr:cNvSpPr txBox="1"/>
      </xdr:nvSpPr>
      <xdr:spPr>
        <a:xfrm>
          <a:off x="3225800" y="252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109,050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104378</xdr:rowOff>
    </xdr:from>
    <xdr:to>
      <xdr:col>2</xdr:col>
      <xdr:colOff>692150</xdr:colOff>
      <xdr:row>16</xdr:row>
      <xdr:rowOff>34528</xdr:rowOff>
    </xdr:to>
    <xdr:sp macro="" textlink="">
      <xdr:nvSpPr>
        <xdr:cNvPr id="79" name="円/楕円 78"/>
        <xdr:cNvSpPr/>
      </xdr:nvSpPr>
      <xdr:spPr bwMode="auto">
        <a:xfrm>
          <a:off x="2857500" y="2723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44705</xdr:rowOff>
    </xdr:from>
    <xdr:ext cx="762000" cy="259045"/>
    <xdr:sp macro="" textlink="">
      <xdr:nvSpPr>
        <xdr:cNvPr id="80" name="テキスト ボックス 79"/>
        <xdr:cNvSpPr txBox="1"/>
      </xdr:nvSpPr>
      <xdr:spPr>
        <a:xfrm>
          <a:off x="2527300" y="2492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111,191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323748</xdr:rowOff>
    </xdr:from>
    <xdr:to>
      <xdr:col>4</xdr:col>
      <xdr:colOff>1117600</xdr:colOff>
      <xdr:row>37</xdr:row>
      <xdr:rowOff>151765</xdr:rowOff>
    </xdr:to>
    <xdr:cxnSp macro="">
      <xdr:nvCxnSpPr>
        <xdr:cNvPr id="108" name="直線コネクタ 107"/>
        <xdr:cNvCxnSpPr/>
      </xdr:nvCxnSpPr>
      <xdr:spPr bwMode="auto">
        <a:xfrm flipV="1">
          <a:off x="5651500" y="6248298"/>
          <a:ext cx="0" cy="1028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123842</xdr:rowOff>
    </xdr:from>
    <xdr:ext cx="762000" cy="259045"/>
    <xdr:sp macro="" textlink="">
      <xdr:nvSpPr>
        <xdr:cNvPr id="109" name="人口1人当たり決算額の推移最小値テキスト445"/>
        <xdr:cNvSpPr txBox="1"/>
      </xdr:nvSpPr>
      <xdr:spPr>
        <a:xfrm>
          <a:off x="5740400" y="7248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-5,300</a:t>
          </a:r>
          <a:endParaRPr kumimoji="1" lang="ja-JP" altLang="en-US" sz="1000" b="1">
            <a:latin typeface="ＭＳ Ｐゴシック"/>
          </a:endParaRPr>
        </a:p>
      </xdr:txBody>
    </xdr:sp>
    <xdr:clientData/>
  </xdr:oneCellAnchor>
  <xdr:twoCellAnchor>
    <xdr:from>
      <xdr:col>4</xdr:col>
      <xdr:colOff>1028700</xdr:colOff>
      <xdr:row>37</xdr:row>
      <xdr:rowOff>151765</xdr:rowOff>
    </xdr:from>
    <xdr:to>
      <xdr:col>5</xdr:col>
      <xdr:colOff>73025</xdr:colOff>
      <xdr:row>37</xdr:row>
      <xdr:rowOff>151765</xdr:rowOff>
    </xdr:to>
    <xdr:cxnSp macro="">
      <xdr:nvCxnSpPr>
        <xdr:cNvPr id="110" name="直線コネクタ 109"/>
        <xdr:cNvCxnSpPr/>
      </xdr:nvCxnSpPr>
      <xdr:spPr bwMode="auto">
        <a:xfrm>
          <a:off x="5562600" y="72764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67225</xdr:rowOff>
    </xdr:from>
    <xdr:ext cx="762000" cy="259045"/>
    <xdr:sp macro="" textlink="">
      <xdr:nvSpPr>
        <xdr:cNvPr id="111" name="人口1人当たり決算額の推移最大値テキスト445"/>
        <xdr:cNvSpPr txBox="1"/>
      </xdr:nvSpPr>
      <xdr:spPr>
        <a:xfrm>
          <a:off x="5740400" y="599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48,672</a:t>
          </a:r>
          <a:endParaRPr kumimoji="1" lang="ja-JP" altLang="en-US" sz="1000" b="1">
            <a:latin typeface="ＭＳ Ｐゴシック"/>
          </a:endParaRPr>
        </a:p>
      </xdr:txBody>
    </xdr:sp>
    <xdr:clientData/>
  </xdr:oneCellAnchor>
  <xdr:twoCellAnchor>
    <xdr:from>
      <xdr:col>4</xdr:col>
      <xdr:colOff>1028700</xdr:colOff>
      <xdr:row>33</xdr:row>
      <xdr:rowOff>323748</xdr:rowOff>
    </xdr:from>
    <xdr:to>
      <xdr:col>5</xdr:col>
      <xdr:colOff>73025</xdr:colOff>
      <xdr:row>33</xdr:row>
      <xdr:rowOff>323748</xdr:rowOff>
    </xdr:to>
    <xdr:cxnSp macro="">
      <xdr:nvCxnSpPr>
        <xdr:cNvPr id="112" name="直線コネクタ 111"/>
        <xdr:cNvCxnSpPr/>
      </xdr:nvCxnSpPr>
      <xdr:spPr bwMode="auto">
        <a:xfrm>
          <a:off x="5562600" y="624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99435</xdr:rowOff>
    </xdr:from>
    <xdr:to>
      <xdr:col>4</xdr:col>
      <xdr:colOff>1117600</xdr:colOff>
      <xdr:row>35</xdr:row>
      <xdr:rowOff>114694</xdr:rowOff>
    </xdr:to>
    <xdr:cxnSp macro="">
      <xdr:nvCxnSpPr>
        <xdr:cNvPr id="113" name="直線コネクタ 112"/>
        <xdr:cNvCxnSpPr/>
      </xdr:nvCxnSpPr>
      <xdr:spPr bwMode="auto">
        <a:xfrm flipV="1">
          <a:off x="5003800" y="6709785"/>
          <a:ext cx="647700" cy="15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105751</xdr:rowOff>
    </xdr:from>
    <xdr:ext cx="762000" cy="259045"/>
    <xdr:sp macro="" textlink="">
      <xdr:nvSpPr>
        <xdr:cNvPr id="114" name="人口1人当たり決算額の推移平均値テキスト445"/>
        <xdr:cNvSpPr txBox="1"/>
      </xdr:nvSpPr>
      <xdr:spPr>
        <a:xfrm>
          <a:off x="5740400" y="6716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133674</xdr:rowOff>
    </xdr:from>
    <xdr:to>
      <xdr:col>5</xdr:col>
      <xdr:colOff>34925</xdr:colOff>
      <xdr:row>35</xdr:row>
      <xdr:rowOff>235274</xdr:rowOff>
    </xdr:to>
    <xdr:sp macro="" textlink="">
      <xdr:nvSpPr>
        <xdr:cNvPr id="115" name="フローチャート : 判断 114"/>
        <xdr:cNvSpPr/>
      </xdr:nvSpPr>
      <xdr:spPr bwMode="auto">
        <a:xfrm>
          <a:off x="56007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114694</xdr:rowOff>
    </xdr:from>
    <xdr:to>
      <xdr:col>4</xdr:col>
      <xdr:colOff>469900</xdr:colOff>
      <xdr:row>35</xdr:row>
      <xdr:rowOff>122162</xdr:rowOff>
    </xdr:to>
    <xdr:cxnSp macro="">
      <xdr:nvCxnSpPr>
        <xdr:cNvPr id="116" name="直線コネクタ 115"/>
        <xdr:cNvCxnSpPr/>
      </xdr:nvCxnSpPr>
      <xdr:spPr bwMode="auto">
        <a:xfrm flipV="1">
          <a:off x="4305300" y="6725044"/>
          <a:ext cx="698500" cy="7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120358</xdr:rowOff>
    </xdr:from>
    <xdr:to>
      <xdr:col>4</xdr:col>
      <xdr:colOff>520700</xdr:colOff>
      <xdr:row>35</xdr:row>
      <xdr:rowOff>221958</xdr:rowOff>
    </xdr:to>
    <xdr:sp macro="" textlink="">
      <xdr:nvSpPr>
        <xdr:cNvPr id="117" name="フローチャート : 判断 116"/>
        <xdr:cNvSpPr/>
      </xdr:nvSpPr>
      <xdr:spPr bwMode="auto">
        <a:xfrm>
          <a:off x="4953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206735</xdr:rowOff>
    </xdr:from>
    <xdr:ext cx="736600" cy="259045"/>
    <xdr:sp macro="" textlink="">
      <xdr:nvSpPr>
        <xdr:cNvPr id="118" name="テキスト ボックス 117"/>
        <xdr:cNvSpPr txBox="1"/>
      </xdr:nvSpPr>
      <xdr:spPr>
        <a:xfrm>
          <a:off x="4622800" y="6817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122162</xdr:rowOff>
    </xdr:from>
    <xdr:to>
      <xdr:col>3</xdr:col>
      <xdr:colOff>904875</xdr:colOff>
      <xdr:row>35</xdr:row>
      <xdr:rowOff>154718</xdr:rowOff>
    </xdr:to>
    <xdr:cxnSp macro="">
      <xdr:nvCxnSpPr>
        <xdr:cNvPr id="119" name="直線コネクタ 118"/>
        <xdr:cNvCxnSpPr/>
      </xdr:nvCxnSpPr>
      <xdr:spPr bwMode="auto">
        <a:xfrm flipV="1">
          <a:off x="3606800" y="6732512"/>
          <a:ext cx="698500" cy="32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81953</xdr:rowOff>
    </xdr:from>
    <xdr:to>
      <xdr:col>3</xdr:col>
      <xdr:colOff>955675</xdr:colOff>
      <xdr:row>35</xdr:row>
      <xdr:rowOff>183553</xdr:rowOff>
    </xdr:to>
    <xdr:sp macro="" textlink="">
      <xdr:nvSpPr>
        <xdr:cNvPr id="120" name="フローチャート : 判断 119"/>
        <xdr:cNvSpPr/>
      </xdr:nvSpPr>
      <xdr:spPr bwMode="auto">
        <a:xfrm>
          <a:off x="4254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168330</xdr:rowOff>
    </xdr:from>
    <xdr:ext cx="762000" cy="259045"/>
    <xdr:sp macro="" textlink="">
      <xdr:nvSpPr>
        <xdr:cNvPr id="121" name="テキスト ボックス 120"/>
        <xdr:cNvSpPr txBox="1"/>
      </xdr:nvSpPr>
      <xdr:spPr>
        <a:xfrm>
          <a:off x="3924300" y="677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138220</xdr:rowOff>
    </xdr:from>
    <xdr:to>
      <xdr:col>3</xdr:col>
      <xdr:colOff>206375</xdr:colOff>
      <xdr:row>35</xdr:row>
      <xdr:rowOff>154718</xdr:rowOff>
    </xdr:to>
    <xdr:cxnSp macro="">
      <xdr:nvCxnSpPr>
        <xdr:cNvPr id="122" name="直線コネクタ 121"/>
        <xdr:cNvCxnSpPr/>
      </xdr:nvCxnSpPr>
      <xdr:spPr bwMode="auto">
        <a:xfrm>
          <a:off x="2908300" y="6748570"/>
          <a:ext cx="698500" cy="16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31070</xdr:rowOff>
    </xdr:from>
    <xdr:to>
      <xdr:col>3</xdr:col>
      <xdr:colOff>257175</xdr:colOff>
      <xdr:row>35</xdr:row>
      <xdr:rowOff>132670</xdr:rowOff>
    </xdr:to>
    <xdr:sp macro="" textlink="">
      <xdr:nvSpPr>
        <xdr:cNvPr id="123" name="フローチャート : 判断 122"/>
        <xdr:cNvSpPr/>
      </xdr:nvSpPr>
      <xdr:spPr bwMode="auto">
        <a:xfrm>
          <a:off x="35560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142848</xdr:rowOff>
    </xdr:from>
    <xdr:ext cx="762000" cy="259045"/>
    <xdr:sp macro="" textlink="">
      <xdr:nvSpPr>
        <xdr:cNvPr id="124" name="テキスト ボックス 123"/>
        <xdr:cNvSpPr txBox="1"/>
      </xdr:nvSpPr>
      <xdr:spPr>
        <a:xfrm>
          <a:off x="3225800" y="641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1695</xdr:rowOff>
    </xdr:from>
    <xdr:to>
      <xdr:col>2</xdr:col>
      <xdr:colOff>692150</xdr:colOff>
      <xdr:row>35</xdr:row>
      <xdr:rowOff>103295</xdr:rowOff>
    </xdr:to>
    <xdr:sp macro="" textlink="">
      <xdr:nvSpPr>
        <xdr:cNvPr id="125" name="フローチャート : 判断 124"/>
        <xdr:cNvSpPr/>
      </xdr:nvSpPr>
      <xdr:spPr bwMode="auto">
        <a:xfrm>
          <a:off x="2857500" y="6612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113473</xdr:rowOff>
    </xdr:from>
    <xdr:ext cx="762000" cy="259045"/>
    <xdr:sp macro="" textlink="">
      <xdr:nvSpPr>
        <xdr:cNvPr id="126" name="テキスト ボックス 125"/>
        <xdr:cNvSpPr txBox="1"/>
      </xdr:nvSpPr>
      <xdr:spPr>
        <a:xfrm>
          <a:off x="2527300" y="638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48635</xdr:rowOff>
    </xdr:from>
    <xdr:to>
      <xdr:col>5</xdr:col>
      <xdr:colOff>34925</xdr:colOff>
      <xdr:row>35</xdr:row>
      <xdr:rowOff>150235</xdr:rowOff>
    </xdr:to>
    <xdr:sp macro="" textlink="">
      <xdr:nvSpPr>
        <xdr:cNvPr id="132" name="円/楕円 131"/>
        <xdr:cNvSpPr/>
      </xdr:nvSpPr>
      <xdr:spPr bwMode="auto">
        <a:xfrm>
          <a:off x="5600700" y="6658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236612</xdr:rowOff>
    </xdr:from>
    <xdr:ext cx="762000" cy="259045"/>
    <xdr:sp macro="" textlink="">
      <xdr:nvSpPr>
        <xdr:cNvPr id="133" name="人口1人当たり決算額の推移該当値テキスト445"/>
        <xdr:cNvSpPr txBox="1"/>
      </xdr:nvSpPr>
      <xdr:spPr>
        <a:xfrm>
          <a:off x="5740400" y="650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24,447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63894</xdr:rowOff>
    </xdr:from>
    <xdr:to>
      <xdr:col>4</xdr:col>
      <xdr:colOff>520700</xdr:colOff>
      <xdr:row>35</xdr:row>
      <xdr:rowOff>165494</xdr:rowOff>
    </xdr:to>
    <xdr:sp macro="" textlink="">
      <xdr:nvSpPr>
        <xdr:cNvPr id="134" name="円/楕円 133"/>
        <xdr:cNvSpPr/>
      </xdr:nvSpPr>
      <xdr:spPr bwMode="auto">
        <a:xfrm>
          <a:off x="4953000" y="6674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175671</xdr:rowOff>
    </xdr:from>
    <xdr:ext cx="736600" cy="259045"/>
    <xdr:sp macro="" textlink="">
      <xdr:nvSpPr>
        <xdr:cNvPr id="135" name="テキスト ボックス 134"/>
        <xdr:cNvSpPr txBox="1"/>
      </xdr:nvSpPr>
      <xdr:spPr>
        <a:xfrm>
          <a:off x="4622800" y="6443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23,646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71362</xdr:rowOff>
    </xdr:from>
    <xdr:to>
      <xdr:col>3</xdr:col>
      <xdr:colOff>955675</xdr:colOff>
      <xdr:row>35</xdr:row>
      <xdr:rowOff>172962</xdr:rowOff>
    </xdr:to>
    <xdr:sp macro="" textlink="">
      <xdr:nvSpPr>
        <xdr:cNvPr id="136" name="円/楕円 135"/>
        <xdr:cNvSpPr/>
      </xdr:nvSpPr>
      <xdr:spPr bwMode="auto">
        <a:xfrm>
          <a:off x="4254500" y="6681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183139</xdr:rowOff>
    </xdr:from>
    <xdr:ext cx="762000" cy="259045"/>
    <xdr:sp macro="" textlink="">
      <xdr:nvSpPr>
        <xdr:cNvPr id="137" name="テキスト ボックス 136"/>
        <xdr:cNvSpPr txBox="1"/>
      </xdr:nvSpPr>
      <xdr:spPr>
        <a:xfrm>
          <a:off x="3924300" y="645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23,254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103918</xdr:rowOff>
    </xdr:from>
    <xdr:to>
      <xdr:col>3</xdr:col>
      <xdr:colOff>257175</xdr:colOff>
      <xdr:row>35</xdr:row>
      <xdr:rowOff>205518</xdr:rowOff>
    </xdr:to>
    <xdr:sp macro="" textlink="">
      <xdr:nvSpPr>
        <xdr:cNvPr id="138" name="円/楕円 137"/>
        <xdr:cNvSpPr/>
      </xdr:nvSpPr>
      <xdr:spPr bwMode="auto">
        <a:xfrm>
          <a:off x="3556000" y="6714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190295</xdr:rowOff>
    </xdr:from>
    <xdr:ext cx="762000" cy="259045"/>
    <xdr:sp macro="" textlink="">
      <xdr:nvSpPr>
        <xdr:cNvPr id="139" name="テキスト ボックス 138"/>
        <xdr:cNvSpPr txBox="1"/>
      </xdr:nvSpPr>
      <xdr:spPr>
        <a:xfrm>
          <a:off x="3225800" y="680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21,545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87420</xdr:rowOff>
    </xdr:from>
    <xdr:to>
      <xdr:col>2</xdr:col>
      <xdr:colOff>692150</xdr:colOff>
      <xdr:row>35</xdr:row>
      <xdr:rowOff>189020</xdr:rowOff>
    </xdr:to>
    <xdr:sp macro="" textlink="">
      <xdr:nvSpPr>
        <xdr:cNvPr id="140" name="円/楕円 139"/>
        <xdr:cNvSpPr/>
      </xdr:nvSpPr>
      <xdr:spPr bwMode="auto">
        <a:xfrm>
          <a:off x="2857500" y="6697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173797</xdr:rowOff>
    </xdr:from>
    <xdr:ext cx="762000" cy="259045"/>
    <xdr:sp macro="" textlink="">
      <xdr:nvSpPr>
        <xdr:cNvPr id="141" name="テキスト ボックス 140"/>
        <xdr:cNvSpPr txBox="1"/>
      </xdr:nvSpPr>
      <xdr:spPr>
        <a:xfrm>
          <a:off x="2527300" y="678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22,411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和歌山県串本町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17,008
16,951
135.67
10,130,355
9,780,387
243,923
6,119,623
13,103,342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72.4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34593</xdr:rowOff>
    </xdr:from>
    <xdr:to>
      <xdr:col>6</xdr:col>
      <xdr:colOff>510540</xdr:colOff>
      <xdr:row>39</xdr:row>
      <xdr:rowOff>100267</xdr:rowOff>
    </xdr:to>
    <xdr:cxnSp macro="">
      <xdr:nvCxnSpPr>
        <xdr:cNvPr id="58" name="直線コネクタ 57"/>
        <xdr:cNvCxnSpPr/>
      </xdr:nvCxnSpPr>
      <xdr:spPr>
        <a:xfrm flipV="1">
          <a:off x="4633595" y="5178093"/>
          <a:ext cx="1270" cy="1608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104094</xdr:rowOff>
    </xdr:from>
    <xdr:ext cx="534377" cy="259045"/>
    <xdr:sp macro="" textlink="">
      <xdr:nvSpPr>
        <xdr:cNvPr id="59" name="人件費最小値テキスト"/>
        <xdr:cNvSpPr txBox="1"/>
      </xdr:nvSpPr>
      <xdr:spPr>
        <a:xfrm>
          <a:off x="4686300" y="67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39,915</a:t>
          </a:r>
          <a:endParaRPr kumimoji="1" lang="ja-JP" altLang="en-US" sz="1000" b="1">
            <a:latin typeface="ＭＳ Ｐゴシック"/>
          </a:endParaRPr>
        </a:p>
      </xdr:txBody>
    </xdr:sp>
    <xdr:clientData/>
  </xdr:oneCellAnchor>
  <xdr:twoCellAnchor>
    <xdr:from>
      <xdr:col>6</xdr:col>
      <xdr:colOff>422275</xdr:colOff>
      <xdr:row>39</xdr:row>
      <xdr:rowOff>100267</xdr:rowOff>
    </xdr:from>
    <xdr:to>
      <xdr:col>6</xdr:col>
      <xdr:colOff>600075</xdr:colOff>
      <xdr:row>39</xdr:row>
      <xdr:rowOff>100267</xdr:rowOff>
    </xdr:to>
    <xdr:cxnSp macro="">
      <xdr:nvCxnSpPr>
        <xdr:cNvPr id="60" name="直線コネクタ 59"/>
        <xdr:cNvCxnSpPr/>
      </xdr:nvCxnSpPr>
      <xdr:spPr>
        <a:xfrm>
          <a:off x="4546600" y="678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152720</xdr:rowOff>
    </xdr:from>
    <xdr:ext cx="599010" cy="259045"/>
    <xdr:sp macro="" textlink="">
      <xdr:nvSpPr>
        <xdr:cNvPr id="61" name="人件費最大値テキスト"/>
        <xdr:cNvSpPr txBox="1"/>
      </xdr:nvSpPr>
      <xdr:spPr>
        <a:xfrm>
          <a:off x="4686300" y="495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138,437</a:t>
          </a:r>
          <a:endParaRPr kumimoji="1" lang="ja-JP" altLang="en-US" sz="1000" b="1">
            <a:latin typeface="ＭＳ Ｐゴシック"/>
          </a:endParaRPr>
        </a:p>
      </xdr:txBody>
    </xdr:sp>
    <xdr:clientData/>
  </xdr:oneCellAnchor>
  <xdr:twoCellAnchor>
    <xdr:from>
      <xdr:col>6</xdr:col>
      <xdr:colOff>422275</xdr:colOff>
      <xdr:row>30</xdr:row>
      <xdr:rowOff>34593</xdr:rowOff>
    </xdr:from>
    <xdr:to>
      <xdr:col>6</xdr:col>
      <xdr:colOff>600075</xdr:colOff>
      <xdr:row>30</xdr:row>
      <xdr:rowOff>34593</xdr:rowOff>
    </xdr:to>
    <xdr:cxnSp macro="">
      <xdr:nvCxnSpPr>
        <xdr:cNvPr id="62" name="直線コネクタ 61"/>
        <xdr:cNvCxnSpPr/>
      </xdr:nvCxnSpPr>
      <xdr:spPr>
        <a:xfrm>
          <a:off x="4546600" y="517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12060</xdr:rowOff>
    </xdr:from>
    <xdr:to>
      <xdr:col>6</xdr:col>
      <xdr:colOff>511175</xdr:colOff>
      <xdr:row>33</xdr:row>
      <xdr:rowOff>43296</xdr:rowOff>
    </xdr:to>
    <xdr:cxnSp macro="">
      <xdr:nvCxnSpPr>
        <xdr:cNvPr id="63" name="直線コネクタ 62"/>
        <xdr:cNvCxnSpPr/>
      </xdr:nvCxnSpPr>
      <xdr:spPr>
        <a:xfrm flipV="1">
          <a:off x="3797300" y="5669910"/>
          <a:ext cx="838200" cy="3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66331</xdr:rowOff>
    </xdr:from>
    <xdr:ext cx="534377" cy="259045"/>
    <xdr:sp macro="" textlink="">
      <xdr:nvSpPr>
        <xdr:cNvPr id="64" name="人件費平均値テキスト"/>
        <xdr:cNvSpPr txBox="1"/>
      </xdr:nvSpPr>
      <xdr:spPr>
        <a:xfrm>
          <a:off x="4686300" y="6067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79,561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87904</xdr:rowOff>
    </xdr:from>
    <xdr:to>
      <xdr:col>6</xdr:col>
      <xdr:colOff>561975</xdr:colOff>
      <xdr:row>36</xdr:row>
      <xdr:rowOff>18054</xdr:rowOff>
    </xdr:to>
    <xdr:sp macro="" textlink="">
      <xdr:nvSpPr>
        <xdr:cNvPr id="65" name="フローチャート : 判断 64"/>
        <xdr:cNvSpPr/>
      </xdr:nvSpPr>
      <xdr:spPr>
        <a:xfrm>
          <a:off x="45847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43296</xdr:rowOff>
    </xdr:from>
    <xdr:to>
      <xdr:col>5</xdr:col>
      <xdr:colOff>358775</xdr:colOff>
      <xdr:row>33</xdr:row>
      <xdr:rowOff>54399</xdr:rowOff>
    </xdr:to>
    <xdr:cxnSp macro="">
      <xdr:nvCxnSpPr>
        <xdr:cNvPr id="66" name="直線コネクタ 65"/>
        <xdr:cNvCxnSpPr/>
      </xdr:nvCxnSpPr>
      <xdr:spPr>
        <a:xfrm flipV="1">
          <a:off x="2908300" y="5701146"/>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79478</xdr:rowOff>
    </xdr:from>
    <xdr:to>
      <xdr:col>5</xdr:col>
      <xdr:colOff>409575</xdr:colOff>
      <xdr:row>36</xdr:row>
      <xdr:rowOff>9628</xdr:rowOff>
    </xdr:to>
    <xdr:sp macro="" textlink="">
      <xdr:nvSpPr>
        <xdr:cNvPr id="67" name="フローチャート : 判断 66"/>
        <xdr:cNvSpPr/>
      </xdr:nvSpPr>
      <xdr:spPr>
        <a:xfrm>
          <a:off x="3746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755</xdr:rowOff>
    </xdr:from>
    <xdr:ext cx="534377" cy="259045"/>
    <xdr:sp macro="" textlink="">
      <xdr:nvSpPr>
        <xdr:cNvPr id="68" name="テキスト ボックス 67"/>
        <xdr:cNvSpPr txBox="1"/>
      </xdr:nvSpPr>
      <xdr:spPr>
        <a:xfrm>
          <a:off x="3530111" y="617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54399</xdr:rowOff>
    </xdr:from>
    <xdr:to>
      <xdr:col>4</xdr:col>
      <xdr:colOff>155575</xdr:colOff>
      <xdr:row>33</xdr:row>
      <xdr:rowOff>90176</xdr:rowOff>
    </xdr:to>
    <xdr:cxnSp macro="">
      <xdr:nvCxnSpPr>
        <xdr:cNvPr id="69" name="直線コネクタ 68"/>
        <xdr:cNvCxnSpPr/>
      </xdr:nvCxnSpPr>
      <xdr:spPr>
        <a:xfrm flipV="1">
          <a:off x="2019300" y="5712249"/>
          <a:ext cx="889000" cy="3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116675</xdr:rowOff>
    </xdr:from>
    <xdr:to>
      <xdr:col>4</xdr:col>
      <xdr:colOff>206375</xdr:colOff>
      <xdr:row>36</xdr:row>
      <xdr:rowOff>46825</xdr:rowOff>
    </xdr:to>
    <xdr:sp macro="" textlink="">
      <xdr:nvSpPr>
        <xdr:cNvPr id="70" name="フローチャート : 判断 69"/>
        <xdr:cNvSpPr/>
      </xdr:nvSpPr>
      <xdr:spPr>
        <a:xfrm>
          <a:off x="2857500" y="61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37952</xdr:rowOff>
    </xdr:from>
    <xdr:ext cx="534377" cy="259045"/>
    <xdr:sp macro="" textlink="">
      <xdr:nvSpPr>
        <xdr:cNvPr id="71" name="テキスト ボックス 70"/>
        <xdr:cNvSpPr txBox="1"/>
      </xdr:nvSpPr>
      <xdr:spPr>
        <a:xfrm>
          <a:off x="2641111" y="62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32176</xdr:rowOff>
    </xdr:from>
    <xdr:to>
      <xdr:col>2</xdr:col>
      <xdr:colOff>638175</xdr:colOff>
      <xdr:row>33</xdr:row>
      <xdr:rowOff>90176</xdr:rowOff>
    </xdr:to>
    <xdr:cxnSp macro="">
      <xdr:nvCxnSpPr>
        <xdr:cNvPr id="72" name="直線コネクタ 71"/>
        <xdr:cNvCxnSpPr/>
      </xdr:nvCxnSpPr>
      <xdr:spPr>
        <a:xfrm>
          <a:off x="1130300" y="5690026"/>
          <a:ext cx="889000" cy="5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129999</xdr:rowOff>
    </xdr:from>
    <xdr:to>
      <xdr:col>3</xdr:col>
      <xdr:colOff>3175</xdr:colOff>
      <xdr:row>36</xdr:row>
      <xdr:rowOff>60149</xdr:rowOff>
    </xdr:to>
    <xdr:sp macro="" textlink="">
      <xdr:nvSpPr>
        <xdr:cNvPr id="73" name="フローチャート : 判断 72"/>
        <xdr:cNvSpPr/>
      </xdr:nvSpPr>
      <xdr:spPr>
        <a:xfrm>
          <a:off x="1968500" y="613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51276</xdr:rowOff>
    </xdr:from>
    <xdr:ext cx="534377" cy="259045"/>
    <xdr:sp macro="" textlink="">
      <xdr:nvSpPr>
        <xdr:cNvPr id="74" name="テキスト ボックス 73"/>
        <xdr:cNvSpPr txBox="1"/>
      </xdr:nvSpPr>
      <xdr:spPr>
        <a:xfrm>
          <a:off x="1752111" y="622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96493</xdr:rowOff>
    </xdr:from>
    <xdr:to>
      <xdr:col>1</xdr:col>
      <xdr:colOff>485775</xdr:colOff>
      <xdr:row>36</xdr:row>
      <xdr:rowOff>26643</xdr:rowOff>
    </xdr:to>
    <xdr:sp macro="" textlink="">
      <xdr:nvSpPr>
        <xdr:cNvPr id="75" name="フローチャート : 判断 74"/>
        <xdr:cNvSpPr/>
      </xdr:nvSpPr>
      <xdr:spPr>
        <a:xfrm>
          <a:off x="1079500" y="60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17770</xdr:rowOff>
    </xdr:from>
    <xdr:ext cx="534377" cy="259045"/>
    <xdr:sp macro="" textlink="">
      <xdr:nvSpPr>
        <xdr:cNvPr id="76" name="テキスト ボックス 75"/>
        <xdr:cNvSpPr txBox="1"/>
      </xdr:nvSpPr>
      <xdr:spPr>
        <a:xfrm>
          <a:off x="863111" y="618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132710</xdr:rowOff>
    </xdr:from>
    <xdr:to>
      <xdr:col>6</xdr:col>
      <xdr:colOff>561975</xdr:colOff>
      <xdr:row>33</xdr:row>
      <xdr:rowOff>62860</xdr:rowOff>
    </xdr:to>
    <xdr:sp macro="" textlink="">
      <xdr:nvSpPr>
        <xdr:cNvPr id="82" name="円/楕円 81"/>
        <xdr:cNvSpPr/>
      </xdr:nvSpPr>
      <xdr:spPr>
        <a:xfrm>
          <a:off x="4584700" y="561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155587</xdr:rowOff>
    </xdr:from>
    <xdr:ext cx="599010" cy="259045"/>
    <xdr:sp macro="" textlink="">
      <xdr:nvSpPr>
        <xdr:cNvPr id="83" name="人件費該当値テキスト"/>
        <xdr:cNvSpPr txBox="1"/>
      </xdr:nvSpPr>
      <xdr:spPr>
        <a:xfrm>
          <a:off x="4686300" y="5470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108,317</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163946</xdr:rowOff>
    </xdr:from>
    <xdr:to>
      <xdr:col>5</xdr:col>
      <xdr:colOff>409575</xdr:colOff>
      <xdr:row>33</xdr:row>
      <xdr:rowOff>94096</xdr:rowOff>
    </xdr:to>
    <xdr:sp macro="" textlink="">
      <xdr:nvSpPr>
        <xdr:cNvPr id="84" name="円/楕円 83"/>
        <xdr:cNvSpPr/>
      </xdr:nvSpPr>
      <xdr:spPr>
        <a:xfrm>
          <a:off x="3746500" y="565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31</xdr:row>
      <xdr:rowOff>110623</xdr:rowOff>
    </xdr:from>
    <xdr:ext cx="599010" cy="259045"/>
    <xdr:sp macro="" textlink="">
      <xdr:nvSpPr>
        <xdr:cNvPr id="85" name="テキスト ボックス 84"/>
        <xdr:cNvSpPr txBox="1"/>
      </xdr:nvSpPr>
      <xdr:spPr>
        <a:xfrm>
          <a:off x="3497794" y="542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106,404</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3599</xdr:rowOff>
    </xdr:from>
    <xdr:to>
      <xdr:col>4</xdr:col>
      <xdr:colOff>206375</xdr:colOff>
      <xdr:row>33</xdr:row>
      <xdr:rowOff>105199</xdr:rowOff>
    </xdr:to>
    <xdr:sp macro="" textlink="">
      <xdr:nvSpPr>
        <xdr:cNvPr id="86" name="円/楕円 85"/>
        <xdr:cNvSpPr/>
      </xdr:nvSpPr>
      <xdr:spPr>
        <a:xfrm>
          <a:off x="2857500" y="566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31</xdr:row>
      <xdr:rowOff>121726</xdr:rowOff>
    </xdr:from>
    <xdr:ext cx="599010" cy="259045"/>
    <xdr:sp macro="" textlink="">
      <xdr:nvSpPr>
        <xdr:cNvPr id="87" name="テキスト ボックス 86"/>
        <xdr:cNvSpPr txBox="1"/>
      </xdr:nvSpPr>
      <xdr:spPr>
        <a:xfrm>
          <a:off x="2608794" y="5436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105,724</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39376</xdr:rowOff>
    </xdr:from>
    <xdr:to>
      <xdr:col>3</xdr:col>
      <xdr:colOff>3175</xdr:colOff>
      <xdr:row>33</xdr:row>
      <xdr:rowOff>140976</xdr:rowOff>
    </xdr:to>
    <xdr:sp macro="" textlink="">
      <xdr:nvSpPr>
        <xdr:cNvPr id="88" name="円/楕円 87"/>
        <xdr:cNvSpPr/>
      </xdr:nvSpPr>
      <xdr:spPr>
        <a:xfrm>
          <a:off x="1968500" y="569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157503</xdr:rowOff>
    </xdr:from>
    <xdr:ext cx="599010" cy="259045"/>
    <xdr:sp macro="" textlink="">
      <xdr:nvSpPr>
        <xdr:cNvPr id="89" name="テキスト ボックス 88"/>
        <xdr:cNvSpPr txBox="1"/>
      </xdr:nvSpPr>
      <xdr:spPr>
        <a:xfrm>
          <a:off x="1719794" y="5472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103,533</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152826</xdr:rowOff>
    </xdr:from>
    <xdr:to>
      <xdr:col>1</xdr:col>
      <xdr:colOff>485775</xdr:colOff>
      <xdr:row>33</xdr:row>
      <xdr:rowOff>82976</xdr:rowOff>
    </xdr:to>
    <xdr:sp macro="" textlink="">
      <xdr:nvSpPr>
        <xdr:cNvPr id="90" name="円/楕円 89"/>
        <xdr:cNvSpPr/>
      </xdr:nvSpPr>
      <xdr:spPr>
        <a:xfrm>
          <a:off x="1079500" y="563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99503</xdr:rowOff>
    </xdr:from>
    <xdr:ext cx="599010" cy="259045"/>
    <xdr:sp macro="" textlink="">
      <xdr:nvSpPr>
        <xdr:cNvPr id="91" name="テキスト ボックス 90"/>
        <xdr:cNvSpPr txBox="1"/>
      </xdr:nvSpPr>
      <xdr:spPr>
        <a:xfrm>
          <a:off x="830794" y="5414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107,085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145407</xdr:rowOff>
    </xdr:from>
    <xdr:to>
      <xdr:col>6</xdr:col>
      <xdr:colOff>510540</xdr:colOff>
      <xdr:row>59</xdr:row>
      <xdr:rowOff>84524</xdr:rowOff>
    </xdr:to>
    <xdr:cxnSp macro="">
      <xdr:nvCxnSpPr>
        <xdr:cNvPr id="116" name="直線コネクタ 115"/>
        <xdr:cNvCxnSpPr/>
      </xdr:nvCxnSpPr>
      <xdr:spPr>
        <a:xfrm flipV="1">
          <a:off x="4633595" y="8717907"/>
          <a:ext cx="1270" cy="1482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88351</xdr:rowOff>
    </xdr:from>
    <xdr:ext cx="534377" cy="259045"/>
    <xdr:sp macro="" textlink="">
      <xdr:nvSpPr>
        <xdr:cNvPr id="117" name="物件費最小値テキスト"/>
        <xdr:cNvSpPr txBox="1"/>
      </xdr:nvSpPr>
      <xdr:spPr>
        <a:xfrm>
          <a:off x="4686300" y="1020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44,741</a:t>
          </a:r>
          <a:endParaRPr kumimoji="1" lang="ja-JP" altLang="en-US" sz="1000" b="1">
            <a:latin typeface="ＭＳ Ｐゴシック"/>
          </a:endParaRPr>
        </a:p>
      </xdr:txBody>
    </xdr:sp>
    <xdr:clientData/>
  </xdr:oneCellAnchor>
  <xdr:twoCellAnchor>
    <xdr:from>
      <xdr:col>6</xdr:col>
      <xdr:colOff>422275</xdr:colOff>
      <xdr:row>59</xdr:row>
      <xdr:rowOff>84524</xdr:rowOff>
    </xdr:from>
    <xdr:to>
      <xdr:col>6</xdr:col>
      <xdr:colOff>600075</xdr:colOff>
      <xdr:row>59</xdr:row>
      <xdr:rowOff>84524</xdr:rowOff>
    </xdr:to>
    <xdr:cxnSp macro="">
      <xdr:nvCxnSpPr>
        <xdr:cNvPr id="118" name="直線コネクタ 117"/>
        <xdr:cNvCxnSpPr/>
      </xdr:nvCxnSpPr>
      <xdr:spPr>
        <a:xfrm>
          <a:off x="4546600" y="1020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92084</xdr:rowOff>
    </xdr:from>
    <xdr:ext cx="599010" cy="259045"/>
    <xdr:sp macro="" textlink="">
      <xdr:nvSpPr>
        <xdr:cNvPr id="119" name="物件費最大値テキスト"/>
        <xdr:cNvSpPr txBox="1"/>
      </xdr:nvSpPr>
      <xdr:spPr>
        <a:xfrm>
          <a:off x="4686300" y="849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239,251</a:t>
          </a:r>
          <a:endParaRPr kumimoji="1" lang="ja-JP" altLang="en-US" sz="1000" b="1">
            <a:latin typeface="ＭＳ Ｐゴシック"/>
          </a:endParaRPr>
        </a:p>
      </xdr:txBody>
    </xdr:sp>
    <xdr:clientData/>
  </xdr:oneCellAnchor>
  <xdr:twoCellAnchor>
    <xdr:from>
      <xdr:col>6</xdr:col>
      <xdr:colOff>422275</xdr:colOff>
      <xdr:row>50</xdr:row>
      <xdr:rowOff>145407</xdr:rowOff>
    </xdr:from>
    <xdr:to>
      <xdr:col>6</xdr:col>
      <xdr:colOff>600075</xdr:colOff>
      <xdr:row>50</xdr:row>
      <xdr:rowOff>145407</xdr:rowOff>
    </xdr:to>
    <xdr:cxnSp macro="">
      <xdr:nvCxnSpPr>
        <xdr:cNvPr id="120" name="直線コネクタ 119"/>
        <xdr:cNvCxnSpPr/>
      </xdr:nvCxnSpPr>
      <xdr:spPr>
        <a:xfrm>
          <a:off x="4546600" y="8717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18618</xdr:rowOff>
    </xdr:from>
    <xdr:to>
      <xdr:col>6</xdr:col>
      <xdr:colOff>511175</xdr:colOff>
      <xdr:row>57</xdr:row>
      <xdr:rowOff>61915</xdr:rowOff>
    </xdr:to>
    <xdr:cxnSp macro="">
      <xdr:nvCxnSpPr>
        <xdr:cNvPr id="121" name="直線コネクタ 120"/>
        <xdr:cNvCxnSpPr/>
      </xdr:nvCxnSpPr>
      <xdr:spPr>
        <a:xfrm flipV="1">
          <a:off x="3797300" y="9791268"/>
          <a:ext cx="838200" cy="4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110890</xdr:rowOff>
    </xdr:from>
    <xdr:ext cx="534377" cy="259045"/>
    <xdr:sp macro="" textlink="">
      <xdr:nvSpPr>
        <xdr:cNvPr id="122" name="物件費平均値テキスト"/>
        <xdr:cNvSpPr txBox="1"/>
      </xdr:nvSpPr>
      <xdr:spPr>
        <a:xfrm>
          <a:off x="4686300" y="9883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76,783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132463</xdr:rowOff>
    </xdr:from>
    <xdr:to>
      <xdr:col>6</xdr:col>
      <xdr:colOff>561975</xdr:colOff>
      <xdr:row>58</xdr:row>
      <xdr:rowOff>62613</xdr:rowOff>
    </xdr:to>
    <xdr:sp macro="" textlink="">
      <xdr:nvSpPr>
        <xdr:cNvPr id="123" name="フローチャート : 判断 122"/>
        <xdr:cNvSpPr/>
      </xdr:nvSpPr>
      <xdr:spPr>
        <a:xfrm>
          <a:off x="4584700" y="990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61915</xdr:rowOff>
    </xdr:from>
    <xdr:to>
      <xdr:col>5</xdr:col>
      <xdr:colOff>358775</xdr:colOff>
      <xdr:row>57</xdr:row>
      <xdr:rowOff>124239</xdr:rowOff>
    </xdr:to>
    <xdr:cxnSp macro="">
      <xdr:nvCxnSpPr>
        <xdr:cNvPr id="124" name="直線コネクタ 123"/>
        <xdr:cNvCxnSpPr/>
      </xdr:nvCxnSpPr>
      <xdr:spPr>
        <a:xfrm flipV="1">
          <a:off x="2908300" y="9834565"/>
          <a:ext cx="889000" cy="6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10536</xdr:rowOff>
    </xdr:from>
    <xdr:to>
      <xdr:col>5</xdr:col>
      <xdr:colOff>409575</xdr:colOff>
      <xdr:row>58</xdr:row>
      <xdr:rowOff>112136</xdr:rowOff>
    </xdr:to>
    <xdr:sp macro="" textlink="">
      <xdr:nvSpPr>
        <xdr:cNvPr id="125" name="フローチャート : 判断 124"/>
        <xdr:cNvSpPr/>
      </xdr:nvSpPr>
      <xdr:spPr>
        <a:xfrm>
          <a:off x="3746500" y="995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103263</xdr:rowOff>
    </xdr:from>
    <xdr:ext cx="534377" cy="259045"/>
    <xdr:sp macro="" textlink="">
      <xdr:nvSpPr>
        <xdr:cNvPr id="126" name="テキスト ボックス 125"/>
        <xdr:cNvSpPr txBox="1"/>
      </xdr:nvSpPr>
      <xdr:spPr>
        <a:xfrm>
          <a:off x="3530111" y="1004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124239</xdr:rowOff>
    </xdr:from>
    <xdr:to>
      <xdr:col>4</xdr:col>
      <xdr:colOff>155575</xdr:colOff>
      <xdr:row>58</xdr:row>
      <xdr:rowOff>63424</xdr:rowOff>
    </xdr:to>
    <xdr:cxnSp macro="">
      <xdr:nvCxnSpPr>
        <xdr:cNvPr id="127" name="直線コネクタ 126"/>
        <xdr:cNvCxnSpPr/>
      </xdr:nvCxnSpPr>
      <xdr:spPr>
        <a:xfrm flipV="1">
          <a:off x="2019300" y="9896889"/>
          <a:ext cx="889000" cy="11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7420</xdr:rowOff>
    </xdr:from>
    <xdr:to>
      <xdr:col>4</xdr:col>
      <xdr:colOff>206375</xdr:colOff>
      <xdr:row>58</xdr:row>
      <xdr:rowOff>109020</xdr:rowOff>
    </xdr:to>
    <xdr:sp macro="" textlink="">
      <xdr:nvSpPr>
        <xdr:cNvPr id="128" name="フローチャート : 判断 127"/>
        <xdr:cNvSpPr/>
      </xdr:nvSpPr>
      <xdr:spPr>
        <a:xfrm>
          <a:off x="2857500" y="99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100147</xdr:rowOff>
    </xdr:from>
    <xdr:ext cx="534377" cy="259045"/>
    <xdr:sp macro="" textlink="">
      <xdr:nvSpPr>
        <xdr:cNvPr id="129" name="テキスト ボックス 128"/>
        <xdr:cNvSpPr txBox="1"/>
      </xdr:nvSpPr>
      <xdr:spPr>
        <a:xfrm>
          <a:off x="2641111" y="1004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63424</xdr:rowOff>
    </xdr:from>
    <xdr:to>
      <xdr:col>2</xdr:col>
      <xdr:colOff>638175</xdr:colOff>
      <xdr:row>58</xdr:row>
      <xdr:rowOff>89499</xdr:rowOff>
    </xdr:to>
    <xdr:cxnSp macro="">
      <xdr:nvCxnSpPr>
        <xdr:cNvPr id="130" name="直線コネクタ 129"/>
        <xdr:cNvCxnSpPr/>
      </xdr:nvCxnSpPr>
      <xdr:spPr>
        <a:xfrm flipV="1">
          <a:off x="1130300" y="10007524"/>
          <a:ext cx="889000" cy="2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70582</xdr:rowOff>
    </xdr:from>
    <xdr:to>
      <xdr:col>3</xdr:col>
      <xdr:colOff>3175</xdr:colOff>
      <xdr:row>59</xdr:row>
      <xdr:rowOff>732</xdr:rowOff>
    </xdr:to>
    <xdr:sp macro="" textlink="">
      <xdr:nvSpPr>
        <xdr:cNvPr id="131" name="フローチャート : 判断 130"/>
        <xdr:cNvSpPr/>
      </xdr:nvSpPr>
      <xdr:spPr>
        <a:xfrm>
          <a:off x="1968500" y="1001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163309</xdr:rowOff>
    </xdr:from>
    <xdr:ext cx="534377" cy="259045"/>
    <xdr:sp macro="" textlink="">
      <xdr:nvSpPr>
        <xdr:cNvPr id="132" name="テキスト ボックス 131"/>
        <xdr:cNvSpPr txBox="1"/>
      </xdr:nvSpPr>
      <xdr:spPr>
        <a:xfrm>
          <a:off x="1752111" y="1010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63236</xdr:rowOff>
    </xdr:from>
    <xdr:to>
      <xdr:col>1</xdr:col>
      <xdr:colOff>485775</xdr:colOff>
      <xdr:row>58</xdr:row>
      <xdr:rowOff>164836</xdr:rowOff>
    </xdr:to>
    <xdr:sp macro="" textlink="">
      <xdr:nvSpPr>
        <xdr:cNvPr id="133" name="フローチャート : 判断 132"/>
        <xdr:cNvSpPr/>
      </xdr:nvSpPr>
      <xdr:spPr>
        <a:xfrm>
          <a:off x="1079500" y="1000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155963</xdr:rowOff>
    </xdr:from>
    <xdr:ext cx="534377" cy="259045"/>
    <xdr:sp macro="" textlink="">
      <xdr:nvSpPr>
        <xdr:cNvPr id="134" name="テキスト ボックス 133"/>
        <xdr:cNvSpPr txBox="1"/>
      </xdr:nvSpPr>
      <xdr:spPr>
        <a:xfrm>
          <a:off x="863111" y="1010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139268</xdr:rowOff>
    </xdr:from>
    <xdr:to>
      <xdr:col>6</xdr:col>
      <xdr:colOff>561975</xdr:colOff>
      <xdr:row>57</xdr:row>
      <xdr:rowOff>69418</xdr:rowOff>
    </xdr:to>
    <xdr:sp macro="" textlink="">
      <xdr:nvSpPr>
        <xdr:cNvPr id="140" name="円/楕円 139"/>
        <xdr:cNvSpPr/>
      </xdr:nvSpPr>
      <xdr:spPr>
        <a:xfrm>
          <a:off x="4584700" y="974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162145</xdr:rowOff>
    </xdr:from>
    <xdr:ext cx="534377" cy="259045"/>
    <xdr:sp macro="" textlink="">
      <xdr:nvSpPr>
        <xdr:cNvPr id="141" name="物件費該当値テキスト"/>
        <xdr:cNvSpPr txBox="1"/>
      </xdr:nvSpPr>
      <xdr:spPr>
        <a:xfrm>
          <a:off x="4686300" y="959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98,390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11115</xdr:rowOff>
    </xdr:from>
    <xdr:to>
      <xdr:col>5</xdr:col>
      <xdr:colOff>409575</xdr:colOff>
      <xdr:row>57</xdr:row>
      <xdr:rowOff>112715</xdr:rowOff>
    </xdr:to>
    <xdr:sp macro="" textlink="">
      <xdr:nvSpPr>
        <xdr:cNvPr id="142" name="円/楕円 141"/>
        <xdr:cNvSpPr/>
      </xdr:nvSpPr>
      <xdr:spPr>
        <a:xfrm>
          <a:off x="3746500" y="978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129242</xdr:rowOff>
    </xdr:from>
    <xdr:ext cx="534377" cy="259045"/>
    <xdr:sp macro="" textlink="">
      <xdr:nvSpPr>
        <xdr:cNvPr id="143" name="テキスト ボックス 142"/>
        <xdr:cNvSpPr txBox="1"/>
      </xdr:nvSpPr>
      <xdr:spPr>
        <a:xfrm>
          <a:off x="3530111" y="955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92,708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73439</xdr:rowOff>
    </xdr:from>
    <xdr:to>
      <xdr:col>4</xdr:col>
      <xdr:colOff>206375</xdr:colOff>
      <xdr:row>58</xdr:row>
      <xdr:rowOff>3589</xdr:rowOff>
    </xdr:to>
    <xdr:sp macro="" textlink="">
      <xdr:nvSpPr>
        <xdr:cNvPr id="144" name="円/楕円 143"/>
        <xdr:cNvSpPr/>
      </xdr:nvSpPr>
      <xdr:spPr>
        <a:xfrm>
          <a:off x="2857500" y="984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20116</xdr:rowOff>
    </xdr:from>
    <xdr:ext cx="534377" cy="259045"/>
    <xdr:sp macro="" textlink="">
      <xdr:nvSpPr>
        <xdr:cNvPr id="145" name="テキスト ボックス 144"/>
        <xdr:cNvSpPr txBox="1"/>
      </xdr:nvSpPr>
      <xdr:spPr>
        <a:xfrm>
          <a:off x="2641111" y="962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84,529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12624</xdr:rowOff>
    </xdr:from>
    <xdr:to>
      <xdr:col>3</xdr:col>
      <xdr:colOff>3175</xdr:colOff>
      <xdr:row>58</xdr:row>
      <xdr:rowOff>114224</xdr:rowOff>
    </xdr:to>
    <xdr:sp macro="" textlink="">
      <xdr:nvSpPr>
        <xdr:cNvPr id="146" name="円/楕円 145"/>
        <xdr:cNvSpPr/>
      </xdr:nvSpPr>
      <xdr:spPr>
        <a:xfrm>
          <a:off x="1968500" y="995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130751</xdr:rowOff>
    </xdr:from>
    <xdr:ext cx="534377" cy="259045"/>
    <xdr:sp macro="" textlink="">
      <xdr:nvSpPr>
        <xdr:cNvPr id="147" name="テキスト ボックス 146"/>
        <xdr:cNvSpPr txBox="1"/>
      </xdr:nvSpPr>
      <xdr:spPr>
        <a:xfrm>
          <a:off x="1752111" y="973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70,010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38699</xdr:rowOff>
    </xdr:from>
    <xdr:to>
      <xdr:col>1</xdr:col>
      <xdr:colOff>485775</xdr:colOff>
      <xdr:row>58</xdr:row>
      <xdr:rowOff>140299</xdr:rowOff>
    </xdr:to>
    <xdr:sp macro="" textlink="">
      <xdr:nvSpPr>
        <xdr:cNvPr id="148" name="円/楕円 147"/>
        <xdr:cNvSpPr/>
      </xdr:nvSpPr>
      <xdr:spPr>
        <a:xfrm>
          <a:off x="1079500" y="998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156826</xdr:rowOff>
    </xdr:from>
    <xdr:ext cx="534377" cy="259045"/>
    <xdr:sp macro="" textlink="">
      <xdr:nvSpPr>
        <xdr:cNvPr id="149" name="テキスト ボックス 148"/>
        <xdr:cNvSpPr txBox="1"/>
      </xdr:nvSpPr>
      <xdr:spPr>
        <a:xfrm>
          <a:off x="863111" y="975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66,588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153721</xdr:rowOff>
    </xdr:from>
    <xdr:to>
      <xdr:col>6</xdr:col>
      <xdr:colOff>510540</xdr:colOff>
      <xdr:row>79</xdr:row>
      <xdr:rowOff>33134</xdr:rowOff>
    </xdr:to>
    <xdr:cxnSp macro="">
      <xdr:nvCxnSpPr>
        <xdr:cNvPr id="173" name="直線コネクタ 172"/>
        <xdr:cNvCxnSpPr/>
      </xdr:nvCxnSpPr>
      <xdr:spPr>
        <a:xfrm flipV="1">
          <a:off x="4633595" y="12326671"/>
          <a:ext cx="1270" cy="125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36961</xdr:rowOff>
    </xdr:from>
    <xdr:ext cx="378565" cy="259045"/>
    <xdr:sp macro="" textlink="">
      <xdr:nvSpPr>
        <xdr:cNvPr id="174" name="維持補修費最小値テキスト"/>
        <xdr:cNvSpPr txBox="1"/>
      </xdr:nvSpPr>
      <xdr:spPr>
        <a:xfrm>
          <a:off x="4686300" y="13581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422275</xdr:colOff>
      <xdr:row>79</xdr:row>
      <xdr:rowOff>33134</xdr:rowOff>
    </xdr:from>
    <xdr:to>
      <xdr:col>6</xdr:col>
      <xdr:colOff>600075</xdr:colOff>
      <xdr:row>79</xdr:row>
      <xdr:rowOff>33134</xdr:rowOff>
    </xdr:to>
    <xdr:cxnSp macro="">
      <xdr:nvCxnSpPr>
        <xdr:cNvPr id="175" name="直線コネクタ 174"/>
        <xdr:cNvCxnSpPr/>
      </xdr:nvCxnSpPr>
      <xdr:spPr>
        <a:xfrm>
          <a:off x="4546600" y="1357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100398</xdr:rowOff>
    </xdr:from>
    <xdr:ext cx="534377" cy="259045"/>
    <xdr:sp macro="" textlink="">
      <xdr:nvSpPr>
        <xdr:cNvPr id="176" name="維持補修費最大値テキスト"/>
        <xdr:cNvSpPr txBox="1"/>
      </xdr:nvSpPr>
      <xdr:spPr>
        <a:xfrm>
          <a:off x="4686300" y="121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33,132</a:t>
          </a:r>
          <a:endParaRPr kumimoji="1" lang="ja-JP" altLang="en-US" sz="1000" b="1">
            <a:latin typeface="ＭＳ Ｐゴシック"/>
          </a:endParaRPr>
        </a:p>
      </xdr:txBody>
    </xdr:sp>
    <xdr:clientData/>
  </xdr:oneCellAnchor>
  <xdr:twoCellAnchor>
    <xdr:from>
      <xdr:col>6</xdr:col>
      <xdr:colOff>422275</xdr:colOff>
      <xdr:row>71</xdr:row>
      <xdr:rowOff>153721</xdr:rowOff>
    </xdr:from>
    <xdr:to>
      <xdr:col>6</xdr:col>
      <xdr:colOff>600075</xdr:colOff>
      <xdr:row>71</xdr:row>
      <xdr:rowOff>153721</xdr:rowOff>
    </xdr:to>
    <xdr:cxnSp macro="">
      <xdr:nvCxnSpPr>
        <xdr:cNvPr id="177" name="直線コネクタ 176"/>
        <xdr:cNvCxnSpPr/>
      </xdr:nvCxnSpPr>
      <xdr:spPr>
        <a:xfrm>
          <a:off x="4546600" y="1232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91960</xdr:rowOff>
    </xdr:from>
    <xdr:to>
      <xdr:col>6</xdr:col>
      <xdr:colOff>511175</xdr:colOff>
      <xdr:row>77</xdr:row>
      <xdr:rowOff>161037</xdr:rowOff>
    </xdr:to>
    <xdr:cxnSp macro="">
      <xdr:nvCxnSpPr>
        <xdr:cNvPr id="178" name="直線コネクタ 177"/>
        <xdr:cNvCxnSpPr/>
      </xdr:nvCxnSpPr>
      <xdr:spPr>
        <a:xfrm flipV="1">
          <a:off x="3797300" y="13293610"/>
          <a:ext cx="838200" cy="6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93121</xdr:rowOff>
    </xdr:from>
    <xdr:ext cx="469744" cy="259045"/>
    <xdr:sp macro="" textlink="">
      <xdr:nvSpPr>
        <xdr:cNvPr id="179" name="維持補修費平均値テキスト"/>
        <xdr:cNvSpPr txBox="1"/>
      </xdr:nvSpPr>
      <xdr:spPr>
        <a:xfrm>
          <a:off x="4686300" y="13294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114694</xdr:rowOff>
    </xdr:from>
    <xdr:to>
      <xdr:col>6</xdr:col>
      <xdr:colOff>561975</xdr:colOff>
      <xdr:row>78</xdr:row>
      <xdr:rowOff>44844</xdr:rowOff>
    </xdr:to>
    <xdr:sp macro="" textlink="">
      <xdr:nvSpPr>
        <xdr:cNvPr id="180" name="フローチャート : 判断 179"/>
        <xdr:cNvSpPr/>
      </xdr:nvSpPr>
      <xdr:spPr>
        <a:xfrm>
          <a:off x="45847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161037</xdr:rowOff>
    </xdr:from>
    <xdr:to>
      <xdr:col>5</xdr:col>
      <xdr:colOff>358775</xdr:colOff>
      <xdr:row>78</xdr:row>
      <xdr:rowOff>21628</xdr:rowOff>
    </xdr:to>
    <xdr:cxnSp macro="">
      <xdr:nvCxnSpPr>
        <xdr:cNvPr id="181" name="直線コネクタ 180"/>
        <xdr:cNvCxnSpPr/>
      </xdr:nvCxnSpPr>
      <xdr:spPr>
        <a:xfrm flipV="1">
          <a:off x="2908300" y="13362687"/>
          <a:ext cx="889000" cy="3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127724</xdr:rowOff>
    </xdr:from>
    <xdr:to>
      <xdr:col>5</xdr:col>
      <xdr:colOff>409575</xdr:colOff>
      <xdr:row>78</xdr:row>
      <xdr:rowOff>57874</xdr:rowOff>
    </xdr:to>
    <xdr:sp macro="" textlink="">
      <xdr:nvSpPr>
        <xdr:cNvPr id="182" name="フローチャート : 判断 181"/>
        <xdr:cNvSpPr/>
      </xdr:nvSpPr>
      <xdr:spPr>
        <a:xfrm>
          <a:off x="3746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49001</xdr:rowOff>
    </xdr:from>
    <xdr:ext cx="469744" cy="259045"/>
    <xdr:sp macro="" textlink="">
      <xdr:nvSpPr>
        <xdr:cNvPr id="183" name="テキスト ボックス 182"/>
        <xdr:cNvSpPr txBox="1"/>
      </xdr:nvSpPr>
      <xdr:spPr>
        <a:xfrm>
          <a:off x="3562427" y="1342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18238</xdr:rowOff>
    </xdr:from>
    <xdr:to>
      <xdr:col>4</xdr:col>
      <xdr:colOff>155575</xdr:colOff>
      <xdr:row>78</xdr:row>
      <xdr:rowOff>21628</xdr:rowOff>
    </xdr:to>
    <xdr:cxnSp macro="">
      <xdr:nvCxnSpPr>
        <xdr:cNvPr id="184" name="直線コネクタ 183"/>
        <xdr:cNvCxnSpPr/>
      </xdr:nvCxnSpPr>
      <xdr:spPr>
        <a:xfrm>
          <a:off x="2019300" y="13391338"/>
          <a:ext cx="889000" cy="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145287</xdr:rowOff>
    </xdr:from>
    <xdr:to>
      <xdr:col>4</xdr:col>
      <xdr:colOff>206375</xdr:colOff>
      <xdr:row>78</xdr:row>
      <xdr:rowOff>75437</xdr:rowOff>
    </xdr:to>
    <xdr:sp macro="" textlink="">
      <xdr:nvSpPr>
        <xdr:cNvPr id="185" name="フローチャート : 判断 184"/>
        <xdr:cNvSpPr/>
      </xdr:nvSpPr>
      <xdr:spPr>
        <a:xfrm>
          <a:off x="2857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66564</xdr:rowOff>
    </xdr:from>
    <xdr:ext cx="469744" cy="259045"/>
    <xdr:sp macro="" textlink="">
      <xdr:nvSpPr>
        <xdr:cNvPr id="186" name="テキスト ボックス 185"/>
        <xdr:cNvSpPr txBox="1"/>
      </xdr:nvSpPr>
      <xdr:spPr>
        <a:xfrm>
          <a:off x="2673427" y="1343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18238</xdr:rowOff>
    </xdr:from>
    <xdr:to>
      <xdr:col>2</xdr:col>
      <xdr:colOff>638175</xdr:colOff>
      <xdr:row>78</xdr:row>
      <xdr:rowOff>32105</xdr:rowOff>
    </xdr:to>
    <xdr:cxnSp macro="">
      <xdr:nvCxnSpPr>
        <xdr:cNvPr id="187" name="直線コネクタ 186"/>
        <xdr:cNvCxnSpPr/>
      </xdr:nvCxnSpPr>
      <xdr:spPr>
        <a:xfrm flipV="1">
          <a:off x="1130300" y="13391338"/>
          <a:ext cx="889000" cy="1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167272</xdr:rowOff>
    </xdr:from>
    <xdr:to>
      <xdr:col>3</xdr:col>
      <xdr:colOff>3175</xdr:colOff>
      <xdr:row>78</xdr:row>
      <xdr:rowOff>97422</xdr:rowOff>
    </xdr:to>
    <xdr:sp macro="" textlink="">
      <xdr:nvSpPr>
        <xdr:cNvPr id="188" name="フローチャート : 判断 187"/>
        <xdr:cNvSpPr/>
      </xdr:nvSpPr>
      <xdr:spPr>
        <a:xfrm>
          <a:off x="1968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88549</xdr:rowOff>
    </xdr:from>
    <xdr:ext cx="469744" cy="259045"/>
    <xdr:sp macro="" textlink="">
      <xdr:nvSpPr>
        <xdr:cNvPr id="189" name="テキスト ボックス 188"/>
        <xdr:cNvSpPr txBox="1"/>
      </xdr:nvSpPr>
      <xdr:spPr>
        <a:xfrm>
          <a:off x="1784427" y="1346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1766</xdr:rowOff>
    </xdr:from>
    <xdr:to>
      <xdr:col>1</xdr:col>
      <xdr:colOff>485775</xdr:colOff>
      <xdr:row>78</xdr:row>
      <xdr:rowOff>103366</xdr:rowOff>
    </xdr:to>
    <xdr:sp macro="" textlink="">
      <xdr:nvSpPr>
        <xdr:cNvPr id="190" name="フローチャート : 判断 189"/>
        <xdr:cNvSpPr/>
      </xdr:nvSpPr>
      <xdr:spPr>
        <a:xfrm>
          <a:off x="1079500" y="133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94493</xdr:rowOff>
    </xdr:from>
    <xdr:ext cx="469744" cy="259045"/>
    <xdr:sp macro="" textlink="">
      <xdr:nvSpPr>
        <xdr:cNvPr id="191" name="テキスト ボックス 190"/>
        <xdr:cNvSpPr txBox="1"/>
      </xdr:nvSpPr>
      <xdr:spPr>
        <a:xfrm>
          <a:off x="895427" y="1346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41160</xdr:rowOff>
    </xdr:from>
    <xdr:to>
      <xdr:col>6</xdr:col>
      <xdr:colOff>561975</xdr:colOff>
      <xdr:row>77</xdr:row>
      <xdr:rowOff>142760</xdr:rowOff>
    </xdr:to>
    <xdr:sp macro="" textlink="">
      <xdr:nvSpPr>
        <xdr:cNvPr id="197" name="円/楕円 196"/>
        <xdr:cNvSpPr/>
      </xdr:nvSpPr>
      <xdr:spPr>
        <a:xfrm>
          <a:off x="4584700" y="1324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64037</xdr:rowOff>
    </xdr:from>
    <xdr:ext cx="469744" cy="259045"/>
    <xdr:sp macro="" textlink="">
      <xdr:nvSpPr>
        <xdr:cNvPr id="198" name="維持補修費該当値テキスト"/>
        <xdr:cNvSpPr txBox="1"/>
      </xdr:nvSpPr>
      <xdr:spPr>
        <a:xfrm>
          <a:off x="4686300" y="13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7,753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110237</xdr:rowOff>
    </xdr:from>
    <xdr:to>
      <xdr:col>5</xdr:col>
      <xdr:colOff>409575</xdr:colOff>
      <xdr:row>78</xdr:row>
      <xdr:rowOff>40387</xdr:rowOff>
    </xdr:to>
    <xdr:sp macro="" textlink="">
      <xdr:nvSpPr>
        <xdr:cNvPr id="199" name="円/楕円 198"/>
        <xdr:cNvSpPr/>
      </xdr:nvSpPr>
      <xdr:spPr>
        <a:xfrm>
          <a:off x="3746500" y="1331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56914</xdr:rowOff>
    </xdr:from>
    <xdr:ext cx="469744" cy="259045"/>
    <xdr:sp macro="" textlink="">
      <xdr:nvSpPr>
        <xdr:cNvPr id="200" name="テキスト ボックス 199"/>
        <xdr:cNvSpPr txBox="1"/>
      </xdr:nvSpPr>
      <xdr:spPr>
        <a:xfrm>
          <a:off x="3562427" y="13087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142278</xdr:rowOff>
    </xdr:from>
    <xdr:to>
      <xdr:col>4</xdr:col>
      <xdr:colOff>206375</xdr:colOff>
      <xdr:row>78</xdr:row>
      <xdr:rowOff>72428</xdr:rowOff>
    </xdr:to>
    <xdr:sp macro="" textlink="">
      <xdr:nvSpPr>
        <xdr:cNvPr id="201" name="円/楕円 200"/>
        <xdr:cNvSpPr/>
      </xdr:nvSpPr>
      <xdr:spPr>
        <a:xfrm>
          <a:off x="2857500" y="1334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88955</xdr:rowOff>
    </xdr:from>
    <xdr:ext cx="469744" cy="259045"/>
    <xdr:sp macro="" textlink="">
      <xdr:nvSpPr>
        <xdr:cNvPr id="202" name="テキスト ボックス 201"/>
        <xdr:cNvSpPr txBox="1"/>
      </xdr:nvSpPr>
      <xdr:spPr>
        <a:xfrm>
          <a:off x="2673427" y="1311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138888</xdr:rowOff>
    </xdr:from>
    <xdr:to>
      <xdr:col>3</xdr:col>
      <xdr:colOff>3175</xdr:colOff>
      <xdr:row>78</xdr:row>
      <xdr:rowOff>69038</xdr:rowOff>
    </xdr:to>
    <xdr:sp macro="" textlink="">
      <xdr:nvSpPr>
        <xdr:cNvPr id="203" name="円/楕円 202"/>
        <xdr:cNvSpPr/>
      </xdr:nvSpPr>
      <xdr:spPr>
        <a:xfrm>
          <a:off x="1968500" y="1334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85565</xdr:rowOff>
    </xdr:from>
    <xdr:ext cx="469744" cy="259045"/>
    <xdr:sp macro="" textlink="">
      <xdr:nvSpPr>
        <xdr:cNvPr id="204" name="テキスト ボックス 203"/>
        <xdr:cNvSpPr txBox="1"/>
      </xdr:nvSpPr>
      <xdr:spPr>
        <a:xfrm>
          <a:off x="1784427" y="1311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152755</xdr:rowOff>
    </xdr:from>
    <xdr:to>
      <xdr:col>1</xdr:col>
      <xdr:colOff>485775</xdr:colOff>
      <xdr:row>78</xdr:row>
      <xdr:rowOff>82905</xdr:rowOff>
    </xdr:to>
    <xdr:sp macro="" textlink="">
      <xdr:nvSpPr>
        <xdr:cNvPr id="205" name="円/楕円 204"/>
        <xdr:cNvSpPr/>
      </xdr:nvSpPr>
      <xdr:spPr>
        <a:xfrm>
          <a:off x="1079500" y="1335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99432</xdr:rowOff>
    </xdr:from>
    <xdr:ext cx="469744" cy="259045"/>
    <xdr:sp macro="" textlink="">
      <xdr:nvSpPr>
        <xdr:cNvPr id="206" name="テキスト ボックス 205"/>
        <xdr:cNvSpPr txBox="1"/>
      </xdr:nvSpPr>
      <xdr:spPr>
        <a:xfrm>
          <a:off x="895427" y="1312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95,291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116939</xdr:rowOff>
    </xdr:from>
    <xdr:to>
      <xdr:col>6</xdr:col>
      <xdr:colOff>510540</xdr:colOff>
      <xdr:row>98</xdr:row>
      <xdr:rowOff>117184</xdr:rowOff>
    </xdr:to>
    <xdr:cxnSp macro="">
      <xdr:nvCxnSpPr>
        <xdr:cNvPr id="233" name="直線コネクタ 232"/>
        <xdr:cNvCxnSpPr/>
      </xdr:nvCxnSpPr>
      <xdr:spPr>
        <a:xfrm flipV="1">
          <a:off x="4633595" y="15547439"/>
          <a:ext cx="1270" cy="1371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121011</xdr:rowOff>
    </xdr:from>
    <xdr:ext cx="534377" cy="259045"/>
    <xdr:sp macro="" textlink="">
      <xdr:nvSpPr>
        <xdr:cNvPr id="234" name="扶助費最小値テキスト"/>
        <xdr:cNvSpPr txBox="1"/>
      </xdr:nvSpPr>
      <xdr:spPr>
        <a:xfrm>
          <a:off x="4686300"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29,379</a:t>
          </a:r>
          <a:endParaRPr kumimoji="1" lang="ja-JP" altLang="en-US" sz="1000" b="1">
            <a:latin typeface="ＭＳ Ｐゴシック"/>
          </a:endParaRPr>
        </a:p>
      </xdr:txBody>
    </xdr:sp>
    <xdr:clientData/>
  </xdr:oneCellAnchor>
  <xdr:twoCellAnchor>
    <xdr:from>
      <xdr:col>6</xdr:col>
      <xdr:colOff>422275</xdr:colOff>
      <xdr:row>98</xdr:row>
      <xdr:rowOff>117184</xdr:rowOff>
    </xdr:from>
    <xdr:to>
      <xdr:col>6</xdr:col>
      <xdr:colOff>600075</xdr:colOff>
      <xdr:row>98</xdr:row>
      <xdr:rowOff>117184</xdr:rowOff>
    </xdr:to>
    <xdr:cxnSp macro="">
      <xdr:nvCxnSpPr>
        <xdr:cNvPr id="235" name="直線コネクタ 234"/>
        <xdr:cNvCxnSpPr/>
      </xdr:nvCxnSpPr>
      <xdr:spPr>
        <a:xfrm>
          <a:off x="4546600" y="1691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63616</xdr:rowOff>
    </xdr:from>
    <xdr:ext cx="599010" cy="259045"/>
    <xdr:sp macro="" textlink="">
      <xdr:nvSpPr>
        <xdr:cNvPr id="236" name="扶助費最大値テキスト"/>
        <xdr:cNvSpPr txBox="1"/>
      </xdr:nvSpPr>
      <xdr:spPr>
        <a:xfrm>
          <a:off x="4686300" y="1532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113,394</a:t>
          </a:r>
          <a:endParaRPr kumimoji="1" lang="ja-JP" altLang="en-US" sz="1000" b="1">
            <a:latin typeface="ＭＳ Ｐゴシック"/>
          </a:endParaRPr>
        </a:p>
      </xdr:txBody>
    </xdr:sp>
    <xdr:clientData/>
  </xdr:oneCellAnchor>
  <xdr:twoCellAnchor>
    <xdr:from>
      <xdr:col>6</xdr:col>
      <xdr:colOff>422275</xdr:colOff>
      <xdr:row>90</xdr:row>
      <xdr:rowOff>116939</xdr:rowOff>
    </xdr:from>
    <xdr:to>
      <xdr:col>6</xdr:col>
      <xdr:colOff>600075</xdr:colOff>
      <xdr:row>90</xdr:row>
      <xdr:rowOff>116939</xdr:rowOff>
    </xdr:to>
    <xdr:cxnSp macro="">
      <xdr:nvCxnSpPr>
        <xdr:cNvPr id="237" name="直線コネクタ 236"/>
        <xdr:cNvCxnSpPr/>
      </xdr:nvCxnSpPr>
      <xdr:spPr>
        <a:xfrm>
          <a:off x="4546600" y="1554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73619</xdr:rowOff>
    </xdr:from>
    <xdr:to>
      <xdr:col>6</xdr:col>
      <xdr:colOff>511175</xdr:colOff>
      <xdr:row>95</xdr:row>
      <xdr:rowOff>95597</xdr:rowOff>
    </xdr:to>
    <xdr:cxnSp macro="">
      <xdr:nvCxnSpPr>
        <xdr:cNvPr id="238" name="直線コネクタ 237"/>
        <xdr:cNvCxnSpPr/>
      </xdr:nvCxnSpPr>
      <xdr:spPr>
        <a:xfrm flipV="1">
          <a:off x="3797300" y="16189919"/>
          <a:ext cx="838200" cy="19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107332</xdr:rowOff>
    </xdr:from>
    <xdr:ext cx="534377" cy="259045"/>
    <xdr:sp macro="" textlink="">
      <xdr:nvSpPr>
        <xdr:cNvPr id="239" name="扶助費平均値テキスト"/>
        <xdr:cNvSpPr txBox="1"/>
      </xdr:nvSpPr>
      <xdr:spPr>
        <a:xfrm>
          <a:off x="4686300" y="16223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67,550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128905</xdr:rowOff>
    </xdr:from>
    <xdr:to>
      <xdr:col>6</xdr:col>
      <xdr:colOff>561975</xdr:colOff>
      <xdr:row>95</xdr:row>
      <xdr:rowOff>59055</xdr:rowOff>
    </xdr:to>
    <xdr:sp macro="" textlink="">
      <xdr:nvSpPr>
        <xdr:cNvPr id="240" name="フローチャート : 判断 239"/>
        <xdr:cNvSpPr/>
      </xdr:nvSpPr>
      <xdr:spPr>
        <a:xfrm>
          <a:off x="45847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75921</xdr:rowOff>
    </xdr:from>
    <xdr:to>
      <xdr:col>5</xdr:col>
      <xdr:colOff>358775</xdr:colOff>
      <xdr:row>95</xdr:row>
      <xdr:rowOff>95597</xdr:rowOff>
    </xdr:to>
    <xdr:cxnSp macro="">
      <xdr:nvCxnSpPr>
        <xdr:cNvPr id="241" name="直線コネクタ 240"/>
        <xdr:cNvCxnSpPr/>
      </xdr:nvCxnSpPr>
      <xdr:spPr>
        <a:xfrm>
          <a:off x="2908300" y="16363671"/>
          <a:ext cx="889000" cy="1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91170</xdr:rowOff>
    </xdr:from>
    <xdr:to>
      <xdr:col>5</xdr:col>
      <xdr:colOff>409575</xdr:colOff>
      <xdr:row>96</xdr:row>
      <xdr:rowOff>21320</xdr:rowOff>
    </xdr:to>
    <xdr:sp macro="" textlink="">
      <xdr:nvSpPr>
        <xdr:cNvPr id="242" name="フローチャート : 判断 241"/>
        <xdr:cNvSpPr/>
      </xdr:nvSpPr>
      <xdr:spPr>
        <a:xfrm>
          <a:off x="3746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12447</xdr:rowOff>
    </xdr:from>
    <xdr:ext cx="534377" cy="259045"/>
    <xdr:sp macro="" textlink="">
      <xdr:nvSpPr>
        <xdr:cNvPr id="243" name="テキスト ボックス 242"/>
        <xdr:cNvSpPr txBox="1"/>
      </xdr:nvSpPr>
      <xdr:spPr>
        <a:xfrm>
          <a:off x="3530111" y="164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75921</xdr:rowOff>
    </xdr:from>
    <xdr:to>
      <xdr:col>4</xdr:col>
      <xdr:colOff>155575</xdr:colOff>
      <xdr:row>96</xdr:row>
      <xdr:rowOff>27000</xdr:rowOff>
    </xdr:to>
    <xdr:cxnSp macro="">
      <xdr:nvCxnSpPr>
        <xdr:cNvPr id="244" name="直線コネクタ 243"/>
        <xdr:cNvCxnSpPr/>
      </xdr:nvCxnSpPr>
      <xdr:spPr>
        <a:xfrm flipV="1">
          <a:off x="2019300" y="16363671"/>
          <a:ext cx="889000" cy="12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77437</xdr:rowOff>
    </xdr:from>
    <xdr:to>
      <xdr:col>4</xdr:col>
      <xdr:colOff>206375</xdr:colOff>
      <xdr:row>96</xdr:row>
      <xdr:rowOff>7587</xdr:rowOff>
    </xdr:to>
    <xdr:sp macro="" textlink="">
      <xdr:nvSpPr>
        <xdr:cNvPr id="245" name="フローチャート : 判断 244"/>
        <xdr:cNvSpPr/>
      </xdr:nvSpPr>
      <xdr:spPr>
        <a:xfrm>
          <a:off x="2857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170164</xdr:rowOff>
    </xdr:from>
    <xdr:ext cx="534377" cy="259045"/>
    <xdr:sp macro="" textlink="">
      <xdr:nvSpPr>
        <xdr:cNvPr id="246" name="テキスト ボックス 245"/>
        <xdr:cNvSpPr txBox="1"/>
      </xdr:nvSpPr>
      <xdr:spPr>
        <a:xfrm>
          <a:off x="2641111" y="164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27000</xdr:rowOff>
    </xdr:from>
    <xdr:to>
      <xdr:col>2</xdr:col>
      <xdr:colOff>638175</xdr:colOff>
      <xdr:row>96</xdr:row>
      <xdr:rowOff>50350</xdr:rowOff>
    </xdr:to>
    <xdr:cxnSp macro="">
      <xdr:nvCxnSpPr>
        <xdr:cNvPr id="247" name="直線コネクタ 246"/>
        <xdr:cNvCxnSpPr/>
      </xdr:nvCxnSpPr>
      <xdr:spPr>
        <a:xfrm flipV="1">
          <a:off x="1130300" y="16486200"/>
          <a:ext cx="889000" cy="2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167049</xdr:rowOff>
    </xdr:from>
    <xdr:to>
      <xdr:col>3</xdr:col>
      <xdr:colOff>3175</xdr:colOff>
      <xdr:row>96</xdr:row>
      <xdr:rowOff>97199</xdr:rowOff>
    </xdr:to>
    <xdr:sp macro="" textlink="">
      <xdr:nvSpPr>
        <xdr:cNvPr id="248" name="フローチャート : 判断 247"/>
        <xdr:cNvSpPr/>
      </xdr:nvSpPr>
      <xdr:spPr>
        <a:xfrm>
          <a:off x="1968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88326</xdr:rowOff>
    </xdr:from>
    <xdr:ext cx="534377" cy="259045"/>
    <xdr:sp macro="" textlink="">
      <xdr:nvSpPr>
        <xdr:cNvPr id="249" name="テキスト ボックス 248"/>
        <xdr:cNvSpPr txBox="1"/>
      </xdr:nvSpPr>
      <xdr:spPr>
        <a:xfrm>
          <a:off x="1752111" y="165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149561</xdr:rowOff>
    </xdr:from>
    <xdr:to>
      <xdr:col>1</xdr:col>
      <xdr:colOff>485775</xdr:colOff>
      <xdr:row>96</xdr:row>
      <xdr:rowOff>79711</xdr:rowOff>
    </xdr:to>
    <xdr:sp macro="" textlink="">
      <xdr:nvSpPr>
        <xdr:cNvPr id="250" name="フローチャート : 判断 249"/>
        <xdr:cNvSpPr/>
      </xdr:nvSpPr>
      <xdr:spPr>
        <a:xfrm>
          <a:off x="1079500" y="1643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96238</xdr:rowOff>
    </xdr:from>
    <xdr:ext cx="534377" cy="259045"/>
    <xdr:sp macro="" textlink="">
      <xdr:nvSpPr>
        <xdr:cNvPr id="251" name="テキスト ボックス 250"/>
        <xdr:cNvSpPr txBox="1"/>
      </xdr:nvSpPr>
      <xdr:spPr>
        <a:xfrm>
          <a:off x="863111" y="1621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22819</xdr:rowOff>
    </xdr:from>
    <xdr:to>
      <xdr:col>6</xdr:col>
      <xdr:colOff>561975</xdr:colOff>
      <xdr:row>94</xdr:row>
      <xdr:rowOff>124419</xdr:rowOff>
    </xdr:to>
    <xdr:sp macro="" textlink="">
      <xdr:nvSpPr>
        <xdr:cNvPr id="257" name="円/楕円 256"/>
        <xdr:cNvSpPr/>
      </xdr:nvSpPr>
      <xdr:spPr>
        <a:xfrm>
          <a:off x="4584700" y="1613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45696</xdr:rowOff>
    </xdr:from>
    <xdr:ext cx="534377" cy="259045"/>
    <xdr:sp macro="" textlink="">
      <xdr:nvSpPr>
        <xdr:cNvPr id="258" name="扶助費該当値テキスト"/>
        <xdr:cNvSpPr txBox="1"/>
      </xdr:nvSpPr>
      <xdr:spPr>
        <a:xfrm>
          <a:off x="4686300" y="1599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74,047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44797</xdr:rowOff>
    </xdr:from>
    <xdr:to>
      <xdr:col>5</xdr:col>
      <xdr:colOff>409575</xdr:colOff>
      <xdr:row>95</xdr:row>
      <xdr:rowOff>146397</xdr:rowOff>
    </xdr:to>
    <xdr:sp macro="" textlink="">
      <xdr:nvSpPr>
        <xdr:cNvPr id="259" name="円/楕円 258"/>
        <xdr:cNvSpPr/>
      </xdr:nvSpPr>
      <xdr:spPr>
        <a:xfrm>
          <a:off x="3746500" y="1633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162924</xdr:rowOff>
    </xdr:from>
    <xdr:ext cx="534377" cy="259045"/>
    <xdr:sp macro="" textlink="">
      <xdr:nvSpPr>
        <xdr:cNvPr id="260" name="テキスト ボックス 259"/>
        <xdr:cNvSpPr txBox="1"/>
      </xdr:nvSpPr>
      <xdr:spPr>
        <a:xfrm>
          <a:off x="3530111" y="1610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62,201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25121</xdr:rowOff>
    </xdr:from>
    <xdr:to>
      <xdr:col>4</xdr:col>
      <xdr:colOff>206375</xdr:colOff>
      <xdr:row>95</xdr:row>
      <xdr:rowOff>126721</xdr:rowOff>
    </xdr:to>
    <xdr:sp macro="" textlink="">
      <xdr:nvSpPr>
        <xdr:cNvPr id="261" name="円/楕円 260"/>
        <xdr:cNvSpPr/>
      </xdr:nvSpPr>
      <xdr:spPr>
        <a:xfrm>
          <a:off x="2857500" y="1631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143248</xdr:rowOff>
    </xdr:from>
    <xdr:ext cx="534377" cy="259045"/>
    <xdr:sp macro="" textlink="">
      <xdr:nvSpPr>
        <xdr:cNvPr id="262" name="テキスト ボックス 261"/>
        <xdr:cNvSpPr txBox="1"/>
      </xdr:nvSpPr>
      <xdr:spPr>
        <a:xfrm>
          <a:off x="2641111" y="1608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63,406</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147650</xdr:rowOff>
    </xdr:from>
    <xdr:to>
      <xdr:col>3</xdr:col>
      <xdr:colOff>3175</xdr:colOff>
      <xdr:row>96</xdr:row>
      <xdr:rowOff>77800</xdr:rowOff>
    </xdr:to>
    <xdr:sp macro="" textlink="">
      <xdr:nvSpPr>
        <xdr:cNvPr id="263" name="円/楕円 262"/>
        <xdr:cNvSpPr/>
      </xdr:nvSpPr>
      <xdr:spPr>
        <a:xfrm>
          <a:off x="1968500" y="1643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94327</xdr:rowOff>
    </xdr:from>
    <xdr:ext cx="534377" cy="259045"/>
    <xdr:sp macro="" textlink="">
      <xdr:nvSpPr>
        <xdr:cNvPr id="264" name="テキスト ボックス 263"/>
        <xdr:cNvSpPr txBox="1"/>
      </xdr:nvSpPr>
      <xdr:spPr>
        <a:xfrm>
          <a:off x="1752111" y="1621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55,902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171000</xdr:rowOff>
    </xdr:from>
    <xdr:to>
      <xdr:col>1</xdr:col>
      <xdr:colOff>485775</xdr:colOff>
      <xdr:row>96</xdr:row>
      <xdr:rowOff>101150</xdr:rowOff>
    </xdr:to>
    <xdr:sp macro="" textlink="">
      <xdr:nvSpPr>
        <xdr:cNvPr id="265" name="円/楕円 264"/>
        <xdr:cNvSpPr/>
      </xdr:nvSpPr>
      <xdr:spPr>
        <a:xfrm>
          <a:off x="1079500" y="164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92277</xdr:rowOff>
    </xdr:from>
    <xdr:ext cx="534377" cy="259045"/>
    <xdr:sp macro="" textlink="">
      <xdr:nvSpPr>
        <xdr:cNvPr id="266" name="テキスト ボックス 265"/>
        <xdr:cNvSpPr txBox="1"/>
      </xdr:nvSpPr>
      <xdr:spPr>
        <a:xfrm>
          <a:off x="863111" y="1655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54,472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37,193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45550</xdr:rowOff>
    </xdr:from>
    <xdr:to>
      <xdr:col>15</xdr:col>
      <xdr:colOff>180340</xdr:colOff>
      <xdr:row>38</xdr:row>
      <xdr:rowOff>101829</xdr:rowOff>
    </xdr:to>
    <xdr:cxnSp macro="">
      <xdr:nvCxnSpPr>
        <xdr:cNvPr id="292" name="直線コネクタ 291"/>
        <xdr:cNvCxnSpPr/>
      </xdr:nvCxnSpPr>
      <xdr:spPr>
        <a:xfrm flipV="1">
          <a:off x="10475595" y="5360500"/>
          <a:ext cx="1270" cy="1256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105656</xdr:rowOff>
    </xdr:from>
    <xdr:ext cx="534377" cy="259045"/>
    <xdr:sp macro="" textlink="">
      <xdr:nvSpPr>
        <xdr:cNvPr id="293" name="補助費等最小値テキスト"/>
        <xdr:cNvSpPr txBox="1"/>
      </xdr:nvSpPr>
      <xdr:spPr>
        <a:xfrm>
          <a:off x="10528300" y="662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15,479</a:t>
          </a:r>
          <a:endParaRPr kumimoji="1" lang="ja-JP" altLang="en-US" sz="1000" b="1">
            <a:latin typeface="ＭＳ Ｐゴシック"/>
          </a:endParaRPr>
        </a:p>
      </xdr:txBody>
    </xdr:sp>
    <xdr:clientData/>
  </xdr:oneCellAnchor>
  <xdr:twoCellAnchor>
    <xdr:from>
      <xdr:col>15</xdr:col>
      <xdr:colOff>92075</xdr:colOff>
      <xdr:row>38</xdr:row>
      <xdr:rowOff>101829</xdr:rowOff>
    </xdr:from>
    <xdr:to>
      <xdr:col>15</xdr:col>
      <xdr:colOff>269875</xdr:colOff>
      <xdr:row>38</xdr:row>
      <xdr:rowOff>101829</xdr:rowOff>
    </xdr:to>
    <xdr:cxnSp macro="">
      <xdr:nvCxnSpPr>
        <xdr:cNvPr id="294" name="直線コネクタ 293"/>
        <xdr:cNvCxnSpPr/>
      </xdr:nvCxnSpPr>
      <xdr:spPr>
        <a:xfrm>
          <a:off x="10388600" y="661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163677</xdr:rowOff>
    </xdr:from>
    <xdr:ext cx="599010" cy="259045"/>
    <xdr:sp macro="" textlink="">
      <xdr:nvSpPr>
        <xdr:cNvPr id="295" name="補助費等最大値テキスト"/>
        <xdr:cNvSpPr txBox="1"/>
      </xdr:nvSpPr>
      <xdr:spPr>
        <a:xfrm>
          <a:off x="10528300" y="513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130,899</a:t>
          </a:r>
          <a:endParaRPr kumimoji="1" lang="ja-JP" altLang="en-US" sz="1000" b="1">
            <a:latin typeface="ＭＳ Ｐゴシック"/>
          </a:endParaRPr>
        </a:p>
      </xdr:txBody>
    </xdr:sp>
    <xdr:clientData/>
  </xdr:oneCellAnchor>
  <xdr:twoCellAnchor>
    <xdr:from>
      <xdr:col>15</xdr:col>
      <xdr:colOff>92075</xdr:colOff>
      <xdr:row>31</xdr:row>
      <xdr:rowOff>45550</xdr:rowOff>
    </xdr:from>
    <xdr:to>
      <xdr:col>15</xdr:col>
      <xdr:colOff>269875</xdr:colOff>
      <xdr:row>31</xdr:row>
      <xdr:rowOff>45550</xdr:rowOff>
    </xdr:to>
    <xdr:cxnSp macro="">
      <xdr:nvCxnSpPr>
        <xdr:cNvPr id="296" name="直線コネクタ 295"/>
        <xdr:cNvCxnSpPr/>
      </xdr:nvCxnSpPr>
      <xdr:spPr>
        <a:xfrm>
          <a:off x="10388600" y="536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3531</xdr:rowOff>
    </xdr:from>
    <xdr:to>
      <xdr:col>15</xdr:col>
      <xdr:colOff>180975</xdr:colOff>
      <xdr:row>35</xdr:row>
      <xdr:rowOff>4413</xdr:rowOff>
    </xdr:to>
    <xdr:cxnSp macro="">
      <xdr:nvCxnSpPr>
        <xdr:cNvPr id="297" name="直線コネクタ 296"/>
        <xdr:cNvCxnSpPr/>
      </xdr:nvCxnSpPr>
      <xdr:spPr>
        <a:xfrm flipV="1">
          <a:off x="9639300" y="6004281"/>
          <a:ext cx="8382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25896</xdr:rowOff>
    </xdr:from>
    <xdr:ext cx="534377" cy="259045"/>
    <xdr:sp macro="" textlink="">
      <xdr:nvSpPr>
        <xdr:cNvPr id="298" name="補助費等平均値テキスト"/>
        <xdr:cNvSpPr txBox="1"/>
      </xdr:nvSpPr>
      <xdr:spPr>
        <a:xfrm>
          <a:off x="10528300" y="602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63,056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47469</xdr:rowOff>
    </xdr:from>
    <xdr:to>
      <xdr:col>15</xdr:col>
      <xdr:colOff>231775</xdr:colOff>
      <xdr:row>35</xdr:row>
      <xdr:rowOff>149069</xdr:rowOff>
    </xdr:to>
    <xdr:sp macro="" textlink="">
      <xdr:nvSpPr>
        <xdr:cNvPr id="299" name="フローチャート : 判断 298"/>
        <xdr:cNvSpPr/>
      </xdr:nvSpPr>
      <xdr:spPr>
        <a:xfrm>
          <a:off x="104267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4413</xdr:rowOff>
    </xdr:from>
    <xdr:to>
      <xdr:col>14</xdr:col>
      <xdr:colOff>28575</xdr:colOff>
      <xdr:row>35</xdr:row>
      <xdr:rowOff>77651</xdr:rowOff>
    </xdr:to>
    <xdr:cxnSp macro="">
      <xdr:nvCxnSpPr>
        <xdr:cNvPr id="300" name="直線コネクタ 299"/>
        <xdr:cNvCxnSpPr/>
      </xdr:nvCxnSpPr>
      <xdr:spPr>
        <a:xfrm flipV="1">
          <a:off x="8750300" y="6005163"/>
          <a:ext cx="889000" cy="7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72191</xdr:rowOff>
    </xdr:from>
    <xdr:to>
      <xdr:col>14</xdr:col>
      <xdr:colOff>79375</xdr:colOff>
      <xdr:row>36</xdr:row>
      <xdr:rowOff>2341</xdr:rowOff>
    </xdr:to>
    <xdr:sp macro="" textlink="">
      <xdr:nvSpPr>
        <xdr:cNvPr id="301" name="フローチャート : 判断 300"/>
        <xdr:cNvSpPr/>
      </xdr:nvSpPr>
      <xdr:spPr>
        <a:xfrm>
          <a:off x="9588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164918</xdr:rowOff>
    </xdr:from>
    <xdr:ext cx="534377" cy="259045"/>
    <xdr:sp macro="" textlink="">
      <xdr:nvSpPr>
        <xdr:cNvPr id="302" name="テキスト ボックス 301"/>
        <xdr:cNvSpPr txBox="1"/>
      </xdr:nvSpPr>
      <xdr:spPr>
        <a:xfrm>
          <a:off x="9372111" y="616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8473</xdr:rowOff>
    </xdr:from>
    <xdr:to>
      <xdr:col>12</xdr:col>
      <xdr:colOff>511175</xdr:colOff>
      <xdr:row>35</xdr:row>
      <xdr:rowOff>77651</xdr:rowOff>
    </xdr:to>
    <xdr:cxnSp macro="">
      <xdr:nvCxnSpPr>
        <xdr:cNvPr id="303" name="直線コネクタ 302"/>
        <xdr:cNvCxnSpPr/>
      </xdr:nvCxnSpPr>
      <xdr:spPr>
        <a:xfrm>
          <a:off x="7861300" y="5837773"/>
          <a:ext cx="889000" cy="24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76088</xdr:rowOff>
    </xdr:from>
    <xdr:to>
      <xdr:col>12</xdr:col>
      <xdr:colOff>561975</xdr:colOff>
      <xdr:row>36</xdr:row>
      <xdr:rowOff>6238</xdr:rowOff>
    </xdr:to>
    <xdr:sp macro="" textlink="">
      <xdr:nvSpPr>
        <xdr:cNvPr id="304" name="フローチャート : 判断 303"/>
        <xdr:cNvSpPr/>
      </xdr:nvSpPr>
      <xdr:spPr>
        <a:xfrm>
          <a:off x="8699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168815</xdr:rowOff>
    </xdr:from>
    <xdr:ext cx="534377" cy="259045"/>
    <xdr:sp macro="" textlink="">
      <xdr:nvSpPr>
        <xdr:cNvPr id="305" name="テキスト ボックス 304"/>
        <xdr:cNvSpPr txBox="1"/>
      </xdr:nvSpPr>
      <xdr:spPr>
        <a:xfrm>
          <a:off x="8483111" y="616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8473</xdr:rowOff>
    </xdr:from>
    <xdr:to>
      <xdr:col>11</xdr:col>
      <xdr:colOff>307975</xdr:colOff>
      <xdr:row>34</xdr:row>
      <xdr:rowOff>170724</xdr:rowOff>
    </xdr:to>
    <xdr:cxnSp macro="">
      <xdr:nvCxnSpPr>
        <xdr:cNvPr id="306" name="直線コネクタ 305"/>
        <xdr:cNvCxnSpPr/>
      </xdr:nvCxnSpPr>
      <xdr:spPr>
        <a:xfrm flipV="1">
          <a:off x="6972300" y="5837773"/>
          <a:ext cx="889000" cy="16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81356</xdr:rowOff>
    </xdr:from>
    <xdr:to>
      <xdr:col>11</xdr:col>
      <xdr:colOff>358775</xdr:colOff>
      <xdr:row>36</xdr:row>
      <xdr:rowOff>11506</xdr:rowOff>
    </xdr:to>
    <xdr:sp macro="" textlink="">
      <xdr:nvSpPr>
        <xdr:cNvPr id="307" name="フローチャート : 判断 306"/>
        <xdr:cNvSpPr/>
      </xdr:nvSpPr>
      <xdr:spPr>
        <a:xfrm>
          <a:off x="7810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2633</xdr:rowOff>
    </xdr:from>
    <xdr:ext cx="534377" cy="259045"/>
    <xdr:sp macro="" textlink="">
      <xdr:nvSpPr>
        <xdr:cNvPr id="308" name="テキスト ボックス 307"/>
        <xdr:cNvSpPr txBox="1"/>
      </xdr:nvSpPr>
      <xdr:spPr>
        <a:xfrm>
          <a:off x="7594111" y="617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126935</xdr:rowOff>
    </xdr:from>
    <xdr:to>
      <xdr:col>10</xdr:col>
      <xdr:colOff>155575</xdr:colOff>
      <xdr:row>35</xdr:row>
      <xdr:rowOff>57085</xdr:rowOff>
    </xdr:to>
    <xdr:sp macro="" textlink="">
      <xdr:nvSpPr>
        <xdr:cNvPr id="309" name="フローチャート : 判断 308"/>
        <xdr:cNvSpPr/>
      </xdr:nvSpPr>
      <xdr:spPr>
        <a:xfrm>
          <a:off x="6921500" y="59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48212</xdr:rowOff>
    </xdr:from>
    <xdr:ext cx="534377" cy="259045"/>
    <xdr:sp macro="" textlink="">
      <xdr:nvSpPr>
        <xdr:cNvPr id="310" name="テキスト ボックス 309"/>
        <xdr:cNvSpPr txBox="1"/>
      </xdr:nvSpPr>
      <xdr:spPr>
        <a:xfrm>
          <a:off x="6705111" y="604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124181</xdr:rowOff>
    </xdr:from>
    <xdr:to>
      <xdr:col>15</xdr:col>
      <xdr:colOff>231775</xdr:colOff>
      <xdr:row>35</xdr:row>
      <xdr:rowOff>54331</xdr:rowOff>
    </xdr:to>
    <xdr:sp macro="" textlink="">
      <xdr:nvSpPr>
        <xdr:cNvPr id="316" name="円/楕円 315"/>
        <xdr:cNvSpPr/>
      </xdr:nvSpPr>
      <xdr:spPr>
        <a:xfrm>
          <a:off x="10426700" y="595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147058</xdr:rowOff>
    </xdr:from>
    <xdr:ext cx="534377" cy="259045"/>
    <xdr:sp macro="" textlink="">
      <xdr:nvSpPr>
        <xdr:cNvPr id="317" name="補助費等該当値テキスト"/>
        <xdr:cNvSpPr txBox="1"/>
      </xdr:nvSpPr>
      <xdr:spPr>
        <a:xfrm>
          <a:off x="10528300" y="580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71,759</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125063</xdr:rowOff>
    </xdr:from>
    <xdr:to>
      <xdr:col>14</xdr:col>
      <xdr:colOff>79375</xdr:colOff>
      <xdr:row>35</xdr:row>
      <xdr:rowOff>55213</xdr:rowOff>
    </xdr:to>
    <xdr:sp macro="" textlink="">
      <xdr:nvSpPr>
        <xdr:cNvPr id="318" name="円/楕円 317"/>
        <xdr:cNvSpPr/>
      </xdr:nvSpPr>
      <xdr:spPr>
        <a:xfrm>
          <a:off x="9588500" y="595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71740</xdr:rowOff>
    </xdr:from>
    <xdr:ext cx="534377" cy="259045"/>
    <xdr:sp macro="" textlink="">
      <xdr:nvSpPr>
        <xdr:cNvPr id="319" name="テキスト ボックス 318"/>
        <xdr:cNvSpPr txBox="1"/>
      </xdr:nvSpPr>
      <xdr:spPr>
        <a:xfrm>
          <a:off x="9372111" y="572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71,678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26851</xdr:rowOff>
    </xdr:from>
    <xdr:to>
      <xdr:col>12</xdr:col>
      <xdr:colOff>561975</xdr:colOff>
      <xdr:row>35</xdr:row>
      <xdr:rowOff>128451</xdr:rowOff>
    </xdr:to>
    <xdr:sp macro="" textlink="">
      <xdr:nvSpPr>
        <xdr:cNvPr id="320" name="円/楕円 319"/>
        <xdr:cNvSpPr/>
      </xdr:nvSpPr>
      <xdr:spPr>
        <a:xfrm>
          <a:off x="8699500" y="602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144978</xdr:rowOff>
    </xdr:from>
    <xdr:ext cx="534377" cy="259045"/>
    <xdr:sp macro="" textlink="">
      <xdr:nvSpPr>
        <xdr:cNvPr id="321" name="テキスト ボックス 320"/>
        <xdr:cNvSpPr txBox="1"/>
      </xdr:nvSpPr>
      <xdr:spPr>
        <a:xfrm>
          <a:off x="8483111" y="580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64,950</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129123</xdr:rowOff>
    </xdr:from>
    <xdr:to>
      <xdr:col>11</xdr:col>
      <xdr:colOff>358775</xdr:colOff>
      <xdr:row>34</xdr:row>
      <xdr:rowOff>59273</xdr:rowOff>
    </xdr:to>
    <xdr:sp macro="" textlink="">
      <xdr:nvSpPr>
        <xdr:cNvPr id="322" name="円/楕円 321"/>
        <xdr:cNvSpPr/>
      </xdr:nvSpPr>
      <xdr:spPr>
        <a:xfrm>
          <a:off x="7810500" y="578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75800</xdr:rowOff>
    </xdr:from>
    <xdr:ext cx="534377" cy="259045"/>
    <xdr:sp macro="" textlink="">
      <xdr:nvSpPr>
        <xdr:cNvPr id="323" name="テキスト ボックス 322"/>
        <xdr:cNvSpPr txBox="1"/>
      </xdr:nvSpPr>
      <xdr:spPr>
        <a:xfrm>
          <a:off x="7594111" y="556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87,055</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119924</xdr:rowOff>
    </xdr:from>
    <xdr:to>
      <xdr:col>10</xdr:col>
      <xdr:colOff>155575</xdr:colOff>
      <xdr:row>35</xdr:row>
      <xdr:rowOff>50074</xdr:rowOff>
    </xdr:to>
    <xdr:sp macro="" textlink="">
      <xdr:nvSpPr>
        <xdr:cNvPr id="324" name="円/楕円 323"/>
        <xdr:cNvSpPr/>
      </xdr:nvSpPr>
      <xdr:spPr>
        <a:xfrm>
          <a:off x="6921500" y="594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66601</xdr:rowOff>
    </xdr:from>
    <xdr:ext cx="534377" cy="259045"/>
    <xdr:sp macro="" textlink="">
      <xdr:nvSpPr>
        <xdr:cNvPr id="325" name="テキスト ボックス 324"/>
        <xdr:cNvSpPr txBox="1"/>
      </xdr:nvSpPr>
      <xdr:spPr>
        <a:xfrm>
          <a:off x="6705111" y="572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72,150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6" name="直線コネクタ 33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7" name="テキスト ボックス 336"/>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0" name="直線コネクタ 339"/>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1" name="テキスト ボックス 340"/>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11358</xdr:rowOff>
    </xdr:from>
    <xdr:to>
      <xdr:col>15</xdr:col>
      <xdr:colOff>180340</xdr:colOff>
      <xdr:row>57</xdr:row>
      <xdr:rowOff>133145</xdr:rowOff>
    </xdr:to>
    <xdr:cxnSp macro="">
      <xdr:nvCxnSpPr>
        <xdr:cNvPr id="345" name="直線コネクタ 344"/>
        <xdr:cNvCxnSpPr/>
      </xdr:nvCxnSpPr>
      <xdr:spPr>
        <a:xfrm flipV="1">
          <a:off x="10475595" y="8755308"/>
          <a:ext cx="1270" cy="115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136972</xdr:rowOff>
    </xdr:from>
    <xdr:ext cx="534377" cy="259045"/>
    <xdr:sp macro="" textlink="">
      <xdr:nvSpPr>
        <xdr:cNvPr id="346" name="普通建設事業費最小値テキスト"/>
        <xdr:cNvSpPr txBox="1"/>
      </xdr:nvSpPr>
      <xdr:spPr>
        <a:xfrm>
          <a:off x="10528300" y="99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11,147</a:t>
          </a:r>
          <a:endParaRPr kumimoji="1" lang="ja-JP" altLang="en-US" sz="1000" b="1">
            <a:latin typeface="ＭＳ Ｐゴシック"/>
          </a:endParaRPr>
        </a:p>
      </xdr:txBody>
    </xdr:sp>
    <xdr:clientData/>
  </xdr:oneCellAnchor>
  <xdr:twoCellAnchor>
    <xdr:from>
      <xdr:col>15</xdr:col>
      <xdr:colOff>92075</xdr:colOff>
      <xdr:row>57</xdr:row>
      <xdr:rowOff>133145</xdr:rowOff>
    </xdr:from>
    <xdr:to>
      <xdr:col>15</xdr:col>
      <xdr:colOff>269875</xdr:colOff>
      <xdr:row>57</xdr:row>
      <xdr:rowOff>133145</xdr:rowOff>
    </xdr:to>
    <xdr:cxnSp macro="">
      <xdr:nvCxnSpPr>
        <xdr:cNvPr id="347" name="直線コネクタ 346"/>
        <xdr:cNvCxnSpPr/>
      </xdr:nvCxnSpPr>
      <xdr:spPr>
        <a:xfrm>
          <a:off x="10388600" y="99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129485</xdr:rowOff>
    </xdr:from>
    <xdr:ext cx="599010" cy="259045"/>
    <xdr:sp macro="" textlink="">
      <xdr:nvSpPr>
        <xdr:cNvPr id="348" name="普通建設事業費最大値テキスト"/>
        <xdr:cNvSpPr txBox="1"/>
      </xdr:nvSpPr>
      <xdr:spPr>
        <a:xfrm>
          <a:off x="10528300" y="853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212,457</a:t>
          </a:r>
          <a:endParaRPr kumimoji="1" lang="ja-JP" altLang="en-US" sz="1000" b="1">
            <a:latin typeface="ＭＳ Ｐゴシック"/>
          </a:endParaRPr>
        </a:p>
      </xdr:txBody>
    </xdr:sp>
    <xdr:clientData/>
  </xdr:oneCellAnchor>
  <xdr:twoCellAnchor>
    <xdr:from>
      <xdr:col>15</xdr:col>
      <xdr:colOff>92075</xdr:colOff>
      <xdr:row>51</xdr:row>
      <xdr:rowOff>11358</xdr:rowOff>
    </xdr:from>
    <xdr:to>
      <xdr:col>15</xdr:col>
      <xdr:colOff>269875</xdr:colOff>
      <xdr:row>51</xdr:row>
      <xdr:rowOff>11358</xdr:rowOff>
    </xdr:to>
    <xdr:cxnSp macro="">
      <xdr:nvCxnSpPr>
        <xdr:cNvPr id="349" name="直線コネクタ 348"/>
        <xdr:cNvCxnSpPr/>
      </xdr:nvCxnSpPr>
      <xdr:spPr>
        <a:xfrm>
          <a:off x="10388600" y="875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131448</xdr:rowOff>
    </xdr:from>
    <xdr:to>
      <xdr:col>15</xdr:col>
      <xdr:colOff>180975</xdr:colOff>
      <xdr:row>56</xdr:row>
      <xdr:rowOff>26966</xdr:rowOff>
    </xdr:to>
    <xdr:cxnSp macro="">
      <xdr:nvCxnSpPr>
        <xdr:cNvPr id="350" name="直線コネクタ 349"/>
        <xdr:cNvCxnSpPr/>
      </xdr:nvCxnSpPr>
      <xdr:spPr>
        <a:xfrm>
          <a:off x="9639300" y="9046848"/>
          <a:ext cx="838200" cy="58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127247</xdr:rowOff>
    </xdr:from>
    <xdr:ext cx="534377" cy="259045"/>
    <xdr:sp macro="" textlink="">
      <xdr:nvSpPr>
        <xdr:cNvPr id="351" name="普通建設事業費平均値テキスト"/>
        <xdr:cNvSpPr txBox="1"/>
      </xdr:nvSpPr>
      <xdr:spPr>
        <a:xfrm>
          <a:off x="10528300" y="9385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67,293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104370</xdr:rowOff>
    </xdr:from>
    <xdr:to>
      <xdr:col>15</xdr:col>
      <xdr:colOff>231775</xdr:colOff>
      <xdr:row>56</xdr:row>
      <xdr:rowOff>34520</xdr:rowOff>
    </xdr:to>
    <xdr:sp macro="" textlink="">
      <xdr:nvSpPr>
        <xdr:cNvPr id="352" name="フローチャート : 判断 351"/>
        <xdr:cNvSpPr/>
      </xdr:nvSpPr>
      <xdr:spPr>
        <a:xfrm>
          <a:off x="10426700" y="95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131448</xdr:rowOff>
    </xdr:from>
    <xdr:to>
      <xdr:col>14</xdr:col>
      <xdr:colOff>28575</xdr:colOff>
      <xdr:row>54</xdr:row>
      <xdr:rowOff>95700</xdr:rowOff>
    </xdr:to>
    <xdr:cxnSp macro="">
      <xdr:nvCxnSpPr>
        <xdr:cNvPr id="353" name="直線コネクタ 352"/>
        <xdr:cNvCxnSpPr/>
      </xdr:nvCxnSpPr>
      <xdr:spPr>
        <a:xfrm flipV="1">
          <a:off x="8750300" y="9046848"/>
          <a:ext cx="889000" cy="30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91935</xdr:rowOff>
    </xdr:from>
    <xdr:to>
      <xdr:col>14</xdr:col>
      <xdr:colOff>79375</xdr:colOff>
      <xdr:row>56</xdr:row>
      <xdr:rowOff>22085</xdr:rowOff>
    </xdr:to>
    <xdr:sp macro="" textlink="">
      <xdr:nvSpPr>
        <xdr:cNvPr id="354" name="フローチャート : 判断 353"/>
        <xdr:cNvSpPr/>
      </xdr:nvSpPr>
      <xdr:spPr>
        <a:xfrm>
          <a:off x="9588500" y="952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13212</xdr:rowOff>
    </xdr:from>
    <xdr:ext cx="534377" cy="259045"/>
    <xdr:sp macro="" textlink="">
      <xdr:nvSpPr>
        <xdr:cNvPr id="355" name="テキスト ボックス 354"/>
        <xdr:cNvSpPr txBox="1"/>
      </xdr:nvSpPr>
      <xdr:spPr>
        <a:xfrm>
          <a:off x="9372111" y="961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93586</xdr:rowOff>
    </xdr:from>
    <xdr:to>
      <xdr:col>12</xdr:col>
      <xdr:colOff>511175</xdr:colOff>
      <xdr:row>54</xdr:row>
      <xdr:rowOff>95700</xdr:rowOff>
    </xdr:to>
    <xdr:cxnSp macro="">
      <xdr:nvCxnSpPr>
        <xdr:cNvPr id="356" name="直線コネクタ 355"/>
        <xdr:cNvCxnSpPr/>
      </xdr:nvCxnSpPr>
      <xdr:spPr>
        <a:xfrm>
          <a:off x="7861300" y="9351886"/>
          <a:ext cx="889000" cy="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2004</xdr:rowOff>
    </xdr:from>
    <xdr:to>
      <xdr:col>12</xdr:col>
      <xdr:colOff>561975</xdr:colOff>
      <xdr:row>55</xdr:row>
      <xdr:rowOff>103604</xdr:rowOff>
    </xdr:to>
    <xdr:sp macro="" textlink="">
      <xdr:nvSpPr>
        <xdr:cNvPr id="357" name="フローチャート : 判断 356"/>
        <xdr:cNvSpPr/>
      </xdr:nvSpPr>
      <xdr:spPr>
        <a:xfrm>
          <a:off x="8699500" y="943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94731</xdr:rowOff>
    </xdr:from>
    <xdr:ext cx="534377" cy="259045"/>
    <xdr:sp macro="" textlink="">
      <xdr:nvSpPr>
        <xdr:cNvPr id="358" name="テキスト ボックス 357"/>
        <xdr:cNvSpPr txBox="1"/>
      </xdr:nvSpPr>
      <xdr:spPr>
        <a:xfrm>
          <a:off x="8483111" y="952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93586</xdr:rowOff>
    </xdr:from>
    <xdr:to>
      <xdr:col>11</xdr:col>
      <xdr:colOff>307975</xdr:colOff>
      <xdr:row>54</xdr:row>
      <xdr:rowOff>101941</xdr:rowOff>
    </xdr:to>
    <xdr:cxnSp macro="">
      <xdr:nvCxnSpPr>
        <xdr:cNvPr id="359" name="直線コネクタ 358"/>
        <xdr:cNvCxnSpPr/>
      </xdr:nvCxnSpPr>
      <xdr:spPr>
        <a:xfrm flipV="1">
          <a:off x="6972300" y="9351886"/>
          <a:ext cx="889000" cy="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63502</xdr:rowOff>
    </xdr:from>
    <xdr:to>
      <xdr:col>11</xdr:col>
      <xdr:colOff>358775</xdr:colOff>
      <xdr:row>55</xdr:row>
      <xdr:rowOff>165102</xdr:rowOff>
    </xdr:to>
    <xdr:sp macro="" textlink="">
      <xdr:nvSpPr>
        <xdr:cNvPr id="360" name="フローチャート : 判断 359"/>
        <xdr:cNvSpPr/>
      </xdr:nvSpPr>
      <xdr:spPr>
        <a:xfrm>
          <a:off x="7810500" y="949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156229</xdr:rowOff>
    </xdr:from>
    <xdr:ext cx="534377" cy="259045"/>
    <xdr:sp macro="" textlink="">
      <xdr:nvSpPr>
        <xdr:cNvPr id="361" name="テキスト ボックス 360"/>
        <xdr:cNvSpPr txBox="1"/>
      </xdr:nvSpPr>
      <xdr:spPr>
        <a:xfrm>
          <a:off x="7594111" y="958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90008</xdr:rowOff>
    </xdr:from>
    <xdr:to>
      <xdr:col>10</xdr:col>
      <xdr:colOff>155575</xdr:colOff>
      <xdr:row>56</xdr:row>
      <xdr:rowOff>20158</xdr:rowOff>
    </xdr:to>
    <xdr:sp macro="" textlink="">
      <xdr:nvSpPr>
        <xdr:cNvPr id="362" name="フローチャート : 判断 361"/>
        <xdr:cNvSpPr/>
      </xdr:nvSpPr>
      <xdr:spPr>
        <a:xfrm>
          <a:off x="6921500" y="951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11285</xdr:rowOff>
    </xdr:from>
    <xdr:ext cx="534377" cy="259045"/>
    <xdr:sp macro="" textlink="">
      <xdr:nvSpPr>
        <xdr:cNvPr id="363" name="テキスト ボックス 362"/>
        <xdr:cNvSpPr txBox="1"/>
      </xdr:nvSpPr>
      <xdr:spPr>
        <a:xfrm>
          <a:off x="6705111" y="961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147616</xdr:rowOff>
    </xdr:from>
    <xdr:to>
      <xdr:col>15</xdr:col>
      <xdr:colOff>231775</xdr:colOff>
      <xdr:row>56</xdr:row>
      <xdr:rowOff>77766</xdr:rowOff>
    </xdr:to>
    <xdr:sp macro="" textlink="">
      <xdr:nvSpPr>
        <xdr:cNvPr id="369" name="円/楕円 368"/>
        <xdr:cNvSpPr/>
      </xdr:nvSpPr>
      <xdr:spPr>
        <a:xfrm>
          <a:off x="10426700" y="957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126043</xdr:rowOff>
    </xdr:from>
    <xdr:ext cx="534377" cy="259045"/>
    <xdr:sp macro="" textlink="">
      <xdr:nvSpPr>
        <xdr:cNvPr id="370" name="普通建設事業費該当値テキスト"/>
        <xdr:cNvSpPr txBox="1"/>
      </xdr:nvSpPr>
      <xdr:spPr>
        <a:xfrm>
          <a:off x="10528300" y="955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59,726</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80648</xdr:rowOff>
    </xdr:from>
    <xdr:to>
      <xdr:col>14</xdr:col>
      <xdr:colOff>79375</xdr:colOff>
      <xdr:row>53</xdr:row>
      <xdr:rowOff>10798</xdr:rowOff>
    </xdr:to>
    <xdr:sp macro="" textlink="">
      <xdr:nvSpPr>
        <xdr:cNvPr id="371" name="円/楕円 370"/>
        <xdr:cNvSpPr/>
      </xdr:nvSpPr>
      <xdr:spPr>
        <a:xfrm>
          <a:off x="9588500" y="899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51</xdr:row>
      <xdr:rowOff>27325</xdr:rowOff>
    </xdr:from>
    <xdr:ext cx="599010" cy="259045"/>
    <xdr:sp macro="" textlink="">
      <xdr:nvSpPr>
        <xdr:cNvPr id="372" name="テキスト ボックス 371"/>
        <xdr:cNvSpPr txBox="1"/>
      </xdr:nvSpPr>
      <xdr:spPr>
        <a:xfrm>
          <a:off x="9339794" y="8771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161,444</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44900</xdr:rowOff>
    </xdr:from>
    <xdr:to>
      <xdr:col>12</xdr:col>
      <xdr:colOff>561975</xdr:colOff>
      <xdr:row>54</xdr:row>
      <xdr:rowOff>146500</xdr:rowOff>
    </xdr:to>
    <xdr:sp macro="" textlink="">
      <xdr:nvSpPr>
        <xdr:cNvPr id="373" name="円/楕円 372"/>
        <xdr:cNvSpPr/>
      </xdr:nvSpPr>
      <xdr:spPr>
        <a:xfrm>
          <a:off x="8699500" y="930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52</xdr:row>
      <xdr:rowOff>163027</xdr:rowOff>
    </xdr:from>
    <xdr:ext cx="599010" cy="259045"/>
    <xdr:sp macro="" textlink="">
      <xdr:nvSpPr>
        <xdr:cNvPr id="374" name="テキスト ボックス 373"/>
        <xdr:cNvSpPr txBox="1"/>
      </xdr:nvSpPr>
      <xdr:spPr>
        <a:xfrm>
          <a:off x="8450794" y="9078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107,699</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42786</xdr:rowOff>
    </xdr:from>
    <xdr:to>
      <xdr:col>11</xdr:col>
      <xdr:colOff>358775</xdr:colOff>
      <xdr:row>54</xdr:row>
      <xdr:rowOff>144386</xdr:rowOff>
    </xdr:to>
    <xdr:sp macro="" textlink="">
      <xdr:nvSpPr>
        <xdr:cNvPr id="375" name="円/楕円 374"/>
        <xdr:cNvSpPr/>
      </xdr:nvSpPr>
      <xdr:spPr>
        <a:xfrm>
          <a:off x="7810500" y="930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52</xdr:row>
      <xdr:rowOff>160913</xdr:rowOff>
    </xdr:from>
    <xdr:ext cx="599010" cy="259045"/>
    <xdr:sp macro="" textlink="">
      <xdr:nvSpPr>
        <xdr:cNvPr id="376" name="テキスト ボックス 375"/>
        <xdr:cNvSpPr txBox="1"/>
      </xdr:nvSpPr>
      <xdr:spPr>
        <a:xfrm>
          <a:off x="7561794" y="9076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108,069</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51141</xdr:rowOff>
    </xdr:from>
    <xdr:to>
      <xdr:col>10</xdr:col>
      <xdr:colOff>155575</xdr:colOff>
      <xdr:row>54</xdr:row>
      <xdr:rowOff>152741</xdr:rowOff>
    </xdr:to>
    <xdr:sp macro="" textlink="">
      <xdr:nvSpPr>
        <xdr:cNvPr id="377" name="円/楕円 376"/>
        <xdr:cNvSpPr/>
      </xdr:nvSpPr>
      <xdr:spPr>
        <a:xfrm>
          <a:off x="6921500" y="930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52</xdr:row>
      <xdr:rowOff>169268</xdr:rowOff>
    </xdr:from>
    <xdr:ext cx="599010" cy="259045"/>
    <xdr:sp macro="" textlink="">
      <xdr:nvSpPr>
        <xdr:cNvPr id="378" name="テキスト ボックス 377"/>
        <xdr:cNvSpPr txBox="1"/>
      </xdr:nvSpPr>
      <xdr:spPr>
        <a:xfrm>
          <a:off x="6672794" y="9084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106,607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106716</xdr:rowOff>
    </xdr:from>
    <xdr:to>
      <xdr:col>15</xdr:col>
      <xdr:colOff>180340</xdr:colOff>
      <xdr:row>79</xdr:row>
      <xdr:rowOff>98879</xdr:rowOff>
    </xdr:to>
    <xdr:cxnSp macro="">
      <xdr:nvCxnSpPr>
        <xdr:cNvPr id="404" name="直線コネクタ 403"/>
        <xdr:cNvCxnSpPr/>
      </xdr:nvCxnSpPr>
      <xdr:spPr>
        <a:xfrm flipV="1">
          <a:off x="10475595" y="12108216"/>
          <a:ext cx="1270" cy="153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53393</xdr:rowOff>
    </xdr:from>
    <xdr:ext cx="534377" cy="259045"/>
    <xdr:sp macro="" textlink="">
      <xdr:nvSpPr>
        <xdr:cNvPr id="407" name="普通建設事業費 （ うち新規整備　）最大値テキスト"/>
        <xdr:cNvSpPr txBox="1"/>
      </xdr:nvSpPr>
      <xdr:spPr>
        <a:xfrm>
          <a:off x="10528300" y="118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94,020</a:t>
          </a:r>
          <a:endParaRPr kumimoji="1" lang="ja-JP" altLang="en-US" sz="1000" b="1">
            <a:latin typeface="ＭＳ Ｐゴシック"/>
          </a:endParaRPr>
        </a:p>
      </xdr:txBody>
    </xdr:sp>
    <xdr:clientData/>
  </xdr:oneCellAnchor>
  <xdr:twoCellAnchor>
    <xdr:from>
      <xdr:col>15</xdr:col>
      <xdr:colOff>92075</xdr:colOff>
      <xdr:row>70</xdr:row>
      <xdr:rowOff>106716</xdr:rowOff>
    </xdr:from>
    <xdr:to>
      <xdr:col>15</xdr:col>
      <xdr:colOff>269875</xdr:colOff>
      <xdr:row>70</xdr:row>
      <xdr:rowOff>106716</xdr:rowOff>
    </xdr:to>
    <xdr:cxnSp macro="">
      <xdr:nvCxnSpPr>
        <xdr:cNvPr id="408" name="直線コネクタ 407"/>
        <xdr:cNvCxnSpPr/>
      </xdr:nvCxnSpPr>
      <xdr:spPr>
        <a:xfrm>
          <a:off x="10388600" y="1210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135993</xdr:rowOff>
    </xdr:from>
    <xdr:to>
      <xdr:col>15</xdr:col>
      <xdr:colOff>180975</xdr:colOff>
      <xdr:row>77</xdr:row>
      <xdr:rowOff>68165</xdr:rowOff>
    </xdr:to>
    <xdr:cxnSp macro="">
      <xdr:nvCxnSpPr>
        <xdr:cNvPr id="409" name="直線コネクタ 408"/>
        <xdr:cNvCxnSpPr/>
      </xdr:nvCxnSpPr>
      <xdr:spPr>
        <a:xfrm>
          <a:off x="9639300" y="12137493"/>
          <a:ext cx="838200" cy="113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8103</xdr:rowOff>
    </xdr:from>
    <xdr:ext cx="534377" cy="259045"/>
    <xdr:sp macro="" textlink="">
      <xdr:nvSpPr>
        <xdr:cNvPr id="410" name="普通建設事業費 （ うち新規整備　）平均値テキスト"/>
        <xdr:cNvSpPr txBox="1"/>
      </xdr:nvSpPr>
      <xdr:spPr>
        <a:xfrm>
          <a:off x="10528300" y="13209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29676</xdr:rowOff>
    </xdr:from>
    <xdr:to>
      <xdr:col>15</xdr:col>
      <xdr:colOff>231775</xdr:colOff>
      <xdr:row>77</xdr:row>
      <xdr:rowOff>131276</xdr:rowOff>
    </xdr:to>
    <xdr:sp macro="" textlink="">
      <xdr:nvSpPr>
        <xdr:cNvPr id="411" name="フローチャート : 判断 410"/>
        <xdr:cNvSpPr/>
      </xdr:nvSpPr>
      <xdr:spPr>
        <a:xfrm>
          <a:off x="104267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70</xdr:row>
      <xdr:rowOff>135993</xdr:rowOff>
    </xdr:from>
    <xdr:to>
      <xdr:col>14</xdr:col>
      <xdr:colOff>28575</xdr:colOff>
      <xdr:row>74</xdr:row>
      <xdr:rowOff>92102</xdr:rowOff>
    </xdr:to>
    <xdr:cxnSp macro="">
      <xdr:nvCxnSpPr>
        <xdr:cNvPr id="412" name="直線コネクタ 411"/>
        <xdr:cNvCxnSpPr/>
      </xdr:nvCxnSpPr>
      <xdr:spPr>
        <a:xfrm flipV="1">
          <a:off x="8750300" y="12137493"/>
          <a:ext cx="889000" cy="6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63117</xdr:rowOff>
    </xdr:from>
    <xdr:to>
      <xdr:col>14</xdr:col>
      <xdr:colOff>79375</xdr:colOff>
      <xdr:row>76</xdr:row>
      <xdr:rowOff>164717</xdr:rowOff>
    </xdr:to>
    <xdr:sp macro="" textlink="">
      <xdr:nvSpPr>
        <xdr:cNvPr id="413" name="フローチャート : 判断 412"/>
        <xdr:cNvSpPr/>
      </xdr:nvSpPr>
      <xdr:spPr>
        <a:xfrm>
          <a:off x="9588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155844</xdr:rowOff>
    </xdr:from>
    <xdr:ext cx="534377" cy="259045"/>
    <xdr:sp macro="" textlink="">
      <xdr:nvSpPr>
        <xdr:cNvPr id="414" name="テキスト ボックス 413"/>
        <xdr:cNvSpPr txBox="1"/>
      </xdr:nvSpPr>
      <xdr:spPr>
        <a:xfrm>
          <a:off x="9372111" y="1318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74319</xdr:rowOff>
    </xdr:from>
    <xdr:to>
      <xdr:col>12</xdr:col>
      <xdr:colOff>561975</xdr:colOff>
      <xdr:row>76</xdr:row>
      <xdr:rowOff>4468</xdr:rowOff>
    </xdr:to>
    <xdr:sp macro="" textlink="">
      <xdr:nvSpPr>
        <xdr:cNvPr id="415" name="フローチャート : 判断 414"/>
        <xdr:cNvSpPr/>
      </xdr:nvSpPr>
      <xdr:spPr>
        <a:xfrm>
          <a:off x="8699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167045</xdr:rowOff>
    </xdr:from>
    <xdr:ext cx="534377" cy="259045"/>
    <xdr:sp macro="" textlink="">
      <xdr:nvSpPr>
        <xdr:cNvPr id="416" name="テキスト ボックス 415"/>
        <xdr:cNvSpPr txBox="1"/>
      </xdr:nvSpPr>
      <xdr:spPr>
        <a:xfrm>
          <a:off x="8483111" y="1302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17365</xdr:rowOff>
    </xdr:from>
    <xdr:to>
      <xdr:col>15</xdr:col>
      <xdr:colOff>231775</xdr:colOff>
      <xdr:row>77</xdr:row>
      <xdr:rowOff>118965</xdr:rowOff>
    </xdr:to>
    <xdr:sp macro="" textlink="">
      <xdr:nvSpPr>
        <xdr:cNvPr id="422" name="円/楕円 421"/>
        <xdr:cNvSpPr/>
      </xdr:nvSpPr>
      <xdr:spPr>
        <a:xfrm>
          <a:off x="10426700" y="1321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40242</xdr:rowOff>
    </xdr:from>
    <xdr:ext cx="534377" cy="259045"/>
    <xdr:sp macro="" textlink="">
      <xdr:nvSpPr>
        <xdr:cNvPr id="423" name="普通建設事業費 （ うち新規整備　）該当値テキスト"/>
        <xdr:cNvSpPr txBox="1"/>
      </xdr:nvSpPr>
      <xdr:spPr>
        <a:xfrm>
          <a:off x="10528300" y="1307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22,881</a:t>
          </a:r>
          <a:endParaRPr kumimoji="1" lang="ja-JP" altLang="en-US" sz="1000" b="1">
            <a:solidFill>
              <a:srgbClr val="FF0000"/>
            </a:solidFill>
            <a:latin typeface="ＭＳ Ｐゴシック"/>
          </a:endParaRPr>
        </a:p>
      </xdr:txBody>
    </xdr:sp>
    <xdr:clientData/>
  </xdr:oneCellAnchor>
  <xdr:twoCellAnchor>
    <xdr:from>
      <xdr:col>13</xdr:col>
      <xdr:colOff>663575</xdr:colOff>
      <xdr:row>70</xdr:row>
      <xdr:rowOff>85193</xdr:rowOff>
    </xdr:from>
    <xdr:to>
      <xdr:col>14</xdr:col>
      <xdr:colOff>79375</xdr:colOff>
      <xdr:row>71</xdr:row>
      <xdr:rowOff>15343</xdr:rowOff>
    </xdr:to>
    <xdr:sp macro="" textlink="">
      <xdr:nvSpPr>
        <xdr:cNvPr id="424" name="円/楕円 423"/>
        <xdr:cNvSpPr/>
      </xdr:nvSpPr>
      <xdr:spPr>
        <a:xfrm>
          <a:off x="9588500" y="1208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69</xdr:row>
      <xdr:rowOff>31870</xdr:rowOff>
    </xdr:from>
    <xdr:ext cx="534377" cy="259045"/>
    <xdr:sp macro="" textlink="">
      <xdr:nvSpPr>
        <xdr:cNvPr id="425" name="テキスト ボックス 424"/>
        <xdr:cNvSpPr txBox="1"/>
      </xdr:nvSpPr>
      <xdr:spPr>
        <a:xfrm>
          <a:off x="9372111" y="1186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92,227</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41302</xdr:rowOff>
    </xdr:from>
    <xdr:to>
      <xdr:col>12</xdr:col>
      <xdr:colOff>561975</xdr:colOff>
      <xdr:row>74</xdr:row>
      <xdr:rowOff>142902</xdr:rowOff>
    </xdr:to>
    <xdr:sp macro="" textlink="">
      <xdr:nvSpPr>
        <xdr:cNvPr id="426" name="円/楕円 425"/>
        <xdr:cNvSpPr/>
      </xdr:nvSpPr>
      <xdr:spPr>
        <a:xfrm>
          <a:off x="8699500" y="1272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159429</xdr:rowOff>
    </xdr:from>
    <xdr:ext cx="534377" cy="259045"/>
    <xdr:sp macro="" textlink="">
      <xdr:nvSpPr>
        <xdr:cNvPr id="427" name="テキスト ボックス 426"/>
        <xdr:cNvSpPr txBox="1"/>
      </xdr:nvSpPr>
      <xdr:spPr>
        <a:xfrm>
          <a:off x="8483111" y="1250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52,915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991</xdr:rowOff>
    </xdr:from>
    <xdr:to>
      <xdr:col>15</xdr:col>
      <xdr:colOff>180340</xdr:colOff>
      <xdr:row>98</xdr:row>
      <xdr:rowOff>115430</xdr:rowOff>
    </xdr:to>
    <xdr:cxnSp macro="">
      <xdr:nvCxnSpPr>
        <xdr:cNvPr id="451" name="直線コネクタ 450"/>
        <xdr:cNvCxnSpPr/>
      </xdr:nvCxnSpPr>
      <xdr:spPr>
        <a:xfrm flipV="1">
          <a:off x="10475595" y="15602941"/>
          <a:ext cx="1270" cy="131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119257</xdr:rowOff>
    </xdr:from>
    <xdr:ext cx="469744" cy="259045"/>
    <xdr:sp macro="" textlink="">
      <xdr:nvSpPr>
        <xdr:cNvPr id="452" name="普通建設事業費 （ うち更新整備　）最小値テキスト"/>
        <xdr:cNvSpPr txBox="1"/>
      </xdr:nvSpPr>
      <xdr:spPr>
        <a:xfrm>
          <a:off x="10528300" y="169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7,911</a:t>
          </a:r>
          <a:endParaRPr kumimoji="1" lang="ja-JP" altLang="en-US" sz="1000" b="1">
            <a:latin typeface="ＭＳ Ｐゴシック"/>
          </a:endParaRPr>
        </a:p>
      </xdr:txBody>
    </xdr:sp>
    <xdr:clientData/>
  </xdr:oneCellAnchor>
  <xdr:twoCellAnchor>
    <xdr:from>
      <xdr:col>15</xdr:col>
      <xdr:colOff>92075</xdr:colOff>
      <xdr:row>98</xdr:row>
      <xdr:rowOff>115430</xdr:rowOff>
    </xdr:from>
    <xdr:to>
      <xdr:col>15</xdr:col>
      <xdr:colOff>269875</xdr:colOff>
      <xdr:row>98</xdr:row>
      <xdr:rowOff>115430</xdr:rowOff>
    </xdr:to>
    <xdr:cxnSp macro="">
      <xdr:nvCxnSpPr>
        <xdr:cNvPr id="453" name="直線コネクタ 452"/>
        <xdr:cNvCxnSpPr/>
      </xdr:nvCxnSpPr>
      <xdr:spPr>
        <a:xfrm>
          <a:off x="10388600" y="1691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119118</xdr:rowOff>
    </xdr:from>
    <xdr:ext cx="599010" cy="259045"/>
    <xdr:sp macro="" textlink="">
      <xdr:nvSpPr>
        <xdr:cNvPr id="454" name="普通建設事業費 （ うち更新整備　）最大値テキスト"/>
        <xdr:cNvSpPr txBox="1"/>
      </xdr:nvSpPr>
      <xdr:spPr>
        <a:xfrm>
          <a:off x="10528300" y="1537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111,422</a:t>
          </a:r>
          <a:endParaRPr kumimoji="1" lang="ja-JP" altLang="en-US" sz="1000" b="1">
            <a:latin typeface="ＭＳ Ｐゴシック"/>
          </a:endParaRPr>
        </a:p>
      </xdr:txBody>
    </xdr:sp>
    <xdr:clientData/>
  </xdr:oneCellAnchor>
  <xdr:twoCellAnchor>
    <xdr:from>
      <xdr:col>15</xdr:col>
      <xdr:colOff>92075</xdr:colOff>
      <xdr:row>91</xdr:row>
      <xdr:rowOff>991</xdr:rowOff>
    </xdr:from>
    <xdr:to>
      <xdr:col>15</xdr:col>
      <xdr:colOff>269875</xdr:colOff>
      <xdr:row>91</xdr:row>
      <xdr:rowOff>991</xdr:rowOff>
    </xdr:to>
    <xdr:cxnSp macro="">
      <xdr:nvCxnSpPr>
        <xdr:cNvPr id="455" name="直線コネクタ 454"/>
        <xdr:cNvCxnSpPr/>
      </xdr:nvCxnSpPr>
      <xdr:spPr>
        <a:xfrm>
          <a:off x="10388600" y="1560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104775</xdr:rowOff>
    </xdr:from>
    <xdr:to>
      <xdr:col>15</xdr:col>
      <xdr:colOff>180975</xdr:colOff>
      <xdr:row>97</xdr:row>
      <xdr:rowOff>48197</xdr:rowOff>
    </xdr:to>
    <xdr:cxnSp macro="">
      <xdr:nvCxnSpPr>
        <xdr:cNvPr id="456" name="直線コネクタ 455"/>
        <xdr:cNvCxnSpPr/>
      </xdr:nvCxnSpPr>
      <xdr:spPr>
        <a:xfrm>
          <a:off x="9639300" y="16392525"/>
          <a:ext cx="838200" cy="28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102112</xdr:rowOff>
    </xdr:from>
    <xdr:ext cx="534377" cy="259045"/>
    <xdr:sp macro="" textlink="">
      <xdr:nvSpPr>
        <xdr:cNvPr id="457" name="普通建設事業費 （ うち更新整備　）平均値テキスト"/>
        <xdr:cNvSpPr txBox="1"/>
      </xdr:nvSpPr>
      <xdr:spPr>
        <a:xfrm>
          <a:off x="10528300" y="16389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33,761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79235</xdr:rowOff>
    </xdr:from>
    <xdr:to>
      <xdr:col>15</xdr:col>
      <xdr:colOff>231775</xdr:colOff>
      <xdr:row>97</xdr:row>
      <xdr:rowOff>9385</xdr:rowOff>
    </xdr:to>
    <xdr:sp macro="" textlink="">
      <xdr:nvSpPr>
        <xdr:cNvPr id="458" name="フローチャート : 判断 457"/>
        <xdr:cNvSpPr/>
      </xdr:nvSpPr>
      <xdr:spPr>
        <a:xfrm>
          <a:off x="10426700" y="1653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104775</xdr:rowOff>
    </xdr:from>
    <xdr:to>
      <xdr:col>14</xdr:col>
      <xdr:colOff>28575</xdr:colOff>
      <xdr:row>95</xdr:row>
      <xdr:rowOff>146202</xdr:rowOff>
    </xdr:to>
    <xdr:cxnSp macro="">
      <xdr:nvCxnSpPr>
        <xdr:cNvPr id="459" name="直線コネクタ 458"/>
        <xdr:cNvCxnSpPr/>
      </xdr:nvCxnSpPr>
      <xdr:spPr>
        <a:xfrm flipV="1">
          <a:off x="8750300" y="16392525"/>
          <a:ext cx="889000" cy="4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151981</xdr:rowOff>
    </xdr:from>
    <xdr:to>
      <xdr:col>14</xdr:col>
      <xdr:colOff>79375</xdr:colOff>
      <xdr:row>97</xdr:row>
      <xdr:rowOff>82131</xdr:rowOff>
    </xdr:to>
    <xdr:sp macro="" textlink="">
      <xdr:nvSpPr>
        <xdr:cNvPr id="460" name="フローチャート : 判断 459"/>
        <xdr:cNvSpPr/>
      </xdr:nvSpPr>
      <xdr:spPr>
        <a:xfrm>
          <a:off x="9588500" y="1661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73258</xdr:rowOff>
    </xdr:from>
    <xdr:ext cx="534377" cy="259045"/>
    <xdr:sp macro="" textlink="">
      <xdr:nvSpPr>
        <xdr:cNvPr id="461" name="テキスト ボックス 460"/>
        <xdr:cNvSpPr txBox="1"/>
      </xdr:nvSpPr>
      <xdr:spPr>
        <a:xfrm>
          <a:off x="9372111" y="1670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105918</xdr:rowOff>
    </xdr:from>
    <xdr:to>
      <xdr:col>12</xdr:col>
      <xdr:colOff>561975</xdr:colOff>
      <xdr:row>97</xdr:row>
      <xdr:rowOff>36068</xdr:rowOff>
    </xdr:to>
    <xdr:sp macro="" textlink="">
      <xdr:nvSpPr>
        <xdr:cNvPr id="462" name="フローチャート : 判断 461"/>
        <xdr:cNvSpPr/>
      </xdr:nvSpPr>
      <xdr:spPr>
        <a:xfrm>
          <a:off x="8699500" y="1656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27195</xdr:rowOff>
    </xdr:from>
    <xdr:ext cx="534377" cy="259045"/>
    <xdr:sp macro="" textlink="">
      <xdr:nvSpPr>
        <xdr:cNvPr id="463" name="テキスト ボックス 462"/>
        <xdr:cNvSpPr txBox="1"/>
      </xdr:nvSpPr>
      <xdr:spPr>
        <a:xfrm>
          <a:off x="8483111" y="1665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168847</xdr:rowOff>
    </xdr:from>
    <xdr:to>
      <xdr:col>15</xdr:col>
      <xdr:colOff>231775</xdr:colOff>
      <xdr:row>97</xdr:row>
      <xdr:rowOff>98997</xdr:rowOff>
    </xdr:to>
    <xdr:sp macro="" textlink="">
      <xdr:nvSpPr>
        <xdr:cNvPr id="469" name="円/楕円 468"/>
        <xdr:cNvSpPr/>
      </xdr:nvSpPr>
      <xdr:spPr>
        <a:xfrm>
          <a:off x="10426700" y="1662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147274</xdr:rowOff>
    </xdr:from>
    <xdr:ext cx="534377" cy="259045"/>
    <xdr:sp macro="" textlink="">
      <xdr:nvSpPr>
        <xdr:cNvPr id="470" name="普通建設事業費 （ うち更新整備　）該当値テキスト"/>
        <xdr:cNvSpPr txBox="1"/>
      </xdr:nvSpPr>
      <xdr:spPr>
        <a:xfrm>
          <a:off x="10528300" y="1660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26,705</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53975</xdr:rowOff>
    </xdr:from>
    <xdr:to>
      <xdr:col>14</xdr:col>
      <xdr:colOff>79375</xdr:colOff>
      <xdr:row>95</xdr:row>
      <xdr:rowOff>155575</xdr:rowOff>
    </xdr:to>
    <xdr:sp macro="" textlink="">
      <xdr:nvSpPr>
        <xdr:cNvPr id="471" name="円/楕円 470"/>
        <xdr:cNvSpPr/>
      </xdr:nvSpPr>
      <xdr:spPr>
        <a:xfrm>
          <a:off x="9588500" y="1634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652</xdr:rowOff>
    </xdr:from>
    <xdr:ext cx="534377" cy="259045"/>
    <xdr:sp macro="" textlink="">
      <xdr:nvSpPr>
        <xdr:cNvPr id="472" name="テキスト ボックス 471"/>
        <xdr:cNvSpPr txBox="1"/>
      </xdr:nvSpPr>
      <xdr:spPr>
        <a:xfrm>
          <a:off x="9372111" y="1611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49,250</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95402</xdr:rowOff>
    </xdr:from>
    <xdr:to>
      <xdr:col>12</xdr:col>
      <xdr:colOff>561975</xdr:colOff>
      <xdr:row>96</xdr:row>
      <xdr:rowOff>25552</xdr:rowOff>
    </xdr:to>
    <xdr:sp macro="" textlink="">
      <xdr:nvSpPr>
        <xdr:cNvPr id="473" name="円/楕円 472"/>
        <xdr:cNvSpPr/>
      </xdr:nvSpPr>
      <xdr:spPr>
        <a:xfrm>
          <a:off x="8699500" y="1638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42079</xdr:rowOff>
    </xdr:from>
    <xdr:ext cx="534377" cy="259045"/>
    <xdr:sp macro="" textlink="">
      <xdr:nvSpPr>
        <xdr:cNvPr id="474" name="テキスト ボックス 473"/>
        <xdr:cNvSpPr txBox="1"/>
      </xdr:nvSpPr>
      <xdr:spPr>
        <a:xfrm>
          <a:off x="8483111" y="1615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45,988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6" name="テキスト ボックス 49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106390</xdr:rowOff>
    </xdr:from>
    <xdr:to>
      <xdr:col>23</xdr:col>
      <xdr:colOff>516889</xdr:colOff>
      <xdr:row>39</xdr:row>
      <xdr:rowOff>98878</xdr:rowOff>
    </xdr:to>
    <xdr:cxnSp macro="">
      <xdr:nvCxnSpPr>
        <xdr:cNvPr id="500" name="直線コネクタ 499"/>
        <xdr:cNvCxnSpPr/>
      </xdr:nvCxnSpPr>
      <xdr:spPr>
        <a:xfrm flipV="1">
          <a:off x="16317595" y="5249890"/>
          <a:ext cx="1269" cy="1535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109924</xdr:rowOff>
    </xdr:from>
    <xdr:ext cx="249299" cy="259045"/>
    <xdr:sp macro="" textlink="">
      <xdr:nvSpPr>
        <xdr:cNvPr id="501" name="災害復旧事業費最小値テキスト"/>
        <xdr:cNvSpPr txBox="1"/>
      </xdr:nvSpPr>
      <xdr:spPr>
        <a:xfrm>
          <a:off x="16370300" y="6796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53067</xdr:rowOff>
    </xdr:from>
    <xdr:ext cx="534377" cy="259045"/>
    <xdr:sp macro="" textlink="">
      <xdr:nvSpPr>
        <xdr:cNvPr id="503" name="災害復旧事業費最大値テキスト"/>
        <xdr:cNvSpPr txBox="1"/>
      </xdr:nvSpPr>
      <xdr:spPr>
        <a:xfrm>
          <a:off x="16370300" y="502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30</xdr:row>
      <xdr:rowOff>106390</xdr:rowOff>
    </xdr:from>
    <xdr:to>
      <xdr:col>23</xdr:col>
      <xdr:colOff>606425</xdr:colOff>
      <xdr:row>30</xdr:row>
      <xdr:rowOff>106390</xdr:rowOff>
    </xdr:to>
    <xdr:cxnSp macro="">
      <xdr:nvCxnSpPr>
        <xdr:cNvPr id="504" name="直線コネクタ 503"/>
        <xdr:cNvCxnSpPr/>
      </xdr:nvCxnSpPr>
      <xdr:spPr>
        <a:xfrm>
          <a:off x="16230600" y="52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75594</xdr:rowOff>
    </xdr:from>
    <xdr:to>
      <xdr:col>23</xdr:col>
      <xdr:colOff>517525</xdr:colOff>
      <xdr:row>39</xdr:row>
      <xdr:rowOff>87318</xdr:rowOff>
    </xdr:to>
    <xdr:cxnSp macro="">
      <xdr:nvCxnSpPr>
        <xdr:cNvPr id="505" name="直線コネクタ 504"/>
        <xdr:cNvCxnSpPr/>
      </xdr:nvCxnSpPr>
      <xdr:spPr>
        <a:xfrm>
          <a:off x="15481300" y="6762144"/>
          <a:ext cx="838200" cy="1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27374</xdr:rowOff>
    </xdr:from>
    <xdr:ext cx="469744" cy="259045"/>
    <xdr:sp macro="" textlink="">
      <xdr:nvSpPr>
        <xdr:cNvPr id="506" name="災害復旧事業費平均値テキスト"/>
        <xdr:cNvSpPr txBox="1"/>
      </xdr:nvSpPr>
      <xdr:spPr>
        <a:xfrm>
          <a:off x="16370300" y="6542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4497</xdr:rowOff>
    </xdr:from>
    <xdr:to>
      <xdr:col>23</xdr:col>
      <xdr:colOff>568325</xdr:colOff>
      <xdr:row>39</xdr:row>
      <xdr:rowOff>106097</xdr:rowOff>
    </xdr:to>
    <xdr:sp macro="" textlink="">
      <xdr:nvSpPr>
        <xdr:cNvPr id="507" name="フローチャート : 判断 506"/>
        <xdr:cNvSpPr/>
      </xdr:nvSpPr>
      <xdr:spPr>
        <a:xfrm>
          <a:off x="16268700" y="669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75594</xdr:rowOff>
    </xdr:from>
    <xdr:to>
      <xdr:col>22</xdr:col>
      <xdr:colOff>365125</xdr:colOff>
      <xdr:row>39</xdr:row>
      <xdr:rowOff>92788</xdr:rowOff>
    </xdr:to>
    <xdr:cxnSp macro="">
      <xdr:nvCxnSpPr>
        <xdr:cNvPr id="508" name="直線コネクタ 507"/>
        <xdr:cNvCxnSpPr/>
      </xdr:nvCxnSpPr>
      <xdr:spPr>
        <a:xfrm flipV="1">
          <a:off x="14592300" y="6762144"/>
          <a:ext cx="889000" cy="1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21838</xdr:rowOff>
    </xdr:from>
    <xdr:to>
      <xdr:col>22</xdr:col>
      <xdr:colOff>415925</xdr:colOff>
      <xdr:row>39</xdr:row>
      <xdr:rowOff>123438</xdr:rowOff>
    </xdr:to>
    <xdr:sp macro="" textlink="">
      <xdr:nvSpPr>
        <xdr:cNvPr id="509" name="フローチャート : 判断 508"/>
        <xdr:cNvSpPr/>
      </xdr:nvSpPr>
      <xdr:spPr>
        <a:xfrm>
          <a:off x="15430500" y="670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139965</xdr:rowOff>
    </xdr:from>
    <xdr:ext cx="469744" cy="259045"/>
    <xdr:sp macro="" textlink="">
      <xdr:nvSpPr>
        <xdr:cNvPr id="510" name="テキスト ボックス 509"/>
        <xdr:cNvSpPr txBox="1"/>
      </xdr:nvSpPr>
      <xdr:spPr>
        <a:xfrm>
          <a:off x="15246427" y="648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60555</xdr:rowOff>
    </xdr:from>
    <xdr:to>
      <xdr:col>21</xdr:col>
      <xdr:colOff>161925</xdr:colOff>
      <xdr:row>39</xdr:row>
      <xdr:rowOff>92788</xdr:rowOff>
    </xdr:to>
    <xdr:cxnSp macro="">
      <xdr:nvCxnSpPr>
        <xdr:cNvPr id="511" name="直線コネクタ 510"/>
        <xdr:cNvCxnSpPr/>
      </xdr:nvCxnSpPr>
      <xdr:spPr>
        <a:xfrm>
          <a:off x="13703300" y="6747105"/>
          <a:ext cx="889000" cy="3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161889</xdr:rowOff>
    </xdr:from>
    <xdr:to>
      <xdr:col>21</xdr:col>
      <xdr:colOff>212725</xdr:colOff>
      <xdr:row>39</xdr:row>
      <xdr:rowOff>92039</xdr:rowOff>
    </xdr:to>
    <xdr:sp macro="" textlink="">
      <xdr:nvSpPr>
        <xdr:cNvPr id="512" name="フローチャート : 判断 511"/>
        <xdr:cNvSpPr/>
      </xdr:nvSpPr>
      <xdr:spPr>
        <a:xfrm>
          <a:off x="14541500" y="667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108566</xdr:rowOff>
    </xdr:from>
    <xdr:ext cx="469744" cy="259045"/>
    <xdr:sp macro="" textlink="">
      <xdr:nvSpPr>
        <xdr:cNvPr id="513" name="テキスト ボックス 512"/>
        <xdr:cNvSpPr txBox="1"/>
      </xdr:nvSpPr>
      <xdr:spPr>
        <a:xfrm>
          <a:off x="14357427" y="645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60555</xdr:rowOff>
    </xdr:from>
    <xdr:to>
      <xdr:col>19</xdr:col>
      <xdr:colOff>644525</xdr:colOff>
      <xdr:row>39</xdr:row>
      <xdr:rowOff>83350</xdr:rowOff>
    </xdr:to>
    <xdr:cxnSp macro="">
      <xdr:nvCxnSpPr>
        <xdr:cNvPr id="514" name="直線コネクタ 513"/>
        <xdr:cNvCxnSpPr/>
      </xdr:nvCxnSpPr>
      <xdr:spPr>
        <a:xfrm flipV="1">
          <a:off x="12814300" y="6747105"/>
          <a:ext cx="889000" cy="2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164942</xdr:rowOff>
    </xdr:from>
    <xdr:to>
      <xdr:col>20</xdr:col>
      <xdr:colOff>9525</xdr:colOff>
      <xdr:row>39</xdr:row>
      <xdr:rowOff>95092</xdr:rowOff>
    </xdr:to>
    <xdr:sp macro="" textlink="">
      <xdr:nvSpPr>
        <xdr:cNvPr id="515" name="フローチャート : 判断 514"/>
        <xdr:cNvSpPr/>
      </xdr:nvSpPr>
      <xdr:spPr>
        <a:xfrm>
          <a:off x="13652500" y="668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111619</xdr:rowOff>
    </xdr:from>
    <xdr:ext cx="469744" cy="259045"/>
    <xdr:sp macro="" textlink="">
      <xdr:nvSpPr>
        <xdr:cNvPr id="516" name="テキスト ボックス 515"/>
        <xdr:cNvSpPr txBox="1"/>
      </xdr:nvSpPr>
      <xdr:spPr>
        <a:xfrm>
          <a:off x="13468427" y="645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142964</xdr:rowOff>
    </xdr:from>
    <xdr:to>
      <xdr:col>18</xdr:col>
      <xdr:colOff>492125</xdr:colOff>
      <xdr:row>38</xdr:row>
      <xdr:rowOff>73113</xdr:rowOff>
    </xdr:to>
    <xdr:sp macro="" textlink="">
      <xdr:nvSpPr>
        <xdr:cNvPr id="517" name="フローチャート : 判断 516"/>
        <xdr:cNvSpPr/>
      </xdr:nvSpPr>
      <xdr:spPr>
        <a:xfrm>
          <a:off x="12763500" y="64866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89641</xdr:rowOff>
    </xdr:from>
    <xdr:ext cx="534377" cy="259045"/>
    <xdr:sp macro="" textlink="">
      <xdr:nvSpPr>
        <xdr:cNvPr id="518" name="テキスト ボックス 517"/>
        <xdr:cNvSpPr txBox="1"/>
      </xdr:nvSpPr>
      <xdr:spPr>
        <a:xfrm>
          <a:off x="12547111" y="626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36518</xdr:rowOff>
    </xdr:from>
    <xdr:to>
      <xdr:col>23</xdr:col>
      <xdr:colOff>568325</xdr:colOff>
      <xdr:row>39</xdr:row>
      <xdr:rowOff>138118</xdr:rowOff>
    </xdr:to>
    <xdr:sp macro="" textlink="">
      <xdr:nvSpPr>
        <xdr:cNvPr id="524" name="円/楕円 523"/>
        <xdr:cNvSpPr/>
      </xdr:nvSpPr>
      <xdr:spPr>
        <a:xfrm>
          <a:off x="16268700" y="672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154375</xdr:rowOff>
    </xdr:from>
    <xdr:ext cx="378565" cy="259045"/>
    <xdr:sp macro="" textlink="">
      <xdr:nvSpPr>
        <xdr:cNvPr id="525" name="災害復旧事業費該当値テキスト"/>
        <xdr:cNvSpPr txBox="1"/>
      </xdr:nvSpPr>
      <xdr:spPr>
        <a:xfrm>
          <a:off x="16370300" y="6669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24794</xdr:rowOff>
    </xdr:from>
    <xdr:to>
      <xdr:col>22</xdr:col>
      <xdr:colOff>415925</xdr:colOff>
      <xdr:row>39</xdr:row>
      <xdr:rowOff>126394</xdr:rowOff>
    </xdr:to>
    <xdr:sp macro="" textlink="">
      <xdr:nvSpPr>
        <xdr:cNvPr id="526" name="円/楕円 525"/>
        <xdr:cNvSpPr/>
      </xdr:nvSpPr>
      <xdr:spPr>
        <a:xfrm>
          <a:off x="15430500" y="671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117521</xdr:rowOff>
    </xdr:from>
    <xdr:ext cx="469744" cy="259045"/>
    <xdr:sp macro="" textlink="">
      <xdr:nvSpPr>
        <xdr:cNvPr id="527" name="テキスト ボックス 526"/>
        <xdr:cNvSpPr txBox="1"/>
      </xdr:nvSpPr>
      <xdr:spPr>
        <a:xfrm>
          <a:off x="15246427" y="680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1,426</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41988</xdr:rowOff>
    </xdr:from>
    <xdr:to>
      <xdr:col>21</xdr:col>
      <xdr:colOff>212725</xdr:colOff>
      <xdr:row>39</xdr:row>
      <xdr:rowOff>143588</xdr:rowOff>
    </xdr:to>
    <xdr:sp macro="" textlink="">
      <xdr:nvSpPr>
        <xdr:cNvPr id="528" name="円/楕円 527"/>
        <xdr:cNvSpPr/>
      </xdr:nvSpPr>
      <xdr:spPr>
        <a:xfrm>
          <a:off x="14541500" y="672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134715</xdr:rowOff>
    </xdr:from>
    <xdr:ext cx="378565" cy="259045"/>
    <xdr:sp macro="" textlink="">
      <xdr:nvSpPr>
        <xdr:cNvPr id="529" name="テキスト ボックス 528"/>
        <xdr:cNvSpPr txBox="1"/>
      </xdr:nvSpPr>
      <xdr:spPr>
        <a:xfrm>
          <a:off x="14403017" y="682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9755</xdr:rowOff>
    </xdr:from>
    <xdr:to>
      <xdr:col>20</xdr:col>
      <xdr:colOff>9525</xdr:colOff>
      <xdr:row>39</xdr:row>
      <xdr:rowOff>111355</xdr:rowOff>
    </xdr:to>
    <xdr:sp macro="" textlink="">
      <xdr:nvSpPr>
        <xdr:cNvPr id="530" name="円/楕円 529"/>
        <xdr:cNvSpPr/>
      </xdr:nvSpPr>
      <xdr:spPr>
        <a:xfrm>
          <a:off x="13652500" y="669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102482</xdr:rowOff>
    </xdr:from>
    <xdr:ext cx="469744" cy="259045"/>
    <xdr:sp macro="" textlink="">
      <xdr:nvSpPr>
        <xdr:cNvPr id="531" name="テキスト ボックス 530"/>
        <xdr:cNvSpPr txBox="1"/>
      </xdr:nvSpPr>
      <xdr:spPr>
        <a:xfrm>
          <a:off x="13468427" y="678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2,347</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32550</xdr:rowOff>
    </xdr:from>
    <xdr:to>
      <xdr:col>18</xdr:col>
      <xdr:colOff>492125</xdr:colOff>
      <xdr:row>39</xdr:row>
      <xdr:rowOff>134150</xdr:rowOff>
    </xdr:to>
    <xdr:sp macro="" textlink="">
      <xdr:nvSpPr>
        <xdr:cNvPr id="532" name="円/楕円 531"/>
        <xdr:cNvSpPr/>
      </xdr:nvSpPr>
      <xdr:spPr>
        <a:xfrm>
          <a:off x="12763500" y="671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125277</xdr:rowOff>
    </xdr:from>
    <xdr:ext cx="378565" cy="259045"/>
    <xdr:sp macro="" textlink="">
      <xdr:nvSpPr>
        <xdr:cNvPr id="533" name="テキスト ボックス 532"/>
        <xdr:cNvSpPr txBox="1"/>
      </xdr:nvSpPr>
      <xdr:spPr>
        <a:xfrm>
          <a:off x="12625017" y="6811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44" name="直線コネクタ 54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45" name="テキスト ボックス 544"/>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47" name="テキスト ボックス 546"/>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48" name="直線コネクタ 547"/>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49" name="テキスト ボックス 548"/>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51" name="テキスト ボックス 550"/>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48260</xdr:rowOff>
    </xdr:from>
    <xdr:to>
      <xdr:col>23</xdr:col>
      <xdr:colOff>516889</xdr:colOff>
      <xdr:row>58</xdr:row>
      <xdr:rowOff>25400</xdr:rowOff>
    </xdr:to>
    <xdr:cxnSp macro="">
      <xdr:nvCxnSpPr>
        <xdr:cNvPr id="553" name="直線コネクタ 552"/>
        <xdr:cNvCxnSpPr/>
      </xdr:nvCxnSpPr>
      <xdr:spPr>
        <a:xfrm flipV="1">
          <a:off x="16317595" y="8792210"/>
          <a:ext cx="1269"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62882</xdr:rowOff>
    </xdr:from>
    <xdr:ext cx="249299" cy="259045"/>
    <xdr:sp macro="" textlink="">
      <xdr:nvSpPr>
        <xdr:cNvPr id="554" name="失業対策事業費最小値テキスト"/>
        <xdr:cNvSpPr txBox="1"/>
      </xdr:nvSpPr>
      <xdr:spPr>
        <a:xfrm>
          <a:off x="16370300" y="10006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55" name="直線コネクタ 554"/>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166387</xdr:rowOff>
    </xdr:from>
    <xdr:ext cx="378565" cy="259045"/>
    <xdr:sp macro="" textlink="">
      <xdr:nvSpPr>
        <xdr:cNvPr id="556" name="失業対策事業費最大値テキスト"/>
        <xdr:cNvSpPr txBox="1"/>
      </xdr:nvSpPr>
      <xdr:spPr>
        <a:xfrm>
          <a:off x="16370300" y="8567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428625</xdr:colOff>
      <xdr:row>51</xdr:row>
      <xdr:rowOff>48260</xdr:rowOff>
    </xdr:from>
    <xdr:to>
      <xdr:col>23</xdr:col>
      <xdr:colOff>606425</xdr:colOff>
      <xdr:row>51</xdr:row>
      <xdr:rowOff>48260</xdr:rowOff>
    </xdr:to>
    <xdr:cxnSp macro="">
      <xdr:nvCxnSpPr>
        <xdr:cNvPr id="557" name="直線コネクタ 556"/>
        <xdr:cNvCxnSpPr/>
      </xdr:nvCxnSpPr>
      <xdr:spPr>
        <a:xfrm>
          <a:off x="16230600" y="879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58" name="直線コネクタ 557"/>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151782</xdr:rowOff>
    </xdr:from>
    <xdr:ext cx="249299" cy="259045"/>
    <xdr:sp macro="" textlink="">
      <xdr:nvSpPr>
        <xdr:cNvPr id="559" name="失業対策事業費平均値テキスト"/>
        <xdr:cNvSpPr txBox="1"/>
      </xdr:nvSpPr>
      <xdr:spPr>
        <a:xfrm>
          <a:off x="16370300" y="975298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128905</xdr:rowOff>
    </xdr:from>
    <xdr:to>
      <xdr:col>23</xdr:col>
      <xdr:colOff>568325</xdr:colOff>
      <xdr:row>58</xdr:row>
      <xdr:rowOff>59055</xdr:rowOff>
    </xdr:to>
    <xdr:sp macro="" textlink="">
      <xdr:nvSpPr>
        <xdr:cNvPr id="560" name="フローチャート : 判断 559"/>
        <xdr:cNvSpPr/>
      </xdr:nvSpPr>
      <xdr:spPr>
        <a:xfrm>
          <a:off x="162687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61" name="直線コネクタ 560"/>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62" name="フローチャート : 判断 56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63" name="テキスト ボックス 56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64" name="直線コネクタ 563"/>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65" name="フローチャート : 判断 564"/>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66" name="テキスト ボックス 565"/>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67" name="直線コネクタ 566"/>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68" name="フローチャート : 判断 567"/>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69" name="テキスト ボックス 568"/>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106045</xdr:rowOff>
    </xdr:from>
    <xdr:to>
      <xdr:col>18</xdr:col>
      <xdr:colOff>492125</xdr:colOff>
      <xdr:row>58</xdr:row>
      <xdr:rowOff>36195</xdr:rowOff>
    </xdr:to>
    <xdr:sp macro="" textlink="">
      <xdr:nvSpPr>
        <xdr:cNvPr id="570" name="フローチャート : 判断 569"/>
        <xdr:cNvSpPr/>
      </xdr:nvSpPr>
      <xdr:spPr>
        <a:xfrm>
          <a:off x="12763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52722</xdr:rowOff>
    </xdr:from>
    <xdr:ext cx="249299" cy="259045"/>
    <xdr:sp macro="" textlink="">
      <xdr:nvSpPr>
        <xdr:cNvPr id="571" name="テキスト ボックス 570"/>
        <xdr:cNvSpPr txBox="1"/>
      </xdr:nvSpPr>
      <xdr:spPr>
        <a:xfrm>
          <a:off x="12689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77" name="円/楕円 576"/>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107332</xdr:rowOff>
    </xdr:from>
    <xdr:ext cx="249299" cy="259045"/>
    <xdr:sp macro="" textlink="">
      <xdr:nvSpPr>
        <xdr:cNvPr id="578" name="失業対策事業費該当値テキスト"/>
        <xdr:cNvSpPr txBox="1"/>
      </xdr:nvSpPr>
      <xdr:spPr>
        <a:xfrm>
          <a:off x="16370300" y="9879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79" name="円/楕円 578"/>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80" name="テキスト ボックス 579"/>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81" name="円/楕円 580"/>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82" name="テキスト ボックス 581"/>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83" name="円/楕円 582"/>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84" name="テキスト ボックス 583"/>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85" name="円/楕円 584"/>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86" name="テキスト ボックス 585"/>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7" name="直線コネクタ 59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8" name="テキスト ボックス 59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9" name="直線コネクタ 59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0" name="テキスト ボックス 59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3" name="直線コネクタ 60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4" name="テキスト ボックス 60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5" name="直線コネクタ 60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6" name="テキスト ボックス 60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37318</xdr:rowOff>
    </xdr:from>
    <xdr:to>
      <xdr:col>23</xdr:col>
      <xdr:colOff>516889</xdr:colOff>
      <xdr:row>79</xdr:row>
      <xdr:rowOff>1253</xdr:rowOff>
    </xdr:to>
    <xdr:cxnSp macro="">
      <xdr:nvCxnSpPr>
        <xdr:cNvPr id="610" name="直線コネクタ 609"/>
        <xdr:cNvCxnSpPr/>
      </xdr:nvCxnSpPr>
      <xdr:spPr>
        <a:xfrm flipV="1">
          <a:off x="16317595" y="12210268"/>
          <a:ext cx="1269" cy="1335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5080</xdr:rowOff>
    </xdr:from>
    <xdr:ext cx="469744" cy="259045"/>
    <xdr:sp macro="" textlink="">
      <xdr:nvSpPr>
        <xdr:cNvPr id="611" name="公債費最小値テキスト"/>
        <xdr:cNvSpPr txBox="1"/>
      </xdr:nvSpPr>
      <xdr:spPr>
        <a:xfrm>
          <a:off x="16370300" y="135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79</xdr:row>
      <xdr:rowOff>1253</xdr:rowOff>
    </xdr:from>
    <xdr:to>
      <xdr:col>23</xdr:col>
      <xdr:colOff>606425</xdr:colOff>
      <xdr:row>79</xdr:row>
      <xdr:rowOff>1253</xdr:rowOff>
    </xdr:to>
    <xdr:cxnSp macro="">
      <xdr:nvCxnSpPr>
        <xdr:cNvPr id="612" name="直線コネクタ 611"/>
        <xdr:cNvCxnSpPr/>
      </xdr:nvCxnSpPr>
      <xdr:spPr>
        <a:xfrm>
          <a:off x="16230600" y="1354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155445</xdr:rowOff>
    </xdr:from>
    <xdr:ext cx="599010" cy="259045"/>
    <xdr:sp macro="" textlink="">
      <xdr:nvSpPr>
        <xdr:cNvPr id="613" name="公債費最大値テキスト"/>
        <xdr:cNvSpPr txBox="1"/>
      </xdr:nvSpPr>
      <xdr:spPr>
        <a:xfrm>
          <a:off x="16370300" y="1198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71</xdr:row>
      <xdr:rowOff>37318</xdr:rowOff>
    </xdr:from>
    <xdr:to>
      <xdr:col>23</xdr:col>
      <xdr:colOff>606425</xdr:colOff>
      <xdr:row>71</xdr:row>
      <xdr:rowOff>37318</xdr:rowOff>
    </xdr:to>
    <xdr:cxnSp macro="">
      <xdr:nvCxnSpPr>
        <xdr:cNvPr id="614" name="直線コネクタ 613"/>
        <xdr:cNvCxnSpPr/>
      </xdr:nvCxnSpPr>
      <xdr:spPr>
        <a:xfrm>
          <a:off x="16230600" y="1221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13543</xdr:rowOff>
    </xdr:from>
    <xdr:to>
      <xdr:col>23</xdr:col>
      <xdr:colOff>517525</xdr:colOff>
      <xdr:row>76</xdr:row>
      <xdr:rowOff>32455</xdr:rowOff>
    </xdr:to>
    <xdr:cxnSp macro="">
      <xdr:nvCxnSpPr>
        <xdr:cNvPr id="615" name="直線コネクタ 614"/>
        <xdr:cNvCxnSpPr/>
      </xdr:nvCxnSpPr>
      <xdr:spPr>
        <a:xfrm flipV="1">
          <a:off x="15481300" y="13043743"/>
          <a:ext cx="838200" cy="1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102058</xdr:rowOff>
    </xdr:from>
    <xdr:ext cx="534377" cy="259045"/>
    <xdr:sp macro="" textlink="">
      <xdr:nvSpPr>
        <xdr:cNvPr id="616" name="公債費平均値テキスト"/>
        <xdr:cNvSpPr txBox="1"/>
      </xdr:nvSpPr>
      <xdr:spPr>
        <a:xfrm>
          <a:off x="16370300" y="13132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123631</xdr:rowOff>
    </xdr:from>
    <xdr:to>
      <xdr:col>23</xdr:col>
      <xdr:colOff>568325</xdr:colOff>
      <xdr:row>77</xdr:row>
      <xdr:rowOff>53781</xdr:rowOff>
    </xdr:to>
    <xdr:sp macro="" textlink="">
      <xdr:nvSpPr>
        <xdr:cNvPr id="617" name="フローチャート : 判断 616"/>
        <xdr:cNvSpPr/>
      </xdr:nvSpPr>
      <xdr:spPr>
        <a:xfrm>
          <a:off x="162687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32455</xdr:rowOff>
    </xdr:from>
    <xdr:to>
      <xdr:col>22</xdr:col>
      <xdr:colOff>365125</xdr:colOff>
      <xdr:row>76</xdr:row>
      <xdr:rowOff>52801</xdr:rowOff>
    </xdr:to>
    <xdr:cxnSp macro="">
      <xdr:nvCxnSpPr>
        <xdr:cNvPr id="618" name="直線コネクタ 617"/>
        <xdr:cNvCxnSpPr/>
      </xdr:nvCxnSpPr>
      <xdr:spPr>
        <a:xfrm flipV="1">
          <a:off x="14592300" y="13062655"/>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130375</xdr:rowOff>
    </xdr:from>
    <xdr:to>
      <xdr:col>22</xdr:col>
      <xdr:colOff>415925</xdr:colOff>
      <xdr:row>77</xdr:row>
      <xdr:rowOff>60525</xdr:rowOff>
    </xdr:to>
    <xdr:sp macro="" textlink="">
      <xdr:nvSpPr>
        <xdr:cNvPr id="619" name="フローチャート : 判断 618"/>
        <xdr:cNvSpPr/>
      </xdr:nvSpPr>
      <xdr:spPr>
        <a:xfrm>
          <a:off x="154305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51652</xdr:rowOff>
    </xdr:from>
    <xdr:ext cx="534377" cy="259045"/>
    <xdr:sp macro="" textlink="">
      <xdr:nvSpPr>
        <xdr:cNvPr id="620" name="テキスト ボックス 619"/>
        <xdr:cNvSpPr txBox="1"/>
      </xdr:nvSpPr>
      <xdr:spPr>
        <a:xfrm>
          <a:off x="15214111" y="1325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52801</xdr:rowOff>
    </xdr:from>
    <xdr:to>
      <xdr:col>21</xdr:col>
      <xdr:colOff>161925</xdr:colOff>
      <xdr:row>76</xdr:row>
      <xdr:rowOff>65405</xdr:rowOff>
    </xdr:to>
    <xdr:cxnSp macro="">
      <xdr:nvCxnSpPr>
        <xdr:cNvPr id="621" name="直線コネクタ 620"/>
        <xdr:cNvCxnSpPr/>
      </xdr:nvCxnSpPr>
      <xdr:spPr>
        <a:xfrm flipV="1">
          <a:off x="13703300" y="13083001"/>
          <a:ext cx="889000" cy="1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91446</xdr:rowOff>
    </xdr:from>
    <xdr:to>
      <xdr:col>21</xdr:col>
      <xdr:colOff>212725</xdr:colOff>
      <xdr:row>77</xdr:row>
      <xdr:rowOff>21596</xdr:rowOff>
    </xdr:to>
    <xdr:sp macro="" textlink="">
      <xdr:nvSpPr>
        <xdr:cNvPr id="622" name="フローチャート : 判断 621"/>
        <xdr:cNvSpPr/>
      </xdr:nvSpPr>
      <xdr:spPr>
        <a:xfrm>
          <a:off x="14541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12723</xdr:rowOff>
    </xdr:from>
    <xdr:ext cx="534377" cy="259045"/>
    <xdr:sp macro="" textlink="">
      <xdr:nvSpPr>
        <xdr:cNvPr id="623" name="テキスト ボックス 622"/>
        <xdr:cNvSpPr txBox="1"/>
      </xdr:nvSpPr>
      <xdr:spPr>
        <a:xfrm>
          <a:off x="14325111" y="132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65405</xdr:rowOff>
    </xdr:from>
    <xdr:to>
      <xdr:col>19</xdr:col>
      <xdr:colOff>644525</xdr:colOff>
      <xdr:row>76</xdr:row>
      <xdr:rowOff>86908</xdr:rowOff>
    </xdr:to>
    <xdr:cxnSp macro="">
      <xdr:nvCxnSpPr>
        <xdr:cNvPr id="624" name="直線コネクタ 623"/>
        <xdr:cNvCxnSpPr/>
      </xdr:nvCxnSpPr>
      <xdr:spPr>
        <a:xfrm flipV="1">
          <a:off x="12814300" y="13095605"/>
          <a:ext cx="889000" cy="2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74293</xdr:rowOff>
    </xdr:from>
    <xdr:to>
      <xdr:col>20</xdr:col>
      <xdr:colOff>9525</xdr:colOff>
      <xdr:row>77</xdr:row>
      <xdr:rowOff>4443</xdr:rowOff>
    </xdr:to>
    <xdr:sp macro="" textlink="">
      <xdr:nvSpPr>
        <xdr:cNvPr id="625" name="フローチャート : 判断 624"/>
        <xdr:cNvSpPr/>
      </xdr:nvSpPr>
      <xdr:spPr>
        <a:xfrm>
          <a:off x="13652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167020</xdr:rowOff>
    </xdr:from>
    <xdr:ext cx="534377" cy="259045"/>
    <xdr:sp macro="" textlink="">
      <xdr:nvSpPr>
        <xdr:cNvPr id="626" name="テキスト ボックス 625"/>
        <xdr:cNvSpPr txBox="1"/>
      </xdr:nvSpPr>
      <xdr:spPr>
        <a:xfrm>
          <a:off x="13436111" y="1319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76136</xdr:rowOff>
    </xdr:from>
    <xdr:to>
      <xdr:col>18</xdr:col>
      <xdr:colOff>492125</xdr:colOff>
      <xdr:row>77</xdr:row>
      <xdr:rowOff>6286</xdr:rowOff>
    </xdr:to>
    <xdr:sp macro="" textlink="">
      <xdr:nvSpPr>
        <xdr:cNvPr id="627" name="フローチャート : 判断 626"/>
        <xdr:cNvSpPr/>
      </xdr:nvSpPr>
      <xdr:spPr>
        <a:xfrm>
          <a:off x="12763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168863</xdr:rowOff>
    </xdr:from>
    <xdr:ext cx="534377" cy="259045"/>
    <xdr:sp macro="" textlink="">
      <xdr:nvSpPr>
        <xdr:cNvPr id="628" name="テキスト ボックス 627"/>
        <xdr:cNvSpPr txBox="1"/>
      </xdr:nvSpPr>
      <xdr:spPr>
        <a:xfrm>
          <a:off x="12547111" y="1319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134193</xdr:rowOff>
    </xdr:from>
    <xdr:to>
      <xdr:col>23</xdr:col>
      <xdr:colOff>568325</xdr:colOff>
      <xdr:row>76</xdr:row>
      <xdr:rowOff>64343</xdr:rowOff>
    </xdr:to>
    <xdr:sp macro="" textlink="">
      <xdr:nvSpPr>
        <xdr:cNvPr id="634" name="円/楕円 633"/>
        <xdr:cNvSpPr/>
      </xdr:nvSpPr>
      <xdr:spPr>
        <a:xfrm>
          <a:off x="16268700" y="1299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157070</xdr:rowOff>
    </xdr:from>
    <xdr:ext cx="534377" cy="259045"/>
    <xdr:sp macro="" textlink="">
      <xdr:nvSpPr>
        <xdr:cNvPr id="635" name="公債費該当値テキスト"/>
        <xdr:cNvSpPr txBox="1"/>
      </xdr:nvSpPr>
      <xdr:spPr>
        <a:xfrm>
          <a:off x="16370300" y="1284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71,556</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153105</xdr:rowOff>
    </xdr:from>
    <xdr:to>
      <xdr:col>22</xdr:col>
      <xdr:colOff>415925</xdr:colOff>
      <xdr:row>76</xdr:row>
      <xdr:rowOff>83255</xdr:rowOff>
    </xdr:to>
    <xdr:sp macro="" textlink="">
      <xdr:nvSpPr>
        <xdr:cNvPr id="636" name="円/楕円 635"/>
        <xdr:cNvSpPr/>
      </xdr:nvSpPr>
      <xdr:spPr>
        <a:xfrm>
          <a:off x="15430500" y="1301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99783</xdr:rowOff>
    </xdr:from>
    <xdr:ext cx="534377" cy="259045"/>
    <xdr:sp macro="" textlink="">
      <xdr:nvSpPr>
        <xdr:cNvPr id="637" name="テキスト ボックス 636"/>
        <xdr:cNvSpPr txBox="1"/>
      </xdr:nvSpPr>
      <xdr:spPr>
        <a:xfrm>
          <a:off x="15214111" y="1278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69,074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2001</xdr:rowOff>
    </xdr:from>
    <xdr:to>
      <xdr:col>21</xdr:col>
      <xdr:colOff>212725</xdr:colOff>
      <xdr:row>76</xdr:row>
      <xdr:rowOff>103601</xdr:rowOff>
    </xdr:to>
    <xdr:sp macro="" textlink="">
      <xdr:nvSpPr>
        <xdr:cNvPr id="638" name="円/楕円 637"/>
        <xdr:cNvSpPr/>
      </xdr:nvSpPr>
      <xdr:spPr>
        <a:xfrm>
          <a:off x="14541500" y="1303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120128</xdr:rowOff>
    </xdr:from>
    <xdr:ext cx="534377" cy="259045"/>
    <xdr:sp macro="" textlink="">
      <xdr:nvSpPr>
        <xdr:cNvPr id="639" name="テキスト ボックス 638"/>
        <xdr:cNvSpPr txBox="1"/>
      </xdr:nvSpPr>
      <xdr:spPr>
        <a:xfrm>
          <a:off x="14325111" y="1280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66,404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14605</xdr:rowOff>
    </xdr:from>
    <xdr:to>
      <xdr:col>20</xdr:col>
      <xdr:colOff>9525</xdr:colOff>
      <xdr:row>76</xdr:row>
      <xdr:rowOff>116205</xdr:rowOff>
    </xdr:to>
    <xdr:sp macro="" textlink="">
      <xdr:nvSpPr>
        <xdr:cNvPr id="640" name="円/楕円 639"/>
        <xdr:cNvSpPr/>
      </xdr:nvSpPr>
      <xdr:spPr>
        <a:xfrm>
          <a:off x="13652500" y="1304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132732</xdr:rowOff>
    </xdr:from>
    <xdr:ext cx="534377" cy="259045"/>
    <xdr:sp macro="" textlink="">
      <xdr:nvSpPr>
        <xdr:cNvPr id="641" name="テキスト ボックス 640"/>
        <xdr:cNvSpPr txBox="1"/>
      </xdr:nvSpPr>
      <xdr:spPr>
        <a:xfrm>
          <a:off x="13436111" y="1282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64,750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36108</xdr:rowOff>
    </xdr:from>
    <xdr:to>
      <xdr:col>18</xdr:col>
      <xdr:colOff>492125</xdr:colOff>
      <xdr:row>76</xdr:row>
      <xdr:rowOff>137708</xdr:rowOff>
    </xdr:to>
    <xdr:sp macro="" textlink="">
      <xdr:nvSpPr>
        <xdr:cNvPr id="642" name="円/楕円 641"/>
        <xdr:cNvSpPr/>
      </xdr:nvSpPr>
      <xdr:spPr>
        <a:xfrm>
          <a:off x="12763500" y="1306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154236</xdr:rowOff>
    </xdr:from>
    <xdr:ext cx="534377" cy="259045"/>
    <xdr:sp macro="" textlink="">
      <xdr:nvSpPr>
        <xdr:cNvPr id="643" name="テキスト ボックス 642"/>
        <xdr:cNvSpPr txBox="1"/>
      </xdr:nvSpPr>
      <xdr:spPr>
        <a:xfrm>
          <a:off x="12547111" y="128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61,928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7" name="テキスト ボックス 65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9" name="テキスト ボックス 65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61" name="テキスト ボックス 66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3" name="テキスト ボックス 66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110046</xdr:rowOff>
    </xdr:from>
    <xdr:to>
      <xdr:col>23</xdr:col>
      <xdr:colOff>516889</xdr:colOff>
      <xdr:row>99</xdr:row>
      <xdr:rowOff>43892</xdr:rowOff>
    </xdr:to>
    <xdr:cxnSp macro="">
      <xdr:nvCxnSpPr>
        <xdr:cNvPr id="667" name="直線コネクタ 666"/>
        <xdr:cNvCxnSpPr/>
      </xdr:nvCxnSpPr>
      <xdr:spPr>
        <a:xfrm flipV="1">
          <a:off x="16317595" y="15883446"/>
          <a:ext cx="1269" cy="113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47719</xdr:rowOff>
    </xdr:from>
    <xdr:ext cx="313932" cy="259045"/>
    <xdr:sp macro="" textlink="">
      <xdr:nvSpPr>
        <xdr:cNvPr id="668" name="積立金最小値テキスト"/>
        <xdr:cNvSpPr txBox="1"/>
      </xdr:nvSpPr>
      <xdr:spPr>
        <a:xfrm>
          <a:off x="16370300" y="17021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99</xdr:row>
      <xdr:rowOff>43892</xdr:rowOff>
    </xdr:from>
    <xdr:to>
      <xdr:col>23</xdr:col>
      <xdr:colOff>606425</xdr:colOff>
      <xdr:row>99</xdr:row>
      <xdr:rowOff>43892</xdr:rowOff>
    </xdr:to>
    <xdr:cxnSp macro="">
      <xdr:nvCxnSpPr>
        <xdr:cNvPr id="669" name="直線コネクタ 668"/>
        <xdr:cNvCxnSpPr/>
      </xdr:nvCxnSpPr>
      <xdr:spPr>
        <a:xfrm>
          <a:off x="16230600" y="1701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56723</xdr:rowOff>
    </xdr:from>
    <xdr:ext cx="534377" cy="259045"/>
    <xdr:sp macro="" textlink="">
      <xdr:nvSpPr>
        <xdr:cNvPr id="670" name="積立金最大値テキスト"/>
        <xdr:cNvSpPr txBox="1"/>
      </xdr:nvSpPr>
      <xdr:spPr>
        <a:xfrm>
          <a:off x="16370300" y="1565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89,335</a:t>
          </a:r>
          <a:endParaRPr kumimoji="1" lang="ja-JP" altLang="en-US" sz="1000" b="1">
            <a:latin typeface="ＭＳ Ｐゴシック"/>
          </a:endParaRPr>
        </a:p>
      </xdr:txBody>
    </xdr:sp>
    <xdr:clientData/>
  </xdr:oneCellAnchor>
  <xdr:twoCellAnchor>
    <xdr:from>
      <xdr:col>23</xdr:col>
      <xdr:colOff>428625</xdr:colOff>
      <xdr:row>92</xdr:row>
      <xdr:rowOff>110046</xdr:rowOff>
    </xdr:from>
    <xdr:to>
      <xdr:col>23</xdr:col>
      <xdr:colOff>606425</xdr:colOff>
      <xdr:row>92</xdr:row>
      <xdr:rowOff>110046</xdr:rowOff>
    </xdr:to>
    <xdr:cxnSp macro="">
      <xdr:nvCxnSpPr>
        <xdr:cNvPr id="671" name="直線コネクタ 670"/>
        <xdr:cNvCxnSpPr/>
      </xdr:nvCxnSpPr>
      <xdr:spPr>
        <a:xfrm>
          <a:off x="16230600" y="15883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158648</xdr:rowOff>
    </xdr:from>
    <xdr:to>
      <xdr:col>23</xdr:col>
      <xdr:colOff>517525</xdr:colOff>
      <xdr:row>98</xdr:row>
      <xdr:rowOff>28739</xdr:rowOff>
    </xdr:to>
    <xdr:cxnSp macro="">
      <xdr:nvCxnSpPr>
        <xdr:cNvPr id="672" name="直線コネクタ 671"/>
        <xdr:cNvCxnSpPr/>
      </xdr:nvCxnSpPr>
      <xdr:spPr>
        <a:xfrm flipV="1">
          <a:off x="15481300" y="16789298"/>
          <a:ext cx="838200" cy="4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88180</xdr:rowOff>
    </xdr:from>
    <xdr:ext cx="534377" cy="259045"/>
    <xdr:sp macro="" textlink="">
      <xdr:nvSpPr>
        <xdr:cNvPr id="673" name="積立金平均値テキスト"/>
        <xdr:cNvSpPr txBox="1"/>
      </xdr:nvSpPr>
      <xdr:spPr>
        <a:xfrm>
          <a:off x="16370300" y="1654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65303</xdr:rowOff>
    </xdr:from>
    <xdr:to>
      <xdr:col>23</xdr:col>
      <xdr:colOff>568325</xdr:colOff>
      <xdr:row>97</xdr:row>
      <xdr:rowOff>166903</xdr:rowOff>
    </xdr:to>
    <xdr:sp macro="" textlink="">
      <xdr:nvSpPr>
        <xdr:cNvPr id="674" name="フローチャート : 判断 673"/>
        <xdr:cNvSpPr/>
      </xdr:nvSpPr>
      <xdr:spPr>
        <a:xfrm>
          <a:off x="162687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28739</xdr:rowOff>
    </xdr:from>
    <xdr:to>
      <xdr:col>22</xdr:col>
      <xdr:colOff>365125</xdr:colOff>
      <xdr:row>98</xdr:row>
      <xdr:rowOff>32486</xdr:rowOff>
    </xdr:to>
    <xdr:cxnSp macro="">
      <xdr:nvCxnSpPr>
        <xdr:cNvPr id="675" name="直線コネクタ 674"/>
        <xdr:cNvCxnSpPr/>
      </xdr:nvCxnSpPr>
      <xdr:spPr>
        <a:xfrm flipV="1">
          <a:off x="14592300" y="16830839"/>
          <a:ext cx="889000" cy="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57455</xdr:rowOff>
    </xdr:from>
    <xdr:to>
      <xdr:col>22</xdr:col>
      <xdr:colOff>415925</xdr:colOff>
      <xdr:row>97</xdr:row>
      <xdr:rowOff>159055</xdr:rowOff>
    </xdr:to>
    <xdr:sp macro="" textlink="">
      <xdr:nvSpPr>
        <xdr:cNvPr id="676" name="フローチャート : 判断 675"/>
        <xdr:cNvSpPr/>
      </xdr:nvSpPr>
      <xdr:spPr>
        <a:xfrm>
          <a:off x="15430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4132</xdr:rowOff>
    </xdr:from>
    <xdr:ext cx="534377" cy="259045"/>
    <xdr:sp macro="" textlink="">
      <xdr:nvSpPr>
        <xdr:cNvPr id="677" name="テキスト ボックス 676"/>
        <xdr:cNvSpPr txBox="1"/>
      </xdr:nvSpPr>
      <xdr:spPr>
        <a:xfrm>
          <a:off x="15214111" y="1646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58750</xdr:rowOff>
    </xdr:from>
    <xdr:to>
      <xdr:col>21</xdr:col>
      <xdr:colOff>161925</xdr:colOff>
      <xdr:row>98</xdr:row>
      <xdr:rowOff>32486</xdr:rowOff>
    </xdr:to>
    <xdr:cxnSp macro="">
      <xdr:nvCxnSpPr>
        <xdr:cNvPr id="678" name="直線コネクタ 677"/>
        <xdr:cNvCxnSpPr/>
      </xdr:nvCxnSpPr>
      <xdr:spPr>
        <a:xfrm>
          <a:off x="13703300" y="16517950"/>
          <a:ext cx="889000" cy="31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59677</xdr:rowOff>
    </xdr:from>
    <xdr:to>
      <xdr:col>21</xdr:col>
      <xdr:colOff>212725</xdr:colOff>
      <xdr:row>97</xdr:row>
      <xdr:rowOff>161277</xdr:rowOff>
    </xdr:to>
    <xdr:sp macro="" textlink="">
      <xdr:nvSpPr>
        <xdr:cNvPr id="679" name="フローチャート : 判断 678"/>
        <xdr:cNvSpPr/>
      </xdr:nvSpPr>
      <xdr:spPr>
        <a:xfrm>
          <a:off x="14541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6354</xdr:rowOff>
    </xdr:from>
    <xdr:ext cx="534377" cy="259045"/>
    <xdr:sp macro="" textlink="">
      <xdr:nvSpPr>
        <xdr:cNvPr id="680" name="テキスト ボックス 679"/>
        <xdr:cNvSpPr txBox="1"/>
      </xdr:nvSpPr>
      <xdr:spPr>
        <a:xfrm>
          <a:off x="14325111" y="164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58750</xdr:rowOff>
    </xdr:from>
    <xdr:to>
      <xdr:col>19</xdr:col>
      <xdr:colOff>644525</xdr:colOff>
      <xdr:row>97</xdr:row>
      <xdr:rowOff>130263</xdr:rowOff>
    </xdr:to>
    <xdr:cxnSp macro="">
      <xdr:nvCxnSpPr>
        <xdr:cNvPr id="681" name="直線コネクタ 680"/>
        <xdr:cNvCxnSpPr/>
      </xdr:nvCxnSpPr>
      <xdr:spPr>
        <a:xfrm flipV="1">
          <a:off x="12814300" y="16517950"/>
          <a:ext cx="889000" cy="24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70904</xdr:rowOff>
    </xdr:from>
    <xdr:to>
      <xdr:col>20</xdr:col>
      <xdr:colOff>9525</xdr:colOff>
      <xdr:row>98</xdr:row>
      <xdr:rowOff>1054</xdr:rowOff>
    </xdr:to>
    <xdr:sp macro="" textlink="">
      <xdr:nvSpPr>
        <xdr:cNvPr id="682" name="フローチャート : 判断 681"/>
        <xdr:cNvSpPr/>
      </xdr:nvSpPr>
      <xdr:spPr>
        <a:xfrm>
          <a:off x="13652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163631</xdr:rowOff>
    </xdr:from>
    <xdr:ext cx="534377" cy="259045"/>
    <xdr:sp macro="" textlink="">
      <xdr:nvSpPr>
        <xdr:cNvPr id="683" name="テキスト ボックス 682"/>
        <xdr:cNvSpPr txBox="1"/>
      </xdr:nvSpPr>
      <xdr:spPr>
        <a:xfrm>
          <a:off x="13436111" y="1679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390525</xdr:colOff>
      <xdr:row>91</xdr:row>
      <xdr:rowOff>70141</xdr:rowOff>
    </xdr:from>
    <xdr:to>
      <xdr:col>18</xdr:col>
      <xdr:colOff>492125</xdr:colOff>
      <xdr:row>92</xdr:row>
      <xdr:rowOff>291</xdr:rowOff>
    </xdr:to>
    <xdr:sp macro="" textlink="">
      <xdr:nvSpPr>
        <xdr:cNvPr id="684" name="フローチャート : 判断 683"/>
        <xdr:cNvSpPr/>
      </xdr:nvSpPr>
      <xdr:spPr>
        <a:xfrm>
          <a:off x="12763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16818</xdr:rowOff>
    </xdr:from>
    <xdr:ext cx="599010" cy="259045"/>
    <xdr:sp macro="" textlink="">
      <xdr:nvSpPr>
        <xdr:cNvPr id="685" name="テキスト ボックス 684"/>
        <xdr:cNvSpPr txBox="1"/>
      </xdr:nvSpPr>
      <xdr:spPr>
        <a:xfrm>
          <a:off x="12514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107848</xdr:rowOff>
    </xdr:from>
    <xdr:to>
      <xdr:col>23</xdr:col>
      <xdr:colOff>568325</xdr:colOff>
      <xdr:row>98</xdr:row>
      <xdr:rowOff>37998</xdr:rowOff>
    </xdr:to>
    <xdr:sp macro="" textlink="">
      <xdr:nvSpPr>
        <xdr:cNvPr id="691" name="円/楕円 690"/>
        <xdr:cNvSpPr/>
      </xdr:nvSpPr>
      <xdr:spPr>
        <a:xfrm>
          <a:off x="16268700" y="1673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86275</xdr:rowOff>
    </xdr:from>
    <xdr:ext cx="534377" cy="259045"/>
    <xdr:sp macro="" textlink="">
      <xdr:nvSpPr>
        <xdr:cNvPr id="692" name="積立金該当値テキスト"/>
        <xdr:cNvSpPr txBox="1"/>
      </xdr:nvSpPr>
      <xdr:spPr>
        <a:xfrm>
          <a:off x="16370300" y="1671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18,008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149389</xdr:rowOff>
    </xdr:from>
    <xdr:to>
      <xdr:col>22</xdr:col>
      <xdr:colOff>415925</xdr:colOff>
      <xdr:row>98</xdr:row>
      <xdr:rowOff>79539</xdr:rowOff>
    </xdr:to>
    <xdr:sp macro="" textlink="">
      <xdr:nvSpPr>
        <xdr:cNvPr id="693" name="円/楕円 692"/>
        <xdr:cNvSpPr/>
      </xdr:nvSpPr>
      <xdr:spPr>
        <a:xfrm>
          <a:off x="15430500" y="1678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70666</xdr:rowOff>
    </xdr:from>
    <xdr:ext cx="534377" cy="259045"/>
    <xdr:sp macro="" textlink="">
      <xdr:nvSpPr>
        <xdr:cNvPr id="694" name="テキスト ボックス 693"/>
        <xdr:cNvSpPr txBox="1"/>
      </xdr:nvSpPr>
      <xdr:spPr>
        <a:xfrm>
          <a:off x="15214111" y="1687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14,737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153136</xdr:rowOff>
    </xdr:from>
    <xdr:to>
      <xdr:col>21</xdr:col>
      <xdr:colOff>212725</xdr:colOff>
      <xdr:row>98</xdr:row>
      <xdr:rowOff>83286</xdr:rowOff>
    </xdr:to>
    <xdr:sp macro="" textlink="">
      <xdr:nvSpPr>
        <xdr:cNvPr id="695" name="円/楕円 694"/>
        <xdr:cNvSpPr/>
      </xdr:nvSpPr>
      <xdr:spPr>
        <a:xfrm>
          <a:off x="14541500" y="1678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74413</xdr:rowOff>
    </xdr:from>
    <xdr:ext cx="534377" cy="259045"/>
    <xdr:sp macro="" textlink="">
      <xdr:nvSpPr>
        <xdr:cNvPr id="696" name="テキスト ボックス 695"/>
        <xdr:cNvSpPr txBox="1"/>
      </xdr:nvSpPr>
      <xdr:spPr>
        <a:xfrm>
          <a:off x="14325111" y="1687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14,442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7950</xdr:rowOff>
    </xdr:from>
    <xdr:to>
      <xdr:col>20</xdr:col>
      <xdr:colOff>9525</xdr:colOff>
      <xdr:row>96</xdr:row>
      <xdr:rowOff>109550</xdr:rowOff>
    </xdr:to>
    <xdr:sp macro="" textlink="">
      <xdr:nvSpPr>
        <xdr:cNvPr id="697" name="円/楕円 696"/>
        <xdr:cNvSpPr/>
      </xdr:nvSpPr>
      <xdr:spPr>
        <a:xfrm>
          <a:off x="13652500" y="1646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126077</xdr:rowOff>
    </xdr:from>
    <xdr:ext cx="534377" cy="259045"/>
    <xdr:sp macro="" textlink="">
      <xdr:nvSpPr>
        <xdr:cNvPr id="698" name="テキスト ボックス 697"/>
        <xdr:cNvSpPr txBox="1"/>
      </xdr:nvSpPr>
      <xdr:spPr>
        <a:xfrm>
          <a:off x="13436111" y="1624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39,374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79463</xdr:rowOff>
    </xdr:from>
    <xdr:to>
      <xdr:col>18</xdr:col>
      <xdr:colOff>492125</xdr:colOff>
      <xdr:row>98</xdr:row>
      <xdr:rowOff>9613</xdr:rowOff>
    </xdr:to>
    <xdr:sp macro="" textlink="">
      <xdr:nvSpPr>
        <xdr:cNvPr id="699" name="円/楕円 698"/>
        <xdr:cNvSpPr/>
      </xdr:nvSpPr>
      <xdr:spPr>
        <a:xfrm>
          <a:off x="12763500" y="1671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740</xdr:rowOff>
    </xdr:from>
    <xdr:ext cx="534377" cy="259045"/>
    <xdr:sp macro="" textlink="">
      <xdr:nvSpPr>
        <xdr:cNvPr id="700" name="テキスト ボックス 699"/>
        <xdr:cNvSpPr txBox="1"/>
      </xdr:nvSpPr>
      <xdr:spPr>
        <a:xfrm>
          <a:off x="12547111" y="1680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20,243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1" name="直線コネクタ 71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2" name="テキスト ボックス 71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3" name="直線コネクタ 71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4" name="テキスト ボックス 71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6" name="テキスト ボックス 71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7" name="直線コネクタ 71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8" name="テキスト ボックス 71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9" name="直線コネクタ 71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0" name="テキスト ボックス 71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163322</xdr:rowOff>
    </xdr:from>
    <xdr:to>
      <xdr:col>32</xdr:col>
      <xdr:colOff>186689</xdr:colOff>
      <xdr:row>39</xdr:row>
      <xdr:rowOff>44450</xdr:rowOff>
    </xdr:to>
    <xdr:cxnSp macro="">
      <xdr:nvCxnSpPr>
        <xdr:cNvPr id="724" name="直線コネクタ 723"/>
        <xdr:cNvCxnSpPr/>
      </xdr:nvCxnSpPr>
      <xdr:spPr>
        <a:xfrm flipV="1">
          <a:off x="22159595" y="5306822"/>
          <a:ext cx="1269"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6" name="直線コネクタ 72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109999</xdr:rowOff>
    </xdr:from>
    <xdr:ext cx="534377" cy="259045"/>
    <xdr:sp macro="" textlink="">
      <xdr:nvSpPr>
        <xdr:cNvPr id="727" name="投資及び出資金最大値テキスト"/>
        <xdr:cNvSpPr txBox="1"/>
      </xdr:nvSpPr>
      <xdr:spPr>
        <a:xfrm>
          <a:off x="22212300" y="508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11,214</a:t>
          </a:r>
          <a:endParaRPr kumimoji="1" lang="ja-JP" altLang="en-US" sz="1000" b="1">
            <a:latin typeface="ＭＳ Ｐゴシック"/>
          </a:endParaRPr>
        </a:p>
      </xdr:txBody>
    </xdr:sp>
    <xdr:clientData/>
  </xdr:oneCellAnchor>
  <xdr:twoCellAnchor>
    <xdr:from>
      <xdr:col>32</xdr:col>
      <xdr:colOff>98425</xdr:colOff>
      <xdr:row>30</xdr:row>
      <xdr:rowOff>163322</xdr:rowOff>
    </xdr:from>
    <xdr:to>
      <xdr:col>32</xdr:col>
      <xdr:colOff>276225</xdr:colOff>
      <xdr:row>30</xdr:row>
      <xdr:rowOff>163322</xdr:rowOff>
    </xdr:to>
    <xdr:cxnSp macro="">
      <xdr:nvCxnSpPr>
        <xdr:cNvPr id="728" name="直線コネクタ 727"/>
        <xdr:cNvCxnSpPr/>
      </xdr:nvCxnSpPr>
      <xdr:spPr>
        <a:xfrm>
          <a:off x="22072600" y="530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9" name="直線コネクタ 72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76344</xdr:rowOff>
    </xdr:from>
    <xdr:ext cx="378565" cy="259045"/>
    <xdr:sp macro="" textlink="">
      <xdr:nvSpPr>
        <xdr:cNvPr id="730" name="投資及び出資金平均値テキスト"/>
        <xdr:cNvSpPr txBox="1"/>
      </xdr:nvSpPr>
      <xdr:spPr>
        <a:xfrm>
          <a:off x="22212300" y="64199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53467</xdr:rowOff>
    </xdr:from>
    <xdr:to>
      <xdr:col>32</xdr:col>
      <xdr:colOff>238125</xdr:colOff>
      <xdr:row>38</xdr:row>
      <xdr:rowOff>155067</xdr:rowOff>
    </xdr:to>
    <xdr:sp macro="" textlink="">
      <xdr:nvSpPr>
        <xdr:cNvPr id="731" name="フローチャート : 判断 730"/>
        <xdr:cNvSpPr/>
      </xdr:nvSpPr>
      <xdr:spPr>
        <a:xfrm>
          <a:off x="221107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2" name="直線コネクタ 73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124714</xdr:rowOff>
    </xdr:from>
    <xdr:to>
      <xdr:col>31</xdr:col>
      <xdr:colOff>85725</xdr:colOff>
      <xdr:row>39</xdr:row>
      <xdr:rowOff>54864</xdr:rowOff>
    </xdr:to>
    <xdr:sp macro="" textlink="">
      <xdr:nvSpPr>
        <xdr:cNvPr id="733" name="フローチャート : 判断 732"/>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71391</xdr:rowOff>
    </xdr:from>
    <xdr:ext cx="378565" cy="259045"/>
    <xdr:sp macro="" textlink="">
      <xdr:nvSpPr>
        <xdr:cNvPr id="734" name="テキスト ボックス 733"/>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5" name="直線コネクタ 73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38354</xdr:rowOff>
    </xdr:from>
    <xdr:to>
      <xdr:col>29</xdr:col>
      <xdr:colOff>568325</xdr:colOff>
      <xdr:row>38</xdr:row>
      <xdr:rowOff>139954</xdr:rowOff>
    </xdr:to>
    <xdr:sp macro="" textlink="">
      <xdr:nvSpPr>
        <xdr:cNvPr id="736" name="フローチャート : 判断 735"/>
        <xdr:cNvSpPr/>
      </xdr:nvSpPr>
      <xdr:spPr>
        <a:xfrm>
          <a:off x="20383500" y="65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156481</xdr:rowOff>
    </xdr:from>
    <xdr:ext cx="378565" cy="259045"/>
    <xdr:sp macro="" textlink="">
      <xdr:nvSpPr>
        <xdr:cNvPr id="737" name="テキスト ボックス 736"/>
        <xdr:cNvSpPr txBox="1"/>
      </xdr:nvSpPr>
      <xdr:spPr>
        <a:xfrm>
          <a:off x="20245017" y="63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8" name="直線コネクタ 73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44069</xdr:rowOff>
    </xdr:from>
    <xdr:to>
      <xdr:col>28</xdr:col>
      <xdr:colOff>365125</xdr:colOff>
      <xdr:row>38</xdr:row>
      <xdr:rowOff>145669</xdr:rowOff>
    </xdr:to>
    <xdr:sp macro="" textlink="">
      <xdr:nvSpPr>
        <xdr:cNvPr id="739" name="フローチャート : 判断 738"/>
        <xdr:cNvSpPr/>
      </xdr:nvSpPr>
      <xdr:spPr>
        <a:xfrm>
          <a:off x="19494500" y="655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162196</xdr:rowOff>
    </xdr:from>
    <xdr:ext cx="378565" cy="259045"/>
    <xdr:sp macro="" textlink="">
      <xdr:nvSpPr>
        <xdr:cNvPr id="740" name="テキスト ボックス 739"/>
        <xdr:cNvSpPr txBox="1"/>
      </xdr:nvSpPr>
      <xdr:spPr>
        <a:xfrm>
          <a:off x="19356017" y="633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168656</xdr:rowOff>
    </xdr:from>
    <xdr:to>
      <xdr:col>27</xdr:col>
      <xdr:colOff>161925</xdr:colOff>
      <xdr:row>38</xdr:row>
      <xdr:rowOff>98806</xdr:rowOff>
    </xdr:to>
    <xdr:sp macro="" textlink="">
      <xdr:nvSpPr>
        <xdr:cNvPr id="741" name="フローチャート : 判断 740"/>
        <xdr:cNvSpPr/>
      </xdr:nvSpPr>
      <xdr:spPr>
        <a:xfrm>
          <a:off x="18605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115333</xdr:rowOff>
    </xdr:from>
    <xdr:ext cx="469744" cy="259045"/>
    <xdr:sp macro="" textlink="">
      <xdr:nvSpPr>
        <xdr:cNvPr id="742" name="テキスト ボックス 741"/>
        <xdr:cNvSpPr txBox="1"/>
      </xdr:nvSpPr>
      <xdr:spPr>
        <a:xfrm>
          <a:off x="18421427"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8" name="円/楕円 74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4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0" name="円/楕円 74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1" name="テキスト ボックス 75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2" name="円/楕円 75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3" name="テキスト ボックス 75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4" name="円/楕円 75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5" name="テキスト ボックス 75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6" name="円/楕円 75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7" name="テキスト ボックス 75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149301</xdr:rowOff>
    </xdr:from>
    <xdr:to>
      <xdr:col>32</xdr:col>
      <xdr:colOff>186689</xdr:colOff>
      <xdr:row>58</xdr:row>
      <xdr:rowOff>139700</xdr:rowOff>
    </xdr:to>
    <xdr:cxnSp macro="">
      <xdr:nvCxnSpPr>
        <xdr:cNvPr id="779" name="直線コネクタ 778"/>
        <xdr:cNvCxnSpPr/>
      </xdr:nvCxnSpPr>
      <xdr:spPr>
        <a:xfrm flipV="1">
          <a:off x="22159595" y="8893251"/>
          <a:ext cx="1269"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95978</xdr:rowOff>
    </xdr:from>
    <xdr:ext cx="534377" cy="259045"/>
    <xdr:sp macro="" textlink="">
      <xdr:nvSpPr>
        <xdr:cNvPr id="782" name="貸付金最大値テキスト"/>
        <xdr:cNvSpPr txBox="1"/>
      </xdr:nvSpPr>
      <xdr:spPr>
        <a:xfrm>
          <a:off x="22212300" y="86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a:t>
          </a:r>
          <a:endParaRPr kumimoji="1" lang="ja-JP" altLang="en-US" sz="1000" b="1">
            <a:latin typeface="ＭＳ Ｐゴシック"/>
          </a:endParaRPr>
        </a:p>
      </xdr:txBody>
    </xdr:sp>
    <xdr:clientData/>
  </xdr:oneCellAnchor>
  <xdr:twoCellAnchor>
    <xdr:from>
      <xdr:col>32</xdr:col>
      <xdr:colOff>98425</xdr:colOff>
      <xdr:row>51</xdr:row>
      <xdr:rowOff>149301</xdr:rowOff>
    </xdr:from>
    <xdr:to>
      <xdr:col>32</xdr:col>
      <xdr:colOff>276225</xdr:colOff>
      <xdr:row>51</xdr:row>
      <xdr:rowOff>149301</xdr:rowOff>
    </xdr:to>
    <xdr:cxnSp macro="">
      <xdr:nvCxnSpPr>
        <xdr:cNvPr id="783" name="直線コネクタ 782"/>
        <xdr:cNvCxnSpPr/>
      </xdr:nvCxnSpPr>
      <xdr:spPr>
        <a:xfrm>
          <a:off x="22072600" y="88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43917</xdr:rowOff>
    </xdr:from>
    <xdr:to>
      <xdr:col>32</xdr:col>
      <xdr:colOff>187325</xdr:colOff>
      <xdr:row>58</xdr:row>
      <xdr:rowOff>46157</xdr:rowOff>
    </xdr:to>
    <xdr:cxnSp macro="">
      <xdr:nvCxnSpPr>
        <xdr:cNvPr id="784" name="直線コネクタ 783"/>
        <xdr:cNvCxnSpPr/>
      </xdr:nvCxnSpPr>
      <xdr:spPr>
        <a:xfrm flipV="1">
          <a:off x="21323300" y="9988017"/>
          <a:ext cx="8382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12427</xdr:rowOff>
    </xdr:from>
    <xdr:ext cx="469744" cy="259045"/>
    <xdr:sp macro="" textlink="">
      <xdr:nvSpPr>
        <xdr:cNvPr id="785" name="貸付金平均値テキスト"/>
        <xdr:cNvSpPr txBox="1"/>
      </xdr:nvSpPr>
      <xdr:spPr>
        <a:xfrm>
          <a:off x="22212300" y="9785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161000</xdr:rowOff>
    </xdr:from>
    <xdr:to>
      <xdr:col>32</xdr:col>
      <xdr:colOff>238125</xdr:colOff>
      <xdr:row>58</xdr:row>
      <xdr:rowOff>91150</xdr:rowOff>
    </xdr:to>
    <xdr:sp macro="" textlink="">
      <xdr:nvSpPr>
        <xdr:cNvPr id="786" name="フローチャート : 判断 785"/>
        <xdr:cNvSpPr/>
      </xdr:nvSpPr>
      <xdr:spPr>
        <a:xfrm>
          <a:off x="221107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46157</xdr:rowOff>
    </xdr:from>
    <xdr:to>
      <xdr:col>31</xdr:col>
      <xdr:colOff>34925</xdr:colOff>
      <xdr:row>58</xdr:row>
      <xdr:rowOff>49998</xdr:rowOff>
    </xdr:to>
    <xdr:cxnSp macro="">
      <xdr:nvCxnSpPr>
        <xdr:cNvPr id="787" name="直線コネクタ 786"/>
        <xdr:cNvCxnSpPr/>
      </xdr:nvCxnSpPr>
      <xdr:spPr>
        <a:xfrm flipV="1">
          <a:off x="20434300" y="9990257"/>
          <a:ext cx="889000" cy="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30196</xdr:rowOff>
    </xdr:from>
    <xdr:to>
      <xdr:col>31</xdr:col>
      <xdr:colOff>85725</xdr:colOff>
      <xdr:row>58</xdr:row>
      <xdr:rowOff>131796</xdr:rowOff>
    </xdr:to>
    <xdr:sp macro="" textlink="">
      <xdr:nvSpPr>
        <xdr:cNvPr id="788" name="フローチャート : 判断 787"/>
        <xdr:cNvSpPr/>
      </xdr:nvSpPr>
      <xdr:spPr>
        <a:xfrm>
          <a:off x="21272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122923</xdr:rowOff>
    </xdr:from>
    <xdr:ext cx="469744" cy="259045"/>
    <xdr:sp macro="" textlink="">
      <xdr:nvSpPr>
        <xdr:cNvPr id="789" name="テキスト ボックス 788"/>
        <xdr:cNvSpPr txBox="1"/>
      </xdr:nvSpPr>
      <xdr:spPr>
        <a:xfrm>
          <a:off x="21088427" y="1006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112131</xdr:rowOff>
    </xdr:from>
    <xdr:to>
      <xdr:col>29</xdr:col>
      <xdr:colOff>517525</xdr:colOff>
      <xdr:row>58</xdr:row>
      <xdr:rowOff>49998</xdr:rowOff>
    </xdr:to>
    <xdr:cxnSp macro="">
      <xdr:nvCxnSpPr>
        <xdr:cNvPr id="790" name="直線コネクタ 789"/>
        <xdr:cNvCxnSpPr/>
      </xdr:nvCxnSpPr>
      <xdr:spPr>
        <a:xfrm>
          <a:off x="19545300" y="9713331"/>
          <a:ext cx="889000" cy="28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8204</xdr:rowOff>
    </xdr:from>
    <xdr:to>
      <xdr:col>29</xdr:col>
      <xdr:colOff>568325</xdr:colOff>
      <xdr:row>58</xdr:row>
      <xdr:rowOff>109804</xdr:rowOff>
    </xdr:to>
    <xdr:sp macro="" textlink="">
      <xdr:nvSpPr>
        <xdr:cNvPr id="791" name="フローチャート : 判断 790"/>
        <xdr:cNvSpPr/>
      </xdr:nvSpPr>
      <xdr:spPr>
        <a:xfrm>
          <a:off x="20383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100931</xdr:rowOff>
    </xdr:from>
    <xdr:ext cx="469744" cy="259045"/>
    <xdr:sp macro="" textlink="">
      <xdr:nvSpPr>
        <xdr:cNvPr id="792" name="テキスト ボックス 791"/>
        <xdr:cNvSpPr txBox="1"/>
      </xdr:nvSpPr>
      <xdr:spPr>
        <a:xfrm>
          <a:off x="20199427" y="10045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112131</xdr:rowOff>
    </xdr:from>
    <xdr:to>
      <xdr:col>28</xdr:col>
      <xdr:colOff>314325</xdr:colOff>
      <xdr:row>58</xdr:row>
      <xdr:rowOff>24348</xdr:rowOff>
    </xdr:to>
    <xdr:cxnSp macro="">
      <xdr:nvCxnSpPr>
        <xdr:cNvPr id="793" name="直線コネクタ 792"/>
        <xdr:cNvCxnSpPr/>
      </xdr:nvCxnSpPr>
      <xdr:spPr>
        <a:xfrm flipV="1">
          <a:off x="18656300" y="9713331"/>
          <a:ext cx="889000" cy="25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83642</xdr:rowOff>
    </xdr:from>
    <xdr:to>
      <xdr:col>28</xdr:col>
      <xdr:colOff>365125</xdr:colOff>
      <xdr:row>58</xdr:row>
      <xdr:rowOff>13792</xdr:rowOff>
    </xdr:to>
    <xdr:sp macro="" textlink="">
      <xdr:nvSpPr>
        <xdr:cNvPr id="794" name="フローチャート : 判断 793"/>
        <xdr:cNvSpPr/>
      </xdr:nvSpPr>
      <xdr:spPr>
        <a:xfrm>
          <a:off x="19494500" y="9856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4919</xdr:rowOff>
    </xdr:from>
    <xdr:ext cx="469744" cy="259045"/>
    <xdr:sp macro="" textlink="">
      <xdr:nvSpPr>
        <xdr:cNvPr id="795" name="テキスト ボックス 794"/>
        <xdr:cNvSpPr txBox="1"/>
      </xdr:nvSpPr>
      <xdr:spPr>
        <a:xfrm>
          <a:off x="19310427" y="994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138506</xdr:rowOff>
    </xdr:from>
    <xdr:to>
      <xdr:col>27</xdr:col>
      <xdr:colOff>161925</xdr:colOff>
      <xdr:row>58</xdr:row>
      <xdr:rowOff>68656</xdr:rowOff>
    </xdr:to>
    <xdr:sp macro="" textlink="">
      <xdr:nvSpPr>
        <xdr:cNvPr id="796" name="フローチャート : 判断 795"/>
        <xdr:cNvSpPr/>
      </xdr:nvSpPr>
      <xdr:spPr>
        <a:xfrm>
          <a:off x="18605500" y="991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85183</xdr:rowOff>
    </xdr:from>
    <xdr:ext cx="469744" cy="259045"/>
    <xdr:sp macro="" textlink="">
      <xdr:nvSpPr>
        <xdr:cNvPr id="797" name="テキスト ボックス 796"/>
        <xdr:cNvSpPr txBox="1"/>
      </xdr:nvSpPr>
      <xdr:spPr>
        <a:xfrm>
          <a:off x="18421427" y="9686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164567</xdr:rowOff>
    </xdr:from>
    <xdr:to>
      <xdr:col>32</xdr:col>
      <xdr:colOff>238125</xdr:colOff>
      <xdr:row>58</xdr:row>
      <xdr:rowOff>94717</xdr:rowOff>
    </xdr:to>
    <xdr:sp macro="" textlink="">
      <xdr:nvSpPr>
        <xdr:cNvPr id="803" name="円/楕円 802"/>
        <xdr:cNvSpPr/>
      </xdr:nvSpPr>
      <xdr:spPr>
        <a:xfrm>
          <a:off x="22110700" y="993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139428</xdr:rowOff>
    </xdr:from>
    <xdr:ext cx="469744" cy="259045"/>
    <xdr:sp macro="" textlink="">
      <xdr:nvSpPr>
        <xdr:cNvPr id="804" name="貸付金該当値テキスト"/>
        <xdr:cNvSpPr txBox="1"/>
      </xdr:nvSpPr>
      <xdr:spPr>
        <a:xfrm>
          <a:off x="22212300" y="991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2,095</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166807</xdr:rowOff>
    </xdr:from>
    <xdr:to>
      <xdr:col>31</xdr:col>
      <xdr:colOff>85725</xdr:colOff>
      <xdr:row>58</xdr:row>
      <xdr:rowOff>96957</xdr:rowOff>
    </xdr:to>
    <xdr:sp macro="" textlink="">
      <xdr:nvSpPr>
        <xdr:cNvPr id="805" name="円/楕円 804"/>
        <xdr:cNvSpPr/>
      </xdr:nvSpPr>
      <xdr:spPr>
        <a:xfrm>
          <a:off x="21272500" y="993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113484</xdr:rowOff>
    </xdr:from>
    <xdr:ext cx="469744" cy="259045"/>
    <xdr:sp macro="" textlink="">
      <xdr:nvSpPr>
        <xdr:cNvPr id="806" name="テキスト ボックス 805"/>
        <xdr:cNvSpPr txBox="1"/>
      </xdr:nvSpPr>
      <xdr:spPr>
        <a:xfrm>
          <a:off x="21088427" y="971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2,046</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170648</xdr:rowOff>
    </xdr:from>
    <xdr:to>
      <xdr:col>29</xdr:col>
      <xdr:colOff>568325</xdr:colOff>
      <xdr:row>58</xdr:row>
      <xdr:rowOff>100798</xdr:rowOff>
    </xdr:to>
    <xdr:sp macro="" textlink="">
      <xdr:nvSpPr>
        <xdr:cNvPr id="807" name="円/楕円 806"/>
        <xdr:cNvSpPr/>
      </xdr:nvSpPr>
      <xdr:spPr>
        <a:xfrm>
          <a:off x="20383500" y="994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117325</xdr:rowOff>
    </xdr:from>
    <xdr:ext cx="469744" cy="259045"/>
    <xdr:sp macro="" textlink="">
      <xdr:nvSpPr>
        <xdr:cNvPr id="808" name="テキスト ボックス 807"/>
        <xdr:cNvSpPr txBox="1"/>
      </xdr:nvSpPr>
      <xdr:spPr>
        <a:xfrm>
          <a:off x="20199427" y="9718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1,962</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61331</xdr:rowOff>
    </xdr:from>
    <xdr:to>
      <xdr:col>28</xdr:col>
      <xdr:colOff>365125</xdr:colOff>
      <xdr:row>56</xdr:row>
      <xdr:rowOff>162931</xdr:rowOff>
    </xdr:to>
    <xdr:sp macro="" textlink="">
      <xdr:nvSpPr>
        <xdr:cNvPr id="809" name="円/楕円 808"/>
        <xdr:cNvSpPr/>
      </xdr:nvSpPr>
      <xdr:spPr>
        <a:xfrm>
          <a:off x="19494500" y="966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8008</xdr:rowOff>
    </xdr:from>
    <xdr:ext cx="469744" cy="259045"/>
    <xdr:sp macro="" textlink="">
      <xdr:nvSpPr>
        <xdr:cNvPr id="810" name="テキスト ボックス 809"/>
        <xdr:cNvSpPr txBox="1"/>
      </xdr:nvSpPr>
      <xdr:spPr>
        <a:xfrm>
          <a:off x="19310427" y="9437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8,103</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144998</xdr:rowOff>
    </xdr:from>
    <xdr:to>
      <xdr:col>27</xdr:col>
      <xdr:colOff>161925</xdr:colOff>
      <xdr:row>58</xdr:row>
      <xdr:rowOff>75148</xdr:rowOff>
    </xdr:to>
    <xdr:sp macro="" textlink="">
      <xdr:nvSpPr>
        <xdr:cNvPr id="811" name="円/楕円 810"/>
        <xdr:cNvSpPr/>
      </xdr:nvSpPr>
      <xdr:spPr>
        <a:xfrm>
          <a:off x="18605500" y="991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66275</xdr:rowOff>
    </xdr:from>
    <xdr:ext cx="469744" cy="259045"/>
    <xdr:sp macro="" textlink="">
      <xdr:nvSpPr>
        <xdr:cNvPr id="812" name="テキスト ボックス 811"/>
        <xdr:cNvSpPr txBox="1"/>
      </xdr:nvSpPr>
      <xdr:spPr>
        <a:xfrm>
          <a:off x="18421427" y="10010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61,230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163523</xdr:rowOff>
    </xdr:from>
    <xdr:to>
      <xdr:col>32</xdr:col>
      <xdr:colOff>186689</xdr:colOff>
      <xdr:row>78</xdr:row>
      <xdr:rowOff>95058</xdr:rowOff>
    </xdr:to>
    <xdr:cxnSp macro="">
      <xdr:nvCxnSpPr>
        <xdr:cNvPr id="839" name="直線コネクタ 838"/>
        <xdr:cNvCxnSpPr/>
      </xdr:nvCxnSpPr>
      <xdr:spPr>
        <a:xfrm flipV="1">
          <a:off x="22159595" y="12165023"/>
          <a:ext cx="1269" cy="1303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98885</xdr:rowOff>
    </xdr:from>
    <xdr:ext cx="534377" cy="259045"/>
    <xdr:sp macro="" textlink="">
      <xdr:nvSpPr>
        <xdr:cNvPr id="840" name="繰出金最小値テキスト"/>
        <xdr:cNvSpPr txBox="1"/>
      </xdr:nvSpPr>
      <xdr:spPr>
        <a:xfrm>
          <a:off x="22212300" y="1347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30,734</a:t>
          </a:r>
          <a:endParaRPr kumimoji="1" lang="ja-JP" altLang="en-US" sz="1000" b="1">
            <a:latin typeface="ＭＳ Ｐゴシック"/>
          </a:endParaRPr>
        </a:p>
      </xdr:txBody>
    </xdr:sp>
    <xdr:clientData/>
  </xdr:oneCellAnchor>
  <xdr:twoCellAnchor>
    <xdr:from>
      <xdr:col>32</xdr:col>
      <xdr:colOff>98425</xdr:colOff>
      <xdr:row>78</xdr:row>
      <xdr:rowOff>95058</xdr:rowOff>
    </xdr:from>
    <xdr:to>
      <xdr:col>32</xdr:col>
      <xdr:colOff>276225</xdr:colOff>
      <xdr:row>78</xdr:row>
      <xdr:rowOff>95058</xdr:rowOff>
    </xdr:to>
    <xdr:cxnSp macro="">
      <xdr:nvCxnSpPr>
        <xdr:cNvPr id="841" name="直線コネクタ 840"/>
        <xdr:cNvCxnSpPr/>
      </xdr:nvCxnSpPr>
      <xdr:spPr>
        <a:xfrm>
          <a:off x="22072600" y="1346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110200</xdr:rowOff>
    </xdr:from>
    <xdr:ext cx="599010" cy="259045"/>
    <xdr:sp macro="" textlink="">
      <xdr:nvSpPr>
        <xdr:cNvPr id="842" name="繰出金最大値テキスト"/>
        <xdr:cNvSpPr txBox="1"/>
      </xdr:nvSpPr>
      <xdr:spPr>
        <a:xfrm>
          <a:off x="22212300" y="1194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110,541</a:t>
          </a:r>
          <a:endParaRPr kumimoji="1" lang="ja-JP" altLang="en-US" sz="1000" b="1">
            <a:latin typeface="ＭＳ Ｐゴシック"/>
          </a:endParaRPr>
        </a:p>
      </xdr:txBody>
    </xdr:sp>
    <xdr:clientData/>
  </xdr:oneCellAnchor>
  <xdr:twoCellAnchor>
    <xdr:from>
      <xdr:col>32</xdr:col>
      <xdr:colOff>98425</xdr:colOff>
      <xdr:row>70</xdr:row>
      <xdr:rowOff>163523</xdr:rowOff>
    </xdr:from>
    <xdr:to>
      <xdr:col>32</xdr:col>
      <xdr:colOff>276225</xdr:colOff>
      <xdr:row>70</xdr:row>
      <xdr:rowOff>163523</xdr:rowOff>
    </xdr:to>
    <xdr:cxnSp macro="">
      <xdr:nvCxnSpPr>
        <xdr:cNvPr id="843" name="直線コネクタ 842"/>
        <xdr:cNvCxnSpPr/>
      </xdr:nvCxnSpPr>
      <xdr:spPr>
        <a:xfrm>
          <a:off x="22072600" y="1216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150999</xdr:rowOff>
    </xdr:from>
    <xdr:to>
      <xdr:col>32</xdr:col>
      <xdr:colOff>187325</xdr:colOff>
      <xdr:row>75</xdr:row>
      <xdr:rowOff>87694</xdr:rowOff>
    </xdr:to>
    <xdr:cxnSp macro="">
      <xdr:nvCxnSpPr>
        <xdr:cNvPr id="844" name="直線コネクタ 843"/>
        <xdr:cNvCxnSpPr/>
      </xdr:nvCxnSpPr>
      <xdr:spPr>
        <a:xfrm>
          <a:off x="21323300" y="12838299"/>
          <a:ext cx="838200" cy="10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89289</xdr:rowOff>
    </xdr:from>
    <xdr:ext cx="534377" cy="259045"/>
    <xdr:sp macro="" textlink="">
      <xdr:nvSpPr>
        <xdr:cNvPr id="845" name="繰出金平均値テキスト"/>
        <xdr:cNvSpPr txBox="1"/>
      </xdr:nvSpPr>
      <xdr:spPr>
        <a:xfrm>
          <a:off x="22212300" y="1294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58,155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110862</xdr:rowOff>
    </xdr:from>
    <xdr:to>
      <xdr:col>32</xdr:col>
      <xdr:colOff>238125</xdr:colOff>
      <xdr:row>76</xdr:row>
      <xdr:rowOff>41011</xdr:rowOff>
    </xdr:to>
    <xdr:sp macro="" textlink="">
      <xdr:nvSpPr>
        <xdr:cNvPr id="846" name="フローチャート : 判断 845"/>
        <xdr:cNvSpPr/>
      </xdr:nvSpPr>
      <xdr:spPr>
        <a:xfrm>
          <a:off x="221107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150999</xdr:rowOff>
    </xdr:from>
    <xdr:to>
      <xdr:col>31</xdr:col>
      <xdr:colOff>34925</xdr:colOff>
      <xdr:row>75</xdr:row>
      <xdr:rowOff>22118</xdr:rowOff>
    </xdr:to>
    <xdr:cxnSp macro="">
      <xdr:nvCxnSpPr>
        <xdr:cNvPr id="847" name="直線コネクタ 846"/>
        <xdr:cNvCxnSpPr/>
      </xdr:nvCxnSpPr>
      <xdr:spPr>
        <a:xfrm flipV="1">
          <a:off x="20434300" y="12838299"/>
          <a:ext cx="889000" cy="4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120087</xdr:rowOff>
    </xdr:from>
    <xdr:to>
      <xdr:col>31</xdr:col>
      <xdr:colOff>85725</xdr:colOff>
      <xdr:row>76</xdr:row>
      <xdr:rowOff>50237</xdr:rowOff>
    </xdr:to>
    <xdr:sp macro="" textlink="">
      <xdr:nvSpPr>
        <xdr:cNvPr id="848" name="フローチャート : 判断 847"/>
        <xdr:cNvSpPr/>
      </xdr:nvSpPr>
      <xdr:spPr>
        <a:xfrm>
          <a:off x="21272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41364</xdr:rowOff>
    </xdr:from>
    <xdr:ext cx="534377" cy="259045"/>
    <xdr:sp macro="" textlink="">
      <xdr:nvSpPr>
        <xdr:cNvPr id="849" name="テキスト ボックス 848"/>
        <xdr:cNvSpPr txBox="1"/>
      </xdr:nvSpPr>
      <xdr:spPr>
        <a:xfrm>
          <a:off x="21056111" y="1307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22118</xdr:rowOff>
    </xdr:from>
    <xdr:to>
      <xdr:col>29</xdr:col>
      <xdr:colOff>517525</xdr:colOff>
      <xdr:row>76</xdr:row>
      <xdr:rowOff>63838</xdr:rowOff>
    </xdr:to>
    <xdr:cxnSp macro="">
      <xdr:nvCxnSpPr>
        <xdr:cNvPr id="850" name="直線コネクタ 849"/>
        <xdr:cNvCxnSpPr/>
      </xdr:nvCxnSpPr>
      <xdr:spPr>
        <a:xfrm flipV="1">
          <a:off x="19545300" y="12880868"/>
          <a:ext cx="889000" cy="21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129542</xdr:rowOff>
    </xdr:from>
    <xdr:to>
      <xdr:col>29</xdr:col>
      <xdr:colOff>568325</xdr:colOff>
      <xdr:row>76</xdr:row>
      <xdr:rowOff>59692</xdr:rowOff>
    </xdr:to>
    <xdr:sp macro="" textlink="">
      <xdr:nvSpPr>
        <xdr:cNvPr id="851" name="フローチャート : 判断 850"/>
        <xdr:cNvSpPr/>
      </xdr:nvSpPr>
      <xdr:spPr>
        <a:xfrm>
          <a:off x="20383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50819</xdr:rowOff>
    </xdr:from>
    <xdr:ext cx="534377" cy="259045"/>
    <xdr:sp macro="" textlink="">
      <xdr:nvSpPr>
        <xdr:cNvPr id="852" name="テキスト ボックス 851"/>
        <xdr:cNvSpPr txBox="1"/>
      </xdr:nvSpPr>
      <xdr:spPr>
        <a:xfrm>
          <a:off x="20167111" y="1308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26167</xdr:rowOff>
    </xdr:from>
    <xdr:to>
      <xdr:col>28</xdr:col>
      <xdr:colOff>314325</xdr:colOff>
      <xdr:row>76</xdr:row>
      <xdr:rowOff>63838</xdr:rowOff>
    </xdr:to>
    <xdr:cxnSp macro="">
      <xdr:nvCxnSpPr>
        <xdr:cNvPr id="853" name="直線コネクタ 852"/>
        <xdr:cNvCxnSpPr/>
      </xdr:nvCxnSpPr>
      <xdr:spPr>
        <a:xfrm>
          <a:off x="18656300" y="13056367"/>
          <a:ext cx="889000" cy="3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3158</xdr:rowOff>
    </xdr:from>
    <xdr:to>
      <xdr:col>28</xdr:col>
      <xdr:colOff>365125</xdr:colOff>
      <xdr:row>76</xdr:row>
      <xdr:rowOff>104758</xdr:rowOff>
    </xdr:to>
    <xdr:sp macro="" textlink="">
      <xdr:nvSpPr>
        <xdr:cNvPr id="854" name="フローチャート : 判断 853"/>
        <xdr:cNvSpPr/>
      </xdr:nvSpPr>
      <xdr:spPr>
        <a:xfrm>
          <a:off x="19494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121286</xdr:rowOff>
    </xdr:from>
    <xdr:ext cx="534377" cy="259045"/>
    <xdr:sp macro="" textlink="">
      <xdr:nvSpPr>
        <xdr:cNvPr id="855" name="テキスト ボックス 854"/>
        <xdr:cNvSpPr txBox="1"/>
      </xdr:nvSpPr>
      <xdr:spPr>
        <a:xfrm>
          <a:off x="19278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167963</xdr:rowOff>
    </xdr:from>
    <xdr:to>
      <xdr:col>27</xdr:col>
      <xdr:colOff>161925</xdr:colOff>
      <xdr:row>76</xdr:row>
      <xdr:rowOff>98113</xdr:rowOff>
    </xdr:to>
    <xdr:sp macro="" textlink="">
      <xdr:nvSpPr>
        <xdr:cNvPr id="856" name="フローチャート : 判断 855"/>
        <xdr:cNvSpPr/>
      </xdr:nvSpPr>
      <xdr:spPr>
        <a:xfrm>
          <a:off x="18605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89240</xdr:rowOff>
    </xdr:from>
    <xdr:ext cx="534377" cy="259045"/>
    <xdr:sp macro="" textlink="">
      <xdr:nvSpPr>
        <xdr:cNvPr id="857" name="テキスト ボックス 856"/>
        <xdr:cNvSpPr txBox="1"/>
      </xdr:nvSpPr>
      <xdr:spPr>
        <a:xfrm>
          <a:off x="18389111" y="1311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36894</xdr:rowOff>
    </xdr:from>
    <xdr:to>
      <xdr:col>32</xdr:col>
      <xdr:colOff>238125</xdr:colOff>
      <xdr:row>75</xdr:row>
      <xdr:rowOff>138494</xdr:rowOff>
    </xdr:to>
    <xdr:sp macro="" textlink="">
      <xdr:nvSpPr>
        <xdr:cNvPr id="863" name="円/楕円 862"/>
        <xdr:cNvSpPr/>
      </xdr:nvSpPr>
      <xdr:spPr>
        <a:xfrm>
          <a:off x="22110700" y="1289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59771</xdr:rowOff>
    </xdr:from>
    <xdr:ext cx="534377" cy="259045"/>
    <xdr:sp macro="" textlink="">
      <xdr:nvSpPr>
        <xdr:cNvPr id="864" name="繰出金該当値テキスト"/>
        <xdr:cNvSpPr txBox="1"/>
      </xdr:nvSpPr>
      <xdr:spPr>
        <a:xfrm>
          <a:off x="22212300" y="1274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62,685</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100199</xdr:rowOff>
    </xdr:from>
    <xdr:to>
      <xdr:col>31</xdr:col>
      <xdr:colOff>85725</xdr:colOff>
      <xdr:row>75</xdr:row>
      <xdr:rowOff>30349</xdr:rowOff>
    </xdr:to>
    <xdr:sp macro="" textlink="">
      <xdr:nvSpPr>
        <xdr:cNvPr id="865" name="円/楕円 864"/>
        <xdr:cNvSpPr/>
      </xdr:nvSpPr>
      <xdr:spPr>
        <a:xfrm>
          <a:off x="21272500" y="1278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46876</xdr:rowOff>
    </xdr:from>
    <xdr:ext cx="534377" cy="259045"/>
    <xdr:sp macro="" textlink="">
      <xdr:nvSpPr>
        <xdr:cNvPr id="866" name="テキスト ボックス 865"/>
        <xdr:cNvSpPr txBox="1"/>
      </xdr:nvSpPr>
      <xdr:spPr>
        <a:xfrm>
          <a:off x="21056111" y="125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69,308</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142768</xdr:rowOff>
    </xdr:from>
    <xdr:to>
      <xdr:col>29</xdr:col>
      <xdr:colOff>568325</xdr:colOff>
      <xdr:row>75</xdr:row>
      <xdr:rowOff>72918</xdr:rowOff>
    </xdr:to>
    <xdr:sp macro="" textlink="">
      <xdr:nvSpPr>
        <xdr:cNvPr id="867" name="円/楕円 866"/>
        <xdr:cNvSpPr/>
      </xdr:nvSpPr>
      <xdr:spPr>
        <a:xfrm>
          <a:off x="20383500" y="1283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89445</xdr:rowOff>
    </xdr:from>
    <xdr:ext cx="534377" cy="259045"/>
    <xdr:sp macro="" textlink="">
      <xdr:nvSpPr>
        <xdr:cNvPr id="868" name="テキスト ボックス 867"/>
        <xdr:cNvSpPr txBox="1"/>
      </xdr:nvSpPr>
      <xdr:spPr>
        <a:xfrm>
          <a:off x="20167111" y="1260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66,701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13038</xdr:rowOff>
    </xdr:from>
    <xdr:to>
      <xdr:col>28</xdr:col>
      <xdr:colOff>365125</xdr:colOff>
      <xdr:row>76</xdr:row>
      <xdr:rowOff>114638</xdr:rowOff>
    </xdr:to>
    <xdr:sp macro="" textlink="">
      <xdr:nvSpPr>
        <xdr:cNvPr id="869" name="円/楕円 868"/>
        <xdr:cNvSpPr/>
      </xdr:nvSpPr>
      <xdr:spPr>
        <a:xfrm>
          <a:off x="19494500" y="1304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105765</xdr:rowOff>
    </xdr:from>
    <xdr:ext cx="534377" cy="259045"/>
    <xdr:sp macro="" textlink="">
      <xdr:nvSpPr>
        <xdr:cNvPr id="870" name="テキスト ボックス 869"/>
        <xdr:cNvSpPr txBox="1"/>
      </xdr:nvSpPr>
      <xdr:spPr>
        <a:xfrm>
          <a:off x="19278111" y="1313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53,646</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146817</xdr:rowOff>
    </xdr:from>
    <xdr:to>
      <xdr:col>27</xdr:col>
      <xdr:colOff>161925</xdr:colOff>
      <xdr:row>76</xdr:row>
      <xdr:rowOff>76967</xdr:rowOff>
    </xdr:to>
    <xdr:sp macro="" textlink="">
      <xdr:nvSpPr>
        <xdr:cNvPr id="871" name="円/楕円 870"/>
        <xdr:cNvSpPr/>
      </xdr:nvSpPr>
      <xdr:spPr>
        <a:xfrm>
          <a:off x="18605500" y="1300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93494</xdr:rowOff>
    </xdr:from>
    <xdr:ext cx="534377" cy="259045"/>
    <xdr:sp macro="" textlink="">
      <xdr:nvSpPr>
        <xdr:cNvPr id="872" name="テキスト ボックス 871"/>
        <xdr:cNvSpPr txBox="1"/>
      </xdr:nvSpPr>
      <xdr:spPr>
        <a:xfrm>
          <a:off x="18389111" y="1278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55,953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effectLst/>
              <a:latin typeface="+mn-ea"/>
              <a:ea typeface="+mn-ea"/>
              <a:cs typeface="+mn-cs"/>
            </a:rPr>
            <a:t>　人件費は、隣町の消防業務を受託していることから住民一人当たりのコストが類似団体を</a:t>
          </a:r>
          <a:r>
            <a:rPr lang="en-US" altLang="ja-JP" sz="1300" b="0" i="0" baseline="0">
              <a:solidFill>
                <a:schemeClr val="dk1"/>
              </a:solidFill>
              <a:effectLst/>
              <a:latin typeface="+mn-ea"/>
              <a:ea typeface="+mn-ea"/>
              <a:cs typeface="+mn-cs"/>
            </a:rPr>
            <a:t>28,756</a:t>
          </a:r>
          <a:r>
            <a:rPr lang="ja-JP" altLang="en-US" sz="1300" b="0" i="0" baseline="0">
              <a:solidFill>
                <a:schemeClr val="dk1"/>
              </a:solidFill>
              <a:effectLst/>
              <a:latin typeface="+mn-ea"/>
              <a:ea typeface="+mn-ea"/>
              <a:cs typeface="+mn-cs"/>
            </a:rPr>
            <a:t>円上回り</a:t>
          </a:r>
          <a:r>
            <a:rPr lang="en-US" altLang="ja-JP" sz="1300" b="0" i="0" baseline="0">
              <a:solidFill>
                <a:schemeClr val="dk1"/>
              </a:solidFill>
              <a:effectLst/>
              <a:latin typeface="+mn-ea"/>
              <a:ea typeface="+mn-ea"/>
              <a:cs typeface="+mn-cs"/>
            </a:rPr>
            <a:t>108,317</a:t>
          </a:r>
          <a:r>
            <a:rPr lang="ja-JP" altLang="en-US" sz="1300" b="0" i="0" baseline="0">
              <a:solidFill>
                <a:schemeClr val="dk1"/>
              </a:solidFill>
              <a:effectLst/>
              <a:latin typeface="+mn-ea"/>
              <a:ea typeface="+mn-ea"/>
              <a:cs typeface="+mn-cs"/>
            </a:rPr>
            <a:t>円となっている。物件費は、町内の全小中学校に完全給食を開始したことや高速道路延伸に係る地籍調査事業などにより住民一人当たりのコストが類似団体を</a:t>
          </a:r>
          <a:r>
            <a:rPr lang="en-US" altLang="ja-JP" sz="1300" b="0" i="0" baseline="0">
              <a:solidFill>
                <a:schemeClr val="dk1"/>
              </a:solidFill>
              <a:effectLst/>
              <a:latin typeface="+mn-ea"/>
              <a:ea typeface="+mn-ea"/>
              <a:cs typeface="+mn-cs"/>
            </a:rPr>
            <a:t>21,607</a:t>
          </a:r>
          <a:r>
            <a:rPr lang="ja-JP" altLang="en-US" sz="1300" b="0" i="0" baseline="0">
              <a:solidFill>
                <a:schemeClr val="dk1"/>
              </a:solidFill>
              <a:effectLst/>
              <a:latin typeface="+mn-ea"/>
              <a:ea typeface="+mn-ea"/>
              <a:cs typeface="+mn-cs"/>
            </a:rPr>
            <a:t>円上回り</a:t>
          </a:r>
          <a:r>
            <a:rPr lang="en-US" altLang="ja-JP" sz="1300" b="0" i="0" baseline="0">
              <a:solidFill>
                <a:schemeClr val="dk1"/>
              </a:solidFill>
              <a:effectLst/>
              <a:latin typeface="+mn-ea"/>
              <a:ea typeface="+mn-ea"/>
              <a:cs typeface="+mn-cs"/>
            </a:rPr>
            <a:t>98,390</a:t>
          </a:r>
          <a:r>
            <a:rPr lang="ja-JP" altLang="en-US" sz="1300" b="0" i="0" baseline="0">
              <a:solidFill>
                <a:schemeClr val="dk1"/>
              </a:solidFill>
              <a:effectLst/>
              <a:latin typeface="+mn-ea"/>
              <a:ea typeface="+mn-ea"/>
              <a:cs typeface="+mn-cs"/>
            </a:rPr>
            <a:t>円となっている。普通建設事業費は、前年度をもって学校給食センター建設事業やごみ焼却施設跡地整備事業などが終了したことから住民一人当たりのコストが前年度と比較して</a:t>
          </a:r>
          <a:r>
            <a:rPr lang="en-US" altLang="ja-JP" sz="1300" b="0" i="0" baseline="0">
              <a:solidFill>
                <a:schemeClr val="dk1"/>
              </a:solidFill>
              <a:effectLst/>
              <a:latin typeface="+mn-ea"/>
              <a:ea typeface="+mn-ea"/>
              <a:cs typeface="+mn-cs"/>
            </a:rPr>
            <a:t>101,718</a:t>
          </a:r>
          <a:r>
            <a:rPr lang="ja-JP" altLang="en-US" sz="1300" b="0" i="0" baseline="0">
              <a:solidFill>
                <a:schemeClr val="dk1"/>
              </a:solidFill>
              <a:effectLst/>
              <a:latin typeface="+mn-ea"/>
              <a:ea typeface="+mn-ea"/>
              <a:cs typeface="+mn-cs"/>
            </a:rPr>
            <a:t>円減少している。</a:t>
          </a:r>
          <a:r>
            <a:rPr lang="ja-JP" altLang="ja-JP" sz="1300" b="0" i="0" baseline="0">
              <a:solidFill>
                <a:schemeClr val="dk1"/>
              </a:solidFill>
              <a:effectLst/>
              <a:latin typeface="+mn-ea"/>
              <a:ea typeface="+mn-ea"/>
              <a:cs typeface="+mn-cs"/>
            </a:rPr>
            <a:t>今後も</a:t>
          </a:r>
          <a:r>
            <a:rPr lang="ja-JP" altLang="en-US" sz="1300" b="0" i="0" baseline="0">
              <a:solidFill>
                <a:schemeClr val="dk1"/>
              </a:solidFill>
              <a:effectLst/>
              <a:latin typeface="+mn-ea"/>
              <a:ea typeface="+mn-ea"/>
              <a:cs typeface="+mn-cs"/>
            </a:rPr>
            <a:t>東海・</a:t>
          </a:r>
          <a:r>
            <a:rPr lang="ja-JP" altLang="ja-JP" sz="1300" b="0" i="0" baseline="0">
              <a:solidFill>
                <a:schemeClr val="dk1"/>
              </a:solidFill>
              <a:effectLst/>
              <a:latin typeface="+mn-ea"/>
              <a:ea typeface="+mn-ea"/>
              <a:cs typeface="+mn-cs"/>
            </a:rPr>
            <a:t>東南海・南海</a:t>
          </a:r>
          <a:r>
            <a:rPr lang="en-US" altLang="ja-JP" sz="1300" b="0" i="0" baseline="0">
              <a:solidFill>
                <a:schemeClr val="dk1"/>
              </a:solidFill>
              <a:effectLst/>
              <a:latin typeface="+mn-ea"/>
              <a:ea typeface="+mn-ea"/>
              <a:cs typeface="+mn-cs"/>
            </a:rPr>
            <a:t>3</a:t>
          </a:r>
          <a:r>
            <a:rPr lang="ja-JP" altLang="en-US" sz="1300" b="0" i="0" baseline="0">
              <a:solidFill>
                <a:schemeClr val="dk1"/>
              </a:solidFill>
              <a:effectLst/>
              <a:latin typeface="+mn-ea"/>
              <a:ea typeface="+mn-ea"/>
              <a:cs typeface="+mn-cs"/>
            </a:rPr>
            <a:t>連動</a:t>
          </a:r>
          <a:r>
            <a:rPr lang="ja-JP" altLang="ja-JP" sz="1300" b="0" i="0" baseline="0">
              <a:solidFill>
                <a:schemeClr val="dk1"/>
              </a:solidFill>
              <a:effectLst/>
              <a:latin typeface="+mn-ea"/>
              <a:ea typeface="+mn-ea"/>
              <a:cs typeface="+mn-cs"/>
            </a:rPr>
            <a:t>地震</a:t>
          </a:r>
          <a:r>
            <a:rPr lang="ja-JP" altLang="en-US" sz="1300" b="0" i="0" baseline="0">
              <a:solidFill>
                <a:schemeClr val="dk1"/>
              </a:solidFill>
              <a:effectLst/>
              <a:latin typeface="+mn-ea"/>
              <a:ea typeface="+mn-ea"/>
              <a:cs typeface="+mn-cs"/>
            </a:rPr>
            <a:t>や南海トラフ巨大地震</a:t>
          </a:r>
          <a:r>
            <a:rPr lang="ja-JP" altLang="ja-JP" sz="1300" b="0" i="0" baseline="0">
              <a:solidFill>
                <a:schemeClr val="dk1"/>
              </a:solidFill>
              <a:effectLst/>
              <a:latin typeface="+mn-ea"/>
              <a:ea typeface="+mn-ea"/>
              <a:cs typeface="+mn-cs"/>
            </a:rPr>
            <a:t>に備えた防災対策として公共施設の高台移転など大型事業が予定されており、事業の取捨選択を徹底していくことで、事業費の減少に努める。</a:t>
          </a:r>
          <a:endParaRPr lang="ja-JP" altLang="ja-JP" sz="13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和歌山県串本町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17,008
16,951
135.67
10,130,355
9,780,387
243,923
6,119,623
13,103,342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72.4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20828</xdr:rowOff>
    </xdr:from>
    <xdr:to>
      <xdr:col>6</xdr:col>
      <xdr:colOff>510540</xdr:colOff>
      <xdr:row>38</xdr:row>
      <xdr:rowOff>73733</xdr:rowOff>
    </xdr:to>
    <xdr:cxnSp macro="">
      <xdr:nvCxnSpPr>
        <xdr:cNvPr id="58" name="直線コネクタ 57"/>
        <xdr:cNvCxnSpPr/>
      </xdr:nvCxnSpPr>
      <xdr:spPr>
        <a:xfrm flipV="1">
          <a:off x="4633595" y="5164328"/>
          <a:ext cx="1270" cy="142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77560</xdr:rowOff>
    </xdr:from>
    <xdr:ext cx="469744" cy="259045"/>
    <xdr:sp macro="" textlink="">
      <xdr:nvSpPr>
        <xdr:cNvPr id="59" name="議会費最小値テキスト"/>
        <xdr:cNvSpPr txBox="1"/>
      </xdr:nvSpPr>
      <xdr:spPr>
        <a:xfrm>
          <a:off x="4686300" y="659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6</xdr:col>
      <xdr:colOff>422275</xdr:colOff>
      <xdr:row>38</xdr:row>
      <xdr:rowOff>73733</xdr:rowOff>
    </xdr:from>
    <xdr:to>
      <xdr:col>6</xdr:col>
      <xdr:colOff>600075</xdr:colOff>
      <xdr:row>38</xdr:row>
      <xdr:rowOff>73733</xdr:rowOff>
    </xdr:to>
    <xdr:cxnSp macro="">
      <xdr:nvCxnSpPr>
        <xdr:cNvPr id="60" name="直線コネクタ 59"/>
        <xdr:cNvCxnSpPr/>
      </xdr:nvCxnSpPr>
      <xdr:spPr>
        <a:xfrm>
          <a:off x="4546600" y="658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138955</xdr:rowOff>
    </xdr:from>
    <xdr:ext cx="469744" cy="259045"/>
    <xdr:sp macro="" textlink="">
      <xdr:nvSpPr>
        <xdr:cNvPr id="61" name="議会費最大値テキスト"/>
        <xdr:cNvSpPr txBox="1"/>
      </xdr:nvSpPr>
      <xdr:spPr>
        <a:xfrm>
          <a:off x="4686300" y="493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7,964</a:t>
          </a:r>
          <a:endParaRPr kumimoji="1" lang="ja-JP" altLang="en-US" sz="1000" b="1">
            <a:latin typeface="ＭＳ Ｐゴシック"/>
          </a:endParaRPr>
        </a:p>
      </xdr:txBody>
    </xdr:sp>
    <xdr:clientData/>
  </xdr:oneCellAnchor>
  <xdr:twoCellAnchor>
    <xdr:from>
      <xdr:col>6</xdr:col>
      <xdr:colOff>422275</xdr:colOff>
      <xdr:row>30</xdr:row>
      <xdr:rowOff>20828</xdr:rowOff>
    </xdr:from>
    <xdr:to>
      <xdr:col>6</xdr:col>
      <xdr:colOff>600075</xdr:colOff>
      <xdr:row>30</xdr:row>
      <xdr:rowOff>20828</xdr:rowOff>
    </xdr:to>
    <xdr:cxnSp macro="">
      <xdr:nvCxnSpPr>
        <xdr:cNvPr id="62" name="直線コネクタ 61"/>
        <xdr:cNvCxnSpPr/>
      </xdr:nvCxnSpPr>
      <xdr:spPr>
        <a:xfrm>
          <a:off x="4546600" y="516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159621</xdr:rowOff>
    </xdr:from>
    <xdr:to>
      <xdr:col>6</xdr:col>
      <xdr:colOff>511175</xdr:colOff>
      <xdr:row>35</xdr:row>
      <xdr:rowOff>83530</xdr:rowOff>
    </xdr:to>
    <xdr:cxnSp macro="">
      <xdr:nvCxnSpPr>
        <xdr:cNvPr id="63" name="直線コネクタ 62"/>
        <xdr:cNvCxnSpPr/>
      </xdr:nvCxnSpPr>
      <xdr:spPr>
        <a:xfrm>
          <a:off x="3797300" y="5988921"/>
          <a:ext cx="838200" cy="9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33073</xdr:rowOff>
    </xdr:from>
    <xdr:ext cx="469744" cy="259045"/>
    <xdr:sp macro="" textlink="">
      <xdr:nvSpPr>
        <xdr:cNvPr id="64" name="議会費平均値テキスト"/>
        <xdr:cNvSpPr txBox="1"/>
      </xdr:nvSpPr>
      <xdr:spPr>
        <a:xfrm>
          <a:off x="4686300" y="5690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10196</xdr:rowOff>
    </xdr:from>
    <xdr:to>
      <xdr:col>6</xdr:col>
      <xdr:colOff>561975</xdr:colOff>
      <xdr:row>34</xdr:row>
      <xdr:rowOff>111796</xdr:rowOff>
    </xdr:to>
    <xdr:sp macro="" textlink="">
      <xdr:nvSpPr>
        <xdr:cNvPr id="65" name="フローチャート : 判断 64"/>
        <xdr:cNvSpPr/>
      </xdr:nvSpPr>
      <xdr:spPr>
        <a:xfrm>
          <a:off x="45847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159621</xdr:rowOff>
    </xdr:from>
    <xdr:to>
      <xdr:col>5</xdr:col>
      <xdr:colOff>358775</xdr:colOff>
      <xdr:row>35</xdr:row>
      <xdr:rowOff>80917</xdr:rowOff>
    </xdr:to>
    <xdr:cxnSp macro="">
      <xdr:nvCxnSpPr>
        <xdr:cNvPr id="66" name="直線コネクタ 65"/>
        <xdr:cNvCxnSpPr/>
      </xdr:nvCxnSpPr>
      <xdr:spPr>
        <a:xfrm flipV="1">
          <a:off x="2908300" y="5988921"/>
          <a:ext cx="889000" cy="9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17707</xdr:rowOff>
    </xdr:from>
    <xdr:to>
      <xdr:col>5</xdr:col>
      <xdr:colOff>409575</xdr:colOff>
      <xdr:row>33</xdr:row>
      <xdr:rowOff>119307</xdr:rowOff>
    </xdr:to>
    <xdr:sp macro="" textlink="">
      <xdr:nvSpPr>
        <xdr:cNvPr id="67" name="フローチャート : 判断 66"/>
        <xdr:cNvSpPr/>
      </xdr:nvSpPr>
      <xdr:spPr>
        <a:xfrm>
          <a:off x="3746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135834</xdr:rowOff>
    </xdr:from>
    <xdr:ext cx="469744" cy="259045"/>
    <xdr:sp macro="" textlink="">
      <xdr:nvSpPr>
        <xdr:cNvPr id="68" name="テキスト ボックス 67"/>
        <xdr:cNvSpPr txBox="1"/>
      </xdr:nvSpPr>
      <xdr:spPr>
        <a:xfrm>
          <a:off x="3562427"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42708</xdr:rowOff>
    </xdr:from>
    <xdr:to>
      <xdr:col>4</xdr:col>
      <xdr:colOff>155575</xdr:colOff>
      <xdr:row>35</xdr:row>
      <xdr:rowOff>80917</xdr:rowOff>
    </xdr:to>
    <xdr:cxnSp macro="">
      <xdr:nvCxnSpPr>
        <xdr:cNvPr id="69" name="直線コネクタ 68"/>
        <xdr:cNvCxnSpPr/>
      </xdr:nvCxnSpPr>
      <xdr:spPr>
        <a:xfrm>
          <a:off x="2019300" y="6043458"/>
          <a:ext cx="889000" cy="3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106861</xdr:rowOff>
    </xdr:from>
    <xdr:to>
      <xdr:col>4</xdr:col>
      <xdr:colOff>206375</xdr:colOff>
      <xdr:row>34</xdr:row>
      <xdr:rowOff>37011</xdr:rowOff>
    </xdr:to>
    <xdr:sp macro="" textlink="">
      <xdr:nvSpPr>
        <xdr:cNvPr id="70" name="フローチャート : 判断 69"/>
        <xdr:cNvSpPr/>
      </xdr:nvSpPr>
      <xdr:spPr>
        <a:xfrm>
          <a:off x="2857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53538</xdr:rowOff>
    </xdr:from>
    <xdr:ext cx="469744" cy="259045"/>
    <xdr:sp macro="" textlink="">
      <xdr:nvSpPr>
        <xdr:cNvPr id="71" name="テキスト ボックス 70"/>
        <xdr:cNvSpPr txBox="1"/>
      </xdr:nvSpPr>
      <xdr:spPr>
        <a:xfrm>
          <a:off x="2673427"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162234</xdr:rowOff>
    </xdr:from>
    <xdr:to>
      <xdr:col>2</xdr:col>
      <xdr:colOff>638175</xdr:colOff>
      <xdr:row>35</xdr:row>
      <xdr:rowOff>42708</xdr:rowOff>
    </xdr:to>
    <xdr:cxnSp macro="">
      <xdr:nvCxnSpPr>
        <xdr:cNvPr id="72" name="直線コネクタ 71"/>
        <xdr:cNvCxnSpPr/>
      </xdr:nvCxnSpPr>
      <xdr:spPr>
        <a:xfrm>
          <a:off x="1130300" y="5820084"/>
          <a:ext cx="889000" cy="22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123843</xdr:rowOff>
    </xdr:from>
    <xdr:to>
      <xdr:col>3</xdr:col>
      <xdr:colOff>3175</xdr:colOff>
      <xdr:row>34</xdr:row>
      <xdr:rowOff>53993</xdr:rowOff>
    </xdr:to>
    <xdr:sp macro="" textlink="">
      <xdr:nvSpPr>
        <xdr:cNvPr id="73" name="フローチャート : 判断 72"/>
        <xdr:cNvSpPr/>
      </xdr:nvSpPr>
      <xdr:spPr>
        <a:xfrm>
          <a:off x="1968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70520</xdr:rowOff>
    </xdr:from>
    <xdr:ext cx="469744" cy="259045"/>
    <xdr:sp macro="" textlink="">
      <xdr:nvSpPr>
        <xdr:cNvPr id="74" name="テキスト ボックス 73"/>
        <xdr:cNvSpPr txBox="1"/>
      </xdr:nvSpPr>
      <xdr:spPr>
        <a:xfrm>
          <a:off x="1784427" y="555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42854</xdr:rowOff>
    </xdr:from>
    <xdr:to>
      <xdr:col>1</xdr:col>
      <xdr:colOff>485775</xdr:colOff>
      <xdr:row>33</xdr:row>
      <xdr:rowOff>144454</xdr:rowOff>
    </xdr:to>
    <xdr:sp macro="" textlink="">
      <xdr:nvSpPr>
        <xdr:cNvPr id="75" name="フローチャート : 判断 74"/>
        <xdr:cNvSpPr/>
      </xdr:nvSpPr>
      <xdr:spPr>
        <a:xfrm>
          <a:off x="1079500" y="570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160981</xdr:rowOff>
    </xdr:from>
    <xdr:ext cx="469744" cy="259045"/>
    <xdr:sp macro="" textlink="">
      <xdr:nvSpPr>
        <xdr:cNvPr id="76" name="テキスト ボックス 75"/>
        <xdr:cNvSpPr txBox="1"/>
      </xdr:nvSpPr>
      <xdr:spPr>
        <a:xfrm>
          <a:off x="895427" y="547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32730</xdr:rowOff>
    </xdr:from>
    <xdr:to>
      <xdr:col>6</xdr:col>
      <xdr:colOff>561975</xdr:colOff>
      <xdr:row>35</xdr:row>
      <xdr:rowOff>134330</xdr:rowOff>
    </xdr:to>
    <xdr:sp macro="" textlink="">
      <xdr:nvSpPr>
        <xdr:cNvPr id="82" name="円/楕円 81"/>
        <xdr:cNvSpPr/>
      </xdr:nvSpPr>
      <xdr:spPr>
        <a:xfrm>
          <a:off x="4584700" y="603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11157</xdr:rowOff>
    </xdr:from>
    <xdr:ext cx="469744" cy="259045"/>
    <xdr:sp macro="" textlink="">
      <xdr:nvSpPr>
        <xdr:cNvPr id="83" name="議会費該当値テキスト"/>
        <xdr:cNvSpPr txBox="1"/>
      </xdr:nvSpPr>
      <xdr:spPr>
        <a:xfrm>
          <a:off x="4686300" y="601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108821</xdr:rowOff>
    </xdr:from>
    <xdr:to>
      <xdr:col>5</xdr:col>
      <xdr:colOff>409575</xdr:colOff>
      <xdr:row>35</xdr:row>
      <xdr:rowOff>38971</xdr:rowOff>
    </xdr:to>
    <xdr:sp macro="" textlink="">
      <xdr:nvSpPr>
        <xdr:cNvPr id="84" name="円/楕円 83"/>
        <xdr:cNvSpPr/>
      </xdr:nvSpPr>
      <xdr:spPr>
        <a:xfrm>
          <a:off x="3746500" y="593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30098</xdr:rowOff>
    </xdr:from>
    <xdr:ext cx="469744" cy="259045"/>
    <xdr:sp macro="" textlink="">
      <xdr:nvSpPr>
        <xdr:cNvPr id="85" name="テキスト ボックス 84"/>
        <xdr:cNvSpPr txBox="1"/>
      </xdr:nvSpPr>
      <xdr:spPr>
        <a:xfrm>
          <a:off x="3562427" y="603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30117</xdr:rowOff>
    </xdr:from>
    <xdr:to>
      <xdr:col>4</xdr:col>
      <xdr:colOff>206375</xdr:colOff>
      <xdr:row>35</xdr:row>
      <xdr:rowOff>131717</xdr:rowOff>
    </xdr:to>
    <xdr:sp macro="" textlink="">
      <xdr:nvSpPr>
        <xdr:cNvPr id="86" name="円/楕円 85"/>
        <xdr:cNvSpPr/>
      </xdr:nvSpPr>
      <xdr:spPr>
        <a:xfrm>
          <a:off x="2857500" y="603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122844</xdr:rowOff>
    </xdr:from>
    <xdr:ext cx="469744" cy="259045"/>
    <xdr:sp macro="" textlink="">
      <xdr:nvSpPr>
        <xdr:cNvPr id="87" name="テキスト ボックス 86"/>
        <xdr:cNvSpPr txBox="1"/>
      </xdr:nvSpPr>
      <xdr:spPr>
        <a:xfrm>
          <a:off x="2673427" y="6123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163358</xdr:rowOff>
    </xdr:from>
    <xdr:to>
      <xdr:col>3</xdr:col>
      <xdr:colOff>3175</xdr:colOff>
      <xdr:row>35</xdr:row>
      <xdr:rowOff>93508</xdr:rowOff>
    </xdr:to>
    <xdr:sp macro="" textlink="">
      <xdr:nvSpPr>
        <xdr:cNvPr id="88" name="円/楕円 87"/>
        <xdr:cNvSpPr/>
      </xdr:nvSpPr>
      <xdr:spPr>
        <a:xfrm>
          <a:off x="1968500" y="599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84635</xdr:rowOff>
    </xdr:from>
    <xdr:ext cx="469744" cy="259045"/>
    <xdr:sp macro="" textlink="">
      <xdr:nvSpPr>
        <xdr:cNvPr id="89" name="テキスト ボックス 88"/>
        <xdr:cNvSpPr txBox="1"/>
      </xdr:nvSpPr>
      <xdr:spPr>
        <a:xfrm>
          <a:off x="1784427" y="6085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5,272</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111434</xdr:rowOff>
    </xdr:from>
    <xdr:to>
      <xdr:col>1</xdr:col>
      <xdr:colOff>485775</xdr:colOff>
      <xdr:row>34</xdr:row>
      <xdr:rowOff>41584</xdr:rowOff>
    </xdr:to>
    <xdr:sp macro="" textlink="">
      <xdr:nvSpPr>
        <xdr:cNvPr id="90" name="円/楕円 89"/>
        <xdr:cNvSpPr/>
      </xdr:nvSpPr>
      <xdr:spPr>
        <a:xfrm>
          <a:off x="1079500" y="576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32711</xdr:rowOff>
    </xdr:from>
    <xdr:ext cx="469744" cy="259045"/>
    <xdr:sp macro="" textlink="">
      <xdr:nvSpPr>
        <xdr:cNvPr id="91" name="テキスト ボックス 90"/>
        <xdr:cNvSpPr txBox="1"/>
      </xdr:nvSpPr>
      <xdr:spPr>
        <a:xfrm>
          <a:off x="895427" y="586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154668</xdr:rowOff>
    </xdr:from>
    <xdr:to>
      <xdr:col>6</xdr:col>
      <xdr:colOff>510540</xdr:colOff>
      <xdr:row>59</xdr:row>
      <xdr:rowOff>37603</xdr:rowOff>
    </xdr:to>
    <xdr:cxnSp macro="">
      <xdr:nvCxnSpPr>
        <xdr:cNvPr id="118" name="直線コネクタ 117"/>
        <xdr:cNvCxnSpPr/>
      </xdr:nvCxnSpPr>
      <xdr:spPr>
        <a:xfrm flipV="1">
          <a:off x="4633595" y="8555718"/>
          <a:ext cx="1270" cy="1597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41430</xdr:rowOff>
    </xdr:from>
    <xdr:ext cx="534377" cy="259045"/>
    <xdr:sp macro="" textlink="">
      <xdr:nvSpPr>
        <xdr:cNvPr id="119" name="総務費最小値テキスト"/>
        <xdr:cNvSpPr txBox="1"/>
      </xdr:nvSpPr>
      <xdr:spPr>
        <a:xfrm>
          <a:off x="4686300" y="1015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35,629</a:t>
          </a:r>
          <a:endParaRPr kumimoji="1" lang="ja-JP" altLang="en-US" sz="1000" b="1">
            <a:latin typeface="ＭＳ Ｐゴシック"/>
          </a:endParaRPr>
        </a:p>
      </xdr:txBody>
    </xdr:sp>
    <xdr:clientData/>
  </xdr:oneCellAnchor>
  <xdr:twoCellAnchor>
    <xdr:from>
      <xdr:col>6</xdr:col>
      <xdr:colOff>422275</xdr:colOff>
      <xdr:row>59</xdr:row>
      <xdr:rowOff>37603</xdr:rowOff>
    </xdr:from>
    <xdr:to>
      <xdr:col>6</xdr:col>
      <xdr:colOff>600075</xdr:colOff>
      <xdr:row>59</xdr:row>
      <xdr:rowOff>37603</xdr:rowOff>
    </xdr:to>
    <xdr:cxnSp macro="">
      <xdr:nvCxnSpPr>
        <xdr:cNvPr id="120" name="直線コネクタ 119"/>
        <xdr:cNvCxnSpPr/>
      </xdr:nvCxnSpPr>
      <xdr:spPr>
        <a:xfrm>
          <a:off x="4546600" y="1015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101345</xdr:rowOff>
    </xdr:from>
    <xdr:ext cx="599010" cy="259045"/>
    <xdr:sp macro="" textlink="">
      <xdr:nvSpPr>
        <xdr:cNvPr id="121" name="総務費最大値テキスト"/>
        <xdr:cNvSpPr txBox="1"/>
      </xdr:nvSpPr>
      <xdr:spPr>
        <a:xfrm>
          <a:off x="4686300" y="833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182,375</a:t>
          </a:r>
          <a:endParaRPr kumimoji="1" lang="ja-JP" altLang="en-US" sz="1000" b="1">
            <a:latin typeface="ＭＳ Ｐゴシック"/>
          </a:endParaRPr>
        </a:p>
      </xdr:txBody>
    </xdr:sp>
    <xdr:clientData/>
  </xdr:oneCellAnchor>
  <xdr:twoCellAnchor>
    <xdr:from>
      <xdr:col>6</xdr:col>
      <xdr:colOff>422275</xdr:colOff>
      <xdr:row>49</xdr:row>
      <xdr:rowOff>154668</xdr:rowOff>
    </xdr:from>
    <xdr:to>
      <xdr:col>6</xdr:col>
      <xdr:colOff>600075</xdr:colOff>
      <xdr:row>49</xdr:row>
      <xdr:rowOff>154668</xdr:rowOff>
    </xdr:to>
    <xdr:cxnSp macro="">
      <xdr:nvCxnSpPr>
        <xdr:cNvPr id="122" name="直線コネクタ 121"/>
        <xdr:cNvCxnSpPr/>
      </xdr:nvCxnSpPr>
      <xdr:spPr>
        <a:xfrm>
          <a:off x="4546600" y="855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152991</xdr:rowOff>
    </xdr:from>
    <xdr:to>
      <xdr:col>6</xdr:col>
      <xdr:colOff>511175</xdr:colOff>
      <xdr:row>56</xdr:row>
      <xdr:rowOff>67212</xdr:rowOff>
    </xdr:to>
    <xdr:cxnSp macro="">
      <xdr:nvCxnSpPr>
        <xdr:cNvPr id="123" name="直線コネクタ 122"/>
        <xdr:cNvCxnSpPr/>
      </xdr:nvCxnSpPr>
      <xdr:spPr>
        <a:xfrm flipV="1">
          <a:off x="3797300" y="9582741"/>
          <a:ext cx="838200" cy="8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153934</xdr:rowOff>
    </xdr:from>
    <xdr:ext cx="534377" cy="259045"/>
    <xdr:sp macro="" textlink="">
      <xdr:nvSpPr>
        <xdr:cNvPr id="124" name="総務費平均値テキスト"/>
        <xdr:cNvSpPr txBox="1"/>
      </xdr:nvSpPr>
      <xdr:spPr>
        <a:xfrm>
          <a:off x="4686300" y="9583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81,294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4057</xdr:rowOff>
    </xdr:from>
    <xdr:to>
      <xdr:col>6</xdr:col>
      <xdr:colOff>561975</xdr:colOff>
      <xdr:row>56</xdr:row>
      <xdr:rowOff>105657</xdr:rowOff>
    </xdr:to>
    <xdr:sp macro="" textlink="">
      <xdr:nvSpPr>
        <xdr:cNvPr id="125" name="フローチャート : 判断 124"/>
        <xdr:cNvSpPr/>
      </xdr:nvSpPr>
      <xdr:spPr>
        <a:xfrm>
          <a:off x="4584700" y="960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67212</xdr:rowOff>
    </xdr:from>
    <xdr:to>
      <xdr:col>5</xdr:col>
      <xdr:colOff>358775</xdr:colOff>
      <xdr:row>56</xdr:row>
      <xdr:rowOff>68072</xdr:rowOff>
    </xdr:to>
    <xdr:cxnSp macro="">
      <xdr:nvCxnSpPr>
        <xdr:cNvPr id="126" name="直線コネクタ 125"/>
        <xdr:cNvCxnSpPr/>
      </xdr:nvCxnSpPr>
      <xdr:spPr>
        <a:xfrm flipV="1">
          <a:off x="2908300" y="9668412"/>
          <a:ext cx="889000" cy="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22334</xdr:rowOff>
    </xdr:from>
    <xdr:to>
      <xdr:col>5</xdr:col>
      <xdr:colOff>409575</xdr:colOff>
      <xdr:row>56</xdr:row>
      <xdr:rowOff>123934</xdr:rowOff>
    </xdr:to>
    <xdr:sp macro="" textlink="">
      <xdr:nvSpPr>
        <xdr:cNvPr id="127" name="フローチャート : 判断 126"/>
        <xdr:cNvSpPr/>
      </xdr:nvSpPr>
      <xdr:spPr>
        <a:xfrm>
          <a:off x="37465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115061</xdr:rowOff>
    </xdr:from>
    <xdr:ext cx="534377" cy="259045"/>
    <xdr:sp macro="" textlink="">
      <xdr:nvSpPr>
        <xdr:cNvPr id="128" name="テキスト ボックス 127"/>
        <xdr:cNvSpPr txBox="1"/>
      </xdr:nvSpPr>
      <xdr:spPr>
        <a:xfrm>
          <a:off x="3530111" y="971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4739</xdr:rowOff>
    </xdr:from>
    <xdr:to>
      <xdr:col>4</xdr:col>
      <xdr:colOff>155575</xdr:colOff>
      <xdr:row>56</xdr:row>
      <xdr:rowOff>68072</xdr:rowOff>
    </xdr:to>
    <xdr:cxnSp macro="">
      <xdr:nvCxnSpPr>
        <xdr:cNvPr id="129" name="直線コネクタ 128"/>
        <xdr:cNvCxnSpPr/>
      </xdr:nvCxnSpPr>
      <xdr:spPr>
        <a:xfrm>
          <a:off x="2019300" y="9434489"/>
          <a:ext cx="889000" cy="23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28266</xdr:rowOff>
    </xdr:from>
    <xdr:to>
      <xdr:col>4</xdr:col>
      <xdr:colOff>206375</xdr:colOff>
      <xdr:row>56</xdr:row>
      <xdr:rowOff>129866</xdr:rowOff>
    </xdr:to>
    <xdr:sp macro="" textlink="">
      <xdr:nvSpPr>
        <xdr:cNvPr id="130" name="フローチャート : 判断 129"/>
        <xdr:cNvSpPr/>
      </xdr:nvSpPr>
      <xdr:spPr>
        <a:xfrm>
          <a:off x="2857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120993</xdr:rowOff>
    </xdr:from>
    <xdr:ext cx="534377" cy="259045"/>
    <xdr:sp macro="" textlink="">
      <xdr:nvSpPr>
        <xdr:cNvPr id="131" name="テキスト ボックス 130"/>
        <xdr:cNvSpPr txBox="1"/>
      </xdr:nvSpPr>
      <xdr:spPr>
        <a:xfrm>
          <a:off x="2641111" y="972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4739</xdr:rowOff>
    </xdr:from>
    <xdr:to>
      <xdr:col>2</xdr:col>
      <xdr:colOff>638175</xdr:colOff>
      <xdr:row>55</xdr:row>
      <xdr:rowOff>106945</xdr:rowOff>
    </xdr:to>
    <xdr:cxnSp macro="">
      <xdr:nvCxnSpPr>
        <xdr:cNvPr id="132" name="直線コネクタ 131"/>
        <xdr:cNvCxnSpPr/>
      </xdr:nvCxnSpPr>
      <xdr:spPr>
        <a:xfrm flipV="1">
          <a:off x="1130300" y="9434489"/>
          <a:ext cx="889000" cy="10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44029</xdr:rowOff>
    </xdr:from>
    <xdr:to>
      <xdr:col>3</xdr:col>
      <xdr:colOff>3175</xdr:colOff>
      <xdr:row>56</xdr:row>
      <xdr:rowOff>145629</xdr:rowOff>
    </xdr:to>
    <xdr:sp macro="" textlink="">
      <xdr:nvSpPr>
        <xdr:cNvPr id="133" name="フローチャート : 判断 132"/>
        <xdr:cNvSpPr/>
      </xdr:nvSpPr>
      <xdr:spPr>
        <a:xfrm>
          <a:off x="1968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136756</xdr:rowOff>
    </xdr:from>
    <xdr:ext cx="534377" cy="259045"/>
    <xdr:sp macro="" textlink="">
      <xdr:nvSpPr>
        <xdr:cNvPr id="134" name="テキスト ボックス 133"/>
        <xdr:cNvSpPr txBox="1"/>
      </xdr:nvSpPr>
      <xdr:spPr>
        <a:xfrm>
          <a:off x="1752111" y="973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384175</xdr:colOff>
      <xdr:row>51</xdr:row>
      <xdr:rowOff>30727</xdr:rowOff>
    </xdr:from>
    <xdr:to>
      <xdr:col>1</xdr:col>
      <xdr:colOff>485775</xdr:colOff>
      <xdr:row>51</xdr:row>
      <xdr:rowOff>132327</xdr:rowOff>
    </xdr:to>
    <xdr:sp macro="" textlink="">
      <xdr:nvSpPr>
        <xdr:cNvPr id="135" name="フローチャート : 判断 134"/>
        <xdr:cNvSpPr/>
      </xdr:nvSpPr>
      <xdr:spPr>
        <a:xfrm>
          <a:off x="1079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49</xdr:row>
      <xdr:rowOff>148854</xdr:rowOff>
    </xdr:from>
    <xdr:ext cx="599010" cy="259045"/>
    <xdr:sp macro="" textlink="">
      <xdr:nvSpPr>
        <xdr:cNvPr id="136" name="テキスト ボックス 135"/>
        <xdr:cNvSpPr txBox="1"/>
      </xdr:nvSpPr>
      <xdr:spPr>
        <a:xfrm>
          <a:off x="830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102191</xdr:rowOff>
    </xdr:from>
    <xdr:to>
      <xdr:col>6</xdr:col>
      <xdr:colOff>561975</xdr:colOff>
      <xdr:row>56</xdr:row>
      <xdr:rowOff>32341</xdr:rowOff>
    </xdr:to>
    <xdr:sp macro="" textlink="">
      <xdr:nvSpPr>
        <xdr:cNvPr id="142" name="円/楕円 141"/>
        <xdr:cNvSpPr/>
      </xdr:nvSpPr>
      <xdr:spPr>
        <a:xfrm>
          <a:off x="4584700" y="953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125068</xdr:rowOff>
    </xdr:from>
    <xdr:ext cx="534377" cy="259045"/>
    <xdr:sp macro="" textlink="">
      <xdr:nvSpPr>
        <xdr:cNvPr id="143" name="総務費該当値テキスト"/>
        <xdr:cNvSpPr txBox="1"/>
      </xdr:nvSpPr>
      <xdr:spPr>
        <a:xfrm>
          <a:off x="4686300" y="938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88,029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16412</xdr:rowOff>
    </xdr:from>
    <xdr:to>
      <xdr:col>5</xdr:col>
      <xdr:colOff>409575</xdr:colOff>
      <xdr:row>56</xdr:row>
      <xdr:rowOff>118012</xdr:rowOff>
    </xdr:to>
    <xdr:sp macro="" textlink="">
      <xdr:nvSpPr>
        <xdr:cNvPr id="144" name="円/楕円 143"/>
        <xdr:cNvSpPr/>
      </xdr:nvSpPr>
      <xdr:spPr>
        <a:xfrm>
          <a:off x="3746500" y="961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134539</xdr:rowOff>
    </xdr:from>
    <xdr:ext cx="534377" cy="259045"/>
    <xdr:sp macro="" textlink="">
      <xdr:nvSpPr>
        <xdr:cNvPr id="145" name="テキスト ボックス 144"/>
        <xdr:cNvSpPr txBox="1"/>
      </xdr:nvSpPr>
      <xdr:spPr>
        <a:xfrm>
          <a:off x="3530111" y="939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80,159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17272</xdr:rowOff>
    </xdr:from>
    <xdr:to>
      <xdr:col>4</xdr:col>
      <xdr:colOff>206375</xdr:colOff>
      <xdr:row>56</xdr:row>
      <xdr:rowOff>118872</xdr:rowOff>
    </xdr:to>
    <xdr:sp macro="" textlink="">
      <xdr:nvSpPr>
        <xdr:cNvPr id="146" name="円/楕円 145"/>
        <xdr:cNvSpPr/>
      </xdr:nvSpPr>
      <xdr:spPr>
        <a:xfrm>
          <a:off x="2857500" y="961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135399</xdr:rowOff>
    </xdr:from>
    <xdr:ext cx="534377" cy="259045"/>
    <xdr:sp macro="" textlink="">
      <xdr:nvSpPr>
        <xdr:cNvPr id="147" name="テキスト ボックス 146"/>
        <xdr:cNvSpPr txBox="1"/>
      </xdr:nvSpPr>
      <xdr:spPr>
        <a:xfrm>
          <a:off x="2641111" y="939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80,080</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125389</xdr:rowOff>
    </xdr:from>
    <xdr:to>
      <xdr:col>3</xdr:col>
      <xdr:colOff>3175</xdr:colOff>
      <xdr:row>55</xdr:row>
      <xdr:rowOff>55539</xdr:rowOff>
    </xdr:to>
    <xdr:sp macro="" textlink="">
      <xdr:nvSpPr>
        <xdr:cNvPr id="148" name="円/楕円 147"/>
        <xdr:cNvSpPr/>
      </xdr:nvSpPr>
      <xdr:spPr>
        <a:xfrm>
          <a:off x="1968500" y="938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72066</xdr:rowOff>
    </xdr:from>
    <xdr:ext cx="599010" cy="259045"/>
    <xdr:sp macro="" textlink="">
      <xdr:nvSpPr>
        <xdr:cNvPr id="149" name="テキスト ボックス 148"/>
        <xdr:cNvSpPr txBox="1"/>
      </xdr:nvSpPr>
      <xdr:spPr>
        <a:xfrm>
          <a:off x="1719794" y="915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101,648</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56145</xdr:rowOff>
    </xdr:from>
    <xdr:to>
      <xdr:col>1</xdr:col>
      <xdr:colOff>485775</xdr:colOff>
      <xdr:row>55</xdr:row>
      <xdr:rowOff>157745</xdr:rowOff>
    </xdr:to>
    <xdr:sp macro="" textlink="">
      <xdr:nvSpPr>
        <xdr:cNvPr id="150" name="円/楕円 149"/>
        <xdr:cNvSpPr/>
      </xdr:nvSpPr>
      <xdr:spPr>
        <a:xfrm>
          <a:off x="1079500" y="948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148872</xdr:rowOff>
    </xdr:from>
    <xdr:ext cx="534377" cy="259045"/>
    <xdr:sp macro="" textlink="">
      <xdr:nvSpPr>
        <xdr:cNvPr id="151" name="テキスト ボックス 150"/>
        <xdr:cNvSpPr txBox="1"/>
      </xdr:nvSpPr>
      <xdr:spPr>
        <a:xfrm>
          <a:off x="863111" y="957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92,259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167,775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138011</xdr:rowOff>
    </xdr:from>
    <xdr:to>
      <xdr:col>6</xdr:col>
      <xdr:colOff>510540</xdr:colOff>
      <xdr:row>79</xdr:row>
      <xdr:rowOff>36195</xdr:rowOff>
    </xdr:to>
    <xdr:cxnSp macro="">
      <xdr:nvCxnSpPr>
        <xdr:cNvPr id="176" name="直線コネクタ 175"/>
        <xdr:cNvCxnSpPr/>
      </xdr:nvCxnSpPr>
      <xdr:spPr>
        <a:xfrm flipV="1">
          <a:off x="4633595" y="11968061"/>
          <a:ext cx="1270" cy="1612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40022</xdr:rowOff>
    </xdr:from>
    <xdr:ext cx="534377" cy="259045"/>
    <xdr:sp macro="" textlink="">
      <xdr:nvSpPr>
        <xdr:cNvPr id="177" name="民生費最小値テキスト"/>
        <xdr:cNvSpPr txBox="1"/>
      </xdr:nvSpPr>
      <xdr:spPr>
        <a:xfrm>
          <a:off x="4686300" y="135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90,650</a:t>
          </a:r>
          <a:endParaRPr kumimoji="1" lang="ja-JP" altLang="en-US" sz="1000" b="1">
            <a:latin typeface="ＭＳ Ｐゴシック"/>
          </a:endParaRPr>
        </a:p>
      </xdr:txBody>
    </xdr:sp>
    <xdr:clientData/>
  </xdr:oneCellAnchor>
  <xdr:twoCellAnchor>
    <xdr:from>
      <xdr:col>6</xdr:col>
      <xdr:colOff>422275</xdr:colOff>
      <xdr:row>79</xdr:row>
      <xdr:rowOff>36195</xdr:rowOff>
    </xdr:from>
    <xdr:to>
      <xdr:col>6</xdr:col>
      <xdr:colOff>600075</xdr:colOff>
      <xdr:row>79</xdr:row>
      <xdr:rowOff>36195</xdr:rowOff>
    </xdr:to>
    <xdr:cxnSp macro="">
      <xdr:nvCxnSpPr>
        <xdr:cNvPr id="178" name="直線コネクタ 177"/>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84688</xdr:rowOff>
    </xdr:from>
    <xdr:ext cx="599010" cy="259045"/>
    <xdr:sp macro="" textlink="">
      <xdr:nvSpPr>
        <xdr:cNvPr id="179" name="民生費最大値テキスト"/>
        <xdr:cNvSpPr txBox="1"/>
      </xdr:nvSpPr>
      <xdr:spPr>
        <a:xfrm>
          <a:off x="4686300" y="11743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217,633</a:t>
          </a:r>
          <a:endParaRPr kumimoji="1" lang="ja-JP" altLang="en-US" sz="1000" b="1">
            <a:latin typeface="ＭＳ Ｐゴシック"/>
          </a:endParaRPr>
        </a:p>
      </xdr:txBody>
    </xdr:sp>
    <xdr:clientData/>
  </xdr:oneCellAnchor>
  <xdr:twoCellAnchor>
    <xdr:from>
      <xdr:col>6</xdr:col>
      <xdr:colOff>422275</xdr:colOff>
      <xdr:row>69</xdr:row>
      <xdr:rowOff>138011</xdr:rowOff>
    </xdr:from>
    <xdr:to>
      <xdr:col>6</xdr:col>
      <xdr:colOff>600075</xdr:colOff>
      <xdr:row>69</xdr:row>
      <xdr:rowOff>138011</xdr:rowOff>
    </xdr:to>
    <xdr:cxnSp macro="">
      <xdr:nvCxnSpPr>
        <xdr:cNvPr id="180" name="直線コネクタ 179"/>
        <xdr:cNvCxnSpPr/>
      </xdr:nvCxnSpPr>
      <xdr:spPr>
        <a:xfrm>
          <a:off x="4546600" y="1196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37821</xdr:rowOff>
    </xdr:from>
    <xdr:to>
      <xdr:col>6</xdr:col>
      <xdr:colOff>511175</xdr:colOff>
      <xdr:row>73</xdr:row>
      <xdr:rowOff>45872</xdr:rowOff>
    </xdr:to>
    <xdr:cxnSp macro="">
      <xdr:nvCxnSpPr>
        <xdr:cNvPr id="181" name="直線コネクタ 180"/>
        <xdr:cNvCxnSpPr/>
      </xdr:nvCxnSpPr>
      <xdr:spPr>
        <a:xfrm>
          <a:off x="3797300" y="12553671"/>
          <a:ext cx="838200" cy="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13695</xdr:rowOff>
    </xdr:from>
    <xdr:ext cx="599010" cy="259045"/>
    <xdr:sp macro="" textlink="">
      <xdr:nvSpPr>
        <xdr:cNvPr id="182" name="民生費平均値テキスト"/>
        <xdr:cNvSpPr txBox="1"/>
      </xdr:nvSpPr>
      <xdr:spPr>
        <a:xfrm>
          <a:off x="4686300" y="128724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140,723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35268</xdr:rowOff>
    </xdr:from>
    <xdr:to>
      <xdr:col>6</xdr:col>
      <xdr:colOff>561975</xdr:colOff>
      <xdr:row>75</xdr:row>
      <xdr:rowOff>136868</xdr:rowOff>
    </xdr:to>
    <xdr:sp macro="" textlink="">
      <xdr:nvSpPr>
        <xdr:cNvPr id="183" name="フローチャート : 判断 182"/>
        <xdr:cNvSpPr/>
      </xdr:nvSpPr>
      <xdr:spPr>
        <a:xfrm>
          <a:off x="4584700" y="1289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37821</xdr:rowOff>
    </xdr:from>
    <xdr:to>
      <xdr:col>5</xdr:col>
      <xdr:colOff>358775</xdr:colOff>
      <xdr:row>74</xdr:row>
      <xdr:rowOff>20041</xdr:rowOff>
    </xdr:to>
    <xdr:cxnSp macro="">
      <xdr:nvCxnSpPr>
        <xdr:cNvPr id="184" name="直線コネクタ 183"/>
        <xdr:cNvCxnSpPr/>
      </xdr:nvCxnSpPr>
      <xdr:spPr>
        <a:xfrm flipV="1">
          <a:off x="2908300" y="12553671"/>
          <a:ext cx="889000" cy="15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155550</xdr:rowOff>
    </xdr:from>
    <xdr:to>
      <xdr:col>5</xdr:col>
      <xdr:colOff>409575</xdr:colOff>
      <xdr:row>76</xdr:row>
      <xdr:rowOff>85700</xdr:rowOff>
    </xdr:to>
    <xdr:sp macro="" textlink="">
      <xdr:nvSpPr>
        <xdr:cNvPr id="185" name="フローチャート : 判断 184"/>
        <xdr:cNvSpPr/>
      </xdr:nvSpPr>
      <xdr:spPr>
        <a:xfrm>
          <a:off x="3746500" y="1301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76827</xdr:rowOff>
    </xdr:from>
    <xdr:ext cx="599010" cy="259045"/>
    <xdr:sp macro="" textlink="">
      <xdr:nvSpPr>
        <xdr:cNvPr id="186" name="テキスト ボックス 185"/>
        <xdr:cNvSpPr txBox="1"/>
      </xdr:nvSpPr>
      <xdr:spPr>
        <a:xfrm>
          <a:off x="3497794" y="1310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35789</xdr:rowOff>
    </xdr:from>
    <xdr:to>
      <xdr:col>4</xdr:col>
      <xdr:colOff>155575</xdr:colOff>
      <xdr:row>74</xdr:row>
      <xdr:rowOff>20041</xdr:rowOff>
    </xdr:to>
    <xdr:cxnSp macro="">
      <xdr:nvCxnSpPr>
        <xdr:cNvPr id="187" name="直線コネクタ 186"/>
        <xdr:cNvCxnSpPr/>
      </xdr:nvCxnSpPr>
      <xdr:spPr>
        <a:xfrm>
          <a:off x="2019300" y="12551639"/>
          <a:ext cx="889000" cy="15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97193</xdr:rowOff>
    </xdr:from>
    <xdr:to>
      <xdr:col>4</xdr:col>
      <xdr:colOff>206375</xdr:colOff>
      <xdr:row>76</xdr:row>
      <xdr:rowOff>27344</xdr:rowOff>
    </xdr:to>
    <xdr:sp macro="" textlink="">
      <xdr:nvSpPr>
        <xdr:cNvPr id="188" name="フローチャート : 判断 187"/>
        <xdr:cNvSpPr/>
      </xdr:nvSpPr>
      <xdr:spPr>
        <a:xfrm>
          <a:off x="2857500" y="12955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18470</xdr:rowOff>
    </xdr:from>
    <xdr:ext cx="599010" cy="259045"/>
    <xdr:sp macro="" textlink="">
      <xdr:nvSpPr>
        <xdr:cNvPr id="189" name="テキスト ボックス 188"/>
        <xdr:cNvSpPr txBox="1"/>
      </xdr:nvSpPr>
      <xdr:spPr>
        <a:xfrm>
          <a:off x="2608794" y="13048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35789</xdr:rowOff>
    </xdr:from>
    <xdr:to>
      <xdr:col>2</xdr:col>
      <xdr:colOff>638175</xdr:colOff>
      <xdr:row>75</xdr:row>
      <xdr:rowOff>85103</xdr:rowOff>
    </xdr:to>
    <xdr:cxnSp macro="">
      <xdr:nvCxnSpPr>
        <xdr:cNvPr id="190" name="直線コネクタ 189"/>
        <xdr:cNvCxnSpPr/>
      </xdr:nvCxnSpPr>
      <xdr:spPr>
        <a:xfrm flipV="1">
          <a:off x="1130300" y="12551639"/>
          <a:ext cx="889000" cy="39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103594</xdr:rowOff>
    </xdr:from>
    <xdr:to>
      <xdr:col>3</xdr:col>
      <xdr:colOff>3175</xdr:colOff>
      <xdr:row>77</xdr:row>
      <xdr:rowOff>33744</xdr:rowOff>
    </xdr:to>
    <xdr:sp macro="" textlink="">
      <xdr:nvSpPr>
        <xdr:cNvPr id="191" name="フローチャート : 判断 190"/>
        <xdr:cNvSpPr/>
      </xdr:nvSpPr>
      <xdr:spPr>
        <a:xfrm>
          <a:off x="1968500" y="131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24871</xdr:rowOff>
    </xdr:from>
    <xdr:ext cx="599010" cy="259045"/>
    <xdr:sp macro="" textlink="">
      <xdr:nvSpPr>
        <xdr:cNvPr id="192" name="テキスト ボックス 191"/>
        <xdr:cNvSpPr txBox="1"/>
      </xdr:nvSpPr>
      <xdr:spPr>
        <a:xfrm>
          <a:off x="1719794" y="13226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115138</xdr:rowOff>
    </xdr:from>
    <xdr:to>
      <xdr:col>1</xdr:col>
      <xdr:colOff>485775</xdr:colOff>
      <xdr:row>76</xdr:row>
      <xdr:rowOff>45287</xdr:rowOff>
    </xdr:to>
    <xdr:sp macro="" textlink="">
      <xdr:nvSpPr>
        <xdr:cNvPr id="193" name="フローチャート : 判断 192"/>
        <xdr:cNvSpPr/>
      </xdr:nvSpPr>
      <xdr:spPr>
        <a:xfrm>
          <a:off x="1079500" y="129738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36416</xdr:rowOff>
    </xdr:from>
    <xdr:ext cx="599010" cy="259045"/>
    <xdr:sp macro="" textlink="">
      <xdr:nvSpPr>
        <xdr:cNvPr id="194" name="テキスト ボックス 193"/>
        <xdr:cNvSpPr txBox="1"/>
      </xdr:nvSpPr>
      <xdr:spPr>
        <a:xfrm>
          <a:off x="830794" y="13066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72</xdr:row>
      <xdr:rowOff>166522</xdr:rowOff>
    </xdr:from>
    <xdr:to>
      <xdr:col>6</xdr:col>
      <xdr:colOff>561975</xdr:colOff>
      <xdr:row>73</xdr:row>
      <xdr:rowOff>96672</xdr:rowOff>
    </xdr:to>
    <xdr:sp macro="" textlink="">
      <xdr:nvSpPr>
        <xdr:cNvPr id="200" name="円/楕円 199"/>
        <xdr:cNvSpPr/>
      </xdr:nvSpPr>
      <xdr:spPr>
        <a:xfrm>
          <a:off x="4584700" y="1251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17949</xdr:rowOff>
    </xdr:from>
    <xdr:ext cx="599010" cy="259045"/>
    <xdr:sp macro="" textlink="">
      <xdr:nvSpPr>
        <xdr:cNvPr id="201" name="民生費該当値テキスト"/>
        <xdr:cNvSpPr txBox="1"/>
      </xdr:nvSpPr>
      <xdr:spPr>
        <a:xfrm>
          <a:off x="4686300" y="1236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170,888</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158471</xdr:rowOff>
    </xdr:from>
    <xdr:to>
      <xdr:col>5</xdr:col>
      <xdr:colOff>409575</xdr:colOff>
      <xdr:row>73</xdr:row>
      <xdr:rowOff>88621</xdr:rowOff>
    </xdr:to>
    <xdr:sp macro="" textlink="">
      <xdr:nvSpPr>
        <xdr:cNvPr id="202" name="円/楕円 201"/>
        <xdr:cNvSpPr/>
      </xdr:nvSpPr>
      <xdr:spPr>
        <a:xfrm>
          <a:off x="3746500" y="1250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71</xdr:row>
      <xdr:rowOff>105148</xdr:rowOff>
    </xdr:from>
    <xdr:ext cx="599010" cy="259045"/>
    <xdr:sp macro="" textlink="">
      <xdr:nvSpPr>
        <xdr:cNvPr id="203" name="テキスト ボックス 202"/>
        <xdr:cNvSpPr txBox="1"/>
      </xdr:nvSpPr>
      <xdr:spPr>
        <a:xfrm>
          <a:off x="3497794" y="12278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171,522</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140691</xdr:rowOff>
    </xdr:from>
    <xdr:to>
      <xdr:col>4</xdr:col>
      <xdr:colOff>206375</xdr:colOff>
      <xdr:row>74</xdr:row>
      <xdr:rowOff>70841</xdr:rowOff>
    </xdr:to>
    <xdr:sp macro="" textlink="">
      <xdr:nvSpPr>
        <xdr:cNvPr id="204" name="円/楕円 203"/>
        <xdr:cNvSpPr/>
      </xdr:nvSpPr>
      <xdr:spPr>
        <a:xfrm>
          <a:off x="2857500" y="1265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87368</xdr:rowOff>
    </xdr:from>
    <xdr:ext cx="599010" cy="259045"/>
    <xdr:sp macro="" textlink="">
      <xdr:nvSpPr>
        <xdr:cNvPr id="205" name="テキスト ボックス 204"/>
        <xdr:cNvSpPr txBox="1"/>
      </xdr:nvSpPr>
      <xdr:spPr>
        <a:xfrm>
          <a:off x="2608794" y="12431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159,422</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156439</xdr:rowOff>
    </xdr:from>
    <xdr:to>
      <xdr:col>3</xdr:col>
      <xdr:colOff>3175</xdr:colOff>
      <xdr:row>73</xdr:row>
      <xdr:rowOff>86589</xdr:rowOff>
    </xdr:to>
    <xdr:sp macro="" textlink="">
      <xdr:nvSpPr>
        <xdr:cNvPr id="206" name="円/楕円 205"/>
        <xdr:cNvSpPr/>
      </xdr:nvSpPr>
      <xdr:spPr>
        <a:xfrm>
          <a:off x="1968500" y="1250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71</xdr:row>
      <xdr:rowOff>103116</xdr:rowOff>
    </xdr:from>
    <xdr:ext cx="599010" cy="259045"/>
    <xdr:sp macro="" textlink="">
      <xdr:nvSpPr>
        <xdr:cNvPr id="207" name="テキスト ボックス 206"/>
        <xdr:cNvSpPr txBox="1"/>
      </xdr:nvSpPr>
      <xdr:spPr>
        <a:xfrm>
          <a:off x="1719794" y="12276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171,682</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34303</xdr:rowOff>
    </xdr:from>
    <xdr:to>
      <xdr:col>1</xdr:col>
      <xdr:colOff>485775</xdr:colOff>
      <xdr:row>75</xdr:row>
      <xdr:rowOff>135903</xdr:rowOff>
    </xdr:to>
    <xdr:sp macro="" textlink="">
      <xdr:nvSpPr>
        <xdr:cNvPr id="208" name="円/楕円 207"/>
        <xdr:cNvSpPr/>
      </xdr:nvSpPr>
      <xdr:spPr>
        <a:xfrm>
          <a:off x="1079500" y="1289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152430</xdr:rowOff>
    </xdr:from>
    <xdr:ext cx="599010" cy="259045"/>
    <xdr:sp macro="" textlink="">
      <xdr:nvSpPr>
        <xdr:cNvPr id="209" name="テキスト ボックス 208"/>
        <xdr:cNvSpPr txBox="1"/>
      </xdr:nvSpPr>
      <xdr:spPr>
        <a:xfrm>
          <a:off x="830794" y="1266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140,799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21" name="テキスト ボックス 22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57018</xdr:rowOff>
    </xdr:from>
    <xdr:to>
      <xdr:col>6</xdr:col>
      <xdr:colOff>510540</xdr:colOff>
      <xdr:row>98</xdr:row>
      <xdr:rowOff>147721</xdr:rowOff>
    </xdr:to>
    <xdr:cxnSp macro="">
      <xdr:nvCxnSpPr>
        <xdr:cNvPr id="235" name="直線コネクタ 234"/>
        <xdr:cNvCxnSpPr/>
      </xdr:nvCxnSpPr>
      <xdr:spPr>
        <a:xfrm flipV="1">
          <a:off x="4633595" y="15658968"/>
          <a:ext cx="1270" cy="129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151548</xdr:rowOff>
    </xdr:from>
    <xdr:ext cx="534377" cy="259045"/>
    <xdr:sp macro="" textlink="">
      <xdr:nvSpPr>
        <xdr:cNvPr id="236" name="衛生費最小値テキスト"/>
        <xdr:cNvSpPr txBox="1"/>
      </xdr:nvSpPr>
      <xdr:spPr>
        <a:xfrm>
          <a:off x="4686300" y="1695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18,772</a:t>
          </a:r>
          <a:endParaRPr kumimoji="1" lang="ja-JP" altLang="en-US" sz="1000" b="1">
            <a:latin typeface="ＭＳ Ｐゴシック"/>
          </a:endParaRPr>
        </a:p>
      </xdr:txBody>
    </xdr:sp>
    <xdr:clientData/>
  </xdr:oneCellAnchor>
  <xdr:twoCellAnchor>
    <xdr:from>
      <xdr:col>6</xdr:col>
      <xdr:colOff>422275</xdr:colOff>
      <xdr:row>98</xdr:row>
      <xdr:rowOff>147721</xdr:rowOff>
    </xdr:from>
    <xdr:to>
      <xdr:col>6</xdr:col>
      <xdr:colOff>600075</xdr:colOff>
      <xdr:row>98</xdr:row>
      <xdr:rowOff>147721</xdr:rowOff>
    </xdr:to>
    <xdr:cxnSp macro="">
      <xdr:nvCxnSpPr>
        <xdr:cNvPr id="237" name="直線コネクタ 236"/>
        <xdr:cNvCxnSpPr/>
      </xdr:nvCxnSpPr>
      <xdr:spPr>
        <a:xfrm>
          <a:off x="4546600" y="1694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3695</xdr:rowOff>
    </xdr:from>
    <xdr:ext cx="599010" cy="259045"/>
    <xdr:sp macro="" textlink="">
      <xdr:nvSpPr>
        <xdr:cNvPr id="238" name="衛生費最大値テキスト"/>
        <xdr:cNvSpPr txBox="1"/>
      </xdr:nvSpPr>
      <xdr:spPr>
        <a:xfrm>
          <a:off x="4686300" y="1543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216,409</a:t>
          </a:r>
          <a:endParaRPr kumimoji="1" lang="ja-JP" altLang="en-US" sz="1000" b="1">
            <a:latin typeface="ＭＳ Ｐゴシック"/>
          </a:endParaRPr>
        </a:p>
      </xdr:txBody>
    </xdr:sp>
    <xdr:clientData/>
  </xdr:oneCellAnchor>
  <xdr:twoCellAnchor>
    <xdr:from>
      <xdr:col>6</xdr:col>
      <xdr:colOff>422275</xdr:colOff>
      <xdr:row>91</xdr:row>
      <xdr:rowOff>57018</xdr:rowOff>
    </xdr:from>
    <xdr:to>
      <xdr:col>6</xdr:col>
      <xdr:colOff>600075</xdr:colOff>
      <xdr:row>91</xdr:row>
      <xdr:rowOff>57018</xdr:rowOff>
    </xdr:to>
    <xdr:cxnSp macro="">
      <xdr:nvCxnSpPr>
        <xdr:cNvPr id="239" name="直線コネクタ 238"/>
        <xdr:cNvCxnSpPr/>
      </xdr:nvCxnSpPr>
      <xdr:spPr>
        <a:xfrm>
          <a:off x="4546600" y="15658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121151</xdr:rowOff>
    </xdr:from>
    <xdr:to>
      <xdr:col>6</xdr:col>
      <xdr:colOff>511175</xdr:colOff>
      <xdr:row>96</xdr:row>
      <xdr:rowOff>98225</xdr:rowOff>
    </xdr:to>
    <xdr:cxnSp macro="">
      <xdr:nvCxnSpPr>
        <xdr:cNvPr id="240" name="直線コネクタ 239"/>
        <xdr:cNvCxnSpPr/>
      </xdr:nvCxnSpPr>
      <xdr:spPr>
        <a:xfrm>
          <a:off x="3797300" y="16408901"/>
          <a:ext cx="838200" cy="14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49097</xdr:rowOff>
    </xdr:from>
    <xdr:ext cx="534377" cy="259045"/>
    <xdr:sp macro="" textlink="">
      <xdr:nvSpPr>
        <xdr:cNvPr id="241" name="衛生費平均値テキスト"/>
        <xdr:cNvSpPr txBox="1"/>
      </xdr:nvSpPr>
      <xdr:spPr>
        <a:xfrm>
          <a:off x="4686300" y="16679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49,041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70670</xdr:rowOff>
    </xdr:from>
    <xdr:to>
      <xdr:col>6</xdr:col>
      <xdr:colOff>561975</xdr:colOff>
      <xdr:row>98</xdr:row>
      <xdr:rowOff>820</xdr:rowOff>
    </xdr:to>
    <xdr:sp macro="" textlink="">
      <xdr:nvSpPr>
        <xdr:cNvPr id="242" name="フローチャート : 判断 241"/>
        <xdr:cNvSpPr/>
      </xdr:nvSpPr>
      <xdr:spPr>
        <a:xfrm>
          <a:off x="4584700" y="167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121151</xdr:rowOff>
    </xdr:from>
    <xdr:to>
      <xdr:col>5</xdr:col>
      <xdr:colOff>358775</xdr:colOff>
      <xdr:row>96</xdr:row>
      <xdr:rowOff>62368</xdr:rowOff>
    </xdr:to>
    <xdr:cxnSp macro="">
      <xdr:nvCxnSpPr>
        <xdr:cNvPr id="243" name="直線コネクタ 242"/>
        <xdr:cNvCxnSpPr/>
      </xdr:nvCxnSpPr>
      <xdr:spPr>
        <a:xfrm flipV="1">
          <a:off x="2908300" y="16408901"/>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106888</xdr:rowOff>
    </xdr:from>
    <xdr:to>
      <xdr:col>5</xdr:col>
      <xdr:colOff>409575</xdr:colOff>
      <xdr:row>98</xdr:row>
      <xdr:rowOff>37038</xdr:rowOff>
    </xdr:to>
    <xdr:sp macro="" textlink="">
      <xdr:nvSpPr>
        <xdr:cNvPr id="244" name="フローチャート : 判断 243"/>
        <xdr:cNvSpPr/>
      </xdr:nvSpPr>
      <xdr:spPr>
        <a:xfrm>
          <a:off x="3746500" y="1673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28165</xdr:rowOff>
    </xdr:from>
    <xdr:ext cx="534377" cy="259045"/>
    <xdr:sp macro="" textlink="">
      <xdr:nvSpPr>
        <xdr:cNvPr id="245" name="テキスト ボックス 244"/>
        <xdr:cNvSpPr txBox="1"/>
      </xdr:nvSpPr>
      <xdr:spPr>
        <a:xfrm>
          <a:off x="3530111" y="1683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56130</xdr:rowOff>
    </xdr:from>
    <xdr:to>
      <xdr:col>4</xdr:col>
      <xdr:colOff>155575</xdr:colOff>
      <xdr:row>96</xdr:row>
      <xdr:rowOff>62368</xdr:rowOff>
    </xdr:to>
    <xdr:cxnSp macro="">
      <xdr:nvCxnSpPr>
        <xdr:cNvPr id="246" name="直線コネクタ 245"/>
        <xdr:cNvCxnSpPr/>
      </xdr:nvCxnSpPr>
      <xdr:spPr>
        <a:xfrm>
          <a:off x="2019300" y="16515330"/>
          <a:ext cx="889000" cy="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119742</xdr:rowOff>
    </xdr:from>
    <xdr:to>
      <xdr:col>4</xdr:col>
      <xdr:colOff>206375</xdr:colOff>
      <xdr:row>98</xdr:row>
      <xdr:rowOff>49892</xdr:rowOff>
    </xdr:to>
    <xdr:sp macro="" textlink="">
      <xdr:nvSpPr>
        <xdr:cNvPr id="247" name="フローチャート : 判断 246"/>
        <xdr:cNvSpPr/>
      </xdr:nvSpPr>
      <xdr:spPr>
        <a:xfrm>
          <a:off x="2857500" y="167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41019</xdr:rowOff>
    </xdr:from>
    <xdr:ext cx="534377" cy="259045"/>
    <xdr:sp macro="" textlink="">
      <xdr:nvSpPr>
        <xdr:cNvPr id="248" name="テキスト ボックス 247"/>
        <xdr:cNvSpPr txBox="1"/>
      </xdr:nvSpPr>
      <xdr:spPr>
        <a:xfrm>
          <a:off x="2641111" y="1684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56130</xdr:rowOff>
    </xdr:from>
    <xdr:to>
      <xdr:col>2</xdr:col>
      <xdr:colOff>638175</xdr:colOff>
      <xdr:row>96</xdr:row>
      <xdr:rowOff>116951</xdr:rowOff>
    </xdr:to>
    <xdr:cxnSp macro="">
      <xdr:nvCxnSpPr>
        <xdr:cNvPr id="249" name="直線コネクタ 248"/>
        <xdr:cNvCxnSpPr/>
      </xdr:nvCxnSpPr>
      <xdr:spPr>
        <a:xfrm flipV="1">
          <a:off x="1130300" y="16515330"/>
          <a:ext cx="889000" cy="6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109291</xdr:rowOff>
    </xdr:from>
    <xdr:to>
      <xdr:col>3</xdr:col>
      <xdr:colOff>3175</xdr:colOff>
      <xdr:row>98</xdr:row>
      <xdr:rowOff>39441</xdr:rowOff>
    </xdr:to>
    <xdr:sp macro="" textlink="">
      <xdr:nvSpPr>
        <xdr:cNvPr id="250" name="フローチャート : 判断 249"/>
        <xdr:cNvSpPr/>
      </xdr:nvSpPr>
      <xdr:spPr>
        <a:xfrm>
          <a:off x="1968500" y="167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30568</xdr:rowOff>
    </xdr:from>
    <xdr:ext cx="534377" cy="259045"/>
    <xdr:sp macro="" textlink="">
      <xdr:nvSpPr>
        <xdr:cNvPr id="251" name="テキスト ボックス 250"/>
        <xdr:cNvSpPr txBox="1"/>
      </xdr:nvSpPr>
      <xdr:spPr>
        <a:xfrm>
          <a:off x="1752111" y="1683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120506</xdr:rowOff>
    </xdr:from>
    <xdr:to>
      <xdr:col>1</xdr:col>
      <xdr:colOff>485775</xdr:colOff>
      <xdr:row>98</xdr:row>
      <xdr:rowOff>50656</xdr:rowOff>
    </xdr:to>
    <xdr:sp macro="" textlink="">
      <xdr:nvSpPr>
        <xdr:cNvPr id="252" name="フローチャート : 判断 251"/>
        <xdr:cNvSpPr/>
      </xdr:nvSpPr>
      <xdr:spPr>
        <a:xfrm>
          <a:off x="1079500" y="1675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41783</xdr:rowOff>
    </xdr:from>
    <xdr:ext cx="534377" cy="259045"/>
    <xdr:sp macro="" textlink="">
      <xdr:nvSpPr>
        <xdr:cNvPr id="253" name="テキスト ボックス 252"/>
        <xdr:cNvSpPr txBox="1"/>
      </xdr:nvSpPr>
      <xdr:spPr>
        <a:xfrm>
          <a:off x="863111" y="1684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47425</xdr:rowOff>
    </xdr:from>
    <xdr:to>
      <xdr:col>6</xdr:col>
      <xdr:colOff>561975</xdr:colOff>
      <xdr:row>96</xdr:row>
      <xdr:rowOff>149025</xdr:rowOff>
    </xdr:to>
    <xdr:sp macro="" textlink="">
      <xdr:nvSpPr>
        <xdr:cNvPr id="259" name="円/楕円 258"/>
        <xdr:cNvSpPr/>
      </xdr:nvSpPr>
      <xdr:spPr>
        <a:xfrm>
          <a:off x="4584700" y="1650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70302</xdr:rowOff>
    </xdr:from>
    <xdr:ext cx="534377" cy="259045"/>
    <xdr:sp macro="" textlink="">
      <xdr:nvSpPr>
        <xdr:cNvPr id="260" name="衛生費該当値テキスト"/>
        <xdr:cNvSpPr txBox="1"/>
      </xdr:nvSpPr>
      <xdr:spPr>
        <a:xfrm>
          <a:off x="4686300" y="1635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78,850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70351</xdr:rowOff>
    </xdr:from>
    <xdr:to>
      <xdr:col>5</xdr:col>
      <xdr:colOff>409575</xdr:colOff>
      <xdr:row>96</xdr:row>
      <xdr:rowOff>501</xdr:rowOff>
    </xdr:to>
    <xdr:sp macro="" textlink="">
      <xdr:nvSpPr>
        <xdr:cNvPr id="261" name="円/楕円 260"/>
        <xdr:cNvSpPr/>
      </xdr:nvSpPr>
      <xdr:spPr>
        <a:xfrm>
          <a:off x="3746500" y="1635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17028</xdr:rowOff>
    </xdr:from>
    <xdr:ext cx="599010" cy="259045"/>
    <xdr:sp macro="" textlink="">
      <xdr:nvSpPr>
        <xdr:cNvPr id="262" name="テキスト ボックス 261"/>
        <xdr:cNvSpPr txBox="1"/>
      </xdr:nvSpPr>
      <xdr:spPr>
        <a:xfrm>
          <a:off x="3497794" y="16133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101,590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11568</xdr:rowOff>
    </xdr:from>
    <xdr:to>
      <xdr:col>4</xdr:col>
      <xdr:colOff>206375</xdr:colOff>
      <xdr:row>96</xdr:row>
      <xdr:rowOff>113168</xdr:rowOff>
    </xdr:to>
    <xdr:sp macro="" textlink="">
      <xdr:nvSpPr>
        <xdr:cNvPr id="263" name="円/楕円 262"/>
        <xdr:cNvSpPr/>
      </xdr:nvSpPr>
      <xdr:spPr>
        <a:xfrm>
          <a:off x="2857500" y="1647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129695</xdr:rowOff>
    </xdr:from>
    <xdr:ext cx="534377" cy="259045"/>
    <xdr:sp macro="" textlink="">
      <xdr:nvSpPr>
        <xdr:cNvPr id="264" name="テキスト ボックス 263"/>
        <xdr:cNvSpPr txBox="1"/>
      </xdr:nvSpPr>
      <xdr:spPr>
        <a:xfrm>
          <a:off x="2641111" y="1624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84,340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5330</xdr:rowOff>
    </xdr:from>
    <xdr:to>
      <xdr:col>3</xdr:col>
      <xdr:colOff>3175</xdr:colOff>
      <xdr:row>96</xdr:row>
      <xdr:rowOff>106930</xdr:rowOff>
    </xdr:to>
    <xdr:sp macro="" textlink="">
      <xdr:nvSpPr>
        <xdr:cNvPr id="265" name="円/楕円 264"/>
        <xdr:cNvSpPr/>
      </xdr:nvSpPr>
      <xdr:spPr>
        <a:xfrm>
          <a:off x="1968500" y="1646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123457</xdr:rowOff>
    </xdr:from>
    <xdr:ext cx="534377" cy="259045"/>
    <xdr:sp macro="" textlink="">
      <xdr:nvSpPr>
        <xdr:cNvPr id="266" name="テキスト ボックス 265"/>
        <xdr:cNvSpPr txBox="1"/>
      </xdr:nvSpPr>
      <xdr:spPr>
        <a:xfrm>
          <a:off x="1752111" y="1623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85,295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66151</xdr:rowOff>
    </xdr:from>
    <xdr:to>
      <xdr:col>1</xdr:col>
      <xdr:colOff>485775</xdr:colOff>
      <xdr:row>96</xdr:row>
      <xdr:rowOff>167751</xdr:rowOff>
    </xdr:to>
    <xdr:sp macro="" textlink="">
      <xdr:nvSpPr>
        <xdr:cNvPr id="267" name="円/楕円 266"/>
        <xdr:cNvSpPr/>
      </xdr:nvSpPr>
      <xdr:spPr>
        <a:xfrm>
          <a:off x="1079500" y="1652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12828</xdr:rowOff>
    </xdr:from>
    <xdr:ext cx="534377" cy="259045"/>
    <xdr:sp macro="" textlink="">
      <xdr:nvSpPr>
        <xdr:cNvPr id="268" name="テキスト ボックス 267"/>
        <xdr:cNvSpPr txBox="1"/>
      </xdr:nvSpPr>
      <xdr:spPr>
        <a:xfrm>
          <a:off x="863111" y="1630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75,983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2" name="テキスト ボックス 28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4" name="テキスト ボックス 28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6" name="テキスト ボックス 28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8" name="テキスト ボックス 28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0" name="テキスト ボックス 289"/>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2" name="テキスト ボックス 29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47280</xdr:rowOff>
    </xdr:from>
    <xdr:to>
      <xdr:col>15</xdr:col>
      <xdr:colOff>180340</xdr:colOff>
      <xdr:row>39</xdr:row>
      <xdr:rowOff>98878</xdr:rowOff>
    </xdr:to>
    <xdr:cxnSp macro="">
      <xdr:nvCxnSpPr>
        <xdr:cNvPr id="294" name="直線コネクタ 293"/>
        <xdr:cNvCxnSpPr/>
      </xdr:nvCxnSpPr>
      <xdr:spPr>
        <a:xfrm flipV="1">
          <a:off x="10475595" y="5190780"/>
          <a:ext cx="1270" cy="1594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5"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6" name="直線コネクタ 295"/>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165407</xdr:rowOff>
    </xdr:from>
    <xdr:ext cx="469744" cy="259045"/>
    <xdr:sp macro="" textlink="">
      <xdr:nvSpPr>
        <xdr:cNvPr id="297" name="労働費最大値テキスト"/>
        <xdr:cNvSpPr txBox="1"/>
      </xdr:nvSpPr>
      <xdr:spPr>
        <a:xfrm>
          <a:off x="10528300" y="496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4,883</a:t>
          </a:r>
          <a:endParaRPr kumimoji="1" lang="ja-JP" altLang="en-US" sz="1000" b="1">
            <a:latin typeface="ＭＳ Ｐゴシック"/>
          </a:endParaRPr>
        </a:p>
      </xdr:txBody>
    </xdr:sp>
    <xdr:clientData/>
  </xdr:oneCellAnchor>
  <xdr:twoCellAnchor>
    <xdr:from>
      <xdr:col>15</xdr:col>
      <xdr:colOff>92075</xdr:colOff>
      <xdr:row>30</xdr:row>
      <xdr:rowOff>47280</xdr:rowOff>
    </xdr:from>
    <xdr:to>
      <xdr:col>15</xdr:col>
      <xdr:colOff>269875</xdr:colOff>
      <xdr:row>30</xdr:row>
      <xdr:rowOff>47280</xdr:rowOff>
    </xdr:to>
    <xdr:cxnSp macro="">
      <xdr:nvCxnSpPr>
        <xdr:cNvPr id="298" name="直線コネクタ 297"/>
        <xdr:cNvCxnSpPr/>
      </xdr:nvCxnSpPr>
      <xdr:spPr>
        <a:xfrm>
          <a:off x="10388600" y="519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9" name="直線コネクタ 298"/>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73895</xdr:rowOff>
    </xdr:from>
    <xdr:ext cx="378565" cy="259045"/>
    <xdr:sp macro="" textlink="">
      <xdr:nvSpPr>
        <xdr:cNvPr id="300" name="労働費平均値テキスト"/>
        <xdr:cNvSpPr txBox="1"/>
      </xdr:nvSpPr>
      <xdr:spPr>
        <a:xfrm>
          <a:off x="10528300" y="64175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51018</xdr:rowOff>
    </xdr:from>
    <xdr:to>
      <xdr:col>15</xdr:col>
      <xdr:colOff>231775</xdr:colOff>
      <xdr:row>38</xdr:row>
      <xdr:rowOff>152618</xdr:rowOff>
    </xdr:to>
    <xdr:sp macro="" textlink="">
      <xdr:nvSpPr>
        <xdr:cNvPr id="301" name="フローチャート : 判断 300"/>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114881</xdr:rowOff>
    </xdr:from>
    <xdr:to>
      <xdr:col>14</xdr:col>
      <xdr:colOff>28575</xdr:colOff>
      <xdr:row>39</xdr:row>
      <xdr:rowOff>98878</xdr:rowOff>
    </xdr:to>
    <xdr:cxnSp macro="">
      <xdr:nvCxnSpPr>
        <xdr:cNvPr id="302" name="直線コネクタ 301"/>
        <xdr:cNvCxnSpPr/>
      </xdr:nvCxnSpPr>
      <xdr:spPr>
        <a:xfrm>
          <a:off x="8750300" y="6629981"/>
          <a:ext cx="889000" cy="15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1705</xdr:rowOff>
    </xdr:from>
    <xdr:to>
      <xdr:col>14</xdr:col>
      <xdr:colOff>79375</xdr:colOff>
      <xdr:row>38</xdr:row>
      <xdr:rowOff>103305</xdr:rowOff>
    </xdr:to>
    <xdr:sp macro="" textlink="">
      <xdr:nvSpPr>
        <xdr:cNvPr id="303" name="フローチャート : 判断 302"/>
        <xdr:cNvSpPr/>
      </xdr:nvSpPr>
      <xdr:spPr>
        <a:xfrm>
          <a:off x="9588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119832</xdr:rowOff>
    </xdr:from>
    <xdr:ext cx="378565" cy="259045"/>
    <xdr:sp macro="" textlink="">
      <xdr:nvSpPr>
        <xdr:cNvPr id="304" name="テキスト ボックス 303"/>
        <xdr:cNvSpPr txBox="1"/>
      </xdr:nvSpPr>
      <xdr:spPr>
        <a:xfrm>
          <a:off x="9450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65568</xdr:rowOff>
    </xdr:from>
    <xdr:to>
      <xdr:col>12</xdr:col>
      <xdr:colOff>511175</xdr:colOff>
      <xdr:row>38</xdr:row>
      <xdr:rowOff>114881</xdr:rowOff>
    </xdr:to>
    <xdr:cxnSp macro="">
      <xdr:nvCxnSpPr>
        <xdr:cNvPr id="305" name="直線コネクタ 304"/>
        <xdr:cNvCxnSpPr/>
      </xdr:nvCxnSpPr>
      <xdr:spPr>
        <a:xfrm>
          <a:off x="7861300" y="6580668"/>
          <a:ext cx="889000" cy="4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108494</xdr:rowOff>
    </xdr:from>
    <xdr:to>
      <xdr:col>12</xdr:col>
      <xdr:colOff>561975</xdr:colOff>
      <xdr:row>37</xdr:row>
      <xdr:rowOff>38644</xdr:rowOff>
    </xdr:to>
    <xdr:sp macro="" textlink="">
      <xdr:nvSpPr>
        <xdr:cNvPr id="306" name="フローチャート : 判断 305"/>
        <xdr:cNvSpPr/>
      </xdr:nvSpPr>
      <xdr:spPr>
        <a:xfrm>
          <a:off x="8699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55171</xdr:rowOff>
    </xdr:from>
    <xdr:ext cx="469744" cy="259045"/>
    <xdr:sp macro="" textlink="">
      <xdr:nvSpPr>
        <xdr:cNvPr id="307" name="テキスト ボックス 306"/>
        <xdr:cNvSpPr txBox="1"/>
      </xdr:nvSpPr>
      <xdr:spPr>
        <a:xfrm>
          <a:off x="8515427"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161254</xdr:rowOff>
    </xdr:from>
    <xdr:to>
      <xdr:col>11</xdr:col>
      <xdr:colOff>307975</xdr:colOff>
      <xdr:row>38</xdr:row>
      <xdr:rowOff>65568</xdr:rowOff>
    </xdr:to>
    <xdr:cxnSp macro="">
      <xdr:nvCxnSpPr>
        <xdr:cNvPr id="308" name="直線コネクタ 307"/>
        <xdr:cNvCxnSpPr/>
      </xdr:nvCxnSpPr>
      <xdr:spPr>
        <a:xfrm>
          <a:off x="6972300" y="6504904"/>
          <a:ext cx="889000" cy="7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145397</xdr:rowOff>
    </xdr:from>
    <xdr:to>
      <xdr:col>11</xdr:col>
      <xdr:colOff>358775</xdr:colOff>
      <xdr:row>36</xdr:row>
      <xdr:rowOff>75547</xdr:rowOff>
    </xdr:to>
    <xdr:sp macro="" textlink="">
      <xdr:nvSpPr>
        <xdr:cNvPr id="309" name="フローチャート : 判断 308"/>
        <xdr:cNvSpPr/>
      </xdr:nvSpPr>
      <xdr:spPr>
        <a:xfrm>
          <a:off x="7810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92074</xdr:rowOff>
    </xdr:from>
    <xdr:ext cx="469744" cy="259045"/>
    <xdr:sp macro="" textlink="">
      <xdr:nvSpPr>
        <xdr:cNvPr id="310" name="テキスト ボックス 309"/>
        <xdr:cNvSpPr txBox="1"/>
      </xdr:nvSpPr>
      <xdr:spPr>
        <a:xfrm>
          <a:off x="7626427"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17707</xdr:rowOff>
    </xdr:from>
    <xdr:to>
      <xdr:col>10</xdr:col>
      <xdr:colOff>155575</xdr:colOff>
      <xdr:row>34</xdr:row>
      <xdr:rowOff>119307</xdr:rowOff>
    </xdr:to>
    <xdr:sp macro="" textlink="">
      <xdr:nvSpPr>
        <xdr:cNvPr id="311" name="フローチャート : 判断 310"/>
        <xdr:cNvSpPr/>
      </xdr:nvSpPr>
      <xdr:spPr>
        <a:xfrm>
          <a:off x="6921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135834</xdr:rowOff>
    </xdr:from>
    <xdr:ext cx="469744" cy="259045"/>
    <xdr:sp macro="" textlink="">
      <xdr:nvSpPr>
        <xdr:cNvPr id="312" name="テキスト ボックス 311"/>
        <xdr:cNvSpPr txBox="1"/>
      </xdr:nvSpPr>
      <xdr:spPr>
        <a:xfrm>
          <a:off x="6737427" y="56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8" name="円/楕円 317"/>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19"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20" name="円/楕円 319"/>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21" name="テキスト ボックス 320"/>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64081</xdr:rowOff>
    </xdr:from>
    <xdr:to>
      <xdr:col>12</xdr:col>
      <xdr:colOff>561975</xdr:colOff>
      <xdr:row>38</xdr:row>
      <xdr:rowOff>165681</xdr:rowOff>
    </xdr:to>
    <xdr:sp macro="" textlink="">
      <xdr:nvSpPr>
        <xdr:cNvPr id="322" name="円/楕円 321"/>
        <xdr:cNvSpPr/>
      </xdr:nvSpPr>
      <xdr:spPr>
        <a:xfrm>
          <a:off x="8699500" y="657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156808</xdr:rowOff>
    </xdr:from>
    <xdr:ext cx="378565" cy="259045"/>
    <xdr:sp macro="" textlink="">
      <xdr:nvSpPr>
        <xdr:cNvPr id="323" name="テキスト ボックス 322"/>
        <xdr:cNvSpPr txBox="1"/>
      </xdr:nvSpPr>
      <xdr:spPr>
        <a:xfrm>
          <a:off x="8561017" y="6671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14768</xdr:rowOff>
    </xdr:from>
    <xdr:to>
      <xdr:col>11</xdr:col>
      <xdr:colOff>358775</xdr:colOff>
      <xdr:row>38</xdr:row>
      <xdr:rowOff>116368</xdr:rowOff>
    </xdr:to>
    <xdr:sp macro="" textlink="">
      <xdr:nvSpPr>
        <xdr:cNvPr id="324" name="円/楕円 323"/>
        <xdr:cNvSpPr/>
      </xdr:nvSpPr>
      <xdr:spPr>
        <a:xfrm>
          <a:off x="7810500" y="652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107495</xdr:rowOff>
    </xdr:from>
    <xdr:ext cx="378565" cy="259045"/>
    <xdr:sp macro="" textlink="">
      <xdr:nvSpPr>
        <xdr:cNvPr id="325" name="テキスト ボックス 324"/>
        <xdr:cNvSpPr txBox="1"/>
      </xdr:nvSpPr>
      <xdr:spPr>
        <a:xfrm>
          <a:off x="7672017" y="6622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110454</xdr:rowOff>
    </xdr:from>
    <xdr:to>
      <xdr:col>10</xdr:col>
      <xdr:colOff>155575</xdr:colOff>
      <xdr:row>38</xdr:row>
      <xdr:rowOff>40604</xdr:rowOff>
    </xdr:to>
    <xdr:sp macro="" textlink="">
      <xdr:nvSpPr>
        <xdr:cNvPr id="326" name="円/楕円 325"/>
        <xdr:cNvSpPr/>
      </xdr:nvSpPr>
      <xdr:spPr>
        <a:xfrm>
          <a:off x="6921500" y="645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31731</xdr:rowOff>
    </xdr:from>
    <xdr:ext cx="378565" cy="259045"/>
    <xdr:sp macro="" textlink="">
      <xdr:nvSpPr>
        <xdr:cNvPr id="327" name="テキスト ボックス 326"/>
        <xdr:cNvSpPr txBox="1"/>
      </xdr:nvSpPr>
      <xdr:spPr>
        <a:xfrm>
          <a:off x="6783017" y="6546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5" name="テキスト ボックス 34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154724</xdr:rowOff>
    </xdr:from>
    <xdr:to>
      <xdr:col>15</xdr:col>
      <xdr:colOff>180340</xdr:colOff>
      <xdr:row>59</xdr:row>
      <xdr:rowOff>30670</xdr:rowOff>
    </xdr:to>
    <xdr:cxnSp macro="">
      <xdr:nvCxnSpPr>
        <xdr:cNvPr id="351" name="直線コネクタ 350"/>
        <xdr:cNvCxnSpPr/>
      </xdr:nvCxnSpPr>
      <xdr:spPr>
        <a:xfrm flipV="1">
          <a:off x="10475595" y="8727224"/>
          <a:ext cx="1270"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34497</xdr:rowOff>
    </xdr:from>
    <xdr:ext cx="469744" cy="259045"/>
    <xdr:sp macro="" textlink="">
      <xdr:nvSpPr>
        <xdr:cNvPr id="352" name="農林水産業費最小値テキスト"/>
        <xdr:cNvSpPr txBox="1"/>
      </xdr:nvSpPr>
      <xdr:spPr>
        <a:xfrm>
          <a:off x="10528300" y="101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1,085</a:t>
          </a:r>
          <a:endParaRPr kumimoji="1" lang="ja-JP" altLang="en-US" sz="1000" b="1">
            <a:latin typeface="ＭＳ Ｐゴシック"/>
          </a:endParaRPr>
        </a:p>
      </xdr:txBody>
    </xdr:sp>
    <xdr:clientData/>
  </xdr:oneCellAnchor>
  <xdr:twoCellAnchor>
    <xdr:from>
      <xdr:col>15</xdr:col>
      <xdr:colOff>92075</xdr:colOff>
      <xdr:row>59</xdr:row>
      <xdr:rowOff>30670</xdr:rowOff>
    </xdr:from>
    <xdr:to>
      <xdr:col>15</xdr:col>
      <xdr:colOff>269875</xdr:colOff>
      <xdr:row>59</xdr:row>
      <xdr:rowOff>30670</xdr:rowOff>
    </xdr:to>
    <xdr:cxnSp macro="">
      <xdr:nvCxnSpPr>
        <xdr:cNvPr id="353" name="直線コネクタ 352"/>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101401</xdr:rowOff>
    </xdr:from>
    <xdr:ext cx="599010" cy="259045"/>
    <xdr:sp macro="" textlink="">
      <xdr:nvSpPr>
        <xdr:cNvPr id="354" name="農林水産業費最大値テキスト"/>
        <xdr:cNvSpPr txBox="1"/>
      </xdr:nvSpPr>
      <xdr:spPr>
        <a:xfrm>
          <a:off x="10528300" y="850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112,817</a:t>
          </a:r>
          <a:endParaRPr kumimoji="1" lang="ja-JP" altLang="en-US" sz="1000" b="1">
            <a:latin typeface="ＭＳ Ｐゴシック"/>
          </a:endParaRPr>
        </a:p>
      </xdr:txBody>
    </xdr:sp>
    <xdr:clientData/>
  </xdr:oneCellAnchor>
  <xdr:twoCellAnchor>
    <xdr:from>
      <xdr:col>15</xdr:col>
      <xdr:colOff>92075</xdr:colOff>
      <xdr:row>50</xdr:row>
      <xdr:rowOff>154724</xdr:rowOff>
    </xdr:from>
    <xdr:to>
      <xdr:col>15</xdr:col>
      <xdr:colOff>269875</xdr:colOff>
      <xdr:row>50</xdr:row>
      <xdr:rowOff>154724</xdr:rowOff>
    </xdr:to>
    <xdr:cxnSp macro="">
      <xdr:nvCxnSpPr>
        <xdr:cNvPr id="355" name="直線コネクタ 354"/>
        <xdr:cNvCxnSpPr/>
      </xdr:nvCxnSpPr>
      <xdr:spPr>
        <a:xfrm>
          <a:off x="10388600" y="872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136944</xdr:rowOff>
    </xdr:from>
    <xdr:to>
      <xdr:col>15</xdr:col>
      <xdr:colOff>180975</xdr:colOff>
      <xdr:row>58</xdr:row>
      <xdr:rowOff>62636</xdr:rowOff>
    </xdr:to>
    <xdr:cxnSp macro="">
      <xdr:nvCxnSpPr>
        <xdr:cNvPr id="356" name="直線コネクタ 355"/>
        <xdr:cNvCxnSpPr/>
      </xdr:nvCxnSpPr>
      <xdr:spPr>
        <a:xfrm>
          <a:off x="9639300" y="9909594"/>
          <a:ext cx="838200" cy="9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85183</xdr:rowOff>
    </xdr:from>
    <xdr:ext cx="534377" cy="259045"/>
    <xdr:sp macro="" textlink="">
      <xdr:nvSpPr>
        <xdr:cNvPr id="357" name="農林水産業費平均値テキスト"/>
        <xdr:cNvSpPr txBox="1"/>
      </xdr:nvSpPr>
      <xdr:spPr>
        <a:xfrm>
          <a:off x="10528300" y="9686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62306</xdr:rowOff>
    </xdr:from>
    <xdr:to>
      <xdr:col>15</xdr:col>
      <xdr:colOff>231775</xdr:colOff>
      <xdr:row>57</xdr:row>
      <xdr:rowOff>163906</xdr:rowOff>
    </xdr:to>
    <xdr:sp macro="" textlink="">
      <xdr:nvSpPr>
        <xdr:cNvPr id="358" name="フローチャート : 判断 357"/>
        <xdr:cNvSpPr/>
      </xdr:nvSpPr>
      <xdr:spPr>
        <a:xfrm>
          <a:off x="104267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136944</xdr:rowOff>
    </xdr:from>
    <xdr:to>
      <xdr:col>14</xdr:col>
      <xdr:colOff>28575</xdr:colOff>
      <xdr:row>58</xdr:row>
      <xdr:rowOff>69634</xdr:rowOff>
    </xdr:to>
    <xdr:cxnSp macro="">
      <xdr:nvCxnSpPr>
        <xdr:cNvPr id="359" name="直線コネクタ 358"/>
        <xdr:cNvCxnSpPr/>
      </xdr:nvCxnSpPr>
      <xdr:spPr>
        <a:xfrm flipV="1">
          <a:off x="8750300" y="9909594"/>
          <a:ext cx="889000" cy="10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58521</xdr:rowOff>
    </xdr:from>
    <xdr:to>
      <xdr:col>14</xdr:col>
      <xdr:colOff>79375</xdr:colOff>
      <xdr:row>57</xdr:row>
      <xdr:rowOff>160121</xdr:rowOff>
    </xdr:to>
    <xdr:sp macro="" textlink="">
      <xdr:nvSpPr>
        <xdr:cNvPr id="360" name="フローチャート : 判断 359"/>
        <xdr:cNvSpPr/>
      </xdr:nvSpPr>
      <xdr:spPr>
        <a:xfrm>
          <a:off x="9588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5198</xdr:rowOff>
    </xdr:from>
    <xdr:ext cx="534377" cy="259045"/>
    <xdr:sp macro="" textlink="">
      <xdr:nvSpPr>
        <xdr:cNvPr id="361" name="テキスト ボックス 360"/>
        <xdr:cNvSpPr txBox="1"/>
      </xdr:nvSpPr>
      <xdr:spPr>
        <a:xfrm>
          <a:off x="9372111" y="96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65494</xdr:rowOff>
    </xdr:from>
    <xdr:to>
      <xdr:col>12</xdr:col>
      <xdr:colOff>511175</xdr:colOff>
      <xdr:row>58</xdr:row>
      <xdr:rowOff>69634</xdr:rowOff>
    </xdr:to>
    <xdr:cxnSp macro="">
      <xdr:nvCxnSpPr>
        <xdr:cNvPr id="362" name="直線コネクタ 361"/>
        <xdr:cNvCxnSpPr/>
      </xdr:nvCxnSpPr>
      <xdr:spPr>
        <a:xfrm>
          <a:off x="7861300" y="9666694"/>
          <a:ext cx="889000" cy="34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43383</xdr:rowOff>
    </xdr:from>
    <xdr:to>
      <xdr:col>12</xdr:col>
      <xdr:colOff>561975</xdr:colOff>
      <xdr:row>57</xdr:row>
      <xdr:rowOff>144983</xdr:rowOff>
    </xdr:to>
    <xdr:sp macro="" textlink="">
      <xdr:nvSpPr>
        <xdr:cNvPr id="363" name="フローチャート : 判断 362"/>
        <xdr:cNvSpPr/>
      </xdr:nvSpPr>
      <xdr:spPr>
        <a:xfrm>
          <a:off x="8699500" y="981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161510</xdr:rowOff>
    </xdr:from>
    <xdr:ext cx="534377" cy="259045"/>
    <xdr:sp macro="" textlink="">
      <xdr:nvSpPr>
        <xdr:cNvPr id="364" name="テキスト ボックス 363"/>
        <xdr:cNvSpPr txBox="1"/>
      </xdr:nvSpPr>
      <xdr:spPr>
        <a:xfrm>
          <a:off x="8483111" y="95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65494</xdr:rowOff>
    </xdr:from>
    <xdr:to>
      <xdr:col>11</xdr:col>
      <xdr:colOff>307975</xdr:colOff>
      <xdr:row>56</xdr:row>
      <xdr:rowOff>164236</xdr:rowOff>
    </xdr:to>
    <xdr:cxnSp macro="">
      <xdr:nvCxnSpPr>
        <xdr:cNvPr id="365" name="直線コネクタ 364"/>
        <xdr:cNvCxnSpPr/>
      </xdr:nvCxnSpPr>
      <xdr:spPr>
        <a:xfrm flipV="1">
          <a:off x="6972300" y="9666694"/>
          <a:ext cx="889000" cy="9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48819</xdr:rowOff>
    </xdr:from>
    <xdr:to>
      <xdr:col>11</xdr:col>
      <xdr:colOff>358775</xdr:colOff>
      <xdr:row>57</xdr:row>
      <xdr:rowOff>150419</xdr:rowOff>
    </xdr:to>
    <xdr:sp macro="" textlink="">
      <xdr:nvSpPr>
        <xdr:cNvPr id="366" name="フローチャート : 判断 365"/>
        <xdr:cNvSpPr/>
      </xdr:nvSpPr>
      <xdr:spPr>
        <a:xfrm>
          <a:off x="7810500" y="982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141546</xdr:rowOff>
    </xdr:from>
    <xdr:ext cx="534377" cy="259045"/>
    <xdr:sp macro="" textlink="">
      <xdr:nvSpPr>
        <xdr:cNvPr id="367" name="テキスト ボックス 366"/>
        <xdr:cNvSpPr txBox="1"/>
      </xdr:nvSpPr>
      <xdr:spPr>
        <a:xfrm>
          <a:off x="7594111" y="99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33858</xdr:rowOff>
    </xdr:from>
    <xdr:to>
      <xdr:col>10</xdr:col>
      <xdr:colOff>155575</xdr:colOff>
      <xdr:row>57</xdr:row>
      <xdr:rowOff>135458</xdr:rowOff>
    </xdr:to>
    <xdr:sp macro="" textlink="">
      <xdr:nvSpPr>
        <xdr:cNvPr id="368" name="フローチャート : 判断 367"/>
        <xdr:cNvSpPr/>
      </xdr:nvSpPr>
      <xdr:spPr>
        <a:xfrm>
          <a:off x="6921500" y="98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126585</xdr:rowOff>
    </xdr:from>
    <xdr:ext cx="534377" cy="259045"/>
    <xdr:sp macro="" textlink="">
      <xdr:nvSpPr>
        <xdr:cNvPr id="369" name="テキスト ボックス 368"/>
        <xdr:cNvSpPr txBox="1"/>
      </xdr:nvSpPr>
      <xdr:spPr>
        <a:xfrm>
          <a:off x="6705111" y="989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11836</xdr:rowOff>
    </xdr:from>
    <xdr:to>
      <xdr:col>15</xdr:col>
      <xdr:colOff>231775</xdr:colOff>
      <xdr:row>58</xdr:row>
      <xdr:rowOff>113436</xdr:rowOff>
    </xdr:to>
    <xdr:sp macro="" textlink="">
      <xdr:nvSpPr>
        <xdr:cNvPr id="375" name="円/楕円 374"/>
        <xdr:cNvSpPr/>
      </xdr:nvSpPr>
      <xdr:spPr>
        <a:xfrm>
          <a:off x="10426700" y="995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161713</xdr:rowOff>
    </xdr:from>
    <xdr:ext cx="534377" cy="259045"/>
    <xdr:sp macro="" textlink="">
      <xdr:nvSpPr>
        <xdr:cNvPr id="376" name="農林水産業費該当値テキスト"/>
        <xdr:cNvSpPr txBox="1"/>
      </xdr:nvSpPr>
      <xdr:spPr>
        <a:xfrm>
          <a:off x="10528300" y="993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12,068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86144</xdr:rowOff>
    </xdr:from>
    <xdr:to>
      <xdr:col>14</xdr:col>
      <xdr:colOff>79375</xdr:colOff>
      <xdr:row>58</xdr:row>
      <xdr:rowOff>16294</xdr:rowOff>
    </xdr:to>
    <xdr:sp macro="" textlink="">
      <xdr:nvSpPr>
        <xdr:cNvPr id="377" name="円/楕円 376"/>
        <xdr:cNvSpPr/>
      </xdr:nvSpPr>
      <xdr:spPr>
        <a:xfrm>
          <a:off x="9588500" y="985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7421</xdr:rowOff>
    </xdr:from>
    <xdr:ext cx="534377" cy="259045"/>
    <xdr:sp macro="" textlink="">
      <xdr:nvSpPr>
        <xdr:cNvPr id="378" name="テキスト ボックス 377"/>
        <xdr:cNvSpPr txBox="1"/>
      </xdr:nvSpPr>
      <xdr:spPr>
        <a:xfrm>
          <a:off x="9372111" y="995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19,717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18834</xdr:rowOff>
    </xdr:from>
    <xdr:to>
      <xdr:col>12</xdr:col>
      <xdr:colOff>561975</xdr:colOff>
      <xdr:row>58</xdr:row>
      <xdr:rowOff>120434</xdr:rowOff>
    </xdr:to>
    <xdr:sp macro="" textlink="">
      <xdr:nvSpPr>
        <xdr:cNvPr id="379" name="円/楕円 378"/>
        <xdr:cNvSpPr/>
      </xdr:nvSpPr>
      <xdr:spPr>
        <a:xfrm>
          <a:off x="8699500" y="996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111561</xdr:rowOff>
    </xdr:from>
    <xdr:ext cx="534377" cy="259045"/>
    <xdr:sp macro="" textlink="">
      <xdr:nvSpPr>
        <xdr:cNvPr id="380" name="テキスト ボックス 379"/>
        <xdr:cNvSpPr txBox="1"/>
      </xdr:nvSpPr>
      <xdr:spPr>
        <a:xfrm>
          <a:off x="8483111" y="1005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14694</xdr:rowOff>
    </xdr:from>
    <xdr:to>
      <xdr:col>11</xdr:col>
      <xdr:colOff>358775</xdr:colOff>
      <xdr:row>56</xdr:row>
      <xdr:rowOff>116294</xdr:rowOff>
    </xdr:to>
    <xdr:sp macro="" textlink="">
      <xdr:nvSpPr>
        <xdr:cNvPr id="381" name="円/楕円 380"/>
        <xdr:cNvSpPr/>
      </xdr:nvSpPr>
      <xdr:spPr>
        <a:xfrm>
          <a:off x="7810500" y="961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132821</xdr:rowOff>
    </xdr:from>
    <xdr:ext cx="534377" cy="259045"/>
    <xdr:sp macro="" textlink="">
      <xdr:nvSpPr>
        <xdr:cNvPr id="382" name="テキスト ボックス 381"/>
        <xdr:cNvSpPr txBox="1"/>
      </xdr:nvSpPr>
      <xdr:spPr>
        <a:xfrm>
          <a:off x="7594111" y="939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38,843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113436</xdr:rowOff>
    </xdr:from>
    <xdr:to>
      <xdr:col>10</xdr:col>
      <xdr:colOff>155575</xdr:colOff>
      <xdr:row>57</xdr:row>
      <xdr:rowOff>43586</xdr:rowOff>
    </xdr:to>
    <xdr:sp macro="" textlink="">
      <xdr:nvSpPr>
        <xdr:cNvPr id="383" name="円/楕円 382"/>
        <xdr:cNvSpPr/>
      </xdr:nvSpPr>
      <xdr:spPr>
        <a:xfrm>
          <a:off x="6921500" y="971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60113</xdr:rowOff>
    </xdr:from>
    <xdr:ext cx="534377" cy="259045"/>
    <xdr:sp macro="" textlink="">
      <xdr:nvSpPr>
        <xdr:cNvPr id="384" name="テキスト ボックス 383"/>
        <xdr:cNvSpPr txBox="1"/>
      </xdr:nvSpPr>
      <xdr:spPr>
        <a:xfrm>
          <a:off x="6705111" y="948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31,068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13856</xdr:rowOff>
    </xdr:from>
    <xdr:to>
      <xdr:col>15</xdr:col>
      <xdr:colOff>180340</xdr:colOff>
      <xdr:row>78</xdr:row>
      <xdr:rowOff>134922</xdr:rowOff>
    </xdr:to>
    <xdr:cxnSp macro="">
      <xdr:nvCxnSpPr>
        <xdr:cNvPr id="406" name="直線コネクタ 405"/>
        <xdr:cNvCxnSpPr/>
      </xdr:nvCxnSpPr>
      <xdr:spPr>
        <a:xfrm flipV="1">
          <a:off x="10475595" y="12358256"/>
          <a:ext cx="1270" cy="114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138749</xdr:rowOff>
    </xdr:from>
    <xdr:ext cx="378565" cy="259045"/>
    <xdr:sp macro="" textlink="">
      <xdr:nvSpPr>
        <xdr:cNvPr id="407" name="商工費最小値テキスト"/>
        <xdr:cNvSpPr txBox="1"/>
      </xdr:nvSpPr>
      <xdr:spPr>
        <a:xfrm>
          <a:off x="10528300" y="13511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15</xdr:col>
      <xdr:colOff>92075</xdr:colOff>
      <xdr:row>78</xdr:row>
      <xdr:rowOff>134922</xdr:rowOff>
    </xdr:from>
    <xdr:to>
      <xdr:col>15</xdr:col>
      <xdr:colOff>269875</xdr:colOff>
      <xdr:row>78</xdr:row>
      <xdr:rowOff>134922</xdr:rowOff>
    </xdr:to>
    <xdr:cxnSp macro="">
      <xdr:nvCxnSpPr>
        <xdr:cNvPr id="408" name="直線コネクタ 407"/>
        <xdr:cNvCxnSpPr/>
      </xdr:nvCxnSpPr>
      <xdr:spPr>
        <a:xfrm>
          <a:off x="10388600" y="1350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131983</xdr:rowOff>
    </xdr:from>
    <xdr:ext cx="534377" cy="259045"/>
    <xdr:sp macro="" textlink="">
      <xdr:nvSpPr>
        <xdr:cNvPr id="409" name="商工費最大値テキスト"/>
        <xdr:cNvSpPr txBox="1"/>
      </xdr:nvSpPr>
      <xdr:spPr>
        <a:xfrm>
          <a:off x="10528300" y="1213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50,505</a:t>
          </a:r>
          <a:endParaRPr kumimoji="1" lang="ja-JP" altLang="en-US" sz="1000" b="1">
            <a:latin typeface="ＭＳ Ｐゴシック"/>
          </a:endParaRPr>
        </a:p>
      </xdr:txBody>
    </xdr:sp>
    <xdr:clientData/>
  </xdr:oneCellAnchor>
  <xdr:twoCellAnchor>
    <xdr:from>
      <xdr:col>15</xdr:col>
      <xdr:colOff>92075</xdr:colOff>
      <xdr:row>72</xdr:row>
      <xdr:rowOff>13856</xdr:rowOff>
    </xdr:from>
    <xdr:to>
      <xdr:col>15</xdr:col>
      <xdr:colOff>269875</xdr:colOff>
      <xdr:row>72</xdr:row>
      <xdr:rowOff>13856</xdr:rowOff>
    </xdr:to>
    <xdr:cxnSp macro="">
      <xdr:nvCxnSpPr>
        <xdr:cNvPr id="410" name="直線コネクタ 409"/>
        <xdr:cNvCxnSpPr/>
      </xdr:nvCxnSpPr>
      <xdr:spPr>
        <a:xfrm>
          <a:off x="10388600" y="1235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99809</xdr:rowOff>
    </xdr:from>
    <xdr:to>
      <xdr:col>15</xdr:col>
      <xdr:colOff>180975</xdr:colOff>
      <xdr:row>76</xdr:row>
      <xdr:rowOff>158697</xdr:rowOff>
    </xdr:to>
    <xdr:cxnSp macro="">
      <xdr:nvCxnSpPr>
        <xdr:cNvPr id="411" name="直線コネクタ 410"/>
        <xdr:cNvCxnSpPr/>
      </xdr:nvCxnSpPr>
      <xdr:spPr>
        <a:xfrm flipV="1">
          <a:off x="9639300" y="13130009"/>
          <a:ext cx="838200" cy="5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135267</xdr:rowOff>
    </xdr:from>
    <xdr:ext cx="534377" cy="259045"/>
    <xdr:sp macro="" textlink="">
      <xdr:nvSpPr>
        <xdr:cNvPr id="412" name="商工費平均値テキスト"/>
        <xdr:cNvSpPr txBox="1"/>
      </xdr:nvSpPr>
      <xdr:spPr>
        <a:xfrm>
          <a:off x="10528300" y="13165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156840</xdr:rowOff>
    </xdr:from>
    <xdr:to>
      <xdr:col>15</xdr:col>
      <xdr:colOff>231775</xdr:colOff>
      <xdr:row>77</xdr:row>
      <xdr:rowOff>86990</xdr:rowOff>
    </xdr:to>
    <xdr:sp macro="" textlink="">
      <xdr:nvSpPr>
        <xdr:cNvPr id="413" name="フローチャート : 判断 412"/>
        <xdr:cNvSpPr/>
      </xdr:nvSpPr>
      <xdr:spPr>
        <a:xfrm>
          <a:off x="10426700" y="131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125778</xdr:rowOff>
    </xdr:from>
    <xdr:to>
      <xdr:col>14</xdr:col>
      <xdr:colOff>28575</xdr:colOff>
      <xdr:row>76</xdr:row>
      <xdr:rowOff>158697</xdr:rowOff>
    </xdr:to>
    <xdr:cxnSp macro="">
      <xdr:nvCxnSpPr>
        <xdr:cNvPr id="414" name="直線コネクタ 413"/>
        <xdr:cNvCxnSpPr/>
      </xdr:nvCxnSpPr>
      <xdr:spPr>
        <a:xfrm>
          <a:off x="8750300" y="13155978"/>
          <a:ext cx="8890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11587</xdr:rowOff>
    </xdr:from>
    <xdr:to>
      <xdr:col>14</xdr:col>
      <xdr:colOff>79375</xdr:colOff>
      <xdr:row>77</xdr:row>
      <xdr:rowOff>113187</xdr:rowOff>
    </xdr:to>
    <xdr:sp macro="" textlink="">
      <xdr:nvSpPr>
        <xdr:cNvPr id="415" name="フローチャート : 判断 414"/>
        <xdr:cNvSpPr/>
      </xdr:nvSpPr>
      <xdr:spPr>
        <a:xfrm>
          <a:off x="9588500" y="132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104314</xdr:rowOff>
    </xdr:from>
    <xdr:ext cx="534377" cy="259045"/>
    <xdr:sp macro="" textlink="">
      <xdr:nvSpPr>
        <xdr:cNvPr id="416" name="テキスト ボックス 415"/>
        <xdr:cNvSpPr txBox="1"/>
      </xdr:nvSpPr>
      <xdr:spPr>
        <a:xfrm>
          <a:off x="9372111" y="1330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125778</xdr:rowOff>
    </xdr:from>
    <xdr:to>
      <xdr:col>12</xdr:col>
      <xdr:colOff>511175</xdr:colOff>
      <xdr:row>77</xdr:row>
      <xdr:rowOff>85407</xdr:rowOff>
    </xdr:to>
    <xdr:cxnSp macro="">
      <xdr:nvCxnSpPr>
        <xdr:cNvPr id="417" name="直線コネクタ 416"/>
        <xdr:cNvCxnSpPr/>
      </xdr:nvCxnSpPr>
      <xdr:spPr>
        <a:xfrm flipV="1">
          <a:off x="7861300" y="13155978"/>
          <a:ext cx="889000" cy="13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48758</xdr:rowOff>
    </xdr:from>
    <xdr:to>
      <xdr:col>12</xdr:col>
      <xdr:colOff>561975</xdr:colOff>
      <xdr:row>77</xdr:row>
      <xdr:rowOff>150358</xdr:rowOff>
    </xdr:to>
    <xdr:sp macro="" textlink="">
      <xdr:nvSpPr>
        <xdr:cNvPr id="418" name="フローチャート : 判断 417"/>
        <xdr:cNvSpPr/>
      </xdr:nvSpPr>
      <xdr:spPr>
        <a:xfrm>
          <a:off x="8699500" y="1325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141485</xdr:rowOff>
    </xdr:from>
    <xdr:ext cx="469744" cy="259045"/>
    <xdr:sp macro="" textlink="">
      <xdr:nvSpPr>
        <xdr:cNvPr id="419" name="テキスト ボックス 418"/>
        <xdr:cNvSpPr txBox="1"/>
      </xdr:nvSpPr>
      <xdr:spPr>
        <a:xfrm>
          <a:off x="8515427" y="1334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59919</xdr:rowOff>
    </xdr:from>
    <xdr:to>
      <xdr:col>11</xdr:col>
      <xdr:colOff>307975</xdr:colOff>
      <xdr:row>77</xdr:row>
      <xdr:rowOff>85407</xdr:rowOff>
    </xdr:to>
    <xdr:cxnSp macro="">
      <xdr:nvCxnSpPr>
        <xdr:cNvPr id="420" name="直線コネクタ 419"/>
        <xdr:cNvCxnSpPr/>
      </xdr:nvCxnSpPr>
      <xdr:spPr>
        <a:xfrm>
          <a:off x="6972300" y="13261569"/>
          <a:ext cx="889000" cy="2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52758</xdr:rowOff>
    </xdr:from>
    <xdr:to>
      <xdr:col>11</xdr:col>
      <xdr:colOff>358775</xdr:colOff>
      <xdr:row>77</xdr:row>
      <xdr:rowOff>154358</xdr:rowOff>
    </xdr:to>
    <xdr:sp macro="" textlink="">
      <xdr:nvSpPr>
        <xdr:cNvPr id="421" name="フローチャート : 判断 420"/>
        <xdr:cNvSpPr/>
      </xdr:nvSpPr>
      <xdr:spPr>
        <a:xfrm>
          <a:off x="7810500" y="1325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145485</xdr:rowOff>
    </xdr:from>
    <xdr:ext cx="469744" cy="259045"/>
    <xdr:sp macro="" textlink="">
      <xdr:nvSpPr>
        <xdr:cNvPr id="422" name="テキスト ボックス 421"/>
        <xdr:cNvSpPr txBox="1"/>
      </xdr:nvSpPr>
      <xdr:spPr>
        <a:xfrm>
          <a:off x="7626427" y="1334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64303</xdr:rowOff>
    </xdr:from>
    <xdr:to>
      <xdr:col>10</xdr:col>
      <xdr:colOff>155575</xdr:colOff>
      <xdr:row>77</xdr:row>
      <xdr:rowOff>165903</xdr:rowOff>
    </xdr:to>
    <xdr:sp macro="" textlink="">
      <xdr:nvSpPr>
        <xdr:cNvPr id="423" name="フローチャート : 判断 422"/>
        <xdr:cNvSpPr/>
      </xdr:nvSpPr>
      <xdr:spPr>
        <a:xfrm>
          <a:off x="6921500" y="1326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157030</xdr:rowOff>
    </xdr:from>
    <xdr:ext cx="469744" cy="259045"/>
    <xdr:sp macro="" textlink="">
      <xdr:nvSpPr>
        <xdr:cNvPr id="424" name="テキスト ボックス 423"/>
        <xdr:cNvSpPr txBox="1"/>
      </xdr:nvSpPr>
      <xdr:spPr>
        <a:xfrm>
          <a:off x="6737427" y="1335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49009</xdr:rowOff>
    </xdr:from>
    <xdr:to>
      <xdr:col>15</xdr:col>
      <xdr:colOff>231775</xdr:colOff>
      <xdr:row>76</xdr:row>
      <xdr:rowOff>150609</xdr:rowOff>
    </xdr:to>
    <xdr:sp macro="" textlink="">
      <xdr:nvSpPr>
        <xdr:cNvPr id="430" name="円/楕円 429"/>
        <xdr:cNvSpPr/>
      </xdr:nvSpPr>
      <xdr:spPr>
        <a:xfrm>
          <a:off x="10426700" y="1307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71886</xdr:rowOff>
    </xdr:from>
    <xdr:ext cx="534377" cy="259045"/>
    <xdr:sp macro="" textlink="">
      <xdr:nvSpPr>
        <xdr:cNvPr id="431" name="商工費該当値テキスト"/>
        <xdr:cNvSpPr txBox="1"/>
      </xdr:nvSpPr>
      <xdr:spPr>
        <a:xfrm>
          <a:off x="10528300" y="1293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16,745</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107897</xdr:rowOff>
    </xdr:from>
    <xdr:to>
      <xdr:col>14</xdr:col>
      <xdr:colOff>79375</xdr:colOff>
      <xdr:row>77</xdr:row>
      <xdr:rowOff>38047</xdr:rowOff>
    </xdr:to>
    <xdr:sp macro="" textlink="">
      <xdr:nvSpPr>
        <xdr:cNvPr id="432" name="円/楕円 431"/>
        <xdr:cNvSpPr/>
      </xdr:nvSpPr>
      <xdr:spPr>
        <a:xfrm>
          <a:off x="9588500" y="1313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54574</xdr:rowOff>
    </xdr:from>
    <xdr:ext cx="534377" cy="259045"/>
    <xdr:sp macro="" textlink="">
      <xdr:nvSpPr>
        <xdr:cNvPr id="433" name="テキスト ボックス 432"/>
        <xdr:cNvSpPr txBox="1"/>
      </xdr:nvSpPr>
      <xdr:spPr>
        <a:xfrm>
          <a:off x="9372111" y="1291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14,169</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74978</xdr:rowOff>
    </xdr:from>
    <xdr:to>
      <xdr:col>12</xdr:col>
      <xdr:colOff>561975</xdr:colOff>
      <xdr:row>77</xdr:row>
      <xdr:rowOff>5128</xdr:rowOff>
    </xdr:to>
    <xdr:sp macro="" textlink="">
      <xdr:nvSpPr>
        <xdr:cNvPr id="434" name="円/楕円 433"/>
        <xdr:cNvSpPr/>
      </xdr:nvSpPr>
      <xdr:spPr>
        <a:xfrm>
          <a:off x="8699500" y="1310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21655</xdr:rowOff>
    </xdr:from>
    <xdr:ext cx="534377" cy="259045"/>
    <xdr:sp macro="" textlink="">
      <xdr:nvSpPr>
        <xdr:cNvPr id="435" name="テキスト ボックス 434"/>
        <xdr:cNvSpPr txBox="1"/>
      </xdr:nvSpPr>
      <xdr:spPr>
        <a:xfrm>
          <a:off x="8483111" y="1288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15,609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34607</xdr:rowOff>
    </xdr:from>
    <xdr:to>
      <xdr:col>11</xdr:col>
      <xdr:colOff>358775</xdr:colOff>
      <xdr:row>77</xdr:row>
      <xdr:rowOff>136207</xdr:rowOff>
    </xdr:to>
    <xdr:sp macro="" textlink="">
      <xdr:nvSpPr>
        <xdr:cNvPr id="436" name="円/楕円 435"/>
        <xdr:cNvSpPr/>
      </xdr:nvSpPr>
      <xdr:spPr>
        <a:xfrm>
          <a:off x="7810500" y="1323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152734</xdr:rowOff>
    </xdr:from>
    <xdr:ext cx="469744" cy="259045"/>
    <xdr:sp macro="" textlink="">
      <xdr:nvSpPr>
        <xdr:cNvPr id="437" name="テキスト ボックス 436"/>
        <xdr:cNvSpPr txBox="1"/>
      </xdr:nvSpPr>
      <xdr:spPr>
        <a:xfrm>
          <a:off x="7626427" y="13011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9119</xdr:rowOff>
    </xdr:from>
    <xdr:to>
      <xdr:col>10</xdr:col>
      <xdr:colOff>155575</xdr:colOff>
      <xdr:row>77</xdr:row>
      <xdr:rowOff>110719</xdr:rowOff>
    </xdr:to>
    <xdr:sp macro="" textlink="">
      <xdr:nvSpPr>
        <xdr:cNvPr id="438" name="円/楕円 437"/>
        <xdr:cNvSpPr/>
      </xdr:nvSpPr>
      <xdr:spPr>
        <a:xfrm>
          <a:off x="6921500" y="1321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127246</xdr:rowOff>
    </xdr:from>
    <xdr:ext cx="534377" cy="259045"/>
    <xdr:sp macro="" textlink="">
      <xdr:nvSpPr>
        <xdr:cNvPr id="439" name="テキスト ボックス 438"/>
        <xdr:cNvSpPr txBox="1"/>
      </xdr:nvSpPr>
      <xdr:spPr>
        <a:xfrm>
          <a:off x="6705111" y="1298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101851</xdr:rowOff>
    </xdr:from>
    <xdr:to>
      <xdr:col>15</xdr:col>
      <xdr:colOff>180340</xdr:colOff>
      <xdr:row>98</xdr:row>
      <xdr:rowOff>123157</xdr:rowOff>
    </xdr:to>
    <xdr:cxnSp macro="">
      <xdr:nvCxnSpPr>
        <xdr:cNvPr id="463" name="直線コネクタ 462"/>
        <xdr:cNvCxnSpPr/>
      </xdr:nvCxnSpPr>
      <xdr:spPr>
        <a:xfrm flipV="1">
          <a:off x="10475595" y="15703801"/>
          <a:ext cx="1270" cy="1221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126984</xdr:rowOff>
    </xdr:from>
    <xdr:ext cx="534377" cy="259045"/>
    <xdr:sp macro="" textlink="">
      <xdr:nvSpPr>
        <xdr:cNvPr id="464" name="土木費最小値テキスト"/>
        <xdr:cNvSpPr txBox="1"/>
      </xdr:nvSpPr>
      <xdr:spPr>
        <a:xfrm>
          <a:off x="10528300" y="1692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12,171</a:t>
          </a:r>
          <a:endParaRPr kumimoji="1" lang="ja-JP" altLang="en-US" sz="1000" b="1">
            <a:latin typeface="ＭＳ Ｐゴシック"/>
          </a:endParaRPr>
        </a:p>
      </xdr:txBody>
    </xdr:sp>
    <xdr:clientData/>
  </xdr:oneCellAnchor>
  <xdr:twoCellAnchor>
    <xdr:from>
      <xdr:col>15</xdr:col>
      <xdr:colOff>92075</xdr:colOff>
      <xdr:row>98</xdr:row>
      <xdr:rowOff>123157</xdr:rowOff>
    </xdr:from>
    <xdr:to>
      <xdr:col>15</xdr:col>
      <xdr:colOff>269875</xdr:colOff>
      <xdr:row>98</xdr:row>
      <xdr:rowOff>123157</xdr:rowOff>
    </xdr:to>
    <xdr:cxnSp macro="">
      <xdr:nvCxnSpPr>
        <xdr:cNvPr id="465" name="直線コネクタ 464"/>
        <xdr:cNvCxnSpPr/>
      </xdr:nvCxnSpPr>
      <xdr:spPr>
        <a:xfrm>
          <a:off x="10388600" y="1692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48528</xdr:rowOff>
    </xdr:from>
    <xdr:ext cx="599010" cy="259045"/>
    <xdr:sp macro="" textlink="">
      <xdr:nvSpPr>
        <xdr:cNvPr id="466" name="土木費最大値テキスト"/>
        <xdr:cNvSpPr txBox="1"/>
      </xdr:nvSpPr>
      <xdr:spPr>
        <a:xfrm>
          <a:off x="10528300" y="1547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172,467</a:t>
          </a:r>
          <a:endParaRPr kumimoji="1" lang="ja-JP" altLang="en-US" sz="1000" b="1">
            <a:latin typeface="ＭＳ Ｐゴシック"/>
          </a:endParaRPr>
        </a:p>
      </xdr:txBody>
    </xdr:sp>
    <xdr:clientData/>
  </xdr:oneCellAnchor>
  <xdr:twoCellAnchor>
    <xdr:from>
      <xdr:col>15</xdr:col>
      <xdr:colOff>92075</xdr:colOff>
      <xdr:row>91</xdr:row>
      <xdr:rowOff>101851</xdr:rowOff>
    </xdr:from>
    <xdr:to>
      <xdr:col>15</xdr:col>
      <xdr:colOff>269875</xdr:colOff>
      <xdr:row>91</xdr:row>
      <xdr:rowOff>101851</xdr:rowOff>
    </xdr:to>
    <xdr:cxnSp macro="">
      <xdr:nvCxnSpPr>
        <xdr:cNvPr id="467" name="直線コネクタ 466"/>
        <xdr:cNvCxnSpPr/>
      </xdr:nvCxnSpPr>
      <xdr:spPr>
        <a:xfrm>
          <a:off x="10388600" y="1570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34506</xdr:rowOff>
    </xdr:from>
    <xdr:to>
      <xdr:col>15</xdr:col>
      <xdr:colOff>180975</xdr:colOff>
      <xdr:row>97</xdr:row>
      <xdr:rowOff>50402</xdr:rowOff>
    </xdr:to>
    <xdr:cxnSp macro="">
      <xdr:nvCxnSpPr>
        <xdr:cNvPr id="468" name="直線コネクタ 467"/>
        <xdr:cNvCxnSpPr/>
      </xdr:nvCxnSpPr>
      <xdr:spPr>
        <a:xfrm>
          <a:off x="9639300" y="16665156"/>
          <a:ext cx="838200" cy="1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112668</xdr:rowOff>
    </xdr:from>
    <xdr:ext cx="534377" cy="259045"/>
    <xdr:sp macro="" textlink="">
      <xdr:nvSpPr>
        <xdr:cNvPr id="469" name="土木費平均値テキスト"/>
        <xdr:cNvSpPr txBox="1"/>
      </xdr:nvSpPr>
      <xdr:spPr>
        <a:xfrm>
          <a:off x="10528300" y="16400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89791</xdr:rowOff>
    </xdr:from>
    <xdr:to>
      <xdr:col>15</xdr:col>
      <xdr:colOff>231775</xdr:colOff>
      <xdr:row>97</xdr:row>
      <xdr:rowOff>19941</xdr:rowOff>
    </xdr:to>
    <xdr:sp macro="" textlink="">
      <xdr:nvSpPr>
        <xdr:cNvPr id="470" name="フローチャート : 判断 469"/>
        <xdr:cNvSpPr/>
      </xdr:nvSpPr>
      <xdr:spPr>
        <a:xfrm>
          <a:off x="104267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80226</xdr:rowOff>
    </xdr:from>
    <xdr:to>
      <xdr:col>14</xdr:col>
      <xdr:colOff>28575</xdr:colOff>
      <xdr:row>97</xdr:row>
      <xdr:rowOff>34506</xdr:rowOff>
    </xdr:to>
    <xdr:cxnSp macro="">
      <xdr:nvCxnSpPr>
        <xdr:cNvPr id="471" name="直線コネクタ 470"/>
        <xdr:cNvCxnSpPr/>
      </xdr:nvCxnSpPr>
      <xdr:spPr>
        <a:xfrm>
          <a:off x="8750300" y="16539426"/>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133438</xdr:rowOff>
    </xdr:from>
    <xdr:to>
      <xdr:col>14</xdr:col>
      <xdr:colOff>79375</xdr:colOff>
      <xdr:row>97</xdr:row>
      <xdr:rowOff>63588</xdr:rowOff>
    </xdr:to>
    <xdr:sp macro="" textlink="">
      <xdr:nvSpPr>
        <xdr:cNvPr id="472" name="フローチャート : 判断 471"/>
        <xdr:cNvSpPr/>
      </xdr:nvSpPr>
      <xdr:spPr>
        <a:xfrm>
          <a:off x="9588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80115</xdr:rowOff>
    </xdr:from>
    <xdr:ext cx="534377" cy="259045"/>
    <xdr:sp macro="" textlink="">
      <xdr:nvSpPr>
        <xdr:cNvPr id="473" name="テキスト ボックス 472"/>
        <xdr:cNvSpPr txBox="1"/>
      </xdr:nvSpPr>
      <xdr:spPr>
        <a:xfrm>
          <a:off x="9372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80226</xdr:rowOff>
    </xdr:from>
    <xdr:to>
      <xdr:col>12</xdr:col>
      <xdr:colOff>511175</xdr:colOff>
      <xdr:row>97</xdr:row>
      <xdr:rowOff>100450</xdr:rowOff>
    </xdr:to>
    <xdr:cxnSp macro="">
      <xdr:nvCxnSpPr>
        <xdr:cNvPr id="474" name="直線コネクタ 473"/>
        <xdr:cNvCxnSpPr/>
      </xdr:nvCxnSpPr>
      <xdr:spPr>
        <a:xfrm flipV="1">
          <a:off x="7861300" y="16539426"/>
          <a:ext cx="889000" cy="19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42563</xdr:rowOff>
    </xdr:from>
    <xdr:to>
      <xdr:col>12</xdr:col>
      <xdr:colOff>561975</xdr:colOff>
      <xdr:row>96</xdr:row>
      <xdr:rowOff>144163</xdr:rowOff>
    </xdr:to>
    <xdr:sp macro="" textlink="">
      <xdr:nvSpPr>
        <xdr:cNvPr id="475" name="フローチャート : 判断 474"/>
        <xdr:cNvSpPr/>
      </xdr:nvSpPr>
      <xdr:spPr>
        <a:xfrm>
          <a:off x="8699500" y="1650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135290</xdr:rowOff>
    </xdr:from>
    <xdr:ext cx="534377" cy="259045"/>
    <xdr:sp macro="" textlink="">
      <xdr:nvSpPr>
        <xdr:cNvPr id="476" name="テキスト ボックス 475"/>
        <xdr:cNvSpPr txBox="1"/>
      </xdr:nvSpPr>
      <xdr:spPr>
        <a:xfrm>
          <a:off x="8483111" y="1659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100450</xdr:rowOff>
    </xdr:from>
    <xdr:to>
      <xdr:col>11</xdr:col>
      <xdr:colOff>307975</xdr:colOff>
      <xdr:row>98</xdr:row>
      <xdr:rowOff>20013</xdr:rowOff>
    </xdr:to>
    <xdr:cxnSp macro="">
      <xdr:nvCxnSpPr>
        <xdr:cNvPr id="477" name="直線コネクタ 476"/>
        <xdr:cNvCxnSpPr/>
      </xdr:nvCxnSpPr>
      <xdr:spPr>
        <a:xfrm flipV="1">
          <a:off x="6972300" y="16731100"/>
          <a:ext cx="889000" cy="9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102966</xdr:rowOff>
    </xdr:from>
    <xdr:to>
      <xdr:col>11</xdr:col>
      <xdr:colOff>358775</xdr:colOff>
      <xdr:row>97</xdr:row>
      <xdr:rowOff>33116</xdr:rowOff>
    </xdr:to>
    <xdr:sp macro="" textlink="">
      <xdr:nvSpPr>
        <xdr:cNvPr id="478" name="フローチャート : 判断 477"/>
        <xdr:cNvSpPr/>
      </xdr:nvSpPr>
      <xdr:spPr>
        <a:xfrm>
          <a:off x="7810500" y="1656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49643</xdr:rowOff>
    </xdr:from>
    <xdr:ext cx="534377" cy="259045"/>
    <xdr:sp macro="" textlink="">
      <xdr:nvSpPr>
        <xdr:cNvPr id="479" name="テキスト ボックス 478"/>
        <xdr:cNvSpPr txBox="1"/>
      </xdr:nvSpPr>
      <xdr:spPr>
        <a:xfrm>
          <a:off x="7594111" y="1633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129400</xdr:rowOff>
    </xdr:from>
    <xdr:to>
      <xdr:col>10</xdr:col>
      <xdr:colOff>155575</xdr:colOff>
      <xdr:row>97</xdr:row>
      <xdr:rowOff>59550</xdr:rowOff>
    </xdr:to>
    <xdr:sp macro="" textlink="">
      <xdr:nvSpPr>
        <xdr:cNvPr id="480" name="フローチャート : 判断 479"/>
        <xdr:cNvSpPr/>
      </xdr:nvSpPr>
      <xdr:spPr>
        <a:xfrm>
          <a:off x="6921500" y="165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76077</xdr:rowOff>
    </xdr:from>
    <xdr:ext cx="534377" cy="259045"/>
    <xdr:sp macro="" textlink="">
      <xdr:nvSpPr>
        <xdr:cNvPr id="481" name="テキスト ボックス 480"/>
        <xdr:cNvSpPr txBox="1"/>
      </xdr:nvSpPr>
      <xdr:spPr>
        <a:xfrm>
          <a:off x="6705111" y="1636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171052</xdr:rowOff>
    </xdr:from>
    <xdr:to>
      <xdr:col>15</xdr:col>
      <xdr:colOff>231775</xdr:colOff>
      <xdr:row>97</xdr:row>
      <xdr:rowOff>101202</xdr:rowOff>
    </xdr:to>
    <xdr:sp macro="" textlink="">
      <xdr:nvSpPr>
        <xdr:cNvPr id="487" name="円/楕円 486"/>
        <xdr:cNvSpPr/>
      </xdr:nvSpPr>
      <xdr:spPr>
        <a:xfrm>
          <a:off x="10426700" y="1663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149479</xdr:rowOff>
    </xdr:from>
    <xdr:ext cx="534377" cy="259045"/>
    <xdr:sp macro="" textlink="">
      <xdr:nvSpPr>
        <xdr:cNvPr id="488" name="土木費該当値テキスト"/>
        <xdr:cNvSpPr txBox="1"/>
      </xdr:nvSpPr>
      <xdr:spPr>
        <a:xfrm>
          <a:off x="10528300" y="1660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44,219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155156</xdr:rowOff>
    </xdr:from>
    <xdr:to>
      <xdr:col>14</xdr:col>
      <xdr:colOff>79375</xdr:colOff>
      <xdr:row>97</xdr:row>
      <xdr:rowOff>85306</xdr:rowOff>
    </xdr:to>
    <xdr:sp macro="" textlink="">
      <xdr:nvSpPr>
        <xdr:cNvPr id="489" name="円/楕円 488"/>
        <xdr:cNvSpPr/>
      </xdr:nvSpPr>
      <xdr:spPr>
        <a:xfrm>
          <a:off x="9588500" y="1661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76433</xdr:rowOff>
    </xdr:from>
    <xdr:ext cx="534377" cy="259045"/>
    <xdr:sp macro="" textlink="">
      <xdr:nvSpPr>
        <xdr:cNvPr id="490" name="テキスト ボックス 489"/>
        <xdr:cNvSpPr txBox="1"/>
      </xdr:nvSpPr>
      <xdr:spPr>
        <a:xfrm>
          <a:off x="9372111" y="1670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46,305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29426</xdr:rowOff>
    </xdr:from>
    <xdr:to>
      <xdr:col>12</xdr:col>
      <xdr:colOff>561975</xdr:colOff>
      <xdr:row>96</xdr:row>
      <xdr:rowOff>131026</xdr:rowOff>
    </xdr:to>
    <xdr:sp macro="" textlink="">
      <xdr:nvSpPr>
        <xdr:cNvPr id="491" name="円/楕円 490"/>
        <xdr:cNvSpPr/>
      </xdr:nvSpPr>
      <xdr:spPr>
        <a:xfrm>
          <a:off x="8699500" y="1648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147553</xdr:rowOff>
    </xdr:from>
    <xdr:ext cx="534377" cy="259045"/>
    <xdr:sp macro="" textlink="">
      <xdr:nvSpPr>
        <xdr:cNvPr id="492" name="テキスト ボックス 491"/>
        <xdr:cNvSpPr txBox="1"/>
      </xdr:nvSpPr>
      <xdr:spPr>
        <a:xfrm>
          <a:off x="8483111" y="1626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62,805</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49650</xdr:rowOff>
    </xdr:from>
    <xdr:to>
      <xdr:col>11</xdr:col>
      <xdr:colOff>358775</xdr:colOff>
      <xdr:row>97</xdr:row>
      <xdr:rowOff>151250</xdr:rowOff>
    </xdr:to>
    <xdr:sp macro="" textlink="">
      <xdr:nvSpPr>
        <xdr:cNvPr id="493" name="円/楕円 492"/>
        <xdr:cNvSpPr/>
      </xdr:nvSpPr>
      <xdr:spPr>
        <a:xfrm>
          <a:off x="7810500" y="1668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142377</xdr:rowOff>
    </xdr:from>
    <xdr:ext cx="534377" cy="259045"/>
    <xdr:sp macro="" textlink="">
      <xdr:nvSpPr>
        <xdr:cNvPr id="494" name="テキスト ボックス 493"/>
        <xdr:cNvSpPr txBox="1"/>
      </xdr:nvSpPr>
      <xdr:spPr>
        <a:xfrm>
          <a:off x="7594111" y="1677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37,651</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140663</xdr:rowOff>
    </xdr:from>
    <xdr:to>
      <xdr:col>10</xdr:col>
      <xdr:colOff>155575</xdr:colOff>
      <xdr:row>98</xdr:row>
      <xdr:rowOff>70813</xdr:rowOff>
    </xdr:to>
    <xdr:sp macro="" textlink="">
      <xdr:nvSpPr>
        <xdr:cNvPr id="495" name="円/楕円 494"/>
        <xdr:cNvSpPr/>
      </xdr:nvSpPr>
      <xdr:spPr>
        <a:xfrm>
          <a:off x="6921500" y="1677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61940</xdr:rowOff>
    </xdr:from>
    <xdr:ext cx="534377" cy="259045"/>
    <xdr:sp macro="" textlink="">
      <xdr:nvSpPr>
        <xdr:cNvPr id="496" name="テキスト ボックス 495"/>
        <xdr:cNvSpPr txBox="1"/>
      </xdr:nvSpPr>
      <xdr:spPr>
        <a:xfrm>
          <a:off x="6705111" y="1686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25,707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154235</xdr:rowOff>
    </xdr:from>
    <xdr:to>
      <xdr:col>23</xdr:col>
      <xdr:colOff>516889</xdr:colOff>
      <xdr:row>38</xdr:row>
      <xdr:rowOff>9589</xdr:rowOff>
    </xdr:to>
    <xdr:cxnSp macro="">
      <xdr:nvCxnSpPr>
        <xdr:cNvPr id="520" name="直線コネクタ 519"/>
        <xdr:cNvCxnSpPr/>
      </xdr:nvCxnSpPr>
      <xdr:spPr>
        <a:xfrm flipV="1">
          <a:off x="16317595" y="5297735"/>
          <a:ext cx="1269" cy="122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13416</xdr:rowOff>
    </xdr:from>
    <xdr:ext cx="534377" cy="259045"/>
    <xdr:sp macro="" textlink="">
      <xdr:nvSpPr>
        <xdr:cNvPr id="521" name="消防費最小値テキスト"/>
        <xdr:cNvSpPr txBox="1"/>
      </xdr:nvSpPr>
      <xdr:spPr>
        <a:xfrm>
          <a:off x="16370300" y="65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10,830</a:t>
          </a:r>
          <a:endParaRPr kumimoji="1" lang="ja-JP" altLang="en-US" sz="1000" b="1">
            <a:latin typeface="ＭＳ Ｐゴシック"/>
          </a:endParaRPr>
        </a:p>
      </xdr:txBody>
    </xdr:sp>
    <xdr:clientData/>
  </xdr:oneCellAnchor>
  <xdr:twoCellAnchor>
    <xdr:from>
      <xdr:col>23</xdr:col>
      <xdr:colOff>428625</xdr:colOff>
      <xdr:row>38</xdr:row>
      <xdr:rowOff>9589</xdr:rowOff>
    </xdr:from>
    <xdr:to>
      <xdr:col>23</xdr:col>
      <xdr:colOff>606425</xdr:colOff>
      <xdr:row>38</xdr:row>
      <xdr:rowOff>9589</xdr:rowOff>
    </xdr:to>
    <xdr:cxnSp macro="">
      <xdr:nvCxnSpPr>
        <xdr:cNvPr id="522" name="直線コネクタ 521"/>
        <xdr:cNvCxnSpPr/>
      </xdr:nvCxnSpPr>
      <xdr:spPr>
        <a:xfrm>
          <a:off x="16230600" y="65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100912</xdr:rowOff>
    </xdr:from>
    <xdr:ext cx="534377" cy="259045"/>
    <xdr:sp macro="" textlink="">
      <xdr:nvSpPr>
        <xdr:cNvPr id="523" name="消防費最大値テキスト"/>
        <xdr:cNvSpPr txBox="1"/>
      </xdr:nvSpPr>
      <xdr:spPr>
        <a:xfrm>
          <a:off x="16370300" y="507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75,237</a:t>
          </a:r>
          <a:endParaRPr kumimoji="1" lang="ja-JP" altLang="en-US" sz="1000" b="1">
            <a:latin typeface="ＭＳ Ｐゴシック"/>
          </a:endParaRPr>
        </a:p>
      </xdr:txBody>
    </xdr:sp>
    <xdr:clientData/>
  </xdr:oneCellAnchor>
  <xdr:twoCellAnchor>
    <xdr:from>
      <xdr:col>23</xdr:col>
      <xdr:colOff>428625</xdr:colOff>
      <xdr:row>30</xdr:row>
      <xdr:rowOff>154235</xdr:rowOff>
    </xdr:from>
    <xdr:to>
      <xdr:col>23</xdr:col>
      <xdr:colOff>606425</xdr:colOff>
      <xdr:row>30</xdr:row>
      <xdr:rowOff>154235</xdr:rowOff>
    </xdr:to>
    <xdr:cxnSp macro="">
      <xdr:nvCxnSpPr>
        <xdr:cNvPr id="524" name="直線コネクタ 523"/>
        <xdr:cNvCxnSpPr/>
      </xdr:nvCxnSpPr>
      <xdr:spPr>
        <a:xfrm>
          <a:off x="16230600" y="529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147510</xdr:rowOff>
    </xdr:from>
    <xdr:to>
      <xdr:col>23</xdr:col>
      <xdr:colOff>517525</xdr:colOff>
      <xdr:row>34</xdr:row>
      <xdr:rowOff>73044</xdr:rowOff>
    </xdr:to>
    <xdr:cxnSp macro="">
      <xdr:nvCxnSpPr>
        <xdr:cNvPr id="525" name="直線コネクタ 524"/>
        <xdr:cNvCxnSpPr/>
      </xdr:nvCxnSpPr>
      <xdr:spPr>
        <a:xfrm>
          <a:off x="15481300" y="5633910"/>
          <a:ext cx="838200" cy="268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62298</xdr:rowOff>
    </xdr:from>
    <xdr:ext cx="534377" cy="259045"/>
    <xdr:sp macro="" textlink="">
      <xdr:nvSpPr>
        <xdr:cNvPr id="526" name="消防費平均値テキスト"/>
        <xdr:cNvSpPr txBox="1"/>
      </xdr:nvSpPr>
      <xdr:spPr>
        <a:xfrm>
          <a:off x="16370300" y="6234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22,264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83871</xdr:rowOff>
    </xdr:from>
    <xdr:to>
      <xdr:col>23</xdr:col>
      <xdr:colOff>568325</xdr:colOff>
      <xdr:row>37</xdr:row>
      <xdr:rowOff>14021</xdr:rowOff>
    </xdr:to>
    <xdr:sp macro="" textlink="">
      <xdr:nvSpPr>
        <xdr:cNvPr id="527" name="フローチャート : 判断 526"/>
        <xdr:cNvSpPr/>
      </xdr:nvSpPr>
      <xdr:spPr>
        <a:xfrm>
          <a:off x="162687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147510</xdr:rowOff>
    </xdr:from>
    <xdr:to>
      <xdr:col>22</xdr:col>
      <xdr:colOff>365125</xdr:colOff>
      <xdr:row>33</xdr:row>
      <xdr:rowOff>162427</xdr:rowOff>
    </xdr:to>
    <xdr:cxnSp macro="">
      <xdr:nvCxnSpPr>
        <xdr:cNvPr id="528" name="直線コネクタ 527"/>
        <xdr:cNvCxnSpPr/>
      </xdr:nvCxnSpPr>
      <xdr:spPr>
        <a:xfrm flipV="1">
          <a:off x="14592300" y="5633910"/>
          <a:ext cx="889000" cy="18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60287</xdr:rowOff>
    </xdr:from>
    <xdr:to>
      <xdr:col>22</xdr:col>
      <xdr:colOff>415925</xdr:colOff>
      <xdr:row>36</xdr:row>
      <xdr:rowOff>161887</xdr:rowOff>
    </xdr:to>
    <xdr:sp macro="" textlink="">
      <xdr:nvSpPr>
        <xdr:cNvPr id="529" name="フローチャート : 判断 528"/>
        <xdr:cNvSpPr/>
      </xdr:nvSpPr>
      <xdr:spPr>
        <a:xfrm>
          <a:off x="15430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153014</xdr:rowOff>
    </xdr:from>
    <xdr:ext cx="534377" cy="259045"/>
    <xdr:sp macro="" textlink="">
      <xdr:nvSpPr>
        <xdr:cNvPr id="530" name="テキスト ボックス 529"/>
        <xdr:cNvSpPr txBox="1"/>
      </xdr:nvSpPr>
      <xdr:spPr>
        <a:xfrm>
          <a:off x="15214111" y="632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162427</xdr:rowOff>
    </xdr:from>
    <xdr:to>
      <xdr:col>21</xdr:col>
      <xdr:colOff>161925</xdr:colOff>
      <xdr:row>34</xdr:row>
      <xdr:rowOff>67177</xdr:rowOff>
    </xdr:to>
    <xdr:cxnSp macro="">
      <xdr:nvCxnSpPr>
        <xdr:cNvPr id="531" name="直線コネクタ 530"/>
        <xdr:cNvCxnSpPr/>
      </xdr:nvCxnSpPr>
      <xdr:spPr>
        <a:xfrm flipV="1">
          <a:off x="13703300" y="582027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54858</xdr:rowOff>
    </xdr:from>
    <xdr:to>
      <xdr:col>21</xdr:col>
      <xdr:colOff>212725</xdr:colOff>
      <xdr:row>36</xdr:row>
      <xdr:rowOff>156458</xdr:rowOff>
    </xdr:to>
    <xdr:sp macro="" textlink="">
      <xdr:nvSpPr>
        <xdr:cNvPr id="532" name="フローチャート : 判断 531"/>
        <xdr:cNvSpPr/>
      </xdr:nvSpPr>
      <xdr:spPr>
        <a:xfrm>
          <a:off x="14541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147585</xdr:rowOff>
    </xdr:from>
    <xdr:ext cx="534377" cy="259045"/>
    <xdr:sp macro="" textlink="">
      <xdr:nvSpPr>
        <xdr:cNvPr id="533" name="テキスト ボックス 532"/>
        <xdr:cNvSpPr txBox="1"/>
      </xdr:nvSpPr>
      <xdr:spPr>
        <a:xfrm>
          <a:off x="14325111" y="63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18</xdr:col>
      <xdr:colOff>441325</xdr:colOff>
      <xdr:row>31</xdr:row>
      <xdr:rowOff>125698</xdr:rowOff>
    </xdr:from>
    <xdr:to>
      <xdr:col>19</xdr:col>
      <xdr:colOff>644525</xdr:colOff>
      <xdr:row>34</xdr:row>
      <xdr:rowOff>67177</xdr:rowOff>
    </xdr:to>
    <xdr:cxnSp macro="">
      <xdr:nvCxnSpPr>
        <xdr:cNvPr id="534" name="直線コネクタ 533"/>
        <xdr:cNvCxnSpPr/>
      </xdr:nvCxnSpPr>
      <xdr:spPr>
        <a:xfrm>
          <a:off x="12814300" y="5440648"/>
          <a:ext cx="889000" cy="45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74251</xdr:rowOff>
    </xdr:from>
    <xdr:to>
      <xdr:col>20</xdr:col>
      <xdr:colOff>9525</xdr:colOff>
      <xdr:row>37</xdr:row>
      <xdr:rowOff>4401</xdr:rowOff>
    </xdr:to>
    <xdr:sp macro="" textlink="">
      <xdr:nvSpPr>
        <xdr:cNvPr id="535" name="フローチャート : 判断 534"/>
        <xdr:cNvSpPr/>
      </xdr:nvSpPr>
      <xdr:spPr>
        <a:xfrm>
          <a:off x="13652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166978</xdr:rowOff>
    </xdr:from>
    <xdr:ext cx="534377" cy="259045"/>
    <xdr:sp macro="" textlink="">
      <xdr:nvSpPr>
        <xdr:cNvPr id="536" name="テキスト ボックス 535"/>
        <xdr:cNvSpPr txBox="1"/>
      </xdr:nvSpPr>
      <xdr:spPr>
        <a:xfrm>
          <a:off x="13436111" y="633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77070</xdr:rowOff>
    </xdr:from>
    <xdr:to>
      <xdr:col>18</xdr:col>
      <xdr:colOff>492125</xdr:colOff>
      <xdr:row>37</xdr:row>
      <xdr:rowOff>7220</xdr:rowOff>
    </xdr:to>
    <xdr:sp macro="" textlink="">
      <xdr:nvSpPr>
        <xdr:cNvPr id="537" name="フローチャート : 判断 536"/>
        <xdr:cNvSpPr/>
      </xdr:nvSpPr>
      <xdr:spPr>
        <a:xfrm>
          <a:off x="12763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169797</xdr:rowOff>
    </xdr:from>
    <xdr:ext cx="534377" cy="259045"/>
    <xdr:sp macro="" textlink="">
      <xdr:nvSpPr>
        <xdr:cNvPr id="538" name="テキスト ボックス 537"/>
        <xdr:cNvSpPr txBox="1"/>
      </xdr:nvSpPr>
      <xdr:spPr>
        <a:xfrm>
          <a:off x="12547111" y="63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22244</xdr:rowOff>
    </xdr:from>
    <xdr:to>
      <xdr:col>23</xdr:col>
      <xdr:colOff>568325</xdr:colOff>
      <xdr:row>34</xdr:row>
      <xdr:rowOff>123844</xdr:rowOff>
    </xdr:to>
    <xdr:sp macro="" textlink="">
      <xdr:nvSpPr>
        <xdr:cNvPr id="544" name="円/楕円 543"/>
        <xdr:cNvSpPr/>
      </xdr:nvSpPr>
      <xdr:spPr>
        <a:xfrm>
          <a:off x="16268700" y="585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45121</xdr:rowOff>
    </xdr:from>
    <xdr:ext cx="534377" cy="259045"/>
    <xdr:sp macro="" textlink="">
      <xdr:nvSpPr>
        <xdr:cNvPr id="545" name="消防費該当値テキスト"/>
        <xdr:cNvSpPr txBox="1"/>
      </xdr:nvSpPr>
      <xdr:spPr>
        <a:xfrm>
          <a:off x="16370300" y="570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43,499</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96710</xdr:rowOff>
    </xdr:from>
    <xdr:to>
      <xdr:col>22</xdr:col>
      <xdr:colOff>415925</xdr:colOff>
      <xdr:row>33</xdr:row>
      <xdr:rowOff>26860</xdr:rowOff>
    </xdr:to>
    <xdr:sp macro="" textlink="">
      <xdr:nvSpPr>
        <xdr:cNvPr id="546" name="円/楕円 545"/>
        <xdr:cNvSpPr/>
      </xdr:nvSpPr>
      <xdr:spPr>
        <a:xfrm>
          <a:off x="15430500" y="558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31</xdr:row>
      <xdr:rowOff>43387</xdr:rowOff>
    </xdr:from>
    <xdr:ext cx="534377" cy="259045"/>
    <xdr:sp macro="" textlink="">
      <xdr:nvSpPr>
        <xdr:cNvPr id="547" name="テキスト ボックス 546"/>
        <xdr:cNvSpPr txBox="1"/>
      </xdr:nvSpPr>
      <xdr:spPr>
        <a:xfrm>
          <a:off x="15214111" y="535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57,590</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111627</xdr:rowOff>
    </xdr:from>
    <xdr:to>
      <xdr:col>21</xdr:col>
      <xdr:colOff>212725</xdr:colOff>
      <xdr:row>34</xdr:row>
      <xdr:rowOff>41777</xdr:rowOff>
    </xdr:to>
    <xdr:sp macro="" textlink="">
      <xdr:nvSpPr>
        <xdr:cNvPr id="548" name="円/楕円 547"/>
        <xdr:cNvSpPr/>
      </xdr:nvSpPr>
      <xdr:spPr>
        <a:xfrm>
          <a:off x="14541500" y="576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58304</xdr:rowOff>
    </xdr:from>
    <xdr:ext cx="534377" cy="259045"/>
    <xdr:sp macro="" textlink="">
      <xdr:nvSpPr>
        <xdr:cNvPr id="549" name="テキスト ボックス 548"/>
        <xdr:cNvSpPr txBox="1"/>
      </xdr:nvSpPr>
      <xdr:spPr>
        <a:xfrm>
          <a:off x="14325111" y="554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47,807</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16377</xdr:rowOff>
    </xdr:from>
    <xdr:to>
      <xdr:col>20</xdr:col>
      <xdr:colOff>9525</xdr:colOff>
      <xdr:row>34</xdr:row>
      <xdr:rowOff>117977</xdr:rowOff>
    </xdr:to>
    <xdr:sp macro="" textlink="">
      <xdr:nvSpPr>
        <xdr:cNvPr id="550" name="円/楕円 549"/>
        <xdr:cNvSpPr/>
      </xdr:nvSpPr>
      <xdr:spPr>
        <a:xfrm>
          <a:off x="13652500" y="584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134504</xdr:rowOff>
    </xdr:from>
    <xdr:ext cx="534377" cy="259045"/>
    <xdr:sp macro="" textlink="">
      <xdr:nvSpPr>
        <xdr:cNvPr id="551" name="テキスト ボックス 550"/>
        <xdr:cNvSpPr txBox="1"/>
      </xdr:nvSpPr>
      <xdr:spPr>
        <a:xfrm>
          <a:off x="13436111" y="562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43,807</a:t>
          </a:r>
          <a:endParaRPr kumimoji="1" lang="ja-JP" altLang="en-US" sz="1000" b="1">
            <a:solidFill>
              <a:srgbClr val="FF0000"/>
            </a:solidFill>
            <a:latin typeface="ＭＳ Ｐゴシック"/>
          </a:endParaRPr>
        </a:p>
      </xdr:txBody>
    </xdr:sp>
    <xdr:clientData/>
  </xdr:oneCellAnchor>
  <xdr:twoCellAnchor>
    <xdr:from>
      <xdr:col>18</xdr:col>
      <xdr:colOff>390525</xdr:colOff>
      <xdr:row>31</xdr:row>
      <xdr:rowOff>74898</xdr:rowOff>
    </xdr:from>
    <xdr:to>
      <xdr:col>18</xdr:col>
      <xdr:colOff>492125</xdr:colOff>
      <xdr:row>32</xdr:row>
      <xdr:rowOff>5048</xdr:rowOff>
    </xdr:to>
    <xdr:sp macro="" textlink="">
      <xdr:nvSpPr>
        <xdr:cNvPr id="552" name="円/楕円 551"/>
        <xdr:cNvSpPr/>
      </xdr:nvSpPr>
      <xdr:spPr>
        <a:xfrm>
          <a:off x="12763500" y="538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30</xdr:row>
      <xdr:rowOff>21575</xdr:rowOff>
    </xdr:from>
    <xdr:ext cx="534377" cy="259045"/>
    <xdr:sp macro="" textlink="">
      <xdr:nvSpPr>
        <xdr:cNvPr id="553" name="テキスト ボックス 552"/>
        <xdr:cNvSpPr txBox="1"/>
      </xdr:nvSpPr>
      <xdr:spPr>
        <a:xfrm>
          <a:off x="12547111" y="516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67,735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150013</xdr:rowOff>
    </xdr:from>
    <xdr:to>
      <xdr:col>23</xdr:col>
      <xdr:colOff>516889</xdr:colOff>
      <xdr:row>59</xdr:row>
      <xdr:rowOff>64516</xdr:rowOff>
    </xdr:to>
    <xdr:cxnSp macro="">
      <xdr:nvCxnSpPr>
        <xdr:cNvPr id="578" name="直線コネクタ 577"/>
        <xdr:cNvCxnSpPr/>
      </xdr:nvCxnSpPr>
      <xdr:spPr>
        <a:xfrm flipV="1">
          <a:off x="16317595" y="8722513"/>
          <a:ext cx="1269"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68343</xdr:rowOff>
    </xdr:from>
    <xdr:ext cx="534377" cy="259045"/>
    <xdr:sp macro="" textlink="">
      <xdr:nvSpPr>
        <xdr:cNvPr id="579" name="教育費最小値テキスト"/>
        <xdr:cNvSpPr txBox="1"/>
      </xdr:nvSpPr>
      <xdr:spPr>
        <a:xfrm>
          <a:off x="16370300" y="101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28,420</a:t>
          </a:r>
          <a:endParaRPr kumimoji="1" lang="ja-JP" altLang="en-US" sz="1000" b="1">
            <a:latin typeface="ＭＳ Ｐゴシック"/>
          </a:endParaRPr>
        </a:p>
      </xdr:txBody>
    </xdr:sp>
    <xdr:clientData/>
  </xdr:oneCellAnchor>
  <xdr:twoCellAnchor>
    <xdr:from>
      <xdr:col>23</xdr:col>
      <xdr:colOff>428625</xdr:colOff>
      <xdr:row>59</xdr:row>
      <xdr:rowOff>64516</xdr:rowOff>
    </xdr:from>
    <xdr:to>
      <xdr:col>23</xdr:col>
      <xdr:colOff>606425</xdr:colOff>
      <xdr:row>59</xdr:row>
      <xdr:rowOff>64516</xdr:rowOff>
    </xdr:to>
    <xdr:cxnSp macro="">
      <xdr:nvCxnSpPr>
        <xdr:cNvPr id="580" name="直線コネクタ 579"/>
        <xdr:cNvCxnSpPr/>
      </xdr:nvCxnSpPr>
      <xdr:spPr>
        <a:xfrm>
          <a:off x="16230600" y="101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96690</xdr:rowOff>
    </xdr:from>
    <xdr:ext cx="599010" cy="259045"/>
    <xdr:sp macro="" textlink="">
      <xdr:nvSpPr>
        <xdr:cNvPr id="581" name="教育費最大値テキスト"/>
        <xdr:cNvSpPr txBox="1"/>
      </xdr:nvSpPr>
      <xdr:spPr>
        <a:xfrm>
          <a:off x="16370300" y="849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143,188</a:t>
          </a:r>
          <a:endParaRPr kumimoji="1" lang="ja-JP" altLang="en-US" sz="1000" b="1">
            <a:latin typeface="ＭＳ Ｐゴシック"/>
          </a:endParaRPr>
        </a:p>
      </xdr:txBody>
    </xdr:sp>
    <xdr:clientData/>
  </xdr:oneCellAnchor>
  <xdr:twoCellAnchor>
    <xdr:from>
      <xdr:col>23</xdr:col>
      <xdr:colOff>428625</xdr:colOff>
      <xdr:row>50</xdr:row>
      <xdr:rowOff>150013</xdr:rowOff>
    </xdr:from>
    <xdr:to>
      <xdr:col>23</xdr:col>
      <xdr:colOff>606425</xdr:colOff>
      <xdr:row>50</xdr:row>
      <xdr:rowOff>150013</xdr:rowOff>
    </xdr:to>
    <xdr:cxnSp macro="">
      <xdr:nvCxnSpPr>
        <xdr:cNvPr id="582" name="直線コネクタ 581"/>
        <xdr:cNvCxnSpPr/>
      </xdr:nvCxnSpPr>
      <xdr:spPr>
        <a:xfrm>
          <a:off x="16230600" y="872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140018</xdr:rowOff>
    </xdr:from>
    <xdr:to>
      <xdr:col>23</xdr:col>
      <xdr:colOff>517525</xdr:colOff>
      <xdr:row>58</xdr:row>
      <xdr:rowOff>46507</xdr:rowOff>
    </xdr:to>
    <xdr:cxnSp macro="">
      <xdr:nvCxnSpPr>
        <xdr:cNvPr id="583" name="直線コネクタ 582"/>
        <xdr:cNvCxnSpPr/>
      </xdr:nvCxnSpPr>
      <xdr:spPr>
        <a:xfrm>
          <a:off x="15481300" y="9398318"/>
          <a:ext cx="838200" cy="59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47769</xdr:rowOff>
    </xdr:from>
    <xdr:ext cx="534377" cy="259045"/>
    <xdr:sp macro="" textlink="">
      <xdr:nvSpPr>
        <xdr:cNvPr id="584" name="教育費平均値テキスト"/>
        <xdr:cNvSpPr txBox="1"/>
      </xdr:nvSpPr>
      <xdr:spPr>
        <a:xfrm>
          <a:off x="16370300" y="9648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54,540</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24892</xdr:rowOff>
    </xdr:from>
    <xdr:to>
      <xdr:col>23</xdr:col>
      <xdr:colOff>568325</xdr:colOff>
      <xdr:row>57</xdr:row>
      <xdr:rowOff>126492</xdr:rowOff>
    </xdr:to>
    <xdr:sp macro="" textlink="">
      <xdr:nvSpPr>
        <xdr:cNvPr id="585" name="フローチャート : 判断 584"/>
        <xdr:cNvSpPr/>
      </xdr:nvSpPr>
      <xdr:spPr>
        <a:xfrm>
          <a:off x="16268700" y="979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140018</xdr:rowOff>
    </xdr:from>
    <xdr:to>
      <xdr:col>22</xdr:col>
      <xdr:colOff>365125</xdr:colOff>
      <xdr:row>57</xdr:row>
      <xdr:rowOff>167615</xdr:rowOff>
    </xdr:to>
    <xdr:cxnSp macro="">
      <xdr:nvCxnSpPr>
        <xdr:cNvPr id="586" name="直線コネクタ 585"/>
        <xdr:cNvCxnSpPr/>
      </xdr:nvCxnSpPr>
      <xdr:spPr>
        <a:xfrm flipV="1">
          <a:off x="14592300" y="9398318"/>
          <a:ext cx="889000" cy="54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128181</xdr:rowOff>
    </xdr:from>
    <xdr:to>
      <xdr:col>22</xdr:col>
      <xdr:colOff>415925</xdr:colOff>
      <xdr:row>57</xdr:row>
      <xdr:rowOff>58331</xdr:rowOff>
    </xdr:to>
    <xdr:sp macro="" textlink="">
      <xdr:nvSpPr>
        <xdr:cNvPr id="587" name="フローチャート : 判断 586"/>
        <xdr:cNvSpPr/>
      </xdr:nvSpPr>
      <xdr:spPr>
        <a:xfrm>
          <a:off x="15430500" y="972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49458</xdr:rowOff>
    </xdr:from>
    <xdr:ext cx="534377" cy="259045"/>
    <xdr:sp macro="" textlink="">
      <xdr:nvSpPr>
        <xdr:cNvPr id="588" name="テキスト ボックス 587"/>
        <xdr:cNvSpPr txBox="1"/>
      </xdr:nvSpPr>
      <xdr:spPr>
        <a:xfrm>
          <a:off x="15214111" y="982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167615</xdr:rowOff>
    </xdr:from>
    <xdr:to>
      <xdr:col>21</xdr:col>
      <xdr:colOff>161925</xdr:colOff>
      <xdr:row>58</xdr:row>
      <xdr:rowOff>137426</xdr:rowOff>
    </xdr:to>
    <xdr:cxnSp macro="">
      <xdr:nvCxnSpPr>
        <xdr:cNvPr id="589" name="直線コネクタ 588"/>
        <xdr:cNvCxnSpPr/>
      </xdr:nvCxnSpPr>
      <xdr:spPr>
        <a:xfrm flipV="1">
          <a:off x="13703300" y="9940265"/>
          <a:ext cx="889000" cy="14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131369</xdr:rowOff>
    </xdr:from>
    <xdr:to>
      <xdr:col>21</xdr:col>
      <xdr:colOff>212725</xdr:colOff>
      <xdr:row>57</xdr:row>
      <xdr:rowOff>61519</xdr:rowOff>
    </xdr:to>
    <xdr:sp macro="" textlink="">
      <xdr:nvSpPr>
        <xdr:cNvPr id="590" name="フローチャート : 判断 589"/>
        <xdr:cNvSpPr/>
      </xdr:nvSpPr>
      <xdr:spPr>
        <a:xfrm>
          <a:off x="14541500" y="973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78046</xdr:rowOff>
    </xdr:from>
    <xdr:ext cx="534377" cy="259045"/>
    <xdr:sp macro="" textlink="">
      <xdr:nvSpPr>
        <xdr:cNvPr id="591" name="テキスト ボックス 590"/>
        <xdr:cNvSpPr txBox="1"/>
      </xdr:nvSpPr>
      <xdr:spPr>
        <a:xfrm>
          <a:off x="14325111" y="950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100457</xdr:rowOff>
    </xdr:from>
    <xdr:to>
      <xdr:col>19</xdr:col>
      <xdr:colOff>644525</xdr:colOff>
      <xdr:row>58</xdr:row>
      <xdr:rowOff>137426</xdr:rowOff>
    </xdr:to>
    <xdr:cxnSp macro="">
      <xdr:nvCxnSpPr>
        <xdr:cNvPr id="592" name="直線コネクタ 591"/>
        <xdr:cNvCxnSpPr/>
      </xdr:nvCxnSpPr>
      <xdr:spPr>
        <a:xfrm>
          <a:off x="12814300" y="10044557"/>
          <a:ext cx="889000" cy="3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20803</xdr:rowOff>
    </xdr:from>
    <xdr:to>
      <xdr:col>20</xdr:col>
      <xdr:colOff>9525</xdr:colOff>
      <xdr:row>57</xdr:row>
      <xdr:rowOff>122403</xdr:rowOff>
    </xdr:to>
    <xdr:sp macro="" textlink="">
      <xdr:nvSpPr>
        <xdr:cNvPr id="593" name="フローチャート : 判断 592"/>
        <xdr:cNvSpPr/>
      </xdr:nvSpPr>
      <xdr:spPr>
        <a:xfrm>
          <a:off x="13652500" y="979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138930</xdr:rowOff>
    </xdr:from>
    <xdr:ext cx="534377" cy="259045"/>
    <xdr:sp macro="" textlink="">
      <xdr:nvSpPr>
        <xdr:cNvPr id="594" name="テキスト ボックス 593"/>
        <xdr:cNvSpPr txBox="1"/>
      </xdr:nvSpPr>
      <xdr:spPr>
        <a:xfrm>
          <a:off x="13436111" y="956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162560</xdr:rowOff>
    </xdr:from>
    <xdr:to>
      <xdr:col>18</xdr:col>
      <xdr:colOff>492125</xdr:colOff>
      <xdr:row>57</xdr:row>
      <xdr:rowOff>92710</xdr:rowOff>
    </xdr:to>
    <xdr:sp macro="" textlink="">
      <xdr:nvSpPr>
        <xdr:cNvPr id="595" name="フローチャート : 判断 594"/>
        <xdr:cNvSpPr/>
      </xdr:nvSpPr>
      <xdr:spPr>
        <a:xfrm>
          <a:off x="12763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109237</xdr:rowOff>
    </xdr:from>
    <xdr:ext cx="534377" cy="259045"/>
    <xdr:sp macro="" textlink="">
      <xdr:nvSpPr>
        <xdr:cNvPr id="596" name="テキスト ボックス 595"/>
        <xdr:cNvSpPr txBox="1"/>
      </xdr:nvSpPr>
      <xdr:spPr>
        <a:xfrm>
          <a:off x="12547111" y="953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167157</xdr:rowOff>
    </xdr:from>
    <xdr:to>
      <xdr:col>23</xdr:col>
      <xdr:colOff>568325</xdr:colOff>
      <xdr:row>58</xdr:row>
      <xdr:rowOff>97307</xdr:rowOff>
    </xdr:to>
    <xdr:sp macro="" textlink="">
      <xdr:nvSpPr>
        <xdr:cNvPr id="602" name="円/楕円 601"/>
        <xdr:cNvSpPr/>
      </xdr:nvSpPr>
      <xdr:spPr>
        <a:xfrm>
          <a:off x="16268700" y="993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145584</xdr:rowOff>
    </xdr:from>
    <xdr:ext cx="534377" cy="259045"/>
    <xdr:sp macro="" textlink="">
      <xdr:nvSpPr>
        <xdr:cNvPr id="603" name="教育費該当値テキスト"/>
        <xdr:cNvSpPr txBox="1"/>
      </xdr:nvSpPr>
      <xdr:spPr>
        <a:xfrm>
          <a:off x="16370300" y="991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43,338</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89218</xdr:rowOff>
    </xdr:from>
    <xdr:to>
      <xdr:col>22</xdr:col>
      <xdr:colOff>415925</xdr:colOff>
      <xdr:row>55</xdr:row>
      <xdr:rowOff>19368</xdr:rowOff>
    </xdr:to>
    <xdr:sp macro="" textlink="">
      <xdr:nvSpPr>
        <xdr:cNvPr id="604" name="円/楕円 603"/>
        <xdr:cNvSpPr/>
      </xdr:nvSpPr>
      <xdr:spPr>
        <a:xfrm>
          <a:off x="15430500" y="934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35895</xdr:rowOff>
    </xdr:from>
    <xdr:ext cx="534377" cy="259045"/>
    <xdr:sp macro="" textlink="">
      <xdr:nvSpPr>
        <xdr:cNvPr id="605" name="テキスト ボックス 604"/>
        <xdr:cNvSpPr txBox="1"/>
      </xdr:nvSpPr>
      <xdr:spPr>
        <a:xfrm>
          <a:off x="15214111" y="912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89,975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116815</xdr:rowOff>
    </xdr:from>
    <xdr:to>
      <xdr:col>21</xdr:col>
      <xdr:colOff>212725</xdr:colOff>
      <xdr:row>58</xdr:row>
      <xdr:rowOff>46965</xdr:rowOff>
    </xdr:to>
    <xdr:sp macro="" textlink="">
      <xdr:nvSpPr>
        <xdr:cNvPr id="606" name="円/楕円 605"/>
        <xdr:cNvSpPr/>
      </xdr:nvSpPr>
      <xdr:spPr>
        <a:xfrm>
          <a:off x="14541500" y="988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38092</xdr:rowOff>
    </xdr:from>
    <xdr:ext cx="534377" cy="259045"/>
    <xdr:sp macro="" textlink="">
      <xdr:nvSpPr>
        <xdr:cNvPr id="607" name="テキスト ボックス 606"/>
        <xdr:cNvSpPr txBox="1"/>
      </xdr:nvSpPr>
      <xdr:spPr>
        <a:xfrm>
          <a:off x="14325111" y="998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47,302</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86626</xdr:rowOff>
    </xdr:from>
    <xdr:to>
      <xdr:col>20</xdr:col>
      <xdr:colOff>9525</xdr:colOff>
      <xdr:row>59</xdr:row>
      <xdr:rowOff>16776</xdr:rowOff>
    </xdr:to>
    <xdr:sp macro="" textlink="">
      <xdr:nvSpPr>
        <xdr:cNvPr id="608" name="円/楕円 607"/>
        <xdr:cNvSpPr/>
      </xdr:nvSpPr>
      <xdr:spPr>
        <a:xfrm>
          <a:off x="13652500" y="1003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7903</xdr:rowOff>
    </xdr:from>
    <xdr:ext cx="534377" cy="259045"/>
    <xdr:sp macro="" textlink="">
      <xdr:nvSpPr>
        <xdr:cNvPr id="609" name="テキスト ボックス 608"/>
        <xdr:cNvSpPr txBox="1"/>
      </xdr:nvSpPr>
      <xdr:spPr>
        <a:xfrm>
          <a:off x="13436111" y="1012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36,179</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49657</xdr:rowOff>
    </xdr:from>
    <xdr:to>
      <xdr:col>18</xdr:col>
      <xdr:colOff>492125</xdr:colOff>
      <xdr:row>58</xdr:row>
      <xdr:rowOff>151257</xdr:rowOff>
    </xdr:to>
    <xdr:sp macro="" textlink="">
      <xdr:nvSpPr>
        <xdr:cNvPr id="610" name="円/楕円 609"/>
        <xdr:cNvSpPr/>
      </xdr:nvSpPr>
      <xdr:spPr>
        <a:xfrm>
          <a:off x="12763500" y="999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142384</xdr:rowOff>
    </xdr:from>
    <xdr:ext cx="534377" cy="259045"/>
    <xdr:sp macro="" textlink="">
      <xdr:nvSpPr>
        <xdr:cNvPr id="611" name="テキスト ボックス 610"/>
        <xdr:cNvSpPr txBox="1"/>
      </xdr:nvSpPr>
      <xdr:spPr>
        <a:xfrm>
          <a:off x="12547111" y="1008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39,090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5" name="テキスト ボックス 62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7" name="テキスト ボックス 62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9" name="テキスト ボックス 62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31" name="テキスト ボックス 63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33" name="テキスト ボックス 63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106390</xdr:rowOff>
    </xdr:from>
    <xdr:to>
      <xdr:col>23</xdr:col>
      <xdr:colOff>516889</xdr:colOff>
      <xdr:row>79</xdr:row>
      <xdr:rowOff>98879</xdr:rowOff>
    </xdr:to>
    <xdr:cxnSp macro="">
      <xdr:nvCxnSpPr>
        <xdr:cNvPr id="637" name="直線コネクタ 636"/>
        <xdr:cNvCxnSpPr/>
      </xdr:nvCxnSpPr>
      <xdr:spPr>
        <a:xfrm flipV="1">
          <a:off x="16317595" y="12107890"/>
          <a:ext cx="1269" cy="1535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109811</xdr:rowOff>
    </xdr:from>
    <xdr:ext cx="249299" cy="259045"/>
    <xdr:sp macro="" textlink="">
      <xdr:nvSpPr>
        <xdr:cNvPr id="638" name="災害復旧費最小値テキスト"/>
        <xdr:cNvSpPr txBox="1"/>
      </xdr:nvSpPr>
      <xdr:spPr>
        <a:xfrm>
          <a:off x="16370300" y="13654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53067</xdr:rowOff>
    </xdr:from>
    <xdr:ext cx="534377" cy="259045"/>
    <xdr:sp macro="" textlink="">
      <xdr:nvSpPr>
        <xdr:cNvPr id="640" name="災害復旧費最大値テキスト"/>
        <xdr:cNvSpPr txBox="1"/>
      </xdr:nvSpPr>
      <xdr:spPr>
        <a:xfrm>
          <a:off x="16370300" y="1188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70</xdr:row>
      <xdr:rowOff>106390</xdr:rowOff>
    </xdr:from>
    <xdr:to>
      <xdr:col>23</xdr:col>
      <xdr:colOff>606425</xdr:colOff>
      <xdr:row>70</xdr:row>
      <xdr:rowOff>106390</xdr:rowOff>
    </xdr:to>
    <xdr:cxnSp macro="">
      <xdr:nvCxnSpPr>
        <xdr:cNvPr id="641" name="直線コネクタ 640"/>
        <xdr:cNvCxnSpPr/>
      </xdr:nvCxnSpPr>
      <xdr:spPr>
        <a:xfrm>
          <a:off x="16230600" y="1210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75594</xdr:rowOff>
    </xdr:from>
    <xdr:to>
      <xdr:col>23</xdr:col>
      <xdr:colOff>517525</xdr:colOff>
      <xdr:row>79</xdr:row>
      <xdr:rowOff>87319</xdr:rowOff>
    </xdr:to>
    <xdr:cxnSp macro="">
      <xdr:nvCxnSpPr>
        <xdr:cNvPr id="642" name="直線コネクタ 641"/>
        <xdr:cNvCxnSpPr/>
      </xdr:nvCxnSpPr>
      <xdr:spPr>
        <a:xfrm>
          <a:off x="15481300" y="13620144"/>
          <a:ext cx="838200" cy="1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27260</xdr:rowOff>
    </xdr:from>
    <xdr:ext cx="469744" cy="259045"/>
    <xdr:sp macro="" textlink="">
      <xdr:nvSpPr>
        <xdr:cNvPr id="643" name="災害復旧費平均値テキスト"/>
        <xdr:cNvSpPr txBox="1"/>
      </xdr:nvSpPr>
      <xdr:spPr>
        <a:xfrm>
          <a:off x="16370300" y="13400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2,676</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4383</xdr:rowOff>
    </xdr:from>
    <xdr:to>
      <xdr:col>23</xdr:col>
      <xdr:colOff>568325</xdr:colOff>
      <xdr:row>79</xdr:row>
      <xdr:rowOff>105983</xdr:rowOff>
    </xdr:to>
    <xdr:sp macro="" textlink="">
      <xdr:nvSpPr>
        <xdr:cNvPr id="644" name="フローチャート : 判断 643"/>
        <xdr:cNvSpPr/>
      </xdr:nvSpPr>
      <xdr:spPr>
        <a:xfrm>
          <a:off x="16268700" y="1354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75594</xdr:rowOff>
    </xdr:from>
    <xdr:to>
      <xdr:col>22</xdr:col>
      <xdr:colOff>365125</xdr:colOff>
      <xdr:row>79</xdr:row>
      <xdr:rowOff>92788</xdr:rowOff>
    </xdr:to>
    <xdr:cxnSp macro="">
      <xdr:nvCxnSpPr>
        <xdr:cNvPr id="645" name="直線コネクタ 644"/>
        <xdr:cNvCxnSpPr/>
      </xdr:nvCxnSpPr>
      <xdr:spPr>
        <a:xfrm flipV="1">
          <a:off x="14592300" y="13620144"/>
          <a:ext cx="889000" cy="1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21839</xdr:rowOff>
    </xdr:from>
    <xdr:to>
      <xdr:col>22</xdr:col>
      <xdr:colOff>415925</xdr:colOff>
      <xdr:row>79</xdr:row>
      <xdr:rowOff>123439</xdr:rowOff>
    </xdr:to>
    <xdr:sp macro="" textlink="">
      <xdr:nvSpPr>
        <xdr:cNvPr id="646" name="フローチャート : 判断 645"/>
        <xdr:cNvSpPr/>
      </xdr:nvSpPr>
      <xdr:spPr>
        <a:xfrm>
          <a:off x="15430500" y="1356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139966</xdr:rowOff>
    </xdr:from>
    <xdr:ext cx="469744" cy="259045"/>
    <xdr:sp macro="" textlink="">
      <xdr:nvSpPr>
        <xdr:cNvPr id="647" name="テキスト ボックス 646"/>
        <xdr:cNvSpPr txBox="1"/>
      </xdr:nvSpPr>
      <xdr:spPr>
        <a:xfrm>
          <a:off x="15246427" y="1334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60556</xdr:rowOff>
    </xdr:from>
    <xdr:to>
      <xdr:col>21</xdr:col>
      <xdr:colOff>161925</xdr:colOff>
      <xdr:row>79</xdr:row>
      <xdr:rowOff>92788</xdr:rowOff>
    </xdr:to>
    <xdr:cxnSp macro="">
      <xdr:nvCxnSpPr>
        <xdr:cNvPr id="648" name="直線コネクタ 647"/>
        <xdr:cNvCxnSpPr/>
      </xdr:nvCxnSpPr>
      <xdr:spPr>
        <a:xfrm>
          <a:off x="13703300" y="13605106"/>
          <a:ext cx="889000" cy="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161889</xdr:rowOff>
    </xdr:from>
    <xdr:to>
      <xdr:col>21</xdr:col>
      <xdr:colOff>212725</xdr:colOff>
      <xdr:row>79</xdr:row>
      <xdr:rowOff>92039</xdr:rowOff>
    </xdr:to>
    <xdr:sp macro="" textlink="">
      <xdr:nvSpPr>
        <xdr:cNvPr id="649" name="フローチャート : 判断 648"/>
        <xdr:cNvSpPr/>
      </xdr:nvSpPr>
      <xdr:spPr>
        <a:xfrm>
          <a:off x="14541500" y="1353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108566</xdr:rowOff>
    </xdr:from>
    <xdr:ext cx="469744" cy="259045"/>
    <xdr:sp macro="" textlink="">
      <xdr:nvSpPr>
        <xdr:cNvPr id="650" name="テキスト ボックス 649"/>
        <xdr:cNvSpPr txBox="1"/>
      </xdr:nvSpPr>
      <xdr:spPr>
        <a:xfrm>
          <a:off x="14357427" y="1331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60556</xdr:rowOff>
    </xdr:from>
    <xdr:to>
      <xdr:col>19</xdr:col>
      <xdr:colOff>644525</xdr:colOff>
      <xdr:row>79</xdr:row>
      <xdr:rowOff>83350</xdr:rowOff>
    </xdr:to>
    <xdr:cxnSp macro="">
      <xdr:nvCxnSpPr>
        <xdr:cNvPr id="651" name="直線コネクタ 650"/>
        <xdr:cNvCxnSpPr/>
      </xdr:nvCxnSpPr>
      <xdr:spPr>
        <a:xfrm flipV="1">
          <a:off x="12814300" y="13605106"/>
          <a:ext cx="889000" cy="2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164942</xdr:rowOff>
    </xdr:from>
    <xdr:to>
      <xdr:col>20</xdr:col>
      <xdr:colOff>9525</xdr:colOff>
      <xdr:row>79</xdr:row>
      <xdr:rowOff>95092</xdr:rowOff>
    </xdr:to>
    <xdr:sp macro="" textlink="">
      <xdr:nvSpPr>
        <xdr:cNvPr id="652" name="フローチャート : 判断 651"/>
        <xdr:cNvSpPr/>
      </xdr:nvSpPr>
      <xdr:spPr>
        <a:xfrm>
          <a:off x="13652500" y="1353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111619</xdr:rowOff>
    </xdr:from>
    <xdr:ext cx="469744" cy="259045"/>
    <xdr:sp macro="" textlink="">
      <xdr:nvSpPr>
        <xdr:cNvPr id="653" name="テキスト ボックス 652"/>
        <xdr:cNvSpPr txBox="1"/>
      </xdr:nvSpPr>
      <xdr:spPr>
        <a:xfrm>
          <a:off x="13468427" y="1331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141494</xdr:rowOff>
    </xdr:from>
    <xdr:to>
      <xdr:col>18</xdr:col>
      <xdr:colOff>492125</xdr:colOff>
      <xdr:row>78</xdr:row>
      <xdr:rowOff>71644</xdr:rowOff>
    </xdr:to>
    <xdr:sp macro="" textlink="">
      <xdr:nvSpPr>
        <xdr:cNvPr id="654" name="フローチャート : 判断 653"/>
        <xdr:cNvSpPr/>
      </xdr:nvSpPr>
      <xdr:spPr>
        <a:xfrm>
          <a:off x="12763500" y="1334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88171</xdr:rowOff>
    </xdr:from>
    <xdr:ext cx="534377" cy="259045"/>
    <xdr:sp macro="" textlink="">
      <xdr:nvSpPr>
        <xdr:cNvPr id="655" name="テキスト ボックス 654"/>
        <xdr:cNvSpPr txBox="1"/>
      </xdr:nvSpPr>
      <xdr:spPr>
        <a:xfrm>
          <a:off x="12547111" y="1311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36519</xdr:rowOff>
    </xdr:from>
    <xdr:to>
      <xdr:col>23</xdr:col>
      <xdr:colOff>568325</xdr:colOff>
      <xdr:row>79</xdr:row>
      <xdr:rowOff>138119</xdr:rowOff>
    </xdr:to>
    <xdr:sp macro="" textlink="">
      <xdr:nvSpPr>
        <xdr:cNvPr id="661" name="円/楕円 660"/>
        <xdr:cNvSpPr/>
      </xdr:nvSpPr>
      <xdr:spPr>
        <a:xfrm>
          <a:off x="16268700" y="1358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154261</xdr:rowOff>
    </xdr:from>
    <xdr:ext cx="378565" cy="259045"/>
    <xdr:sp macro="" textlink="">
      <xdr:nvSpPr>
        <xdr:cNvPr id="662" name="災害復旧費該当値テキスト"/>
        <xdr:cNvSpPr txBox="1"/>
      </xdr:nvSpPr>
      <xdr:spPr>
        <a:xfrm>
          <a:off x="16370300" y="13527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24794</xdr:rowOff>
    </xdr:from>
    <xdr:to>
      <xdr:col>22</xdr:col>
      <xdr:colOff>415925</xdr:colOff>
      <xdr:row>79</xdr:row>
      <xdr:rowOff>126394</xdr:rowOff>
    </xdr:to>
    <xdr:sp macro="" textlink="">
      <xdr:nvSpPr>
        <xdr:cNvPr id="663" name="円/楕円 662"/>
        <xdr:cNvSpPr/>
      </xdr:nvSpPr>
      <xdr:spPr>
        <a:xfrm>
          <a:off x="15430500" y="1356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117521</xdr:rowOff>
    </xdr:from>
    <xdr:ext cx="469744" cy="259045"/>
    <xdr:sp macro="" textlink="">
      <xdr:nvSpPr>
        <xdr:cNvPr id="664" name="テキスト ボックス 663"/>
        <xdr:cNvSpPr txBox="1"/>
      </xdr:nvSpPr>
      <xdr:spPr>
        <a:xfrm>
          <a:off x="15246427" y="1366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1,426</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41988</xdr:rowOff>
    </xdr:from>
    <xdr:to>
      <xdr:col>21</xdr:col>
      <xdr:colOff>212725</xdr:colOff>
      <xdr:row>79</xdr:row>
      <xdr:rowOff>143588</xdr:rowOff>
    </xdr:to>
    <xdr:sp macro="" textlink="">
      <xdr:nvSpPr>
        <xdr:cNvPr id="665" name="円/楕円 664"/>
        <xdr:cNvSpPr/>
      </xdr:nvSpPr>
      <xdr:spPr>
        <a:xfrm>
          <a:off x="14541500" y="1358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134715</xdr:rowOff>
    </xdr:from>
    <xdr:ext cx="378565" cy="259045"/>
    <xdr:sp macro="" textlink="">
      <xdr:nvSpPr>
        <xdr:cNvPr id="666" name="テキスト ボックス 665"/>
        <xdr:cNvSpPr txBox="1"/>
      </xdr:nvSpPr>
      <xdr:spPr>
        <a:xfrm>
          <a:off x="14403017" y="13679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9756</xdr:rowOff>
    </xdr:from>
    <xdr:to>
      <xdr:col>20</xdr:col>
      <xdr:colOff>9525</xdr:colOff>
      <xdr:row>79</xdr:row>
      <xdr:rowOff>111356</xdr:rowOff>
    </xdr:to>
    <xdr:sp macro="" textlink="">
      <xdr:nvSpPr>
        <xdr:cNvPr id="667" name="円/楕円 666"/>
        <xdr:cNvSpPr/>
      </xdr:nvSpPr>
      <xdr:spPr>
        <a:xfrm>
          <a:off x="13652500" y="1355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102483</xdr:rowOff>
    </xdr:from>
    <xdr:ext cx="469744" cy="259045"/>
    <xdr:sp macro="" textlink="">
      <xdr:nvSpPr>
        <xdr:cNvPr id="668" name="テキスト ボックス 667"/>
        <xdr:cNvSpPr txBox="1"/>
      </xdr:nvSpPr>
      <xdr:spPr>
        <a:xfrm>
          <a:off x="13468427" y="1364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2,347</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32550</xdr:rowOff>
    </xdr:from>
    <xdr:to>
      <xdr:col>18</xdr:col>
      <xdr:colOff>492125</xdr:colOff>
      <xdr:row>79</xdr:row>
      <xdr:rowOff>134150</xdr:rowOff>
    </xdr:to>
    <xdr:sp macro="" textlink="">
      <xdr:nvSpPr>
        <xdr:cNvPr id="669" name="円/楕円 668"/>
        <xdr:cNvSpPr/>
      </xdr:nvSpPr>
      <xdr:spPr>
        <a:xfrm>
          <a:off x="12763500" y="1357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125277</xdr:rowOff>
    </xdr:from>
    <xdr:ext cx="378565" cy="259045"/>
    <xdr:sp macro="" textlink="">
      <xdr:nvSpPr>
        <xdr:cNvPr id="670" name="テキスト ボックス 669"/>
        <xdr:cNvSpPr txBox="1"/>
      </xdr:nvSpPr>
      <xdr:spPr>
        <a:xfrm>
          <a:off x="12625017" y="13669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4" name="テキスト ボックス 68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6" name="テキスト ボックス 68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8" name="テキスト ボックス 68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90" name="テキスト ボックス 68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37317</xdr:rowOff>
    </xdr:from>
    <xdr:to>
      <xdr:col>23</xdr:col>
      <xdr:colOff>516889</xdr:colOff>
      <xdr:row>99</xdr:row>
      <xdr:rowOff>1253</xdr:rowOff>
    </xdr:to>
    <xdr:cxnSp macro="">
      <xdr:nvCxnSpPr>
        <xdr:cNvPr id="694" name="直線コネクタ 693"/>
        <xdr:cNvCxnSpPr/>
      </xdr:nvCxnSpPr>
      <xdr:spPr>
        <a:xfrm flipV="1">
          <a:off x="16317595" y="15639267"/>
          <a:ext cx="1269" cy="133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5080</xdr:rowOff>
    </xdr:from>
    <xdr:ext cx="469744" cy="259045"/>
    <xdr:sp macro="" textlink="">
      <xdr:nvSpPr>
        <xdr:cNvPr id="695" name="公債費最小値テキスト"/>
        <xdr:cNvSpPr txBox="1"/>
      </xdr:nvSpPr>
      <xdr:spPr>
        <a:xfrm>
          <a:off x="16370300" y="1697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99</xdr:row>
      <xdr:rowOff>1253</xdr:rowOff>
    </xdr:from>
    <xdr:to>
      <xdr:col>23</xdr:col>
      <xdr:colOff>606425</xdr:colOff>
      <xdr:row>99</xdr:row>
      <xdr:rowOff>1253</xdr:rowOff>
    </xdr:to>
    <xdr:cxnSp macro="">
      <xdr:nvCxnSpPr>
        <xdr:cNvPr id="696" name="直線コネクタ 695"/>
        <xdr:cNvCxnSpPr/>
      </xdr:nvCxnSpPr>
      <xdr:spPr>
        <a:xfrm>
          <a:off x="16230600" y="1697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155444</xdr:rowOff>
    </xdr:from>
    <xdr:ext cx="599010" cy="259045"/>
    <xdr:sp macro="" textlink="">
      <xdr:nvSpPr>
        <xdr:cNvPr id="697" name="公債費最大値テキスト"/>
        <xdr:cNvSpPr txBox="1"/>
      </xdr:nvSpPr>
      <xdr:spPr>
        <a:xfrm>
          <a:off x="16370300" y="1541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91</xdr:row>
      <xdr:rowOff>37317</xdr:rowOff>
    </xdr:from>
    <xdr:to>
      <xdr:col>23</xdr:col>
      <xdr:colOff>606425</xdr:colOff>
      <xdr:row>91</xdr:row>
      <xdr:rowOff>37317</xdr:rowOff>
    </xdr:to>
    <xdr:cxnSp macro="">
      <xdr:nvCxnSpPr>
        <xdr:cNvPr id="698" name="直線コネクタ 697"/>
        <xdr:cNvCxnSpPr/>
      </xdr:nvCxnSpPr>
      <xdr:spPr>
        <a:xfrm>
          <a:off x="16230600" y="1563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13543</xdr:rowOff>
    </xdr:from>
    <xdr:to>
      <xdr:col>23</xdr:col>
      <xdr:colOff>517525</xdr:colOff>
      <xdr:row>96</xdr:row>
      <xdr:rowOff>32455</xdr:rowOff>
    </xdr:to>
    <xdr:cxnSp macro="">
      <xdr:nvCxnSpPr>
        <xdr:cNvPr id="699" name="直線コネクタ 698"/>
        <xdr:cNvCxnSpPr/>
      </xdr:nvCxnSpPr>
      <xdr:spPr>
        <a:xfrm flipV="1">
          <a:off x="15481300" y="16472743"/>
          <a:ext cx="838200" cy="1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102058</xdr:rowOff>
    </xdr:from>
    <xdr:ext cx="534377" cy="259045"/>
    <xdr:sp macro="" textlink="">
      <xdr:nvSpPr>
        <xdr:cNvPr id="700" name="公債費平均値テキスト"/>
        <xdr:cNvSpPr txBox="1"/>
      </xdr:nvSpPr>
      <xdr:spPr>
        <a:xfrm>
          <a:off x="16370300" y="16561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123631</xdr:rowOff>
    </xdr:from>
    <xdr:to>
      <xdr:col>23</xdr:col>
      <xdr:colOff>568325</xdr:colOff>
      <xdr:row>97</xdr:row>
      <xdr:rowOff>53781</xdr:rowOff>
    </xdr:to>
    <xdr:sp macro="" textlink="">
      <xdr:nvSpPr>
        <xdr:cNvPr id="701" name="フローチャート : 判断 700"/>
        <xdr:cNvSpPr/>
      </xdr:nvSpPr>
      <xdr:spPr>
        <a:xfrm>
          <a:off x="162687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32455</xdr:rowOff>
    </xdr:from>
    <xdr:to>
      <xdr:col>22</xdr:col>
      <xdr:colOff>365125</xdr:colOff>
      <xdr:row>96</xdr:row>
      <xdr:rowOff>52801</xdr:rowOff>
    </xdr:to>
    <xdr:cxnSp macro="">
      <xdr:nvCxnSpPr>
        <xdr:cNvPr id="702" name="直線コネクタ 701"/>
        <xdr:cNvCxnSpPr/>
      </xdr:nvCxnSpPr>
      <xdr:spPr>
        <a:xfrm flipV="1">
          <a:off x="14592300" y="16491655"/>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130375</xdr:rowOff>
    </xdr:from>
    <xdr:to>
      <xdr:col>22</xdr:col>
      <xdr:colOff>415925</xdr:colOff>
      <xdr:row>97</xdr:row>
      <xdr:rowOff>60525</xdr:rowOff>
    </xdr:to>
    <xdr:sp macro="" textlink="">
      <xdr:nvSpPr>
        <xdr:cNvPr id="703" name="フローチャート : 判断 702"/>
        <xdr:cNvSpPr/>
      </xdr:nvSpPr>
      <xdr:spPr>
        <a:xfrm>
          <a:off x="154305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51652</xdr:rowOff>
    </xdr:from>
    <xdr:ext cx="534377" cy="259045"/>
    <xdr:sp macro="" textlink="">
      <xdr:nvSpPr>
        <xdr:cNvPr id="704" name="テキスト ボックス 703"/>
        <xdr:cNvSpPr txBox="1"/>
      </xdr:nvSpPr>
      <xdr:spPr>
        <a:xfrm>
          <a:off x="15214111" y="1668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52801</xdr:rowOff>
    </xdr:from>
    <xdr:to>
      <xdr:col>21</xdr:col>
      <xdr:colOff>161925</xdr:colOff>
      <xdr:row>96</xdr:row>
      <xdr:rowOff>65405</xdr:rowOff>
    </xdr:to>
    <xdr:cxnSp macro="">
      <xdr:nvCxnSpPr>
        <xdr:cNvPr id="705" name="直線コネクタ 704"/>
        <xdr:cNvCxnSpPr/>
      </xdr:nvCxnSpPr>
      <xdr:spPr>
        <a:xfrm flipV="1">
          <a:off x="13703300" y="16512001"/>
          <a:ext cx="889000" cy="1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91156</xdr:rowOff>
    </xdr:from>
    <xdr:to>
      <xdr:col>21</xdr:col>
      <xdr:colOff>212725</xdr:colOff>
      <xdr:row>97</xdr:row>
      <xdr:rowOff>21306</xdr:rowOff>
    </xdr:to>
    <xdr:sp macro="" textlink="">
      <xdr:nvSpPr>
        <xdr:cNvPr id="706" name="フローチャート : 判断 705"/>
        <xdr:cNvSpPr/>
      </xdr:nvSpPr>
      <xdr:spPr>
        <a:xfrm>
          <a:off x="14541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12433</xdr:rowOff>
    </xdr:from>
    <xdr:ext cx="534377" cy="259045"/>
    <xdr:sp macro="" textlink="">
      <xdr:nvSpPr>
        <xdr:cNvPr id="707" name="テキスト ボックス 706"/>
        <xdr:cNvSpPr txBox="1"/>
      </xdr:nvSpPr>
      <xdr:spPr>
        <a:xfrm>
          <a:off x="14325111" y="166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65405</xdr:rowOff>
    </xdr:from>
    <xdr:to>
      <xdr:col>19</xdr:col>
      <xdr:colOff>644525</xdr:colOff>
      <xdr:row>96</xdr:row>
      <xdr:rowOff>86908</xdr:rowOff>
    </xdr:to>
    <xdr:cxnSp macro="">
      <xdr:nvCxnSpPr>
        <xdr:cNvPr id="708" name="直線コネクタ 707"/>
        <xdr:cNvCxnSpPr/>
      </xdr:nvCxnSpPr>
      <xdr:spPr>
        <a:xfrm flipV="1">
          <a:off x="12814300" y="16524605"/>
          <a:ext cx="889000" cy="2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74223</xdr:rowOff>
    </xdr:from>
    <xdr:to>
      <xdr:col>20</xdr:col>
      <xdr:colOff>9525</xdr:colOff>
      <xdr:row>97</xdr:row>
      <xdr:rowOff>4373</xdr:rowOff>
    </xdr:to>
    <xdr:sp macro="" textlink="">
      <xdr:nvSpPr>
        <xdr:cNvPr id="709" name="フローチャート : 判断 708"/>
        <xdr:cNvSpPr/>
      </xdr:nvSpPr>
      <xdr:spPr>
        <a:xfrm>
          <a:off x="13652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166950</xdr:rowOff>
    </xdr:from>
    <xdr:ext cx="534377" cy="259045"/>
    <xdr:sp macro="" textlink="">
      <xdr:nvSpPr>
        <xdr:cNvPr id="710" name="テキスト ボックス 709"/>
        <xdr:cNvSpPr txBox="1"/>
      </xdr:nvSpPr>
      <xdr:spPr>
        <a:xfrm>
          <a:off x="13436111" y="1662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75809</xdr:rowOff>
    </xdr:from>
    <xdr:to>
      <xdr:col>18</xdr:col>
      <xdr:colOff>492125</xdr:colOff>
      <xdr:row>97</xdr:row>
      <xdr:rowOff>5959</xdr:rowOff>
    </xdr:to>
    <xdr:sp macro="" textlink="">
      <xdr:nvSpPr>
        <xdr:cNvPr id="711" name="フローチャート : 判断 710"/>
        <xdr:cNvSpPr/>
      </xdr:nvSpPr>
      <xdr:spPr>
        <a:xfrm>
          <a:off x="12763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168536</xdr:rowOff>
    </xdr:from>
    <xdr:ext cx="534377" cy="259045"/>
    <xdr:sp macro="" textlink="">
      <xdr:nvSpPr>
        <xdr:cNvPr id="712" name="テキスト ボックス 711"/>
        <xdr:cNvSpPr txBox="1"/>
      </xdr:nvSpPr>
      <xdr:spPr>
        <a:xfrm>
          <a:off x="12547111" y="1662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134193</xdr:rowOff>
    </xdr:from>
    <xdr:to>
      <xdr:col>23</xdr:col>
      <xdr:colOff>568325</xdr:colOff>
      <xdr:row>96</xdr:row>
      <xdr:rowOff>64343</xdr:rowOff>
    </xdr:to>
    <xdr:sp macro="" textlink="">
      <xdr:nvSpPr>
        <xdr:cNvPr id="718" name="円/楕円 717"/>
        <xdr:cNvSpPr/>
      </xdr:nvSpPr>
      <xdr:spPr>
        <a:xfrm>
          <a:off x="16268700" y="1642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157070</xdr:rowOff>
    </xdr:from>
    <xdr:ext cx="534377" cy="259045"/>
    <xdr:sp macro="" textlink="">
      <xdr:nvSpPr>
        <xdr:cNvPr id="719" name="公債費該当値テキスト"/>
        <xdr:cNvSpPr txBox="1"/>
      </xdr:nvSpPr>
      <xdr:spPr>
        <a:xfrm>
          <a:off x="16370300" y="1627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71,556</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153105</xdr:rowOff>
    </xdr:from>
    <xdr:to>
      <xdr:col>22</xdr:col>
      <xdr:colOff>415925</xdr:colOff>
      <xdr:row>96</xdr:row>
      <xdr:rowOff>83255</xdr:rowOff>
    </xdr:to>
    <xdr:sp macro="" textlink="">
      <xdr:nvSpPr>
        <xdr:cNvPr id="720" name="円/楕円 719"/>
        <xdr:cNvSpPr/>
      </xdr:nvSpPr>
      <xdr:spPr>
        <a:xfrm>
          <a:off x="15430500" y="1644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99782</xdr:rowOff>
    </xdr:from>
    <xdr:ext cx="534377" cy="259045"/>
    <xdr:sp macro="" textlink="">
      <xdr:nvSpPr>
        <xdr:cNvPr id="721" name="テキスト ボックス 720"/>
        <xdr:cNvSpPr txBox="1"/>
      </xdr:nvSpPr>
      <xdr:spPr>
        <a:xfrm>
          <a:off x="15214111" y="1621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69,074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2001</xdr:rowOff>
    </xdr:from>
    <xdr:to>
      <xdr:col>21</xdr:col>
      <xdr:colOff>212725</xdr:colOff>
      <xdr:row>96</xdr:row>
      <xdr:rowOff>103601</xdr:rowOff>
    </xdr:to>
    <xdr:sp macro="" textlink="">
      <xdr:nvSpPr>
        <xdr:cNvPr id="722" name="円/楕円 721"/>
        <xdr:cNvSpPr/>
      </xdr:nvSpPr>
      <xdr:spPr>
        <a:xfrm>
          <a:off x="14541500" y="1646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120128</xdr:rowOff>
    </xdr:from>
    <xdr:ext cx="534377" cy="259045"/>
    <xdr:sp macro="" textlink="">
      <xdr:nvSpPr>
        <xdr:cNvPr id="723" name="テキスト ボックス 722"/>
        <xdr:cNvSpPr txBox="1"/>
      </xdr:nvSpPr>
      <xdr:spPr>
        <a:xfrm>
          <a:off x="14325111" y="1623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66,404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14605</xdr:rowOff>
    </xdr:from>
    <xdr:to>
      <xdr:col>20</xdr:col>
      <xdr:colOff>9525</xdr:colOff>
      <xdr:row>96</xdr:row>
      <xdr:rowOff>116205</xdr:rowOff>
    </xdr:to>
    <xdr:sp macro="" textlink="">
      <xdr:nvSpPr>
        <xdr:cNvPr id="724" name="円/楕円 723"/>
        <xdr:cNvSpPr/>
      </xdr:nvSpPr>
      <xdr:spPr>
        <a:xfrm>
          <a:off x="13652500" y="1647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132732</xdr:rowOff>
    </xdr:from>
    <xdr:ext cx="534377" cy="259045"/>
    <xdr:sp macro="" textlink="">
      <xdr:nvSpPr>
        <xdr:cNvPr id="725" name="テキスト ボックス 724"/>
        <xdr:cNvSpPr txBox="1"/>
      </xdr:nvSpPr>
      <xdr:spPr>
        <a:xfrm>
          <a:off x="13436111" y="1624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64,750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36108</xdr:rowOff>
    </xdr:from>
    <xdr:to>
      <xdr:col>18</xdr:col>
      <xdr:colOff>492125</xdr:colOff>
      <xdr:row>96</xdr:row>
      <xdr:rowOff>137708</xdr:rowOff>
    </xdr:to>
    <xdr:sp macro="" textlink="">
      <xdr:nvSpPr>
        <xdr:cNvPr id="726" name="円/楕円 725"/>
        <xdr:cNvSpPr/>
      </xdr:nvSpPr>
      <xdr:spPr>
        <a:xfrm>
          <a:off x="12763500" y="1649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154235</xdr:rowOff>
    </xdr:from>
    <xdr:ext cx="534377" cy="259045"/>
    <xdr:sp macro="" textlink="">
      <xdr:nvSpPr>
        <xdr:cNvPr id="727" name="テキスト ボックス 726"/>
        <xdr:cNvSpPr txBox="1"/>
      </xdr:nvSpPr>
      <xdr:spPr>
        <a:xfrm>
          <a:off x="12547111" y="1627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61,928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8" name="直線コネクタ 73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39" name="テキスト ボックス 73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1" name="テキスト ボックス 74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42" name="直線コネクタ 74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30</xdr:row>
      <xdr:rowOff>111777</xdr:rowOff>
    </xdr:from>
    <xdr:ext cx="377026" cy="259045"/>
    <xdr:sp macro="" textlink="">
      <xdr:nvSpPr>
        <xdr:cNvPr id="743" name="テキスト ボックス 742"/>
        <xdr:cNvSpPr txBox="1"/>
      </xdr:nvSpPr>
      <xdr:spPr>
        <a:xfrm>
          <a:off x="17910974" y="5255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45" name="テキスト ボックス 744"/>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116840</xdr:rowOff>
    </xdr:from>
    <xdr:to>
      <xdr:col>32</xdr:col>
      <xdr:colOff>186689</xdr:colOff>
      <xdr:row>38</xdr:row>
      <xdr:rowOff>25400</xdr:rowOff>
    </xdr:to>
    <xdr:cxnSp macro="">
      <xdr:nvCxnSpPr>
        <xdr:cNvPr id="747" name="直線コネクタ 746"/>
        <xdr:cNvCxnSpPr/>
      </xdr:nvCxnSpPr>
      <xdr:spPr>
        <a:xfrm flipV="1">
          <a:off x="22159595" y="52603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51452</xdr:rowOff>
    </xdr:from>
    <xdr:ext cx="249299" cy="259045"/>
    <xdr:sp macro="" textlink="">
      <xdr:nvSpPr>
        <xdr:cNvPr id="748" name="諸支出金最小値テキスト"/>
        <xdr:cNvSpPr txBox="1"/>
      </xdr:nvSpPr>
      <xdr:spPr>
        <a:xfrm>
          <a:off x="22212300" y="65665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49" name="直線コネクタ 74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63517</xdr:rowOff>
    </xdr:from>
    <xdr:ext cx="378565" cy="259045"/>
    <xdr:sp macro="" textlink="">
      <xdr:nvSpPr>
        <xdr:cNvPr id="750" name="諸支出金最大値テキスト"/>
        <xdr:cNvSpPr txBox="1"/>
      </xdr:nvSpPr>
      <xdr:spPr>
        <a:xfrm>
          <a:off x="22212300" y="5035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32</xdr:col>
      <xdr:colOff>98425</xdr:colOff>
      <xdr:row>30</xdr:row>
      <xdr:rowOff>116840</xdr:rowOff>
    </xdr:from>
    <xdr:to>
      <xdr:col>32</xdr:col>
      <xdr:colOff>276225</xdr:colOff>
      <xdr:row>30</xdr:row>
      <xdr:rowOff>116840</xdr:rowOff>
    </xdr:to>
    <xdr:cxnSp macro="">
      <xdr:nvCxnSpPr>
        <xdr:cNvPr id="751" name="直線コネクタ 750"/>
        <xdr:cNvCxnSpPr/>
      </xdr:nvCxnSpPr>
      <xdr:spPr>
        <a:xfrm>
          <a:off x="22072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52" name="直線コネクタ 751"/>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140352</xdr:rowOff>
    </xdr:from>
    <xdr:ext cx="249299" cy="259045"/>
    <xdr:sp macro="" textlink="">
      <xdr:nvSpPr>
        <xdr:cNvPr id="753" name="諸支出金平均値テキスト"/>
        <xdr:cNvSpPr txBox="1"/>
      </xdr:nvSpPr>
      <xdr:spPr>
        <a:xfrm>
          <a:off x="22212300" y="631255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117475</xdr:rowOff>
    </xdr:from>
    <xdr:to>
      <xdr:col>32</xdr:col>
      <xdr:colOff>238125</xdr:colOff>
      <xdr:row>38</xdr:row>
      <xdr:rowOff>47625</xdr:rowOff>
    </xdr:to>
    <xdr:sp macro="" textlink="">
      <xdr:nvSpPr>
        <xdr:cNvPr id="754" name="フローチャート : 判断 753"/>
        <xdr:cNvSpPr/>
      </xdr:nvSpPr>
      <xdr:spPr>
        <a:xfrm>
          <a:off x="22110700" y="646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55" name="直線コネクタ 754"/>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43180</xdr:rowOff>
    </xdr:from>
    <xdr:to>
      <xdr:col>31</xdr:col>
      <xdr:colOff>85725</xdr:colOff>
      <xdr:row>37</xdr:row>
      <xdr:rowOff>144780</xdr:rowOff>
    </xdr:to>
    <xdr:sp macro="" textlink="">
      <xdr:nvSpPr>
        <xdr:cNvPr id="756" name="フローチャート : 判断 755"/>
        <xdr:cNvSpPr/>
      </xdr:nvSpPr>
      <xdr:spPr>
        <a:xfrm>
          <a:off x="21272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35</xdr:row>
      <xdr:rowOff>161307</xdr:rowOff>
    </xdr:from>
    <xdr:ext cx="313932" cy="259045"/>
    <xdr:sp macro="" textlink="">
      <xdr:nvSpPr>
        <xdr:cNvPr id="757" name="テキスト ボックス 756"/>
        <xdr:cNvSpPr txBox="1"/>
      </xdr:nvSpPr>
      <xdr:spPr>
        <a:xfrm>
          <a:off x="21166333" y="61620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58" name="直線コネクタ 757"/>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30</xdr:row>
      <xdr:rowOff>100330</xdr:rowOff>
    </xdr:from>
    <xdr:to>
      <xdr:col>29</xdr:col>
      <xdr:colOff>568325</xdr:colOff>
      <xdr:row>31</xdr:row>
      <xdr:rowOff>30480</xdr:rowOff>
    </xdr:to>
    <xdr:sp macro="" textlink="">
      <xdr:nvSpPr>
        <xdr:cNvPr id="759" name="フローチャート : 判断 758"/>
        <xdr:cNvSpPr/>
      </xdr:nvSpPr>
      <xdr:spPr>
        <a:xfrm>
          <a:off x="20383500" y="52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29</xdr:row>
      <xdr:rowOff>47007</xdr:rowOff>
    </xdr:from>
    <xdr:ext cx="378565" cy="259045"/>
    <xdr:sp macro="" textlink="">
      <xdr:nvSpPr>
        <xdr:cNvPr id="760" name="テキスト ボックス 759"/>
        <xdr:cNvSpPr txBox="1"/>
      </xdr:nvSpPr>
      <xdr:spPr>
        <a:xfrm>
          <a:off x="20245017" y="5019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61" name="直線コネクタ 760"/>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20320</xdr:rowOff>
    </xdr:from>
    <xdr:to>
      <xdr:col>28</xdr:col>
      <xdr:colOff>365125</xdr:colOff>
      <xdr:row>35</xdr:row>
      <xdr:rowOff>121920</xdr:rowOff>
    </xdr:to>
    <xdr:sp macro="" textlink="">
      <xdr:nvSpPr>
        <xdr:cNvPr id="762" name="フローチャート : 判断 761"/>
        <xdr:cNvSpPr/>
      </xdr:nvSpPr>
      <xdr:spPr>
        <a:xfrm>
          <a:off x="19494500" y="60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33</xdr:row>
      <xdr:rowOff>138447</xdr:rowOff>
    </xdr:from>
    <xdr:ext cx="313932" cy="259045"/>
    <xdr:sp macro="" textlink="">
      <xdr:nvSpPr>
        <xdr:cNvPr id="763" name="テキスト ボックス 762"/>
        <xdr:cNvSpPr txBox="1"/>
      </xdr:nvSpPr>
      <xdr:spPr>
        <a:xfrm>
          <a:off x="19388333" y="5796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66040</xdr:rowOff>
    </xdr:from>
    <xdr:to>
      <xdr:col>27</xdr:col>
      <xdr:colOff>161925</xdr:colOff>
      <xdr:row>36</xdr:row>
      <xdr:rowOff>167640</xdr:rowOff>
    </xdr:to>
    <xdr:sp macro="" textlink="">
      <xdr:nvSpPr>
        <xdr:cNvPr id="764" name="フローチャート : 判断 763"/>
        <xdr:cNvSpPr/>
      </xdr:nvSpPr>
      <xdr:spPr>
        <a:xfrm>
          <a:off x="18605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35</xdr:row>
      <xdr:rowOff>12717</xdr:rowOff>
    </xdr:from>
    <xdr:ext cx="313932" cy="259045"/>
    <xdr:sp macro="" textlink="">
      <xdr:nvSpPr>
        <xdr:cNvPr id="765" name="テキスト ボックス 764"/>
        <xdr:cNvSpPr txBox="1"/>
      </xdr:nvSpPr>
      <xdr:spPr>
        <a:xfrm>
          <a:off x="18499333" y="601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71" name="円/楕円 770"/>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95902</xdr:rowOff>
    </xdr:from>
    <xdr:ext cx="249299" cy="259045"/>
    <xdr:sp macro="" textlink="">
      <xdr:nvSpPr>
        <xdr:cNvPr id="772" name="諸支出金該当値テキスト"/>
        <xdr:cNvSpPr txBox="1"/>
      </xdr:nvSpPr>
      <xdr:spPr>
        <a:xfrm>
          <a:off x="22212300" y="64395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73" name="円/楕円 772"/>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74" name="テキスト ボックス 773"/>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75" name="円/楕円 774"/>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76" name="テキスト ボックス 775"/>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7" name="円/楕円 776"/>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8" name="テキスト ボックス 777"/>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79" name="円/楕円 778"/>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80" name="テキスト ボックス 779"/>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民生費は、医療費を無償とする年齢を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歳まで拡充した子ども医療経費や障害者自立支援事業により住民一人当たりのコストが類似団体を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30,165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円上回り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170,888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円となっている。衛生費は、病院事業会計繰出金と最終処分場整備に係る紀南環境広域施設組合負担金により住民一人当たりのコストが類似団体を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29,809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円上回り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78,850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円となっている。消防費は、隣町の消防業務を受託していることから住民一人当たりのコストが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21,185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円上回り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43,499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円となっている。教育費は、前年度をもって学校給食センター建設事業が終了したことから住民一人当たりのコストが前年度と比較して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46,637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円減少している。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和歌山県串本町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ea"/>
              <a:ea typeface="+mn-ea"/>
              <a:cs typeface="+mn-cs"/>
            </a:rPr>
            <a:t>　前年度と比較した場合、</a:t>
          </a:r>
          <a:r>
            <a:rPr kumimoji="1" lang="ja-JP" altLang="en-US" sz="1300">
              <a:solidFill>
                <a:schemeClr val="dk1"/>
              </a:solidFill>
              <a:effectLst/>
              <a:latin typeface="+mn-ea"/>
              <a:ea typeface="+mn-ea"/>
              <a:cs typeface="+mn-cs"/>
            </a:rPr>
            <a:t>衛生費、農林水産業費、土木費、消防費、教育費に係る</a:t>
          </a:r>
          <a:r>
            <a:rPr kumimoji="1" lang="ja-JP" altLang="ja-JP" sz="1300">
              <a:solidFill>
                <a:schemeClr val="dk1"/>
              </a:solidFill>
              <a:effectLst/>
              <a:latin typeface="+mn-ea"/>
              <a:ea typeface="+mn-ea"/>
              <a:cs typeface="+mn-cs"/>
            </a:rPr>
            <a:t>普通建設事業</a:t>
          </a:r>
          <a:r>
            <a:rPr kumimoji="1" lang="ja-JP" altLang="en-US" sz="1300">
              <a:solidFill>
                <a:schemeClr val="dk1"/>
              </a:solidFill>
              <a:effectLst/>
              <a:latin typeface="+mn-ea"/>
              <a:ea typeface="+mn-ea"/>
              <a:cs typeface="+mn-cs"/>
            </a:rPr>
            <a:t>が減少する一方で、</a:t>
          </a:r>
          <a:r>
            <a:rPr kumimoji="1" lang="ja-JP" altLang="ja-JP" sz="1300">
              <a:solidFill>
                <a:schemeClr val="dk1"/>
              </a:solidFill>
              <a:effectLst/>
              <a:latin typeface="+mn-ea"/>
              <a:ea typeface="+mn-ea"/>
              <a:cs typeface="+mn-cs"/>
            </a:rPr>
            <a:t>地方消費税交付金</a:t>
          </a:r>
          <a:r>
            <a:rPr kumimoji="1" lang="ja-JP" altLang="en-US" sz="1300">
              <a:solidFill>
                <a:schemeClr val="dk1"/>
              </a:solidFill>
              <a:effectLst/>
              <a:latin typeface="+mn-ea"/>
              <a:ea typeface="+mn-ea"/>
              <a:cs typeface="+mn-cs"/>
            </a:rPr>
            <a:t>、地方交付税、国庫支出金、地方債</a:t>
          </a:r>
          <a:r>
            <a:rPr kumimoji="1" lang="ja-JP" altLang="ja-JP" sz="1300">
              <a:solidFill>
                <a:schemeClr val="dk1"/>
              </a:solidFill>
              <a:effectLst/>
              <a:latin typeface="+mn-ea"/>
              <a:ea typeface="+mn-ea"/>
              <a:cs typeface="+mn-cs"/>
            </a:rPr>
            <a:t>が</a:t>
          </a:r>
          <a:r>
            <a:rPr kumimoji="1" lang="ja-JP" altLang="en-US" sz="1300">
              <a:solidFill>
                <a:schemeClr val="dk1"/>
              </a:solidFill>
              <a:effectLst/>
              <a:latin typeface="+mn-ea"/>
              <a:ea typeface="+mn-ea"/>
              <a:cs typeface="+mn-cs"/>
            </a:rPr>
            <a:t>減少したことから、</a:t>
          </a:r>
          <a:r>
            <a:rPr kumimoji="1" lang="ja-JP" altLang="ja-JP" sz="1300">
              <a:solidFill>
                <a:schemeClr val="dk1"/>
              </a:solidFill>
              <a:effectLst/>
              <a:latin typeface="+mn-ea"/>
              <a:ea typeface="+mn-ea"/>
              <a:cs typeface="+mn-cs"/>
            </a:rPr>
            <a:t>実質単年度収支は</a:t>
          </a:r>
          <a:r>
            <a:rPr kumimoji="1" lang="en-US" altLang="ja-JP" sz="1300">
              <a:solidFill>
                <a:schemeClr val="dk1"/>
              </a:solidFill>
              <a:effectLst/>
              <a:latin typeface="+mn-ea"/>
              <a:ea typeface="+mn-ea"/>
              <a:cs typeface="+mn-cs"/>
            </a:rPr>
            <a:t>118,180</a:t>
          </a:r>
          <a:r>
            <a:rPr kumimoji="1" lang="ja-JP" altLang="ja-JP" sz="1300">
              <a:solidFill>
                <a:schemeClr val="dk1"/>
              </a:solidFill>
              <a:effectLst/>
              <a:latin typeface="+mn-ea"/>
              <a:ea typeface="+mn-ea"/>
              <a:cs typeface="+mn-cs"/>
            </a:rPr>
            <a:t>千円の</a:t>
          </a:r>
          <a:r>
            <a:rPr kumimoji="1" lang="ja-JP" altLang="en-US" sz="1300">
              <a:solidFill>
                <a:schemeClr val="dk1"/>
              </a:solidFill>
              <a:effectLst/>
              <a:latin typeface="+mn-ea"/>
              <a:ea typeface="+mn-ea"/>
              <a:cs typeface="+mn-cs"/>
            </a:rPr>
            <a:t>赤字</a:t>
          </a:r>
          <a:r>
            <a:rPr kumimoji="1" lang="ja-JP" altLang="ja-JP" sz="1300">
              <a:solidFill>
                <a:schemeClr val="dk1"/>
              </a:solidFill>
              <a:effectLst/>
              <a:latin typeface="+mn-ea"/>
              <a:ea typeface="+mn-ea"/>
              <a:cs typeface="+mn-cs"/>
            </a:rPr>
            <a:t>となった。実質単年度収支については</a:t>
          </a:r>
          <a:r>
            <a:rPr kumimoji="1" lang="ja-JP" altLang="en-US"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1.93</a:t>
          </a:r>
          <a:r>
            <a:rPr kumimoji="1" lang="ja-JP" altLang="ja-JP" sz="1300">
              <a:solidFill>
                <a:schemeClr val="dk1"/>
              </a:solidFill>
              <a:effectLst/>
              <a:latin typeface="+mn-ea"/>
              <a:ea typeface="+mn-ea"/>
              <a:cs typeface="+mn-cs"/>
            </a:rPr>
            <a:t>％となっている。財政調整基金残高は当年度予算に係る財源不足分の繰入を行う一方で、前年度実質収支額の</a:t>
          </a:r>
          <a:r>
            <a:rPr kumimoji="1" lang="en-US" altLang="ja-JP" sz="1300">
              <a:solidFill>
                <a:schemeClr val="dk1"/>
              </a:solidFill>
              <a:effectLst/>
              <a:latin typeface="+mn-ea"/>
              <a:ea typeface="+mn-ea"/>
              <a:cs typeface="+mn-cs"/>
            </a:rPr>
            <a:t>1/2</a:t>
          </a:r>
          <a:r>
            <a:rPr kumimoji="1" lang="ja-JP" altLang="ja-JP" sz="1300">
              <a:solidFill>
                <a:schemeClr val="dk1"/>
              </a:solidFill>
              <a:effectLst/>
              <a:latin typeface="+mn-ea"/>
              <a:ea typeface="+mn-ea"/>
              <a:cs typeface="+mn-cs"/>
            </a:rPr>
            <a:t>を積立てたことから</a:t>
          </a:r>
          <a:r>
            <a:rPr kumimoji="1" lang="en-US" altLang="ja-JP" sz="1300">
              <a:solidFill>
                <a:schemeClr val="dk1"/>
              </a:solidFill>
              <a:effectLst/>
              <a:latin typeface="+mn-ea"/>
              <a:ea typeface="+mn-ea"/>
              <a:cs typeface="+mn-cs"/>
            </a:rPr>
            <a:t>135,681</a:t>
          </a:r>
          <a:r>
            <a:rPr kumimoji="1" lang="ja-JP" altLang="ja-JP" sz="1300">
              <a:solidFill>
                <a:schemeClr val="dk1"/>
              </a:solidFill>
              <a:effectLst/>
              <a:latin typeface="+mn-ea"/>
              <a:ea typeface="+mn-ea"/>
              <a:cs typeface="+mn-cs"/>
            </a:rPr>
            <a:t>千円</a:t>
          </a:r>
          <a:r>
            <a:rPr kumimoji="1" lang="ja-JP" altLang="en-US" sz="1300">
              <a:solidFill>
                <a:schemeClr val="dk1"/>
              </a:solidFill>
              <a:effectLst/>
              <a:latin typeface="+mn-ea"/>
              <a:ea typeface="+mn-ea"/>
              <a:cs typeface="+mn-cs"/>
            </a:rPr>
            <a:t>減少</a:t>
          </a:r>
          <a:r>
            <a:rPr kumimoji="1" lang="ja-JP" altLang="ja-JP" sz="1300">
              <a:solidFill>
                <a:schemeClr val="dk1"/>
              </a:solidFill>
              <a:effectLst/>
              <a:latin typeface="+mn-ea"/>
              <a:ea typeface="+mn-ea"/>
              <a:cs typeface="+mn-cs"/>
            </a:rPr>
            <a:t>している。</a:t>
          </a:r>
          <a:r>
            <a:rPr kumimoji="1" lang="ja-JP" altLang="en-US" sz="1300">
              <a:solidFill>
                <a:schemeClr val="dk1"/>
              </a:solidFill>
              <a:effectLst/>
              <a:latin typeface="+mn-ea"/>
              <a:ea typeface="+mn-ea"/>
              <a:cs typeface="+mn-cs"/>
            </a:rPr>
            <a:t>同基金の取り崩しに頼ることのない適正な予算管理と財政運営</a:t>
          </a:r>
          <a:r>
            <a:rPr kumimoji="1" lang="ja-JP" altLang="ja-JP" sz="1300">
              <a:solidFill>
                <a:schemeClr val="dk1"/>
              </a:solidFill>
              <a:effectLst/>
              <a:latin typeface="+mn-ea"/>
              <a:ea typeface="+mn-ea"/>
              <a:cs typeface="+mn-cs"/>
            </a:rPr>
            <a:t>に努めていく。</a:t>
          </a:r>
          <a:endParaRPr lang="ja-JP" altLang="ja-JP" sz="13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和歌山県串本町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水道事業特別会計において</a:t>
          </a:r>
          <a:r>
            <a:rPr kumimoji="1" lang="en-US" altLang="ja-JP" sz="1400">
              <a:latin typeface="ＭＳ ゴシック" pitchFamily="49" charset="-128"/>
              <a:ea typeface="ＭＳ ゴシック" pitchFamily="49" charset="-128"/>
            </a:rPr>
            <a:t>828,733</a:t>
          </a:r>
          <a:r>
            <a:rPr kumimoji="1" lang="ja-JP" altLang="en-US" sz="1400">
              <a:latin typeface="ＭＳ ゴシック" pitchFamily="49" charset="-128"/>
              <a:ea typeface="ＭＳ ゴシック" pitchFamily="49" charset="-128"/>
            </a:rPr>
            <a:t>千円（前年度比</a:t>
          </a:r>
          <a:r>
            <a:rPr kumimoji="1" lang="en-US" altLang="ja-JP" sz="1400">
              <a:latin typeface="ＭＳ ゴシック" pitchFamily="49" charset="-128"/>
              <a:ea typeface="ＭＳ ゴシック" pitchFamily="49" charset="-128"/>
            </a:rPr>
            <a:t>14,980</a:t>
          </a:r>
          <a:r>
            <a:rPr kumimoji="1" lang="ja-JP" altLang="en-US" sz="1400">
              <a:latin typeface="ＭＳ ゴシック" pitchFamily="49" charset="-128"/>
              <a:ea typeface="ＭＳ ゴシック" pitchFamily="49" charset="-128"/>
            </a:rPr>
            <a:t>千円</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増）の剰余金を確保しており、前年度まで赤字会計であった国民健康保険事業特別会計が</a:t>
          </a:r>
          <a:r>
            <a:rPr kumimoji="1" lang="en-US" altLang="ja-JP" sz="1400">
              <a:latin typeface="ＭＳ ゴシック" pitchFamily="49" charset="-128"/>
              <a:ea typeface="ＭＳ ゴシック" pitchFamily="49" charset="-128"/>
            </a:rPr>
            <a:t>73,925</a:t>
          </a:r>
          <a:r>
            <a:rPr kumimoji="1" lang="ja-JP" altLang="en-US" sz="1400">
              <a:latin typeface="ＭＳ ゴシック" pitchFamily="49" charset="-128"/>
              <a:ea typeface="ＭＳ ゴシック" pitchFamily="49" charset="-128"/>
            </a:rPr>
            <a:t>千円の黒字に転換している。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唯一、赤字経営となった病院事業会計においては</a:t>
          </a:r>
          <a:r>
            <a:rPr kumimoji="1" lang="en-US" altLang="ja-JP" sz="1400">
              <a:latin typeface="ＭＳ ゴシック" pitchFamily="49" charset="-128"/>
              <a:ea typeface="ＭＳ ゴシック" pitchFamily="49" charset="-128"/>
            </a:rPr>
            <a:t>103,456</a:t>
          </a:r>
          <a:r>
            <a:rPr kumimoji="1" lang="ja-JP" altLang="en-US" sz="1400">
              <a:latin typeface="ＭＳ ゴシック" pitchFamily="49" charset="-128"/>
              <a:ea typeface="ＭＳ ゴシック" pitchFamily="49" charset="-128"/>
            </a:rPr>
            <a:t>千円の資金不足となっており、病床稼働率を向上させ高度な手術に取り組み、検査、リハビリなど医療の充実と診療体制の見直しに取り組み経費削減に努めることで資金不足の解消をはかる。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10130355</v>
      </c>
      <c r="BO4" s="381"/>
      <c r="BP4" s="381"/>
      <c r="BQ4" s="381"/>
      <c r="BR4" s="381"/>
      <c r="BS4" s="381"/>
      <c r="BT4" s="381"/>
      <c r="BU4" s="382"/>
      <c r="BV4" s="380">
        <v>11686055</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4</v>
      </c>
      <c r="CU4" s="387"/>
      <c r="CV4" s="387"/>
      <c r="CW4" s="387"/>
      <c r="CX4" s="387"/>
      <c r="CY4" s="387"/>
      <c r="CZ4" s="387"/>
      <c r="DA4" s="388"/>
      <c r="DB4" s="386">
        <v>3.7</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9780387</v>
      </c>
      <c r="BO5" s="418"/>
      <c r="BP5" s="418"/>
      <c r="BQ5" s="418"/>
      <c r="BR5" s="418"/>
      <c r="BS5" s="418"/>
      <c r="BT5" s="418"/>
      <c r="BU5" s="419"/>
      <c r="BV5" s="417">
        <v>11380618</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90</v>
      </c>
      <c r="CU5" s="415"/>
      <c r="CV5" s="415"/>
      <c r="CW5" s="415"/>
      <c r="CX5" s="415"/>
      <c r="CY5" s="415"/>
      <c r="CZ5" s="415"/>
      <c r="DA5" s="416"/>
      <c r="DB5" s="414">
        <v>87.5</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349968</v>
      </c>
      <c r="BO6" s="418"/>
      <c r="BP6" s="418"/>
      <c r="BQ6" s="418"/>
      <c r="BR6" s="418"/>
      <c r="BS6" s="418"/>
      <c r="BT6" s="418"/>
      <c r="BU6" s="419"/>
      <c r="BV6" s="417">
        <v>305437</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94</v>
      </c>
      <c r="CU6" s="455"/>
      <c r="CV6" s="455"/>
      <c r="CW6" s="455"/>
      <c r="CX6" s="455"/>
      <c r="CY6" s="455"/>
      <c r="CZ6" s="455"/>
      <c r="DA6" s="456"/>
      <c r="DB6" s="454">
        <v>92.4</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106045</v>
      </c>
      <c r="BO7" s="418"/>
      <c r="BP7" s="418"/>
      <c r="BQ7" s="418"/>
      <c r="BR7" s="418"/>
      <c r="BS7" s="418"/>
      <c r="BT7" s="418"/>
      <c r="BU7" s="419"/>
      <c r="BV7" s="417">
        <v>79015</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6119623</v>
      </c>
      <c r="CU7" s="418"/>
      <c r="CV7" s="418"/>
      <c r="CW7" s="418"/>
      <c r="CX7" s="418"/>
      <c r="CY7" s="418"/>
      <c r="CZ7" s="418"/>
      <c r="DA7" s="419"/>
      <c r="DB7" s="417">
        <v>6201914</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243923</v>
      </c>
      <c r="BO8" s="418"/>
      <c r="BP8" s="418"/>
      <c r="BQ8" s="418"/>
      <c r="BR8" s="418"/>
      <c r="BS8" s="418"/>
      <c r="BT8" s="418"/>
      <c r="BU8" s="419"/>
      <c r="BV8" s="417">
        <v>226422</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0.28000000000000003</v>
      </c>
      <c r="CU8" s="458"/>
      <c r="CV8" s="458"/>
      <c r="CW8" s="458"/>
      <c r="CX8" s="458"/>
      <c r="CY8" s="458"/>
      <c r="CZ8" s="458"/>
      <c r="DA8" s="459"/>
      <c r="DB8" s="457">
        <v>0.28000000000000003</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16558</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17501</v>
      </c>
      <c r="BO9" s="418"/>
      <c r="BP9" s="418"/>
      <c r="BQ9" s="418"/>
      <c r="BR9" s="418"/>
      <c r="BS9" s="418"/>
      <c r="BT9" s="418"/>
      <c r="BU9" s="419"/>
      <c r="BV9" s="417">
        <v>48550</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16.399999999999999</v>
      </c>
      <c r="CU9" s="415"/>
      <c r="CV9" s="415"/>
      <c r="CW9" s="415"/>
      <c r="CX9" s="415"/>
      <c r="CY9" s="415"/>
      <c r="CZ9" s="415"/>
      <c r="DA9" s="416"/>
      <c r="DB9" s="414">
        <v>15.8</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18249</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110737</v>
      </c>
      <c r="BO10" s="418"/>
      <c r="BP10" s="418"/>
      <c r="BQ10" s="418"/>
      <c r="BR10" s="418"/>
      <c r="BS10" s="418"/>
      <c r="BT10" s="418"/>
      <c r="BU10" s="419"/>
      <c r="BV10" s="417">
        <v>86856</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c r="A12" s="140"/>
      <c r="B12" s="477" t="s">
        <v>115</v>
      </c>
      <c r="C12" s="478"/>
      <c r="D12" s="478"/>
      <c r="E12" s="478"/>
      <c r="F12" s="478"/>
      <c r="G12" s="478"/>
      <c r="H12" s="478"/>
      <c r="I12" s="478"/>
      <c r="J12" s="478"/>
      <c r="K12" s="479"/>
      <c r="L12" s="486" t="s">
        <v>116</v>
      </c>
      <c r="M12" s="487"/>
      <c r="N12" s="487"/>
      <c r="O12" s="487"/>
      <c r="P12" s="487"/>
      <c r="Q12" s="488"/>
      <c r="R12" s="489">
        <v>17008</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v>246418</v>
      </c>
      <c r="BO12" s="418"/>
      <c r="BP12" s="418"/>
      <c r="BQ12" s="418"/>
      <c r="BR12" s="418"/>
      <c r="BS12" s="418"/>
      <c r="BT12" s="418"/>
      <c r="BU12" s="419"/>
      <c r="BV12" s="417">
        <v>86560</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123</v>
      </c>
      <c r="CU12" s="458"/>
      <c r="CV12" s="458"/>
      <c r="CW12" s="458"/>
      <c r="CX12" s="458"/>
      <c r="CY12" s="458"/>
      <c r="CZ12" s="458"/>
      <c r="DA12" s="459"/>
      <c r="DB12" s="457" t="s">
        <v>123</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124</v>
      </c>
      <c r="N13" s="506"/>
      <c r="O13" s="506"/>
      <c r="P13" s="506"/>
      <c r="Q13" s="507"/>
      <c r="R13" s="498">
        <v>16951</v>
      </c>
      <c r="S13" s="499"/>
      <c r="T13" s="499"/>
      <c r="U13" s="499"/>
      <c r="V13" s="500"/>
      <c r="W13" s="433" t="s">
        <v>125</v>
      </c>
      <c r="X13" s="434"/>
      <c r="Y13" s="434"/>
      <c r="Z13" s="434"/>
      <c r="AA13" s="434"/>
      <c r="AB13" s="424"/>
      <c r="AC13" s="468">
        <v>588</v>
      </c>
      <c r="AD13" s="469"/>
      <c r="AE13" s="469"/>
      <c r="AF13" s="469"/>
      <c r="AG13" s="508"/>
      <c r="AH13" s="468">
        <v>602</v>
      </c>
      <c r="AI13" s="469"/>
      <c r="AJ13" s="469"/>
      <c r="AK13" s="469"/>
      <c r="AL13" s="470"/>
      <c r="AM13" s="446" t="s">
        <v>126</v>
      </c>
      <c r="AN13" s="447"/>
      <c r="AO13" s="447"/>
      <c r="AP13" s="447"/>
      <c r="AQ13" s="447"/>
      <c r="AR13" s="447"/>
      <c r="AS13" s="447"/>
      <c r="AT13" s="448"/>
      <c r="AU13" s="449" t="s">
        <v>120</v>
      </c>
      <c r="AV13" s="450"/>
      <c r="AW13" s="450"/>
      <c r="AX13" s="450"/>
      <c r="AY13" s="451" t="s">
        <v>127</v>
      </c>
      <c r="AZ13" s="452"/>
      <c r="BA13" s="452"/>
      <c r="BB13" s="452"/>
      <c r="BC13" s="452"/>
      <c r="BD13" s="452"/>
      <c r="BE13" s="452"/>
      <c r="BF13" s="452"/>
      <c r="BG13" s="452"/>
      <c r="BH13" s="452"/>
      <c r="BI13" s="452"/>
      <c r="BJ13" s="452"/>
      <c r="BK13" s="452"/>
      <c r="BL13" s="452"/>
      <c r="BM13" s="453"/>
      <c r="BN13" s="417">
        <v>-118180</v>
      </c>
      <c r="BO13" s="418"/>
      <c r="BP13" s="418"/>
      <c r="BQ13" s="418"/>
      <c r="BR13" s="418"/>
      <c r="BS13" s="418"/>
      <c r="BT13" s="418"/>
      <c r="BU13" s="419"/>
      <c r="BV13" s="417">
        <v>48846</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8</v>
      </c>
      <c r="CU13" s="415"/>
      <c r="CV13" s="415"/>
      <c r="CW13" s="415"/>
      <c r="CX13" s="415"/>
      <c r="CY13" s="415"/>
      <c r="CZ13" s="415"/>
      <c r="DA13" s="416"/>
      <c r="DB13" s="414">
        <v>7.9</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17323</v>
      </c>
      <c r="S14" s="499"/>
      <c r="T14" s="499"/>
      <c r="U14" s="499"/>
      <c r="V14" s="500"/>
      <c r="W14" s="407"/>
      <c r="X14" s="408"/>
      <c r="Y14" s="408"/>
      <c r="Z14" s="408"/>
      <c r="AA14" s="408"/>
      <c r="AB14" s="397"/>
      <c r="AC14" s="501">
        <v>8.8000000000000007</v>
      </c>
      <c r="AD14" s="502"/>
      <c r="AE14" s="502"/>
      <c r="AF14" s="502"/>
      <c r="AG14" s="503"/>
      <c r="AH14" s="501">
        <v>8.6999999999999993</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72.400000000000006</v>
      </c>
      <c r="CU14" s="513"/>
      <c r="CV14" s="513"/>
      <c r="CW14" s="513"/>
      <c r="CX14" s="513"/>
      <c r="CY14" s="513"/>
      <c r="CZ14" s="513"/>
      <c r="DA14" s="514"/>
      <c r="DB14" s="512">
        <v>78</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124</v>
      </c>
      <c r="N15" s="506"/>
      <c r="O15" s="506"/>
      <c r="P15" s="506"/>
      <c r="Q15" s="507"/>
      <c r="R15" s="498">
        <v>17263</v>
      </c>
      <c r="S15" s="499"/>
      <c r="T15" s="499"/>
      <c r="U15" s="499"/>
      <c r="V15" s="500"/>
      <c r="W15" s="433" t="s">
        <v>131</v>
      </c>
      <c r="X15" s="434"/>
      <c r="Y15" s="434"/>
      <c r="Z15" s="434"/>
      <c r="AA15" s="434"/>
      <c r="AB15" s="424"/>
      <c r="AC15" s="468">
        <v>826</v>
      </c>
      <c r="AD15" s="469"/>
      <c r="AE15" s="469"/>
      <c r="AF15" s="469"/>
      <c r="AG15" s="508"/>
      <c r="AH15" s="468">
        <v>883</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1402479</v>
      </c>
      <c r="BO15" s="381"/>
      <c r="BP15" s="381"/>
      <c r="BQ15" s="381"/>
      <c r="BR15" s="381"/>
      <c r="BS15" s="381"/>
      <c r="BT15" s="381"/>
      <c r="BU15" s="382"/>
      <c r="BV15" s="380">
        <v>1407901</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12.3</v>
      </c>
      <c r="AD16" s="502"/>
      <c r="AE16" s="502"/>
      <c r="AF16" s="502"/>
      <c r="AG16" s="503"/>
      <c r="AH16" s="501">
        <v>12.8</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5200891</v>
      </c>
      <c r="BO16" s="418"/>
      <c r="BP16" s="418"/>
      <c r="BQ16" s="418"/>
      <c r="BR16" s="418"/>
      <c r="BS16" s="418"/>
      <c r="BT16" s="418"/>
      <c r="BU16" s="419"/>
      <c r="BV16" s="417">
        <v>5109717</v>
      </c>
      <c r="BW16" s="418"/>
      <c r="BX16" s="418"/>
      <c r="BY16" s="418"/>
      <c r="BZ16" s="418"/>
      <c r="CA16" s="418"/>
      <c r="CB16" s="418"/>
      <c r="CC16" s="419"/>
      <c r="CD16" s="154"/>
      <c r="CE16" s="524" t="s">
        <v>137</v>
      </c>
      <c r="CF16" s="524"/>
      <c r="CG16" s="524"/>
      <c r="CH16" s="524"/>
      <c r="CI16" s="524"/>
      <c r="CJ16" s="524"/>
      <c r="CK16" s="524"/>
      <c r="CL16" s="524"/>
      <c r="CM16" s="524"/>
      <c r="CN16" s="524"/>
      <c r="CO16" s="524"/>
      <c r="CP16" s="524"/>
      <c r="CQ16" s="524"/>
      <c r="CR16" s="524"/>
      <c r="CS16" s="525"/>
      <c r="CT16" s="414">
        <v>6.7</v>
      </c>
      <c r="CU16" s="415"/>
      <c r="CV16" s="415"/>
      <c r="CW16" s="415"/>
      <c r="CX16" s="415"/>
      <c r="CY16" s="415"/>
      <c r="CZ16" s="415"/>
      <c r="DA16" s="416"/>
      <c r="DB16" s="414" t="s">
        <v>123</v>
      </c>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138</v>
      </c>
      <c r="N17" s="522"/>
      <c r="O17" s="522"/>
      <c r="P17" s="522"/>
      <c r="Q17" s="523"/>
      <c r="R17" s="518" t="s">
        <v>135</v>
      </c>
      <c r="S17" s="519"/>
      <c r="T17" s="519"/>
      <c r="U17" s="519"/>
      <c r="V17" s="520"/>
      <c r="W17" s="433" t="s">
        <v>139</v>
      </c>
      <c r="X17" s="434"/>
      <c r="Y17" s="434"/>
      <c r="Z17" s="434"/>
      <c r="AA17" s="434"/>
      <c r="AB17" s="424"/>
      <c r="AC17" s="468">
        <v>5282</v>
      </c>
      <c r="AD17" s="469"/>
      <c r="AE17" s="469"/>
      <c r="AF17" s="469"/>
      <c r="AG17" s="508"/>
      <c r="AH17" s="468">
        <v>5432</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1764741</v>
      </c>
      <c r="BO17" s="418"/>
      <c r="BP17" s="418"/>
      <c r="BQ17" s="418"/>
      <c r="BR17" s="418"/>
      <c r="BS17" s="418"/>
      <c r="BT17" s="418"/>
      <c r="BU17" s="419"/>
      <c r="BV17" s="417">
        <v>1769457</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141</v>
      </c>
      <c r="C18" s="460"/>
      <c r="D18" s="460"/>
      <c r="E18" s="529"/>
      <c r="F18" s="529"/>
      <c r="G18" s="529"/>
      <c r="H18" s="529"/>
      <c r="I18" s="529"/>
      <c r="J18" s="529"/>
      <c r="K18" s="529"/>
      <c r="L18" s="530">
        <v>135.66999999999999</v>
      </c>
      <c r="M18" s="530"/>
      <c r="N18" s="530"/>
      <c r="O18" s="530"/>
      <c r="P18" s="530"/>
      <c r="Q18" s="530"/>
      <c r="R18" s="531"/>
      <c r="S18" s="531"/>
      <c r="T18" s="531"/>
      <c r="U18" s="531"/>
      <c r="V18" s="532"/>
      <c r="W18" s="435"/>
      <c r="X18" s="436"/>
      <c r="Y18" s="436"/>
      <c r="Z18" s="436"/>
      <c r="AA18" s="436"/>
      <c r="AB18" s="427"/>
      <c r="AC18" s="533">
        <v>78.900000000000006</v>
      </c>
      <c r="AD18" s="534"/>
      <c r="AE18" s="534"/>
      <c r="AF18" s="534"/>
      <c r="AG18" s="535"/>
      <c r="AH18" s="533">
        <v>78.5</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5557215</v>
      </c>
      <c r="BO18" s="418"/>
      <c r="BP18" s="418"/>
      <c r="BQ18" s="418"/>
      <c r="BR18" s="418"/>
      <c r="BS18" s="418"/>
      <c r="BT18" s="418"/>
      <c r="BU18" s="419"/>
      <c r="BV18" s="417">
        <v>5538234</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143</v>
      </c>
      <c r="C19" s="460"/>
      <c r="D19" s="460"/>
      <c r="E19" s="529"/>
      <c r="F19" s="529"/>
      <c r="G19" s="529"/>
      <c r="H19" s="529"/>
      <c r="I19" s="529"/>
      <c r="J19" s="529"/>
      <c r="K19" s="529"/>
      <c r="L19" s="537">
        <v>122</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7399330</v>
      </c>
      <c r="BO19" s="418"/>
      <c r="BP19" s="418"/>
      <c r="BQ19" s="418"/>
      <c r="BR19" s="418"/>
      <c r="BS19" s="418"/>
      <c r="BT19" s="418"/>
      <c r="BU19" s="419"/>
      <c r="BV19" s="417">
        <v>7560619</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145</v>
      </c>
      <c r="C20" s="460"/>
      <c r="D20" s="460"/>
      <c r="E20" s="529"/>
      <c r="F20" s="529"/>
      <c r="G20" s="529"/>
      <c r="H20" s="529"/>
      <c r="I20" s="529"/>
      <c r="J20" s="529"/>
      <c r="K20" s="529"/>
      <c r="L20" s="537">
        <v>7797</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13103342</v>
      </c>
      <c r="BO23" s="418"/>
      <c r="BP23" s="418"/>
      <c r="BQ23" s="418"/>
      <c r="BR23" s="418"/>
      <c r="BS23" s="418"/>
      <c r="BT23" s="418"/>
      <c r="BU23" s="419"/>
      <c r="BV23" s="417">
        <v>13462773</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154</v>
      </c>
      <c r="F24" s="447"/>
      <c r="G24" s="447"/>
      <c r="H24" s="447"/>
      <c r="I24" s="447"/>
      <c r="J24" s="447"/>
      <c r="K24" s="448"/>
      <c r="L24" s="468">
        <v>1</v>
      </c>
      <c r="M24" s="469"/>
      <c r="N24" s="469"/>
      <c r="O24" s="469"/>
      <c r="P24" s="508"/>
      <c r="Q24" s="468">
        <v>6640</v>
      </c>
      <c r="R24" s="469"/>
      <c r="S24" s="469"/>
      <c r="T24" s="469"/>
      <c r="U24" s="469"/>
      <c r="V24" s="508"/>
      <c r="W24" s="563"/>
      <c r="X24" s="551"/>
      <c r="Y24" s="552"/>
      <c r="Z24" s="467" t="s">
        <v>155</v>
      </c>
      <c r="AA24" s="447"/>
      <c r="AB24" s="447"/>
      <c r="AC24" s="447"/>
      <c r="AD24" s="447"/>
      <c r="AE24" s="447"/>
      <c r="AF24" s="447"/>
      <c r="AG24" s="448"/>
      <c r="AH24" s="468">
        <v>222</v>
      </c>
      <c r="AI24" s="469"/>
      <c r="AJ24" s="469"/>
      <c r="AK24" s="469"/>
      <c r="AL24" s="508"/>
      <c r="AM24" s="468">
        <v>632034</v>
      </c>
      <c r="AN24" s="469"/>
      <c r="AO24" s="469"/>
      <c r="AP24" s="469"/>
      <c r="AQ24" s="469"/>
      <c r="AR24" s="508"/>
      <c r="AS24" s="468">
        <v>2847</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9997797</v>
      </c>
      <c r="BO24" s="418"/>
      <c r="BP24" s="418"/>
      <c r="BQ24" s="418"/>
      <c r="BR24" s="418"/>
      <c r="BS24" s="418"/>
      <c r="BT24" s="418"/>
      <c r="BU24" s="419"/>
      <c r="BV24" s="417">
        <v>10109177</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157</v>
      </c>
      <c r="F25" s="447"/>
      <c r="G25" s="447"/>
      <c r="H25" s="447"/>
      <c r="I25" s="447"/>
      <c r="J25" s="447"/>
      <c r="K25" s="448"/>
      <c r="L25" s="468">
        <v>1</v>
      </c>
      <c r="M25" s="469"/>
      <c r="N25" s="469"/>
      <c r="O25" s="469"/>
      <c r="P25" s="508"/>
      <c r="Q25" s="468">
        <v>5600</v>
      </c>
      <c r="R25" s="469"/>
      <c r="S25" s="469"/>
      <c r="T25" s="469"/>
      <c r="U25" s="469"/>
      <c r="V25" s="508"/>
      <c r="W25" s="563"/>
      <c r="X25" s="551"/>
      <c r="Y25" s="552"/>
      <c r="Z25" s="467" t="s">
        <v>158</v>
      </c>
      <c r="AA25" s="447"/>
      <c r="AB25" s="447"/>
      <c r="AC25" s="447"/>
      <c r="AD25" s="447"/>
      <c r="AE25" s="447"/>
      <c r="AF25" s="447"/>
      <c r="AG25" s="448"/>
      <c r="AH25" s="468">
        <v>64</v>
      </c>
      <c r="AI25" s="469"/>
      <c r="AJ25" s="469"/>
      <c r="AK25" s="469"/>
      <c r="AL25" s="508"/>
      <c r="AM25" s="468">
        <v>169152</v>
      </c>
      <c r="AN25" s="469"/>
      <c r="AO25" s="469"/>
      <c r="AP25" s="469"/>
      <c r="AQ25" s="469"/>
      <c r="AR25" s="508"/>
      <c r="AS25" s="468">
        <v>2643</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207413</v>
      </c>
      <c r="BO25" s="381"/>
      <c r="BP25" s="381"/>
      <c r="BQ25" s="381"/>
      <c r="BR25" s="381"/>
      <c r="BS25" s="381"/>
      <c r="BT25" s="381"/>
      <c r="BU25" s="382"/>
      <c r="BV25" s="380">
        <v>170488</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160</v>
      </c>
      <c r="F26" s="447"/>
      <c r="G26" s="447"/>
      <c r="H26" s="447"/>
      <c r="I26" s="447"/>
      <c r="J26" s="447"/>
      <c r="K26" s="448"/>
      <c r="L26" s="468">
        <v>1</v>
      </c>
      <c r="M26" s="469"/>
      <c r="N26" s="469"/>
      <c r="O26" s="469"/>
      <c r="P26" s="508"/>
      <c r="Q26" s="468">
        <v>5050</v>
      </c>
      <c r="R26" s="469"/>
      <c r="S26" s="469"/>
      <c r="T26" s="469"/>
      <c r="U26" s="469"/>
      <c r="V26" s="508"/>
      <c r="W26" s="563"/>
      <c r="X26" s="551"/>
      <c r="Y26" s="552"/>
      <c r="Z26" s="467" t="s">
        <v>161</v>
      </c>
      <c r="AA26" s="573"/>
      <c r="AB26" s="573"/>
      <c r="AC26" s="573"/>
      <c r="AD26" s="573"/>
      <c r="AE26" s="573"/>
      <c r="AF26" s="573"/>
      <c r="AG26" s="574"/>
      <c r="AH26" s="468">
        <v>6</v>
      </c>
      <c r="AI26" s="469"/>
      <c r="AJ26" s="469"/>
      <c r="AK26" s="469"/>
      <c r="AL26" s="508"/>
      <c r="AM26" s="468">
        <v>16062</v>
      </c>
      <c r="AN26" s="469"/>
      <c r="AO26" s="469"/>
      <c r="AP26" s="469"/>
      <c r="AQ26" s="469"/>
      <c r="AR26" s="508"/>
      <c r="AS26" s="468">
        <v>2677</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123</v>
      </c>
      <c r="BO26" s="418"/>
      <c r="BP26" s="418"/>
      <c r="BQ26" s="418"/>
      <c r="BR26" s="418"/>
      <c r="BS26" s="418"/>
      <c r="BT26" s="418"/>
      <c r="BU26" s="419"/>
      <c r="BV26" s="417" t="s">
        <v>123</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163</v>
      </c>
      <c r="F27" s="447"/>
      <c r="G27" s="447"/>
      <c r="H27" s="447"/>
      <c r="I27" s="447"/>
      <c r="J27" s="447"/>
      <c r="K27" s="448"/>
      <c r="L27" s="468">
        <v>1</v>
      </c>
      <c r="M27" s="469"/>
      <c r="N27" s="469"/>
      <c r="O27" s="469"/>
      <c r="P27" s="508"/>
      <c r="Q27" s="468">
        <v>2700</v>
      </c>
      <c r="R27" s="469"/>
      <c r="S27" s="469"/>
      <c r="T27" s="469"/>
      <c r="U27" s="469"/>
      <c r="V27" s="508"/>
      <c r="W27" s="563"/>
      <c r="X27" s="551"/>
      <c r="Y27" s="552"/>
      <c r="Z27" s="467" t="s">
        <v>164</v>
      </c>
      <c r="AA27" s="447"/>
      <c r="AB27" s="447"/>
      <c r="AC27" s="447"/>
      <c r="AD27" s="447"/>
      <c r="AE27" s="447"/>
      <c r="AF27" s="447"/>
      <c r="AG27" s="448"/>
      <c r="AH27" s="468">
        <v>10</v>
      </c>
      <c r="AI27" s="469"/>
      <c r="AJ27" s="469"/>
      <c r="AK27" s="469"/>
      <c r="AL27" s="508"/>
      <c r="AM27" s="468">
        <v>32713</v>
      </c>
      <c r="AN27" s="469"/>
      <c r="AO27" s="469"/>
      <c r="AP27" s="469"/>
      <c r="AQ27" s="469"/>
      <c r="AR27" s="508"/>
      <c r="AS27" s="468">
        <v>3271</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t="s">
        <v>123</v>
      </c>
      <c r="BO27" s="587"/>
      <c r="BP27" s="587"/>
      <c r="BQ27" s="587"/>
      <c r="BR27" s="587"/>
      <c r="BS27" s="587"/>
      <c r="BT27" s="587"/>
      <c r="BU27" s="588"/>
      <c r="BV27" s="586" t="s">
        <v>123</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2150</v>
      </c>
      <c r="R28" s="469"/>
      <c r="S28" s="469"/>
      <c r="T28" s="469"/>
      <c r="U28" s="469"/>
      <c r="V28" s="508"/>
      <c r="W28" s="563"/>
      <c r="X28" s="551"/>
      <c r="Y28" s="552"/>
      <c r="Z28" s="467" t="s">
        <v>167</v>
      </c>
      <c r="AA28" s="447"/>
      <c r="AB28" s="447"/>
      <c r="AC28" s="447"/>
      <c r="AD28" s="447"/>
      <c r="AE28" s="447"/>
      <c r="AF28" s="447"/>
      <c r="AG28" s="448"/>
      <c r="AH28" s="468" t="s">
        <v>123</v>
      </c>
      <c r="AI28" s="469"/>
      <c r="AJ28" s="469"/>
      <c r="AK28" s="469"/>
      <c r="AL28" s="508"/>
      <c r="AM28" s="468" t="s">
        <v>123</v>
      </c>
      <c r="AN28" s="469"/>
      <c r="AO28" s="469"/>
      <c r="AP28" s="469"/>
      <c r="AQ28" s="469"/>
      <c r="AR28" s="508"/>
      <c r="AS28" s="468" t="s">
        <v>123</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1228063</v>
      </c>
      <c r="BO28" s="381"/>
      <c r="BP28" s="381"/>
      <c r="BQ28" s="381"/>
      <c r="BR28" s="381"/>
      <c r="BS28" s="381"/>
      <c r="BT28" s="381"/>
      <c r="BU28" s="382"/>
      <c r="BV28" s="380">
        <v>1363744</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13</v>
      </c>
      <c r="M29" s="469"/>
      <c r="N29" s="469"/>
      <c r="O29" s="469"/>
      <c r="P29" s="508"/>
      <c r="Q29" s="468">
        <v>2000</v>
      </c>
      <c r="R29" s="469"/>
      <c r="S29" s="469"/>
      <c r="T29" s="469"/>
      <c r="U29" s="469"/>
      <c r="V29" s="508"/>
      <c r="W29" s="564"/>
      <c r="X29" s="565"/>
      <c r="Y29" s="566"/>
      <c r="Z29" s="467" t="s">
        <v>171</v>
      </c>
      <c r="AA29" s="447"/>
      <c r="AB29" s="447"/>
      <c r="AC29" s="447"/>
      <c r="AD29" s="447"/>
      <c r="AE29" s="447"/>
      <c r="AF29" s="447"/>
      <c r="AG29" s="448"/>
      <c r="AH29" s="468">
        <v>232</v>
      </c>
      <c r="AI29" s="469"/>
      <c r="AJ29" s="469"/>
      <c r="AK29" s="469"/>
      <c r="AL29" s="508"/>
      <c r="AM29" s="468">
        <v>664747</v>
      </c>
      <c r="AN29" s="469"/>
      <c r="AO29" s="469"/>
      <c r="AP29" s="469"/>
      <c r="AQ29" s="469"/>
      <c r="AR29" s="508"/>
      <c r="AS29" s="468">
        <v>2865</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566544</v>
      </c>
      <c r="BO29" s="418"/>
      <c r="BP29" s="418"/>
      <c r="BQ29" s="418"/>
      <c r="BR29" s="418"/>
      <c r="BS29" s="418"/>
      <c r="BT29" s="418"/>
      <c r="BU29" s="419"/>
      <c r="BV29" s="417">
        <v>530509</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95.7</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1678167</v>
      </c>
      <c r="BO30" s="587"/>
      <c r="BP30" s="587"/>
      <c r="BQ30" s="587"/>
      <c r="BR30" s="587"/>
      <c r="BS30" s="587"/>
      <c r="BT30" s="587"/>
      <c r="BU30" s="588"/>
      <c r="BV30" s="586">
        <v>1667089</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後期高齢者医療特別会計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IF('各会計、関係団体の財政状況及び健全化判断比率'!B32="","",'各会計、関係団体の財政状況及び健全化判断比率'!B32)</f>
        <v>病院事業会計</v>
      </c>
      <c r="AP34" s="599"/>
      <c r="AQ34" s="599"/>
      <c r="AR34" s="599"/>
      <c r="AS34" s="599"/>
      <c r="AT34" s="599"/>
      <c r="AU34" s="599"/>
      <c r="AV34" s="599"/>
      <c r="AW34" s="599"/>
      <c r="AX34" s="599"/>
      <c r="AY34" s="599"/>
      <c r="AZ34" s="599"/>
      <c r="BA34" s="599"/>
      <c r="BB34" s="599"/>
      <c r="BC34" s="599"/>
      <c r="BD34" s="167"/>
      <c r="BE34" s="598">
        <f>IF(BG34="","",MAX(C34:D43,U34:V43,AM34:AN43)+1)</f>
        <v>10</v>
      </c>
      <c r="BF34" s="598"/>
      <c r="BG34" s="599" t="str">
        <f>IF('各会計、関係団体の財政状況及び健全化判断比率'!B35="","",'各会計、関係団体の財政状況及び健全化判断比率'!B35)</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11</v>
      </c>
      <c r="BX34" s="598"/>
      <c r="BY34" s="599" t="str">
        <f>IF('各会計、関係団体の財政状況及び健全化判断比率'!B68="","",'各会計、関係団体の財政状況及び健全化判断比率'!B68)</f>
        <v>和歌山県市町村総合事務組合</v>
      </c>
      <c r="BZ34" s="599"/>
      <c r="CA34" s="599"/>
      <c r="CB34" s="599"/>
      <c r="CC34" s="599"/>
      <c r="CD34" s="599"/>
      <c r="CE34" s="599"/>
      <c r="CF34" s="599"/>
      <c r="CG34" s="599"/>
      <c r="CH34" s="599"/>
      <c r="CI34" s="599"/>
      <c r="CJ34" s="599"/>
      <c r="CK34" s="599"/>
      <c r="CL34" s="599"/>
      <c r="CM34" s="599"/>
      <c r="CN34" s="167"/>
      <c r="CO34" s="598">
        <f>IF(CQ34="","",MAX(C34:D43,U34:V43,AM34:AN43,BE34:BF43,BW34:BX43)+1)</f>
        <v>21</v>
      </c>
      <c r="CP34" s="598"/>
      <c r="CQ34" s="599" t="str">
        <f>IF('各会計、関係団体の財政状況及び健全化判断比率'!BS7="","",'各会計、関係団体の財政状況及び健全化判断比率'!BS7)</f>
        <v>串本町土地開発公社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住宅資金貸付事業特別会計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国民健康保険事業特別会計</v>
      </c>
      <c r="X35" s="599"/>
      <c r="Y35" s="599"/>
      <c r="Z35" s="599"/>
      <c r="AA35" s="599"/>
      <c r="AB35" s="599"/>
      <c r="AC35" s="599"/>
      <c r="AD35" s="599"/>
      <c r="AE35" s="599"/>
      <c r="AF35" s="599"/>
      <c r="AG35" s="599"/>
      <c r="AH35" s="599"/>
      <c r="AI35" s="599"/>
      <c r="AJ35" s="599"/>
      <c r="AK35" s="599"/>
      <c r="AL35" s="167"/>
      <c r="AM35" s="598">
        <f t="shared" ref="AM35:AM43" si="0">IF(AO35="","",AM34+1)</f>
        <v>8</v>
      </c>
      <c r="AN35" s="598"/>
      <c r="AO35" s="599" t="str">
        <f>IF('各会計、関係団体の財政状況及び健全化判断比率'!B33="","",'各会計、関係団体の財政状況及び健全化判断比率'!B33)</f>
        <v>水道事業特別会計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12</v>
      </c>
      <c r="BX35" s="598"/>
      <c r="BY35" s="599" t="str">
        <f>IF('各会計、関係団体の財政状況及び健全化判断比率'!B69="","",'各会計、関係団体の財政状況及び健全化判断比率'!B69)</f>
        <v>紀南地方老人福祉施設組合（普通会計）</v>
      </c>
      <c r="BZ35" s="599"/>
      <c r="CA35" s="599"/>
      <c r="CB35" s="599"/>
      <c r="CC35" s="599"/>
      <c r="CD35" s="599"/>
      <c r="CE35" s="599"/>
      <c r="CF35" s="599"/>
      <c r="CG35" s="599"/>
      <c r="CH35" s="599"/>
      <c r="CI35" s="599"/>
      <c r="CJ35" s="599"/>
      <c r="CK35" s="599"/>
      <c r="CL35" s="599"/>
      <c r="CM35" s="599"/>
      <c r="CN35" s="167"/>
      <c r="CO35" s="598">
        <f t="shared" ref="CO35:CO43" si="3">IF(CQ35="","",CO34+1)</f>
        <v>22</v>
      </c>
      <c r="CP35" s="598"/>
      <c r="CQ35" s="599" t="str">
        <f>IF('各会計、関係団体の財政状況及び健全化判断比率'!BS8="","",'各会計、関係団体の財政状況及び健全化判断比率'!BS8)</f>
        <v>串本町ふるさと振興公社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介護保険事業特別会計</v>
      </c>
      <c r="X36" s="599"/>
      <c r="Y36" s="599"/>
      <c r="Z36" s="599"/>
      <c r="AA36" s="599"/>
      <c r="AB36" s="599"/>
      <c r="AC36" s="599"/>
      <c r="AD36" s="599"/>
      <c r="AE36" s="599"/>
      <c r="AF36" s="599"/>
      <c r="AG36" s="599"/>
      <c r="AH36" s="599"/>
      <c r="AI36" s="599"/>
      <c r="AJ36" s="599"/>
      <c r="AK36" s="599"/>
      <c r="AL36" s="167"/>
      <c r="AM36" s="598">
        <f t="shared" si="0"/>
        <v>9</v>
      </c>
      <c r="AN36" s="598"/>
      <c r="AO36" s="599" t="str">
        <f>IF('各会計、関係団体の財政状況及び健全化判断比率'!B34="","",'各会計、関係団体の財政状況及び健全化判断比率'!B34)</f>
        <v>国民宿舎事業会計</v>
      </c>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13</v>
      </c>
      <c r="BX36" s="598"/>
      <c r="BY36" s="599" t="str">
        <f>IF('各会計、関係団体の財政状況及び健全化判断比率'!B70="","",'各会計、関係団体の財政状況及び健全化判断比率'!B70)</f>
        <v>紀南地方老人福祉施設組合（公営企業会計）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通所介護事業特別会計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14</v>
      </c>
      <c r="BX37" s="598"/>
      <c r="BY37" s="599" t="str">
        <f>IF('各会計、関係団体の財政状況及び健全化判断比率'!B71="","",'各会計、関係団体の財政状況及び健全化判断比率'!B71)</f>
        <v>串本町古座川町衛生施設事務組合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15</v>
      </c>
      <c r="BX38" s="598"/>
      <c r="BY38" s="599" t="str">
        <f>IF('各会計、関係団体の財政状況及び健全化判断比率'!B72="","",'各会計、関係団体の財政状況及び健全化判断比率'!B72)</f>
        <v>紀南学園事務組合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16</v>
      </c>
      <c r="BX39" s="598"/>
      <c r="BY39" s="599" t="str">
        <f>IF('各会計、関係団体の財政状況及び健全化判断比率'!B73="","",'各会計、関係団体の財政状況及び健全化判断比率'!B73)</f>
        <v>東牟婁郡町村新宮市老人福祉施設事務組合（普通会計）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17</v>
      </c>
      <c r="BX40" s="598"/>
      <c r="BY40" s="599" t="str">
        <f>IF('各会計、関係団体の財政状況及び健全化判断比率'!B74="","",'各会計、関係団体の財政状況及び健全化判断比率'!B74)</f>
        <v>東牟婁郡町村新宮市老人福祉施設事務組合（公営企業会計）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18</v>
      </c>
      <c r="BX41" s="598"/>
      <c r="BY41" s="599" t="str">
        <f>IF('各会計、関係団体の財政状況及び健全化判断比率'!B75="","",'各会計、関係団体の財政状況及び健全化判断比率'!B75)</f>
        <v>紀南地方児童福祉施設組合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19</v>
      </c>
      <c r="BX42" s="598"/>
      <c r="BY42" s="599" t="str">
        <f>IF('各会計、関係団体の財政状況及び健全化判断比率'!B76="","",'各会計、関係団体の財政状況及び健全化判断比率'!B76)</f>
        <v>新宮周辺広域市町村圏事務組合（普通会計）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20</v>
      </c>
      <c r="BX43" s="598"/>
      <c r="BY43" s="599" t="str">
        <f>IF('各会計、関係団体の財政状況及び健全化判断比率'!B77="","",'各会計、関係団体の財政状況及び健全化判断比率'!B77)</f>
        <v>新宮周辺広域市町村圏事務組合（公営企業会計）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4" t="s">
        <v>527</v>
      </c>
      <c r="D34" s="1184"/>
      <c r="E34" s="1185"/>
      <c r="F34" s="32">
        <v>2.8</v>
      </c>
      <c r="G34" s="33">
        <v>1.48</v>
      </c>
      <c r="H34" s="33">
        <v>1</v>
      </c>
      <c r="I34" s="33">
        <v>1.28</v>
      </c>
      <c r="J34" s="34" t="s">
        <v>528</v>
      </c>
      <c r="K34" s="22"/>
      <c r="L34" s="22"/>
      <c r="M34" s="22"/>
      <c r="N34" s="22"/>
      <c r="O34" s="22"/>
      <c r="P34" s="22"/>
    </row>
    <row r="35" spans="1:16" ht="39" customHeight="1">
      <c r="A35" s="22"/>
      <c r="B35" s="35"/>
      <c r="C35" s="1178" t="s">
        <v>529</v>
      </c>
      <c r="D35" s="1179"/>
      <c r="E35" s="1180"/>
      <c r="F35" s="36">
        <v>13.61</v>
      </c>
      <c r="G35" s="37">
        <v>13.5</v>
      </c>
      <c r="H35" s="37">
        <v>14.1</v>
      </c>
      <c r="I35" s="37">
        <v>13.12</v>
      </c>
      <c r="J35" s="38">
        <v>13.54</v>
      </c>
      <c r="K35" s="22"/>
      <c r="L35" s="22"/>
      <c r="M35" s="22"/>
      <c r="N35" s="22"/>
      <c r="O35" s="22"/>
      <c r="P35" s="22"/>
    </row>
    <row r="36" spans="1:16" ht="39" customHeight="1">
      <c r="A36" s="22"/>
      <c r="B36" s="35"/>
      <c r="C36" s="1178" t="s">
        <v>530</v>
      </c>
      <c r="D36" s="1179"/>
      <c r="E36" s="1180"/>
      <c r="F36" s="36">
        <v>3.45</v>
      </c>
      <c r="G36" s="37">
        <v>3.37</v>
      </c>
      <c r="H36" s="37">
        <v>2.86</v>
      </c>
      <c r="I36" s="37">
        <v>3.56</v>
      </c>
      <c r="J36" s="38">
        <v>3.97</v>
      </c>
      <c r="K36" s="22"/>
      <c r="L36" s="22"/>
      <c r="M36" s="22"/>
      <c r="N36" s="22"/>
      <c r="O36" s="22"/>
      <c r="P36" s="22"/>
    </row>
    <row r="37" spans="1:16" ht="39" customHeight="1">
      <c r="A37" s="22"/>
      <c r="B37" s="35"/>
      <c r="C37" s="1178" t="s">
        <v>531</v>
      </c>
      <c r="D37" s="1179"/>
      <c r="E37" s="1180"/>
      <c r="F37" s="36">
        <v>1.06</v>
      </c>
      <c r="G37" s="37">
        <v>0.83</v>
      </c>
      <c r="H37" s="37">
        <v>0.94</v>
      </c>
      <c r="I37" s="37">
        <v>1.66</v>
      </c>
      <c r="J37" s="38">
        <v>1.8</v>
      </c>
      <c r="K37" s="22"/>
      <c r="L37" s="22"/>
      <c r="M37" s="22"/>
      <c r="N37" s="22"/>
      <c r="O37" s="22"/>
      <c r="P37" s="22"/>
    </row>
    <row r="38" spans="1:16" ht="39" customHeight="1">
      <c r="A38" s="22"/>
      <c r="B38" s="35"/>
      <c r="C38" s="1178" t="s">
        <v>532</v>
      </c>
      <c r="D38" s="1179"/>
      <c r="E38" s="1180"/>
      <c r="F38" s="36" t="s">
        <v>533</v>
      </c>
      <c r="G38" s="37" t="s">
        <v>534</v>
      </c>
      <c r="H38" s="37" t="s">
        <v>535</v>
      </c>
      <c r="I38" s="37" t="s">
        <v>536</v>
      </c>
      <c r="J38" s="38">
        <v>1.2</v>
      </c>
      <c r="K38" s="22"/>
      <c r="L38" s="22"/>
      <c r="M38" s="22"/>
      <c r="N38" s="22"/>
      <c r="O38" s="22"/>
      <c r="P38" s="22"/>
    </row>
    <row r="39" spans="1:16" ht="39" customHeight="1">
      <c r="A39" s="22"/>
      <c r="B39" s="35"/>
      <c r="C39" s="1178" t="s">
        <v>537</v>
      </c>
      <c r="D39" s="1179"/>
      <c r="E39" s="1180"/>
      <c r="F39" s="36">
        <v>0.12</v>
      </c>
      <c r="G39" s="37">
        <v>0.15</v>
      </c>
      <c r="H39" s="37">
        <v>0.1</v>
      </c>
      <c r="I39" s="37">
        <v>0.08</v>
      </c>
      <c r="J39" s="38">
        <v>7.0000000000000007E-2</v>
      </c>
      <c r="K39" s="22"/>
      <c r="L39" s="22"/>
      <c r="M39" s="22"/>
      <c r="N39" s="22"/>
      <c r="O39" s="22"/>
      <c r="P39" s="22"/>
    </row>
    <row r="40" spans="1:16" ht="39" customHeight="1">
      <c r="A40" s="22"/>
      <c r="B40" s="35"/>
      <c r="C40" s="1178" t="s">
        <v>538</v>
      </c>
      <c r="D40" s="1179"/>
      <c r="E40" s="1180"/>
      <c r="F40" s="36">
        <v>0.01</v>
      </c>
      <c r="G40" s="37">
        <v>0.12</v>
      </c>
      <c r="H40" s="37">
        <v>0.04</v>
      </c>
      <c r="I40" s="37">
        <v>0.03</v>
      </c>
      <c r="J40" s="38">
        <v>0.03</v>
      </c>
      <c r="K40" s="22"/>
      <c r="L40" s="22"/>
      <c r="M40" s="22"/>
      <c r="N40" s="22"/>
      <c r="O40" s="22"/>
      <c r="P40" s="22"/>
    </row>
    <row r="41" spans="1:16" ht="39" customHeight="1">
      <c r="A41" s="22"/>
      <c r="B41" s="35"/>
      <c r="C41" s="1178" t="s">
        <v>539</v>
      </c>
      <c r="D41" s="1179"/>
      <c r="E41" s="1180"/>
      <c r="F41" s="36">
        <v>0.08</v>
      </c>
      <c r="G41" s="37">
        <v>0.01</v>
      </c>
      <c r="H41" s="37">
        <v>0.01</v>
      </c>
      <c r="I41" s="37">
        <v>0.01</v>
      </c>
      <c r="J41" s="38">
        <v>0.01</v>
      </c>
      <c r="K41" s="22"/>
      <c r="L41" s="22"/>
      <c r="M41" s="22"/>
      <c r="N41" s="22"/>
      <c r="O41" s="22"/>
      <c r="P41" s="22"/>
    </row>
    <row r="42" spans="1:16" ht="39" customHeight="1">
      <c r="A42" s="22"/>
      <c r="B42" s="39"/>
      <c r="C42" s="1178" t="s">
        <v>540</v>
      </c>
      <c r="D42" s="1179"/>
      <c r="E42" s="1180"/>
      <c r="F42" s="36" t="s">
        <v>481</v>
      </c>
      <c r="G42" s="37" t="s">
        <v>481</v>
      </c>
      <c r="H42" s="37" t="s">
        <v>481</v>
      </c>
      <c r="I42" s="37" t="s">
        <v>481</v>
      </c>
      <c r="J42" s="38" t="s">
        <v>481</v>
      </c>
      <c r="K42" s="22"/>
      <c r="L42" s="22"/>
      <c r="M42" s="22"/>
      <c r="N42" s="22"/>
      <c r="O42" s="22"/>
      <c r="P42" s="22"/>
    </row>
    <row r="43" spans="1:16" ht="39" customHeight="1" thickBot="1">
      <c r="A43" s="22"/>
      <c r="B43" s="40"/>
      <c r="C43" s="1181" t="s">
        <v>541</v>
      </c>
      <c r="D43" s="1182"/>
      <c r="E43" s="1183"/>
      <c r="F43" s="41">
        <v>0.28999999999999998</v>
      </c>
      <c r="G43" s="42">
        <v>0.17</v>
      </c>
      <c r="H43" s="42">
        <v>0.14000000000000001</v>
      </c>
      <c r="I43" s="42">
        <v>0.09</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4" t="s">
        <v>11</v>
      </c>
      <c r="C45" s="1195"/>
      <c r="D45" s="58"/>
      <c r="E45" s="1200" t="s">
        <v>12</v>
      </c>
      <c r="F45" s="1200"/>
      <c r="G45" s="1200"/>
      <c r="H45" s="1200"/>
      <c r="I45" s="1200"/>
      <c r="J45" s="1201"/>
      <c r="K45" s="59">
        <v>1116</v>
      </c>
      <c r="L45" s="60">
        <v>1133</v>
      </c>
      <c r="M45" s="60">
        <v>1170</v>
      </c>
      <c r="N45" s="60">
        <v>1196</v>
      </c>
      <c r="O45" s="61">
        <v>1217</v>
      </c>
      <c r="P45" s="48"/>
      <c r="Q45" s="48"/>
      <c r="R45" s="48"/>
      <c r="S45" s="48"/>
      <c r="T45" s="48"/>
      <c r="U45" s="48"/>
    </row>
    <row r="46" spans="1:21" ht="30.75" customHeight="1">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c r="A47" s="48"/>
      <c r="B47" s="1196"/>
      <c r="C47" s="1197"/>
      <c r="D47" s="62"/>
      <c r="E47" s="1188" t="s">
        <v>14</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c r="A48" s="48"/>
      <c r="B48" s="1196"/>
      <c r="C48" s="1197"/>
      <c r="D48" s="62"/>
      <c r="E48" s="1188" t="s">
        <v>15</v>
      </c>
      <c r="F48" s="1188"/>
      <c r="G48" s="1188"/>
      <c r="H48" s="1188"/>
      <c r="I48" s="1188"/>
      <c r="J48" s="1189"/>
      <c r="K48" s="63">
        <v>87</v>
      </c>
      <c r="L48" s="64">
        <v>147</v>
      </c>
      <c r="M48" s="64">
        <v>158</v>
      </c>
      <c r="N48" s="64">
        <v>168</v>
      </c>
      <c r="O48" s="65">
        <v>169</v>
      </c>
      <c r="P48" s="48"/>
      <c r="Q48" s="48"/>
      <c r="R48" s="48"/>
      <c r="S48" s="48"/>
      <c r="T48" s="48"/>
      <c r="U48" s="48"/>
    </row>
    <row r="49" spans="1:21" ht="30.75" customHeight="1">
      <c r="A49" s="48"/>
      <c r="B49" s="1196"/>
      <c r="C49" s="1197"/>
      <c r="D49" s="62"/>
      <c r="E49" s="1188" t="s">
        <v>16</v>
      </c>
      <c r="F49" s="1188"/>
      <c r="G49" s="1188"/>
      <c r="H49" s="1188"/>
      <c r="I49" s="1188"/>
      <c r="J49" s="1189"/>
      <c r="K49" s="63">
        <v>71</v>
      </c>
      <c r="L49" s="64">
        <v>77</v>
      </c>
      <c r="M49" s="64">
        <v>75</v>
      </c>
      <c r="N49" s="64">
        <v>85</v>
      </c>
      <c r="O49" s="65">
        <v>85</v>
      </c>
      <c r="P49" s="48"/>
      <c r="Q49" s="48"/>
      <c r="R49" s="48"/>
      <c r="S49" s="48"/>
      <c r="T49" s="48"/>
      <c r="U49" s="48"/>
    </row>
    <row r="50" spans="1:21" ht="30.75" customHeight="1">
      <c r="A50" s="48"/>
      <c r="B50" s="1196"/>
      <c r="C50" s="1197"/>
      <c r="D50" s="62"/>
      <c r="E50" s="1188" t="s">
        <v>17</v>
      </c>
      <c r="F50" s="1188"/>
      <c r="G50" s="1188"/>
      <c r="H50" s="1188"/>
      <c r="I50" s="1188"/>
      <c r="J50" s="1189"/>
      <c r="K50" s="63">
        <v>4</v>
      </c>
      <c r="L50" s="64">
        <v>4</v>
      </c>
      <c r="M50" s="64">
        <v>4</v>
      </c>
      <c r="N50" s="64">
        <v>2</v>
      </c>
      <c r="O50" s="65" t="s">
        <v>481</v>
      </c>
      <c r="P50" s="48"/>
      <c r="Q50" s="48"/>
      <c r="R50" s="48"/>
      <c r="S50" s="48"/>
      <c r="T50" s="48"/>
      <c r="U50" s="48"/>
    </row>
    <row r="51" spans="1:21" ht="30.75" customHeight="1">
      <c r="A51" s="48"/>
      <c r="B51" s="1198"/>
      <c r="C51" s="1199"/>
      <c r="D51" s="66"/>
      <c r="E51" s="1188" t="s">
        <v>18</v>
      </c>
      <c r="F51" s="1188"/>
      <c r="G51" s="1188"/>
      <c r="H51" s="1188"/>
      <c r="I51" s="1188"/>
      <c r="J51" s="1189"/>
      <c r="K51" s="63">
        <v>0</v>
      </c>
      <c r="L51" s="64">
        <v>0</v>
      </c>
      <c r="M51" s="64">
        <v>0</v>
      </c>
      <c r="N51" s="64">
        <v>0</v>
      </c>
      <c r="O51" s="65" t="s">
        <v>481</v>
      </c>
      <c r="P51" s="48"/>
      <c r="Q51" s="48"/>
      <c r="R51" s="48"/>
      <c r="S51" s="48"/>
      <c r="T51" s="48"/>
      <c r="U51" s="48"/>
    </row>
    <row r="52" spans="1:21" ht="30.75" customHeight="1">
      <c r="A52" s="48"/>
      <c r="B52" s="1186" t="s">
        <v>19</v>
      </c>
      <c r="C52" s="1187"/>
      <c r="D52" s="66"/>
      <c r="E52" s="1188" t="s">
        <v>20</v>
      </c>
      <c r="F52" s="1188"/>
      <c r="G52" s="1188"/>
      <c r="H52" s="1188"/>
      <c r="I52" s="1188"/>
      <c r="J52" s="1189"/>
      <c r="K52" s="63">
        <v>871</v>
      </c>
      <c r="L52" s="64">
        <v>971</v>
      </c>
      <c r="M52" s="64">
        <v>995</v>
      </c>
      <c r="N52" s="64">
        <v>1042</v>
      </c>
      <c r="O52" s="65">
        <v>1054</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407</v>
      </c>
      <c r="L53" s="69">
        <v>390</v>
      </c>
      <c r="M53" s="69">
        <v>412</v>
      </c>
      <c r="N53" s="69">
        <v>409</v>
      </c>
      <c r="O53" s="70">
        <v>417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202" t="s">
        <v>24</v>
      </c>
      <c r="C41" s="1203"/>
      <c r="D41" s="81"/>
      <c r="E41" s="1208" t="s">
        <v>25</v>
      </c>
      <c r="F41" s="1208"/>
      <c r="G41" s="1208"/>
      <c r="H41" s="1209"/>
      <c r="I41" s="82">
        <v>12180</v>
      </c>
      <c r="J41" s="83">
        <v>12483</v>
      </c>
      <c r="K41" s="83">
        <v>12496</v>
      </c>
      <c r="L41" s="83">
        <v>13463</v>
      </c>
      <c r="M41" s="84">
        <v>13103</v>
      </c>
    </row>
    <row r="42" spans="2:13" ht="27.75" customHeight="1">
      <c r="B42" s="1204"/>
      <c r="C42" s="1205"/>
      <c r="D42" s="85"/>
      <c r="E42" s="1210" t="s">
        <v>26</v>
      </c>
      <c r="F42" s="1210"/>
      <c r="G42" s="1210"/>
      <c r="H42" s="1211"/>
      <c r="I42" s="86">
        <v>6</v>
      </c>
      <c r="J42" s="87">
        <v>6</v>
      </c>
      <c r="K42" s="87">
        <v>2</v>
      </c>
      <c r="L42" s="87" t="s">
        <v>481</v>
      </c>
      <c r="M42" s="88" t="s">
        <v>481</v>
      </c>
    </row>
    <row r="43" spans="2:13" ht="27.75" customHeight="1">
      <c r="B43" s="1204"/>
      <c r="C43" s="1205"/>
      <c r="D43" s="85"/>
      <c r="E43" s="1210" t="s">
        <v>27</v>
      </c>
      <c r="F43" s="1210"/>
      <c r="G43" s="1210"/>
      <c r="H43" s="1211"/>
      <c r="I43" s="86">
        <v>1692</v>
      </c>
      <c r="J43" s="87">
        <v>1622</v>
      </c>
      <c r="K43" s="87">
        <v>1386</v>
      </c>
      <c r="L43" s="87">
        <v>1350</v>
      </c>
      <c r="M43" s="88">
        <v>1162</v>
      </c>
    </row>
    <row r="44" spans="2:13" ht="27.75" customHeight="1">
      <c r="B44" s="1204"/>
      <c r="C44" s="1205"/>
      <c r="D44" s="85"/>
      <c r="E44" s="1210" t="s">
        <v>28</v>
      </c>
      <c r="F44" s="1210"/>
      <c r="G44" s="1210"/>
      <c r="H44" s="1211"/>
      <c r="I44" s="86">
        <v>824</v>
      </c>
      <c r="J44" s="87">
        <v>1524</v>
      </c>
      <c r="K44" s="87">
        <v>1455</v>
      </c>
      <c r="L44" s="87">
        <v>1375</v>
      </c>
      <c r="M44" s="88">
        <v>1284</v>
      </c>
    </row>
    <row r="45" spans="2:13" ht="27.75" customHeight="1">
      <c r="B45" s="1204"/>
      <c r="C45" s="1205"/>
      <c r="D45" s="85"/>
      <c r="E45" s="1210" t="s">
        <v>29</v>
      </c>
      <c r="F45" s="1210"/>
      <c r="G45" s="1210"/>
      <c r="H45" s="1211"/>
      <c r="I45" s="86">
        <v>2233</v>
      </c>
      <c r="J45" s="87">
        <v>2059</v>
      </c>
      <c r="K45" s="87">
        <v>1888</v>
      </c>
      <c r="L45" s="87">
        <v>1736</v>
      </c>
      <c r="M45" s="88">
        <v>1629</v>
      </c>
    </row>
    <row r="46" spans="2:13" ht="27.75" customHeight="1">
      <c r="B46" s="1204"/>
      <c r="C46" s="1205"/>
      <c r="D46" s="89"/>
      <c r="E46" s="1210" t="s">
        <v>30</v>
      </c>
      <c r="F46" s="1210"/>
      <c r="G46" s="1210"/>
      <c r="H46" s="1211"/>
      <c r="I46" s="86" t="s">
        <v>481</v>
      </c>
      <c r="J46" s="87" t="s">
        <v>481</v>
      </c>
      <c r="K46" s="87" t="s">
        <v>481</v>
      </c>
      <c r="L46" s="87" t="s">
        <v>481</v>
      </c>
      <c r="M46" s="88" t="s">
        <v>481</v>
      </c>
    </row>
    <row r="47" spans="2:13" ht="27.75" customHeight="1">
      <c r="B47" s="1204"/>
      <c r="C47" s="1205"/>
      <c r="D47" s="90"/>
      <c r="E47" s="1212" t="s">
        <v>31</v>
      </c>
      <c r="F47" s="1213"/>
      <c r="G47" s="1213"/>
      <c r="H47" s="1214"/>
      <c r="I47" s="86" t="s">
        <v>481</v>
      </c>
      <c r="J47" s="87" t="s">
        <v>481</v>
      </c>
      <c r="K47" s="87" t="s">
        <v>481</v>
      </c>
      <c r="L47" s="87" t="s">
        <v>481</v>
      </c>
      <c r="M47" s="88" t="s">
        <v>481</v>
      </c>
    </row>
    <row r="48" spans="2:13" ht="27.75" customHeight="1">
      <c r="B48" s="1204"/>
      <c r="C48" s="1205"/>
      <c r="D48" s="85"/>
      <c r="E48" s="1210" t="s">
        <v>32</v>
      </c>
      <c r="F48" s="1210"/>
      <c r="G48" s="1210"/>
      <c r="H48" s="1211"/>
      <c r="I48" s="86" t="s">
        <v>481</v>
      </c>
      <c r="J48" s="87" t="s">
        <v>481</v>
      </c>
      <c r="K48" s="87" t="s">
        <v>481</v>
      </c>
      <c r="L48" s="87" t="s">
        <v>481</v>
      </c>
      <c r="M48" s="88" t="s">
        <v>481</v>
      </c>
    </row>
    <row r="49" spans="2:13" ht="27.75" customHeight="1">
      <c r="B49" s="1206"/>
      <c r="C49" s="1207"/>
      <c r="D49" s="85"/>
      <c r="E49" s="1210" t="s">
        <v>33</v>
      </c>
      <c r="F49" s="1210"/>
      <c r="G49" s="1210"/>
      <c r="H49" s="1211"/>
      <c r="I49" s="86" t="s">
        <v>481</v>
      </c>
      <c r="J49" s="87" t="s">
        <v>481</v>
      </c>
      <c r="K49" s="87" t="s">
        <v>481</v>
      </c>
      <c r="L49" s="87" t="s">
        <v>481</v>
      </c>
      <c r="M49" s="88" t="s">
        <v>481</v>
      </c>
    </row>
    <row r="50" spans="2:13" ht="27.75" customHeight="1">
      <c r="B50" s="1215" t="s">
        <v>34</v>
      </c>
      <c r="C50" s="1216"/>
      <c r="D50" s="91"/>
      <c r="E50" s="1210" t="s">
        <v>35</v>
      </c>
      <c r="F50" s="1210"/>
      <c r="G50" s="1210"/>
      <c r="H50" s="1211"/>
      <c r="I50" s="86">
        <v>2144</v>
      </c>
      <c r="J50" s="87">
        <v>2306</v>
      </c>
      <c r="K50" s="87">
        <v>2355</v>
      </c>
      <c r="L50" s="87">
        <v>2466</v>
      </c>
      <c r="M50" s="88">
        <v>2503</v>
      </c>
    </row>
    <row r="51" spans="2:13" ht="27.75" customHeight="1">
      <c r="B51" s="1204"/>
      <c r="C51" s="1205"/>
      <c r="D51" s="85"/>
      <c r="E51" s="1210" t="s">
        <v>36</v>
      </c>
      <c r="F51" s="1210"/>
      <c r="G51" s="1210"/>
      <c r="H51" s="1211"/>
      <c r="I51" s="86">
        <v>65</v>
      </c>
      <c r="J51" s="87">
        <v>17</v>
      </c>
      <c r="K51" s="87">
        <v>13</v>
      </c>
      <c r="L51" s="87">
        <v>10</v>
      </c>
      <c r="M51" s="88">
        <v>7</v>
      </c>
    </row>
    <row r="52" spans="2:13" ht="27.75" customHeight="1">
      <c r="B52" s="1206"/>
      <c r="C52" s="1207"/>
      <c r="D52" s="85"/>
      <c r="E52" s="1210" t="s">
        <v>37</v>
      </c>
      <c r="F52" s="1210"/>
      <c r="G52" s="1210"/>
      <c r="H52" s="1211"/>
      <c r="I52" s="86">
        <v>10448</v>
      </c>
      <c r="J52" s="87">
        <v>10978</v>
      </c>
      <c r="K52" s="87">
        <v>10907</v>
      </c>
      <c r="L52" s="87">
        <v>11420</v>
      </c>
      <c r="M52" s="88">
        <v>10997</v>
      </c>
    </row>
    <row r="53" spans="2:13" ht="27.75" customHeight="1" thickBot="1">
      <c r="B53" s="1217" t="s">
        <v>21</v>
      </c>
      <c r="C53" s="1218"/>
      <c r="D53" s="92"/>
      <c r="E53" s="1219" t="s">
        <v>38</v>
      </c>
      <c r="F53" s="1219"/>
      <c r="G53" s="1219"/>
      <c r="H53" s="1220"/>
      <c r="I53" s="93">
        <v>4279</v>
      </c>
      <c r="J53" s="94">
        <v>4394</v>
      </c>
      <c r="K53" s="94">
        <v>3953</v>
      </c>
      <c r="L53" s="94">
        <v>4027</v>
      </c>
      <c r="M53" s="95">
        <v>3671</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D25" zoomScale="70" zoomScaleNormal="70" zoomScaleSheetLayoutView="55" workbookViewId="0">
      <selection activeCell="G48" sqref="G48"/>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567</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567</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568</v>
      </c>
      <c r="C41" s="248"/>
      <c r="D41" s="248"/>
      <c r="E41" s="248"/>
      <c r="F41" s="248"/>
      <c r="G41" s="248"/>
      <c r="H41" s="248"/>
      <c r="I41" s="248"/>
      <c r="J41" s="248"/>
      <c r="K41" s="248"/>
      <c r="L41" s="248"/>
      <c r="M41" s="248"/>
      <c r="N41" s="248"/>
      <c r="O41" s="248"/>
      <c r="P41" s="249"/>
    </row>
    <row r="42" spans="2:17">
      <c r="B42" s="250"/>
      <c r="C42" s="246"/>
      <c r="D42" s="246"/>
      <c r="E42" s="246"/>
      <c r="F42" s="246"/>
      <c r="G42" s="353" t="s">
        <v>569</v>
      </c>
      <c r="I42" s="354"/>
      <c r="J42" s="354"/>
      <c r="K42" s="354"/>
      <c r="L42" s="246"/>
      <c r="M42" s="246"/>
      <c r="N42" s="246"/>
      <c r="O42" s="246"/>
    </row>
    <row r="43" spans="2:17">
      <c r="B43" s="250"/>
      <c r="C43" s="246"/>
      <c r="D43" s="246"/>
      <c r="E43" s="246"/>
      <c r="F43" s="246"/>
      <c r="G43" s="1221"/>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570</v>
      </c>
    </row>
    <row r="50" spans="1:17">
      <c r="B50" s="250"/>
      <c r="C50" s="246"/>
      <c r="D50" s="246"/>
      <c r="E50" s="246"/>
      <c r="F50" s="246"/>
      <c r="G50" s="1230"/>
      <c r="H50" s="1231"/>
      <c r="I50" s="1231"/>
      <c r="J50" s="1232"/>
      <c r="K50" s="356" t="s">
        <v>520</v>
      </c>
      <c r="L50" s="356" t="s">
        <v>521</v>
      </c>
      <c r="M50" s="356" t="s">
        <v>522</v>
      </c>
      <c r="N50" s="356" t="s">
        <v>523</v>
      </c>
      <c r="O50" s="356" t="s">
        <v>524</v>
      </c>
    </row>
    <row r="51" spans="1:17">
      <c r="B51" s="250"/>
      <c r="C51" s="246"/>
      <c r="D51" s="246"/>
      <c r="E51" s="246"/>
      <c r="F51" s="246"/>
      <c r="G51" s="1233" t="s">
        <v>571</v>
      </c>
      <c r="H51" s="1234"/>
      <c r="I51" s="1239" t="s">
        <v>572</v>
      </c>
      <c r="J51" s="1239"/>
      <c r="K51" s="1241"/>
      <c r="L51" s="1241"/>
      <c r="M51" s="1241"/>
      <c r="N51" s="1241"/>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573</v>
      </c>
      <c r="J53" s="1243"/>
      <c r="K53" s="1250"/>
      <c r="L53" s="1250"/>
      <c r="M53" s="1250"/>
      <c r="N53" s="1250"/>
      <c r="O53" s="1250"/>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574</v>
      </c>
      <c r="H55" s="1245"/>
      <c r="I55" s="1243" t="s">
        <v>572</v>
      </c>
      <c r="J55" s="1243"/>
      <c r="K55" s="1241"/>
      <c r="L55" s="1241"/>
      <c r="M55" s="1241"/>
      <c r="N55" s="1241"/>
      <c r="O55" s="1241"/>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2" t="s">
        <v>575</v>
      </c>
      <c r="J57" s="1252"/>
      <c r="K57" s="1250"/>
      <c r="L57" s="1250"/>
      <c r="M57" s="1250"/>
      <c r="N57" s="1250"/>
      <c r="O57" s="1250"/>
      <c r="P57" s="359"/>
      <c r="Q57" s="358"/>
    </row>
    <row r="58" spans="1:17" s="357" customFormat="1">
      <c r="A58" s="245"/>
      <c r="B58" s="358"/>
      <c r="C58" s="354"/>
      <c r="D58" s="354"/>
      <c r="E58" s="354"/>
      <c r="F58" s="354"/>
      <c r="G58" s="1248"/>
      <c r="H58" s="1249"/>
      <c r="I58" s="1252"/>
      <c r="J58" s="1252"/>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576</v>
      </c>
      <c r="C63" s="246"/>
      <c r="D63" s="246"/>
      <c r="E63" s="246"/>
      <c r="F63" s="246"/>
      <c r="G63" s="246"/>
      <c r="H63" s="246"/>
      <c r="I63" s="246"/>
      <c r="J63" s="246"/>
      <c r="K63" s="246"/>
      <c r="L63" s="246"/>
      <c r="M63" s="246"/>
      <c r="N63" s="246"/>
      <c r="O63" s="246"/>
    </row>
    <row r="64" spans="1:17">
      <c r="B64" s="250"/>
      <c r="C64" s="246"/>
      <c r="D64" s="246"/>
      <c r="E64" s="246"/>
      <c r="F64" s="246"/>
      <c r="G64" s="353" t="s">
        <v>569</v>
      </c>
      <c r="I64" s="354"/>
      <c r="J64" s="354"/>
      <c r="K64" s="354"/>
      <c r="L64" s="246"/>
      <c r="M64" s="246"/>
      <c r="N64" s="246"/>
      <c r="O64" s="246"/>
    </row>
    <row r="65" spans="2:30">
      <c r="B65" s="250"/>
      <c r="C65" s="246"/>
      <c r="D65" s="246"/>
      <c r="E65" s="246"/>
      <c r="F65" s="246"/>
      <c r="G65" s="1221" t="s">
        <v>577</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578</v>
      </c>
      <c r="I71" s="370"/>
      <c r="J71" s="366"/>
      <c r="K71" s="366"/>
      <c r="L71" s="367"/>
      <c r="M71" s="366"/>
      <c r="N71" s="367"/>
      <c r="O71" s="368"/>
    </row>
    <row r="72" spans="2:30">
      <c r="B72" s="250"/>
      <c r="C72" s="246"/>
      <c r="D72" s="246"/>
      <c r="E72" s="246"/>
      <c r="F72" s="246"/>
      <c r="G72" s="1230"/>
      <c r="H72" s="1231"/>
      <c r="I72" s="1231"/>
      <c r="J72" s="1232"/>
      <c r="K72" s="356" t="s">
        <v>520</v>
      </c>
      <c r="L72" s="356" t="s">
        <v>521</v>
      </c>
      <c r="M72" s="356" t="s">
        <v>522</v>
      </c>
      <c r="N72" s="356" t="s">
        <v>523</v>
      </c>
      <c r="O72" s="356" t="s">
        <v>524</v>
      </c>
    </row>
    <row r="73" spans="2:30">
      <c r="B73" s="250"/>
      <c r="C73" s="246"/>
      <c r="D73" s="246"/>
      <c r="E73" s="246"/>
      <c r="F73" s="246"/>
      <c r="G73" s="1233" t="s">
        <v>571</v>
      </c>
      <c r="H73" s="1234"/>
      <c r="I73" s="1239" t="s">
        <v>572</v>
      </c>
      <c r="J73" s="1239"/>
      <c r="K73" s="1253">
        <v>84.2</v>
      </c>
      <c r="L73" s="1253">
        <v>86.1</v>
      </c>
      <c r="M73" s="1242">
        <v>78.3</v>
      </c>
      <c r="N73" s="1242">
        <v>78</v>
      </c>
      <c r="O73" s="1242">
        <v>72.400000000000006</v>
      </c>
      <c r="S73" s="245">
        <v>9.9</v>
      </c>
    </row>
    <row r="74" spans="2:30">
      <c r="B74" s="250"/>
      <c r="C74" s="246"/>
      <c r="D74" s="246"/>
      <c r="E74" s="246"/>
      <c r="F74" s="246"/>
      <c r="G74" s="1235"/>
      <c r="H74" s="1236"/>
      <c r="I74" s="1240"/>
      <c r="J74" s="1240"/>
      <c r="K74" s="1253"/>
      <c r="L74" s="1253"/>
      <c r="M74" s="1242"/>
      <c r="N74" s="1242"/>
      <c r="O74" s="1242"/>
    </row>
    <row r="75" spans="2:30">
      <c r="B75" s="250"/>
      <c r="C75" s="246"/>
      <c r="D75" s="246"/>
      <c r="E75" s="246"/>
      <c r="F75" s="246"/>
      <c r="G75" s="1235"/>
      <c r="H75" s="1236"/>
      <c r="I75" s="1243" t="s">
        <v>579</v>
      </c>
      <c r="J75" s="1243"/>
      <c r="K75" s="1254">
        <v>8.6999999999999993</v>
      </c>
      <c r="L75" s="1254">
        <v>8.1999999999999993</v>
      </c>
      <c r="M75" s="1254">
        <v>7.9</v>
      </c>
      <c r="N75" s="1254">
        <v>7.9</v>
      </c>
      <c r="O75" s="1254">
        <v>8</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574</v>
      </c>
      <c r="H77" s="1245"/>
      <c r="I77" s="1243" t="s">
        <v>572</v>
      </c>
      <c r="J77" s="1243"/>
      <c r="K77" s="1253">
        <v>61.3</v>
      </c>
      <c r="L77" s="1253">
        <v>54.6</v>
      </c>
      <c r="M77" s="1242">
        <v>48.7</v>
      </c>
      <c r="N77" s="1242">
        <v>36.5</v>
      </c>
      <c r="O77" s="1242">
        <v>32.9</v>
      </c>
      <c r="R77" s="245">
        <v>12.3</v>
      </c>
      <c r="T77" s="245">
        <v>11.1</v>
      </c>
    </row>
    <row r="78" spans="2:30">
      <c r="B78" s="250"/>
      <c r="C78" s="246"/>
      <c r="D78" s="246"/>
      <c r="E78" s="246"/>
      <c r="F78" s="246"/>
      <c r="G78" s="1246"/>
      <c r="H78" s="1247"/>
      <c r="I78" s="1243"/>
      <c r="J78" s="1243"/>
      <c r="K78" s="1253"/>
      <c r="L78" s="1253"/>
      <c r="M78" s="1242"/>
      <c r="N78" s="1242"/>
      <c r="O78" s="1242"/>
    </row>
    <row r="79" spans="2:30">
      <c r="B79" s="250"/>
      <c r="C79" s="246"/>
      <c r="D79" s="246"/>
      <c r="E79" s="246"/>
      <c r="F79" s="246"/>
      <c r="G79" s="1246"/>
      <c r="H79" s="1247"/>
      <c r="I79" s="1255" t="s">
        <v>579</v>
      </c>
      <c r="J79" s="1252"/>
      <c r="K79" s="1256">
        <v>11.7</v>
      </c>
      <c r="L79" s="1256">
        <v>11.2</v>
      </c>
      <c r="M79" s="1256">
        <v>10.4</v>
      </c>
      <c r="N79" s="1256">
        <v>9</v>
      </c>
      <c r="O79" s="1256">
        <v>8.1999999999999993</v>
      </c>
      <c r="V79" s="245">
        <v>53.5</v>
      </c>
      <c r="X79" s="245">
        <v>48.2</v>
      </c>
      <c r="Z79" s="245">
        <v>34.200000000000003</v>
      </c>
      <c r="AB79" s="245">
        <v>30.3</v>
      </c>
      <c r="AD79" s="245">
        <v>28.9</v>
      </c>
    </row>
    <row r="80" spans="2:30">
      <c r="B80" s="250"/>
      <c r="C80" s="246"/>
      <c r="D80" s="246"/>
      <c r="E80" s="246"/>
      <c r="F80" s="246"/>
      <c r="G80" s="1248"/>
      <c r="H80" s="1249"/>
      <c r="I80" s="1252"/>
      <c r="J80" s="1252"/>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6"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8" zoomScale="60" zoomScaleNormal="6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519</v>
      </c>
      <c r="G2" s="113"/>
      <c r="H2" s="114"/>
    </row>
    <row r="3" spans="1:8">
      <c r="A3" s="110" t="s">
        <v>512</v>
      </c>
      <c r="B3" s="115"/>
      <c r="C3" s="116"/>
      <c r="D3" s="117">
        <v>106607</v>
      </c>
      <c r="E3" s="118"/>
      <c r="F3" s="119">
        <v>69806</v>
      </c>
      <c r="G3" s="120"/>
      <c r="H3" s="121"/>
    </row>
    <row r="4" spans="1:8">
      <c r="A4" s="122"/>
      <c r="B4" s="123"/>
      <c r="C4" s="124"/>
      <c r="D4" s="125">
        <v>53290</v>
      </c>
      <c r="E4" s="126"/>
      <c r="F4" s="127">
        <v>32823</v>
      </c>
      <c r="G4" s="128"/>
      <c r="H4" s="129"/>
    </row>
    <row r="5" spans="1:8">
      <c r="A5" s="110" t="s">
        <v>514</v>
      </c>
      <c r="B5" s="115"/>
      <c r="C5" s="116"/>
      <c r="D5" s="117">
        <v>108069</v>
      </c>
      <c r="E5" s="118"/>
      <c r="F5" s="119">
        <v>74444</v>
      </c>
      <c r="G5" s="120"/>
      <c r="H5" s="121"/>
    </row>
    <row r="6" spans="1:8">
      <c r="A6" s="122"/>
      <c r="B6" s="123"/>
      <c r="C6" s="124"/>
      <c r="D6" s="125">
        <v>46540</v>
      </c>
      <c r="E6" s="126"/>
      <c r="F6" s="127">
        <v>34175</v>
      </c>
      <c r="G6" s="128"/>
      <c r="H6" s="129"/>
    </row>
    <row r="7" spans="1:8">
      <c r="A7" s="110" t="s">
        <v>515</v>
      </c>
      <c r="B7" s="115"/>
      <c r="C7" s="116"/>
      <c r="D7" s="117">
        <v>107699</v>
      </c>
      <c r="E7" s="118"/>
      <c r="F7" s="119">
        <v>85205</v>
      </c>
      <c r="G7" s="120"/>
      <c r="H7" s="121"/>
    </row>
    <row r="8" spans="1:8">
      <c r="A8" s="122"/>
      <c r="B8" s="123"/>
      <c r="C8" s="124"/>
      <c r="D8" s="125">
        <v>46877</v>
      </c>
      <c r="E8" s="126"/>
      <c r="F8" s="127">
        <v>38847</v>
      </c>
      <c r="G8" s="128"/>
      <c r="H8" s="129"/>
    </row>
    <row r="9" spans="1:8">
      <c r="A9" s="110" t="s">
        <v>516</v>
      </c>
      <c r="B9" s="115"/>
      <c r="C9" s="116"/>
      <c r="D9" s="117">
        <v>161444</v>
      </c>
      <c r="E9" s="118"/>
      <c r="F9" s="119">
        <v>69469</v>
      </c>
      <c r="G9" s="120"/>
      <c r="H9" s="121"/>
    </row>
    <row r="10" spans="1:8">
      <c r="A10" s="122"/>
      <c r="B10" s="123"/>
      <c r="C10" s="124"/>
      <c r="D10" s="125">
        <v>79935</v>
      </c>
      <c r="E10" s="126"/>
      <c r="F10" s="127">
        <v>38215</v>
      </c>
      <c r="G10" s="128"/>
      <c r="H10" s="129"/>
    </row>
    <row r="11" spans="1:8">
      <c r="A11" s="110" t="s">
        <v>517</v>
      </c>
      <c r="B11" s="115"/>
      <c r="C11" s="116"/>
      <c r="D11" s="117">
        <v>59726</v>
      </c>
      <c r="E11" s="118"/>
      <c r="F11" s="119">
        <v>67293</v>
      </c>
      <c r="G11" s="120"/>
      <c r="H11" s="121"/>
    </row>
    <row r="12" spans="1:8">
      <c r="A12" s="122"/>
      <c r="B12" s="123"/>
      <c r="C12" s="130"/>
      <c r="D12" s="125">
        <v>36649</v>
      </c>
      <c r="E12" s="126"/>
      <c r="F12" s="127">
        <v>35076</v>
      </c>
      <c r="G12" s="128"/>
      <c r="H12" s="129"/>
    </row>
    <row r="13" spans="1:8">
      <c r="A13" s="110"/>
      <c r="B13" s="115"/>
      <c r="C13" s="131"/>
      <c r="D13" s="132">
        <v>108709</v>
      </c>
      <c r="E13" s="133"/>
      <c r="F13" s="134">
        <v>73243</v>
      </c>
      <c r="G13" s="135"/>
      <c r="H13" s="121"/>
    </row>
    <row r="14" spans="1:8">
      <c r="A14" s="122"/>
      <c r="B14" s="123"/>
      <c r="C14" s="124"/>
      <c r="D14" s="125">
        <v>52658</v>
      </c>
      <c r="E14" s="126"/>
      <c r="F14" s="127">
        <v>35827</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3.58</v>
      </c>
      <c r="C19" s="136">
        <f>ROUND(VALUE(SUBSTITUTE(実質収支比率等に係る経年分析!G$48,"▲","-")),2)</f>
        <v>3.43</v>
      </c>
      <c r="D19" s="136">
        <f>ROUND(VALUE(SUBSTITUTE(実質収支比率等に係る経年分析!H$48,"▲","-")),2)</f>
        <v>2.95</v>
      </c>
      <c r="E19" s="136">
        <f>ROUND(VALUE(SUBSTITUTE(実質収支比率等に係る経年分析!I$48,"▲","-")),2)</f>
        <v>3.65</v>
      </c>
      <c r="F19" s="136">
        <f>ROUND(VALUE(SUBSTITUTE(実質収支比率等に係る経年分析!J$48,"▲","-")),2)</f>
        <v>3.99</v>
      </c>
    </row>
    <row r="20" spans="1:11">
      <c r="A20" s="136" t="s">
        <v>43</v>
      </c>
      <c r="B20" s="136">
        <f>ROUND(VALUE(SUBSTITUTE(実質収支比率等に係る経年分析!F$47,"▲","-")),2)</f>
        <v>21.36</v>
      </c>
      <c r="C20" s="136">
        <f>ROUND(VALUE(SUBSTITUTE(実質収支比率等に係る経年分析!G$47,"▲","-")),2)</f>
        <v>22.44</v>
      </c>
      <c r="D20" s="136">
        <f>ROUND(VALUE(SUBSTITUTE(実質収支比率等に係る経年分析!H$47,"▲","-")),2)</f>
        <v>22.59</v>
      </c>
      <c r="E20" s="136">
        <f>ROUND(VALUE(SUBSTITUTE(実質収支比率等に係る経年分析!I$47,"▲","-")),2)</f>
        <v>21.99</v>
      </c>
      <c r="F20" s="136">
        <f>ROUND(VALUE(SUBSTITUTE(実質収支比率等に係る経年分析!J$47,"▲","-")),2)</f>
        <v>20.07</v>
      </c>
    </row>
    <row r="21" spans="1:11">
      <c r="A21" s="136" t="s">
        <v>44</v>
      </c>
      <c r="B21" s="136">
        <f>IF(ISNUMBER(VALUE(SUBSTITUTE(実質収支比率等に係る経年分析!F$49,"▲","-"))),ROUND(VALUE(SUBSTITUTE(実質収支比率等に係る経年分析!F$49,"▲","-")),2),NA())</f>
        <v>0.02</v>
      </c>
      <c r="C21" s="136">
        <f>IF(ISNUMBER(VALUE(SUBSTITUTE(実質収支比率等に係る経年分析!G$49,"▲","-"))),ROUND(VALUE(SUBSTITUTE(実質収支比率等に係る経年分析!G$49,"▲","-")),2),NA())</f>
        <v>2.04</v>
      </c>
      <c r="D21" s="136">
        <f>IF(ISNUMBER(VALUE(SUBSTITUTE(実質収支比率等に係る経年分析!H$49,"▲","-"))),ROUND(VALUE(SUBSTITUTE(実質収支比率等に係る経年分析!H$49,"▲","-")),2),NA())</f>
        <v>-0.26</v>
      </c>
      <c r="E21" s="136">
        <f>IF(ISNUMBER(VALUE(SUBSTITUTE(実質収支比率等に係る経年分析!I$49,"▲","-"))),ROUND(VALUE(SUBSTITUTE(実質収支比率等に係る経年分析!I$49,"▲","-")),2),NA())</f>
        <v>0.79</v>
      </c>
      <c r="F21" s="136">
        <f>IF(ISNUMBER(VALUE(SUBSTITUTE(実質収支比率等に係る経年分析!J$49,"▲","-"))),ROUND(VALUE(SUBSTITUTE(実質収支比率等に係る経年分析!J$49,"▲","-")),2),NA())</f>
        <v>-1.93</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0.28999999999999998</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0.17</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0.14000000000000001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0.09</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国民宿舎事業会計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0.08</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c r="A30" s="137" t="str">
        <f>IF(連結実質赤字比率に係る赤字・黒字の構成分析!C$40="",NA(),連結実質赤字比率に係る赤字・黒字の構成分析!C$40)</f>
        <v>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0.03</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7.0000000000000007E-2</v>
      </c>
    </row>
    <row r="32" spans="1:11">
      <c r="A32" s="137" t="str">
        <f>IF(連結実質赤字比率に係る赤字・黒字の構成分析!C$38="",NA(),連結実質赤字比率に係る赤字・黒字の構成分析!C$38)</f>
        <v>国民健康保険事業特別会計</v>
      </c>
      <c r="B32" s="137">
        <f>IF(ROUND(VALUE(SUBSTITUTE(連結実質赤字比率に係る赤字・黒字の構成分析!F$38,"▲", "-")), 2) &lt; 0, ABS(ROUND(VALUE(SUBSTITUTE(連結実質赤字比率に係る赤字・黒字の構成分析!F$38,"▲", "-")), 2)), NA())</f>
        <v>1.27</v>
      </c>
      <c r="C32" s="137" t="e">
        <f>IF(ROUND(VALUE(SUBSTITUTE(連結実質赤字比率に係る赤字・黒字の構成分析!F$38,"▲", "-")), 2) &gt;= 0, ABS(ROUND(VALUE(SUBSTITUTE(連結実質赤字比率に係る赤字・黒字の構成分析!F$38,"▲", "-")), 2)), NA())</f>
        <v>#N/A</v>
      </c>
      <c r="D32" s="137">
        <f>IF(ROUND(VALUE(SUBSTITUTE(連結実質赤字比率に係る赤字・黒字の構成分析!G$38,"▲", "-")), 2) &lt; 0, ABS(ROUND(VALUE(SUBSTITUTE(連結実質赤字比率に係る赤字・黒字の構成分析!G$38,"▲", "-")), 2)), NA())</f>
        <v>3.27</v>
      </c>
      <c r="E32" s="137" t="e">
        <f>IF(ROUND(VALUE(SUBSTITUTE(連結実質赤字比率に係る赤字・黒字の構成分析!G$38,"▲", "-")), 2) &gt;= 0, ABS(ROUND(VALUE(SUBSTITUTE(連結実質赤字比率に係る赤字・黒字の構成分析!G$38,"▲", "-")), 2)), NA())</f>
        <v>#N/A</v>
      </c>
      <c r="F32" s="137">
        <f>IF(ROUND(VALUE(SUBSTITUTE(連結実質赤字比率に係る赤字・黒字の構成分析!H$38,"▲", "-")), 2) &lt; 0, ABS(ROUND(VALUE(SUBSTITUTE(連結実質赤字比率に係る赤字・黒字の構成分析!H$38,"▲", "-")), 2)), NA())</f>
        <v>1.31</v>
      </c>
      <c r="G32" s="137" t="e">
        <f>IF(ROUND(VALUE(SUBSTITUTE(連結実質赤字比率に係る赤字・黒字の構成分析!H$38,"▲", "-")), 2) &gt;= 0, ABS(ROUND(VALUE(SUBSTITUTE(連結実質赤字比率に係る赤字・黒字の構成分析!H$38,"▲", "-")), 2)), NA())</f>
        <v>#N/A</v>
      </c>
      <c r="H32" s="137">
        <f>IF(ROUND(VALUE(SUBSTITUTE(連結実質赤字比率に係る赤字・黒字の構成分析!I$38,"▲", "-")), 2) &lt; 0, ABS(ROUND(VALUE(SUBSTITUTE(連結実質赤字比率に係る赤字・黒字の構成分析!I$38,"▲", "-")), 2)), NA())</f>
        <v>0.19</v>
      </c>
      <c r="I32" s="137" t="e">
        <f>IF(ROUND(VALUE(SUBSTITUTE(連結実質赤字比率に係る赤字・黒字の構成分析!I$38,"▲", "-")), 2) &gt;= 0, ABS(ROUND(VALUE(SUBSTITUTE(連結実質赤字比率に係る赤字・黒字の構成分析!I$38,"▲", "-")), 2)), NA())</f>
        <v>#N/A</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1.2</v>
      </c>
    </row>
    <row r="33" spans="1:16">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1.06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0.83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0.94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1.66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1.8</v>
      </c>
    </row>
    <row r="34" spans="1:16">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3.45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3.37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2.86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3.56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3.97</v>
      </c>
    </row>
    <row r="35" spans="1:16">
      <c r="A35" s="137" t="str">
        <f>IF(連結実質赤字比率に係る赤字・黒字の構成分析!C$35="",NA(),連結実質赤字比率に係る赤字・黒字の構成分析!C$35)</f>
        <v>水道事業特別会計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13.61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13.5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14.1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13.12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13.54</v>
      </c>
    </row>
    <row r="36" spans="1:16">
      <c r="A36" s="137" t="str">
        <f>IF(連結実質赤字比率に係る赤字・黒字の構成分析!C$34="",NA(),連結実質赤字比率に係る赤字・黒字の構成分析!C$34)</f>
        <v>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1.48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1.28</v>
      </c>
      <c r="J36" s="137">
        <f>IF(ROUND(VALUE(SUBSTITUTE(連結実質赤字比率に係る赤字・黒字の構成分析!J$34,"▲", "-")), 2) &lt; 0, ABS(ROUND(VALUE(SUBSTITUTE(連結実質赤字比率に係る赤字・黒字の構成分析!J$34,"▲", "-")), 2)), NA())</f>
        <v>1.69</v>
      </c>
      <c r="K36" s="137" t="e">
        <f>IF(ROUND(VALUE(SUBSTITUTE(連結実質赤字比率に係る赤字・黒字の構成分析!J$34,"▲", "-")), 2) &gt;= 0, ABS(ROUND(VALUE(SUBSTITUTE(連結実質赤字比率に係る赤字・黒字の構成分析!J$34,"▲", "-")), 2)), NA())</f>
        <v>#N/A</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871</v>
      </c>
      <c r="E42" s="138"/>
      <c r="F42" s="138"/>
      <c r="G42" s="138">
        <f>'実質公債費比率（分子）の構造'!L$52</f>
        <v>971</v>
      </c>
      <c r="H42" s="138"/>
      <c r="I42" s="138"/>
      <c r="J42" s="138">
        <f>'実質公債費比率（分子）の構造'!M$52</f>
        <v>995</v>
      </c>
      <c r="K42" s="138"/>
      <c r="L42" s="138"/>
      <c r="M42" s="138">
        <f>'実質公債費比率（分子）の構造'!N$52</f>
        <v>1042</v>
      </c>
      <c r="N42" s="138"/>
      <c r="O42" s="138"/>
      <c r="P42" s="138">
        <f>'実質公債費比率（分子）の構造'!O$52</f>
        <v>1054</v>
      </c>
    </row>
    <row r="43" spans="1:16">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t="str">
        <f>'実質公債費比率（分子）の構造'!O$51</f>
        <v>-</v>
      </c>
      <c r="O43" s="138"/>
      <c r="P43" s="138"/>
    </row>
    <row r="44" spans="1:16">
      <c r="A44" s="138" t="s">
        <v>53</v>
      </c>
      <c r="B44" s="138">
        <f>'実質公債費比率（分子）の構造'!K$50</f>
        <v>4</v>
      </c>
      <c r="C44" s="138"/>
      <c r="D44" s="138"/>
      <c r="E44" s="138">
        <f>'実質公債費比率（分子）の構造'!L$50</f>
        <v>4</v>
      </c>
      <c r="F44" s="138"/>
      <c r="G44" s="138"/>
      <c r="H44" s="138">
        <f>'実質公債費比率（分子）の構造'!M$50</f>
        <v>4</v>
      </c>
      <c r="I44" s="138"/>
      <c r="J44" s="138"/>
      <c r="K44" s="138">
        <f>'実質公債費比率（分子）の構造'!N$50</f>
        <v>2</v>
      </c>
      <c r="L44" s="138"/>
      <c r="M44" s="138"/>
      <c r="N44" s="138" t="str">
        <f>'実質公債費比率（分子）の構造'!O$50</f>
        <v>-</v>
      </c>
      <c r="O44" s="138"/>
      <c r="P44" s="138"/>
    </row>
    <row r="45" spans="1:16">
      <c r="A45" s="138" t="s">
        <v>54</v>
      </c>
      <c r="B45" s="138">
        <f>'実質公債費比率（分子）の構造'!K$49</f>
        <v>71</v>
      </c>
      <c r="C45" s="138"/>
      <c r="D45" s="138"/>
      <c r="E45" s="138">
        <f>'実質公債費比率（分子）の構造'!L$49</f>
        <v>77</v>
      </c>
      <c r="F45" s="138"/>
      <c r="G45" s="138"/>
      <c r="H45" s="138">
        <f>'実質公債費比率（分子）の構造'!M$49</f>
        <v>75</v>
      </c>
      <c r="I45" s="138"/>
      <c r="J45" s="138"/>
      <c r="K45" s="138">
        <f>'実質公債費比率（分子）の構造'!N$49</f>
        <v>85</v>
      </c>
      <c r="L45" s="138"/>
      <c r="M45" s="138"/>
      <c r="N45" s="138">
        <f>'実質公債費比率（分子）の構造'!O$49</f>
        <v>85</v>
      </c>
      <c r="O45" s="138"/>
      <c r="P45" s="138"/>
    </row>
    <row r="46" spans="1:16">
      <c r="A46" s="138" t="s">
        <v>55</v>
      </c>
      <c r="B46" s="138">
        <f>'実質公債費比率（分子）の構造'!K$48</f>
        <v>87</v>
      </c>
      <c r="C46" s="138"/>
      <c r="D46" s="138"/>
      <c r="E46" s="138">
        <f>'実質公債費比率（分子）の構造'!L$48</f>
        <v>147</v>
      </c>
      <c r="F46" s="138"/>
      <c r="G46" s="138"/>
      <c r="H46" s="138">
        <f>'実質公債費比率（分子）の構造'!M$48</f>
        <v>158</v>
      </c>
      <c r="I46" s="138"/>
      <c r="J46" s="138"/>
      <c r="K46" s="138">
        <f>'実質公債費比率（分子）の構造'!N$48</f>
        <v>168</v>
      </c>
      <c r="L46" s="138"/>
      <c r="M46" s="138"/>
      <c r="N46" s="138">
        <f>'実質公債費比率（分子）の構造'!O$48</f>
        <v>169</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1116</v>
      </c>
      <c r="C49" s="138"/>
      <c r="D49" s="138"/>
      <c r="E49" s="138">
        <f>'実質公債費比率（分子）の構造'!L$45</f>
        <v>1133</v>
      </c>
      <c r="F49" s="138"/>
      <c r="G49" s="138"/>
      <c r="H49" s="138">
        <f>'実質公債費比率（分子）の構造'!M$45</f>
        <v>1170</v>
      </c>
      <c r="I49" s="138"/>
      <c r="J49" s="138"/>
      <c r="K49" s="138">
        <f>'実質公債費比率（分子）の構造'!N$45</f>
        <v>1196</v>
      </c>
      <c r="L49" s="138"/>
      <c r="M49" s="138"/>
      <c r="N49" s="138">
        <f>'実質公債費比率（分子）の構造'!O$45</f>
        <v>1217</v>
      </c>
      <c r="O49" s="138"/>
      <c r="P49" s="138"/>
    </row>
    <row r="50" spans="1:16">
      <c r="A50" s="138" t="s">
        <v>59</v>
      </c>
      <c r="B50" s="138" t="e">
        <f>NA()</f>
        <v>#N/A</v>
      </c>
      <c r="C50" s="138">
        <f>IF(ISNUMBER('実質公債費比率（分子）の構造'!K$53),'実質公債費比率（分子）の構造'!K$53,NA())</f>
        <v>407</v>
      </c>
      <c r="D50" s="138" t="e">
        <f>NA()</f>
        <v>#N/A</v>
      </c>
      <c r="E50" s="138" t="e">
        <f>NA()</f>
        <v>#N/A</v>
      </c>
      <c r="F50" s="138">
        <f>IF(ISNUMBER('実質公債費比率（分子）の構造'!L$53),'実質公債費比率（分子）の構造'!L$53,NA())</f>
        <v>390</v>
      </c>
      <c r="G50" s="138" t="e">
        <f>NA()</f>
        <v>#N/A</v>
      </c>
      <c r="H50" s="138" t="e">
        <f>NA()</f>
        <v>#N/A</v>
      </c>
      <c r="I50" s="138">
        <f>IF(ISNUMBER('実質公債費比率（分子）の構造'!M$53),'実質公債費比率（分子）の構造'!M$53,NA())</f>
        <v>412</v>
      </c>
      <c r="J50" s="138" t="e">
        <f>NA()</f>
        <v>#N/A</v>
      </c>
      <c r="K50" s="138" t="e">
        <f>NA()</f>
        <v>#N/A</v>
      </c>
      <c r="L50" s="138">
        <f>IF(ISNUMBER('実質公債費比率（分子）の構造'!N$53),'実質公債費比率（分子）の構造'!N$53,NA())</f>
        <v>409</v>
      </c>
      <c r="M50" s="138" t="e">
        <f>NA()</f>
        <v>#N/A</v>
      </c>
      <c r="N50" s="138" t="e">
        <f>NA()</f>
        <v>#N/A</v>
      </c>
      <c r="O50" s="138">
        <f>IF(ISNUMBER('実質公債費比率（分子）の構造'!O$53),'実質公債費比率（分子）の構造'!O$53,NA())</f>
        <v>417</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10448</v>
      </c>
      <c r="E56" s="137"/>
      <c r="F56" s="137"/>
      <c r="G56" s="137">
        <f>'将来負担比率（分子）の構造'!J$52</f>
        <v>10978</v>
      </c>
      <c r="H56" s="137"/>
      <c r="I56" s="137"/>
      <c r="J56" s="137">
        <f>'将来負担比率（分子）の構造'!K$52</f>
        <v>10907</v>
      </c>
      <c r="K56" s="137"/>
      <c r="L56" s="137"/>
      <c r="M56" s="137">
        <f>'将来負担比率（分子）の構造'!L$52</f>
        <v>11420</v>
      </c>
      <c r="N56" s="137"/>
      <c r="O56" s="137"/>
      <c r="P56" s="137">
        <f>'将来負担比率（分子）の構造'!M$52</f>
        <v>10997</v>
      </c>
    </row>
    <row r="57" spans="1:16">
      <c r="A57" s="137" t="s">
        <v>36</v>
      </c>
      <c r="B57" s="137"/>
      <c r="C57" s="137"/>
      <c r="D57" s="137">
        <f>'将来負担比率（分子）の構造'!I$51</f>
        <v>65</v>
      </c>
      <c r="E57" s="137"/>
      <c r="F57" s="137"/>
      <c r="G57" s="137">
        <f>'将来負担比率（分子）の構造'!J$51</f>
        <v>17</v>
      </c>
      <c r="H57" s="137"/>
      <c r="I57" s="137"/>
      <c r="J57" s="137">
        <f>'将来負担比率（分子）の構造'!K$51</f>
        <v>13</v>
      </c>
      <c r="K57" s="137"/>
      <c r="L57" s="137"/>
      <c r="M57" s="137">
        <f>'将来負担比率（分子）の構造'!L$51</f>
        <v>10</v>
      </c>
      <c r="N57" s="137"/>
      <c r="O57" s="137"/>
      <c r="P57" s="137">
        <f>'将来負担比率（分子）の構造'!M$51</f>
        <v>7</v>
      </c>
    </row>
    <row r="58" spans="1:16">
      <c r="A58" s="137" t="s">
        <v>35</v>
      </c>
      <c r="B58" s="137"/>
      <c r="C58" s="137"/>
      <c r="D58" s="137">
        <f>'将来負担比率（分子）の構造'!I$50</f>
        <v>2144</v>
      </c>
      <c r="E58" s="137"/>
      <c r="F58" s="137"/>
      <c r="G58" s="137">
        <f>'将来負担比率（分子）の構造'!J$50</f>
        <v>2306</v>
      </c>
      <c r="H58" s="137"/>
      <c r="I58" s="137"/>
      <c r="J58" s="137">
        <f>'将来負担比率（分子）の構造'!K$50</f>
        <v>2355</v>
      </c>
      <c r="K58" s="137"/>
      <c r="L58" s="137"/>
      <c r="M58" s="137">
        <f>'将来負担比率（分子）の構造'!L$50</f>
        <v>2466</v>
      </c>
      <c r="N58" s="137"/>
      <c r="O58" s="137"/>
      <c r="P58" s="137">
        <f>'将来負担比率（分子）の構造'!M$50</f>
        <v>2503</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2233</v>
      </c>
      <c r="C62" s="137"/>
      <c r="D62" s="137"/>
      <c r="E62" s="137">
        <f>'将来負担比率（分子）の構造'!J$45</f>
        <v>2059</v>
      </c>
      <c r="F62" s="137"/>
      <c r="G62" s="137"/>
      <c r="H62" s="137">
        <f>'将来負担比率（分子）の構造'!K$45</f>
        <v>1888</v>
      </c>
      <c r="I62" s="137"/>
      <c r="J62" s="137"/>
      <c r="K62" s="137">
        <f>'将来負担比率（分子）の構造'!L$45</f>
        <v>1736</v>
      </c>
      <c r="L62" s="137"/>
      <c r="M62" s="137"/>
      <c r="N62" s="137">
        <f>'将来負担比率（分子）の構造'!M$45</f>
        <v>1629</v>
      </c>
      <c r="O62" s="137"/>
      <c r="P62" s="137"/>
    </row>
    <row r="63" spans="1:16">
      <c r="A63" s="137" t="s">
        <v>28</v>
      </c>
      <c r="B63" s="137">
        <f>'将来負担比率（分子）の構造'!I$44</f>
        <v>824</v>
      </c>
      <c r="C63" s="137"/>
      <c r="D63" s="137"/>
      <c r="E63" s="137">
        <f>'将来負担比率（分子）の構造'!J$44</f>
        <v>1524</v>
      </c>
      <c r="F63" s="137"/>
      <c r="G63" s="137"/>
      <c r="H63" s="137">
        <f>'将来負担比率（分子）の構造'!K$44</f>
        <v>1455</v>
      </c>
      <c r="I63" s="137"/>
      <c r="J63" s="137"/>
      <c r="K63" s="137">
        <f>'将来負担比率（分子）の構造'!L$44</f>
        <v>1375</v>
      </c>
      <c r="L63" s="137"/>
      <c r="M63" s="137"/>
      <c r="N63" s="137">
        <f>'将来負担比率（分子）の構造'!M$44</f>
        <v>1284</v>
      </c>
      <c r="O63" s="137"/>
      <c r="P63" s="137"/>
    </row>
    <row r="64" spans="1:16">
      <c r="A64" s="137" t="s">
        <v>27</v>
      </c>
      <c r="B64" s="137">
        <f>'将来負担比率（分子）の構造'!I$43</f>
        <v>1692</v>
      </c>
      <c r="C64" s="137"/>
      <c r="D64" s="137"/>
      <c r="E64" s="137">
        <f>'将来負担比率（分子）の構造'!J$43</f>
        <v>1622</v>
      </c>
      <c r="F64" s="137"/>
      <c r="G64" s="137"/>
      <c r="H64" s="137">
        <f>'将来負担比率（分子）の構造'!K$43</f>
        <v>1386</v>
      </c>
      <c r="I64" s="137"/>
      <c r="J64" s="137"/>
      <c r="K64" s="137">
        <f>'将来負担比率（分子）の構造'!L$43</f>
        <v>1350</v>
      </c>
      <c r="L64" s="137"/>
      <c r="M64" s="137"/>
      <c r="N64" s="137">
        <f>'将来負担比率（分子）の構造'!M$43</f>
        <v>1162</v>
      </c>
      <c r="O64" s="137"/>
      <c r="P64" s="137"/>
    </row>
    <row r="65" spans="1:16">
      <c r="A65" s="137" t="s">
        <v>26</v>
      </c>
      <c r="B65" s="137">
        <f>'将来負担比率（分子）の構造'!I$42</f>
        <v>6</v>
      </c>
      <c r="C65" s="137"/>
      <c r="D65" s="137"/>
      <c r="E65" s="137">
        <f>'将来負担比率（分子）の構造'!J$42</f>
        <v>6</v>
      </c>
      <c r="F65" s="137"/>
      <c r="G65" s="137"/>
      <c r="H65" s="137">
        <f>'将来負担比率（分子）の構造'!K$42</f>
        <v>2</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12180</v>
      </c>
      <c r="C66" s="137"/>
      <c r="D66" s="137"/>
      <c r="E66" s="137">
        <f>'将来負担比率（分子）の構造'!J$41</f>
        <v>12483</v>
      </c>
      <c r="F66" s="137"/>
      <c r="G66" s="137"/>
      <c r="H66" s="137">
        <f>'将来負担比率（分子）の構造'!K$41</f>
        <v>12496</v>
      </c>
      <c r="I66" s="137"/>
      <c r="J66" s="137"/>
      <c r="K66" s="137">
        <f>'将来負担比率（分子）の構造'!L$41</f>
        <v>13463</v>
      </c>
      <c r="L66" s="137"/>
      <c r="M66" s="137"/>
      <c r="N66" s="137">
        <f>'将来負担比率（分子）の構造'!M$41</f>
        <v>13103</v>
      </c>
      <c r="O66" s="137"/>
      <c r="P66" s="137"/>
    </row>
    <row r="67" spans="1:16">
      <c r="A67" s="137" t="s">
        <v>63</v>
      </c>
      <c r="B67" s="137" t="e">
        <f>NA()</f>
        <v>#N/A</v>
      </c>
      <c r="C67" s="137">
        <f>IF(ISNUMBER('将来負担比率（分子）の構造'!I$53), IF('将来負担比率（分子）の構造'!I$53 &lt; 0, 0, '将来負担比率（分子）の構造'!I$53), NA())</f>
        <v>4279</v>
      </c>
      <c r="D67" s="137" t="e">
        <f>NA()</f>
        <v>#N/A</v>
      </c>
      <c r="E67" s="137" t="e">
        <f>NA()</f>
        <v>#N/A</v>
      </c>
      <c r="F67" s="137">
        <f>IF(ISNUMBER('将来負担比率（分子）の構造'!J$53), IF('将来負担比率（分子）の構造'!J$53 &lt; 0, 0, '将来負担比率（分子）の構造'!J$53), NA())</f>
        <v>4394</v>
      </c>
      <c r="G67" s="137" t="e">
        <f>NA()</f>
        <v>#N/A</v>
      </c>
      <c r="H67" s="137" t="e">
        <f>NA()</f>
        <v>#N/A</v>
      </c>
      <c r="I67" s="137">
        <f>IF(ISNUMBER('将来負担比率（分子）の構造'!K$53), IF('将来負担比率（分子）の構造'!K$53 &lt; 0, 0, '将来負担比率（分子）の構造'!K$53), NA())</f>
        <v>3953</v>
      </c>
      <c r="J67" s="137" t="e">
        <f>NA()</f>
        <v>#N/A</v>
      </c>
      <c r="K67" s="137" t="e">
        <f>NA()</f>
        <v>#N/A</v>
      </c>
      <c r="L67" s="137">
        <f>IF(ISNUMBER('将来負担比率（分子）の構造'!L$53), IF('将来負担比率（分子）の構造'!L$53 &lt; 0, 0, '将来負担比率（分子）の構造'!L$53), NA())</f>
        <v>4027</v>
      </c>
      <c r="M67" s="137" t="e">
        <f>NA()</f>
        <v>#N/A</v>
      </c>
      <c r="N67" s="137" t="e">
        <f>NA()</f>
        <v>#N/A</v>
      </c>
      <c r="O67" s="137">
        <f>IF(ISNUMBER('将来負担比率（分子）の構造'!M$53), IF('将来負担比率（分子）の構造'!M$53 &lt; 0, 0, '将来負担比率（分子）の構造'!M$53), NA())</f>
        <v>3671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0" zoomScaleNormal="7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1407087</v>
      </c>
      <c r="S5" s="615"/>
      <c r="T5" s="615"/>
      <c r="U5" s="615"/>
      <c r="V5" s="615"/>
      <c r="W5" s="615"/>
      <c r="X5" s="615"/>
      <c r="Y5" s="616"/>
      <c r="Z5" s="617">
        <v>13.9</v>
      </c>
      <c r="AA5" s="617"/>
      <c r="AB5" s="617"/>
      <c r="AC5" s="617"/>
      <c r="AD5" s="618">
        <v>1407087</v>
      </c>
      <c r="AE5" s="618"/>
      <c r="AF5" s="618"/>
      <c r="AG5" s="618"/>
      <c r="AH5" s="618"/>
      <c r="AI5" s="618"/>
      <c r="AJ5" s="618"/>
      <c r="AK5" s="618"/>
      <c r="AL5" s="619">
        <v>23.8</v>
      </c>
      <c r="AM5" s="620"/>
      <c r="AN5" s="620"/>
      <c r="AO5" s="621"/>
      <c r="AP5" s="611" t="s">
        <v>210</v>
      </c>
      <c r="AQ5" s="612"/>
      <c r="AR5" s="612"/>
      <c r="AS5" s="612"/>
      <c r="AT5" s="612"/>
      <c r="AU5" s="612"/>
      <c r="AV5" s="612"/>
      <c r="AW5" s="612"/>
      <c r="AX5" s="612"/>
      <c r="AY5" s="612"/>
      <c r="AZ5" s="612"/>
      <c r="BA5" s="612"/>
      <c r="BB5" s="612"/>
      <c r="BC5" s="612"/>
      <c r="BD5" s="612"/>
      <c r="BE5" s="612"/>
      <c r="BF5" s="613"/>
      <c r="BG5" s="625">
        <v>1391346</v>
      </c>
      <c r="BH5" s="626"/>
      <c r="BI5" s="626"/>
      <c r="BJ5" s="626"/>
      <c r="BK5" s="626"/>
      <c r="BL5" s="626"/>
      <c r="BM5" s="626"/>
      <c r="BN5" s="627"/>
      <c r="BO5" s="628">
        <v>98.9</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c r="B6" s="622" t="s">
        <v>215</v>
      </c>
      <c r="C6" s="623"/>
      <c r="D6" s="623"/>
      <c r="E6" s="623"/>
      <c r="F6" s="623"/>
      <c r="G6" s="623"/>
      <c r="H6" s="623"/>
      <c r="I6" s="623"/>
      <c r="J6" s="623"/>
      <c r="K6" s="623"/>
      <c r="L6" s="623"/>
      <c r="M6" s="623"/>
      <c r="N6" s="623"/>
      <c r="O6" s="623"/>
      <c r="P6" s="623"/>
      <c r="Q6" s="624"/>
      <c r="R6" s="625">
        <v>58580</v>
      </c>
      <c r="S6" s="626"/>
      <c r="T6" s="626"/>
      <c r="U6" s="626"/>
      <c r="V6" s="626"/>
      <c r="W6" s="626"/>
      <c r="X6" s="626"/>
      <c r="Y6" s="627"/>
      <c r="Z6" s="628">
        <v>0.6</v>
      </c>
      <c r="AA6" s="628"/>
      <c r="AB6" s="628"/>
      <c r="AC6" s="628"/>
      <c r="AD6" s="629">
        <v>58580</v>
      </c>
      <c r="AE6" s="629"/>
      <c r="AF6" s="629"/>
      <c r="AG6" s="629"/>
      <c r="AH6" s="629"/>
      <c r="AI6" s="629"/>
      <c r="AJ6" s="629"/>
      <c r="AK6" s="629"/>
      <c r="AL6" s="630">
        <v>1</v>
      </c>
      <c r="AM6" s="631"/>
      <c r="AN6" s="631"/>
      <c r="AO6" s="632"/>
      <c r="AP6" s="622" t="s">
        <v>216</v>
      </c>
      <c r="AQ6" s="623"/>
      <c r="AR6" s="623"/>
      <c r="AS6" s="623"/>
      <c r="AT6" s="623"/>
      <c r="AU6" s="623"/>
      <c r="AV6" s="623"/>
      <c r="AW6" s="623"/>
      <c r="AX6" s="623"/>
      <c r="AY6" s="623"/>
      <c r="AZ6" s="623"/>
      <c r="BA6" s="623"/>
      <c r="BB6" s="623"/>
      <c r="BC6" s="623"/>
      <c r="BD6" s="623"/>
      <c r="BE6" s="623"/>
      <c r="BF6" s="624"/>
      <c r="BG6" s="625">
        <v>1391346</v>
      </c>
      <c r="BH6" s="626"/>
      <c r="BI6" s="626"/>
      <c r="BJ6" s="626"/>
      <c r="BK6" s="626"/>
      <c r="BL6" s="626"/>
      <c r="BM6" s="626"/>
      <c r="BN6" s="627"/>
      <c r="BO6" s="628">
        <v>98.9</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87548</v>
      </c>
      <c r="CS6" s="626"/>
      <c r="CT6" s="626"/>
      <c r="CU6" s="626"/>
      <c r="CV6" s="626"/>
      <c r="CW6" s="626"/>
      <c r="CX6" s="626"/>
      <c r="CY6" s="627"/>
      <c r="CZ6" s="628">
        <v>0.9</v>
      </c>
      <c r="DA6" s="628"/>
      <c r="DB6" s="628"/>
      <c r="DC6" s="628"/>
      <c r="DD6" s="634" t="s">
        <v>211</v>
      </c>
      <c r="DE6" s="626"/>
      <c r="DF6" s="626"/>
      <c r="DG6" s="626"/>
      <c r="DH6" s="626"/>
      <c r="DI6" s="626"/>
      <c r="DJ6" s="626"/>
      <c r="DK6" s="626"/>
      <c r="DL6" s="626"/>
      <c r="DM6" s="626"/>
      <c r="DN6" s="626"/>
      <c r="DO6" s="626"/>
      <c r="DP6" s="627"/>
      <c r="DQ6" s="634">
        <v>87548</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2993</v>
      </c>
      <c r="S7" s="626"/>
      <c r="T7" s="626"/>
      <c r="U7" s="626"/>
      <c r="V7" s="626"/>
      <c r="W7" s="626"/>
      <c r="X7" s="626"/>
      <c r="Y7" s="627"/>
      <c r="Z7" s="628">
        <v>0</v>
      </c>
      <c r="AA7" s="628"/>
      <c r="AB7" s="628"/>
      <c r="AC7" s="628"/>
      <c r="AD7" s="629">
        <v>2993</v>
      </c>
      <c r="AE7" s="629"/>
      <c r="AF7" s="629"/>
      <c r="AG7" s="629"/>
      <c r="AH7" s="629"/>
      <c r="AI7" s="629"/>
      <c r="AJ7" s="629"/>
      <c r="AK7" s="629"/>
      <c r="AL7" s="630">
        <v>0.1</v>
      </c>
      <c r="AM7" s="631"/>
      <c r="AN7" s="631"/>
      <c r="AO7" s="632"/>
      <c r="AP7" s="622" t="s">
        <v>219</v>
      </c>
      <c r="AQ7" s="623"/>
      <c r="AR7" s="623"/>
      <c r="AS7" s="623"/>
      <c r="AT7" s="623"/>
      <c r="AU7" s="623"/>
      <c r="AV7" s="623"/>
      <c r="AW7" s="623"/>
      <c r="AX7" s="623"/>
      <c r="AY7" s="623"/>
      <c r="AZ7" s="623"/>
      <c r="BA7" s="623"/>
      <c r="BB7" s="623"/>
      <c r="BC7" s="623"/>
      <c r="BD7" s="623"/>
      <c r="BE7" s="623"/>
      <c r="BF7" s="624"/>
      <c r="BG7" s="625">
        <v>557387</v>
      </c>
      <c r="BH7" s="626"/>
      <c r="BI7" s="626"/>
      <c r="BJ7" s="626"/>
      <c r="BK7" s="626"/>
      <c r="BL7" s="626"/>
      <c r="BM7" s="626"/>
      <c r="BN7" s="627"/>
      <c r="BO7" s="628">
        <v>39.6</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1497191</v>
      </c>
      <c r="CS7" s="626"/>
      <c r="CT7" s="626"/>
      <c r="CU7" s="626"/>
      <c r="CV7" s="626"/>
      <c r="CW7" s="626"/>
      <c r="CX7" s="626"/>
      <c r="CY7" s="627"/>
      <c r="CZ7" s="628">
        <v>15.3</v>
      </c>
      <c r="DA7" s="628"/>
      <c r="DB7" s="628"/>
      <c r="DC7" s="628"/>
      <c r="DD7" s="634">
        <v>47281</v>
      </c>
      <c r="DE7" s="626"/>
      <c r="DF7" s="626"/>
      <c r="DG7" s="626"/>
      <c r="DH7" s="626"/>
      <c r="DI7" s="626"/>
      <c r="DJ7" s="626"/>
      <c r="DK7" s="626"/>
      <c r="DL7" s="626"/>
      <c r="DM7" s="626"/>
      <c r="DN7" s="626"/>
      <c r="DO7" s="626"/>
      <c r="DP7" s="627"/>
      <c r="DQ7" s="634">
        <v>1173535</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7375</v>
      </c>
      <c r="S8" s="626"/>
      <c r="T8" s="626"/>
      <c r="U8" s="626"/>
      <c r="V8" s="626"/>
      <c r="W8" s="626"/>
      <c r="X8" s="626"/>
      <c r="Y8" s="627"/>
      <c r="Z8" s="628">
        <v>0.1</v>
      </c>
      <c r="AA8" s="628"/>
      <c r="AB8" s="628"/>
      <c r="AC8" s="628"/>
      <c r="AD8" s="629">
        <v>7375</v>
      </c>
      <c r="AE8" s="629"/>
      <c r="AF8" s="629"/>
      <c r="AG8" s="629"/>
      <c r="AH8" s="629"/>
      <c r="AI8" s="629"/>
      <c r="AJ8" s="629"/>
      <c r="AK8" s="629"/>
      <c r="AL8" s="630">
        <v>0.1</v>
      </c>
      <c r="AM8" s="631"/>
      <c r="AN8" s="631"/>
      <c r="AO8" s="632"/>
      <c r="AP8" s="622" t="s">
        <v>222</v>
      </c>
      <c r="AQ8" s="623"/>
      <c r="AR8" s="623"/>
      <c r="AS8" s="623"/>
      <c r="AT8" s="623"/>
      <c r="AU8" s="623"/>
      <c r="AV8" s="623"/>
      <c r="AW8" s="623"/>
      <c r="AX8" s="623"/>
      <c r="AY8" s="623"/>
      <c r="AZ8" s="623"/>
      <c r="BA8" s="623"/>
      <c r="BB8" s="623"/>
      <c r="BC8" s="623"/>
      <c r="BD8" s="623"/>
      <c r="BE8" s="623"/>
      <c r="BF8" s="624"/>
      <c r="BG8" s="625">
        <v>24517</v>
      </c>
      <c r="BH8" s="626"/>
      <c r="BI8" s="626"/>
      <c r="BJ8" s="626"/>
      <c r="BK8" s="626"/>
      <c r="BL8" s="626"/>
      <c r="BM8" s="626"/>
      <c r="BN8" s="627"/>
      <c r="BO8" s="628">
        <v>1.7</v>
      </c>
      <c r="BP8" s="628"/>
      <c r="BQ8" s="628"/>
      <c r="BR8" s="628"/>
      <c r="BS8" s="634" t="s">
        <v>113</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2906464</v>
      </c>
      <c r="CS8" s="626"/>
      <c r="CT8" s="626"/>
      <c r="CU8" s="626"/>
      <c r="CV8" s="626"/>
      <c r="CW8" s="626"/>
      <c r="CX8" s="626"/>
      <c r="CY8" s="627"/>
      <c r="CZ8" s="628">
        <v>29.7</v>
      </c>
      <c r="DA8" s="628"/>
      <c r="DB8" s="628"/>
      <c r="DC8" s="628"/>
      <c r="DD8" s="634">
        <v>25738</v>
      </c>
      <c r="DE8" s="626"/>
      <c r="DF8" s="626"/>
      <c r="DG8" s="626"/>
      <c r="DH8" s="626"/>
      <c r="DI8" s="626"/>
      <c r="DJ8" s="626"/>
      <c r="DK8" s="626"/>
      <c r="DL8" s="626"/>
      <c r="DM8" s="626"/>
      <c r="DN8" s="626"/>
      <c r="DO8" s="626"/>
      <c r="DP8" s="627"/>
      <c r="DQ8" s="634">
        <v>1623952</v>
      </c>
      <c r="DR8" s="626"/>
      <c r="DS8" s="626"/>
      <c r="DT8" s="626"/>
      <c r="DU8" s="626"/>
      <c r="DV8" s="626"/>
      <c r="DW8" s="626"/>
      <c r="DX8" s="626"/>
      <c r="DY8" s="626"/>
      <c r="DZ8" s="626"/>
      <c r="EA8" s="626"/>
      <c r="EB8" s="626"/>
      <c r="EC8" s="635"/>
    </row>
    <row r="9" spans="2:143" ht="11.25" customHeight="1">
      <c r="B9" s="622" t="s">
        <v>224</v>
      </c>
      <c r="C9" s="623"/>
      <c r="D9" s="623"/>
      <c r="E9" s="623"/>
      <c r="F9" s="623"/>
      <c r="G9" s="623"/>
      <c r="H9" s="623"/>
      <c r="I9" s="623"/>
      <c r="J9" s="623"/>
      <c r="K9" s="623"/>
      <c r="L9" s="623"/>
      <c r="M9" s="623"/>
      <c r="N9" s="623"/>
      <c r="O9" s="623"/>
      <c r="P9" s="623"/>
      <c r="Q9" s="624"/>
      <c r="R9" s="625">
        <v>3653</v>
      </c>
      <c r="S9" s="626"/>
      <c r="T9" s="626"/>
      <c r="U9" s="626"/>
      <c r="V9" s="626"/>
      <c r="W9" s="626"/>
      <c r="X9" s="626"/>
      <c r="Y9" s="627"/>
      <c r="Z9" s="628">
        <v>0</v>
      </c>
      <c r="AA9" s="628"/>
      <c r="AB9" s="628"/>
      <c r="AC9" s="628"/>
      <c r="AD9" s="629">
        <v>3653</v>
      </c>
      <c r="AE9" s="629"/>
      <c r="AF9" s="629"/>
      <c r="AG9" s="629"/>
      <c r="AH9" s="629"/>
      <c r="AI9" s="629"/>
      <c r="AJ9" s="629"/>
      <c r="AK9" s="629"/>
      <c r="AL9" s="630">
        <v>0.1</v>
      </c>
      <c r="AM9" s="631"/>
      <c r="AN9" s="631"/>
      <c r="AO9" s="632"/>
      <c r="AP9" s="622" t="s">
        <v>225</v>
      </c>
      <c r="AQ9" s="623"/>
      <c r="AR9" s="623"/>
      <c r="AS9" s="623"/>
      <c r="AT9" s="623"/>
      <c r="AU9" s="623"/>
      <c r="AV9" s="623"/>
      <c r="AW9" s="623"/>
      <c r="AX9" s="623"/>
      <c r="AY9" s="623"/>
      <c r="AZ9" s="623"/>
      <c r="BA9" s="623"/>
      <c r="BB9" s="623"/>
      <c r="BC9" s="623"/>
      <c r="BD9" s="623"/>
      <c r="BE9" s="623"/>
      <c r="BF9" s="624"/>
      <c r="BG9" s="625">
        <v>477838</v>
      </c>
      <c r="BH9" s="626"/>
      <c r="BI9" s="626"/>
      <c r="BJ9" s="626"/>
      <c r="BK9" s="626"/>
      <c r="BL9" s="626"/>
      <c r="BM9" s="626"/>
      <c r="BN9" s="627"/>
      <c r="BO9" s="628">
        <v>34</v>
      </c>
      <c r="BP9" s="628"/>
      <c r="BQ9" s="628"/>
      <c r="BR9" s="628"/>
      <c r="BS9" s="634" t="s">
        <v>113</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1341075</v>
      </c>
      <c r="CS9" s="626"/>
      <c r="CT9" s="626"/>
      <c r="CU9" s="626"/>
      <c r="CV9" s="626"/>
      <c r="CW9" s="626"/>
      <c r="CX9" s="626"/>
      <c r="CY9" s="627"/>
      <c r="CZ9" s="628">
        <v>13.7</v>
      </c>
      <c r="DA9" s="628"/>
      <c r="DB9" s="628"/>
      <c r="DC9" s="628"/>
      <c r="DD9" s="634">
        <v>45631</v>
      </c>
      <c r="DE9" s="626"/>
      <c r="DF9" s="626"/>
      <c r="DG9" s="626"/>
      <c r="DH9" s="626"/>
      <c r="DI9" s="626"/>
      <c r="DJ9" s="626"/>
      <c r="DK9" s="626"/>
      <c r="DL9" s="626"/>
      <c r="DM9" s="626"/>
      <c r="DN9" s="626"/>
      <c r="DO9" s="626"/>
      <c r="DP9" s="627"/>
      <c r="DQ9" s="634">
        <v>1254986</v>
      </c>
      <c r="DR9" s="626"/>
      <c r="DS9" s="626"/>
      <c r="DT9" s="626"/>
      <c r="DU9" s="626"/>
      <c r="DV9" s="626"/>
      <c r="DW9" s="626"/>
      <c r="DX9" s="626"/>
      <c r="DY9" s="626"/>
      <c r="DZ9" s="626"/>
      <c r="EA9" s="626"/>
      <c r="EB9" s="626"/>
      <c r="EC9" s="635"/>
    </row>
    <row r="10" spans="2:143" ht="11.25" customHeight="1">
      <c r="B10" s="622" t="s">
        <v>227</v>
      </c>
      <c r="C10" s="623"/>
      <c r="D10" s="623"/>
      <c r="E10" s="623"/>
      <c r="F10" s="623"/>
      <c r="G10" s="623"/>
      <c r="H10" s="623"/>
      <c r="I10" s="623"/>
      <c r="J10" s="623"/>
      <c r="K10" s="623"/>
      <c r="L10" s="623"/>
      <c r="M10" s="623"/>
      <c r="N10" s="623"/>
      <c r="O10" s="623"/>
      <c r="P10" s="623"/>
      <c r="Q10" s="624"/>
      <c r="R10" s="625">
        <v>267419</v>
      </c>
      <c r="S10" s="626"/>
      <c r="T10" s="626"/>
      <c r="U10" s="626"/>
      <c r="V10" s="626"/>
      <c r="W10" s="626"/>
      <c r="X10" s="626"/>
      <c r="Y10" s="627"/>
      <c r="Z10" s="628">
        <v>2.6</v>
      </c>
      <c r="AA10" s="628"/>
      <c r="AB10" s="628"/>
      <c r="AC10" s="628"/>
      <c r="AD10" s="629">
        <v>267419</v>
      </c>
      <c r="AE10" s="629"/>
      <c r="AF10" s="629"/>
      <c r="AG10" s="629"/>
      <c r="AH10" s="629"/>
      <c r="AI10" s="629"/>
      <c r="AJ10" s="629"/>
      <c r="AK10" s="629"/>
      <c r="AL10" s="630">
        <v>4.5</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36578</v>
      </c>
      <c r="BH10" s="626"/>
      <c r="BI10" s="626"/>
      <c r="BJ10" s="626"/>
      <c r="BK10" s="626"/>
      <c r="BL10" s="626"/>
      <c r="BM10" s="626"/>
      <c r="BN10" s="627"/>
      <c r="BO10" s="628">
        <v>2.6</v>
      </c>
      <c r="BP10" s="628"/>
      <c r="BQ10" s="628"/>
      <c r="BR10" s="628"/>
      <c r="BS10" s="634" t="s">
        <v>113</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t="s">
        <v>113</v>
      </c>
      <c r="CS10" s="626"/>
      <c r="CT10" s="626"/>
      <c r="CU10" s="626"/>
      <c r="CV10" s="626"/>
      <c r="CW10" s="626"/>
      <c r="CX10" s="626"/>
      <c r="CY10" s="627"/>
      <c r="CZ10" s="628" t="s">
        <v>113</v>
      </c>
      <c r="DA10" s="628"/>
      <c r="DB10" s="628"/>
      <c r="DC10" s="628"/>
      <c r="DD10" s="634" t="s">
        <v>113</v>
      </c>
      <c r="DE10" s="626"/>
      <c r="DF10" s="626"/>
      <c r="DG10" s="626"/>
      <c r="DH10" s="626"/>
      <c r="DI10" s="626"/>
      <c r="DJ10" s="626"/>
      <c r="DK10" s="626"/>
      <c r="DL10" s="626"/>
      <c r="DM10" s="626"/>
      <c r="DN10" s="626"/>
      <c r="DO10" s="626"/>
      <c r="DP10" s="627"/>
      <c r="DQ10" s="634" t="s">
        <v>113</v>
      </c>
      <c r="DR10" s="626"/>
      <c r="DS10" s="626"/>
      <c r="DT10" s="626"/>
      <c r="DU10" s="626"/>
      <c r="DV10" s="626"/>
      <c r="DW10" s="626"/>
      <c r="DX10" s="626"/>
      <c r="DY10" s="626"/>
      <c r="DZ10" s="626"/>
      <c r="EA10" s="626"/>
      <c r="EB10" s="626"/>
      <c r="EC10" s="635"/>
    </row>
    <row r="11" spans="2:143" ht="11.25" customHeight="1">
      <c r="B11" s="622" t="s">
        <v>230</v>
      </c>
      <c r="C11" s="623"/>
      <c r="D11" s="623"/>
      <c r="E11" s="623"/>
      <c r="F11" s="623"/>
      <c r="G11" s="623"/>
      <c r="H11" s="623"/>
      <c r="I11" s="623"/>
      <c r="J11" s="623"/>
      <c r="K11" s="623"/>
      <c r="L11" s="623"/>
      <c r="M11" s="623"/>
      <c r="N11" s="623"/>
      <c r="O11" s="623"/>
      <c r="P11" s="623"/>
      <c r="Q11" s="624"/>
      <c r="R11" s="625" t="s">
        <v>113</v>
      </c>
      <c r="S11" s="626"/>
      <c r="T11" s="626"/>
      <c r="U11" s="626"/>
      <c r="V11" s="626"/>
      <c r="W11" s="626"/>
      <c r="X11" s="626"/>
      <c r="Y11" s="627"/>
      <c r="Z11" s="628" t="s">
        <v>113</v>
      </c>
      <c r="AA11" s="628"/>
      <c r="AB11" s="628"/>
      <c r="AC11" s="628"/>
      <c r="AD11" s="629" t="s">
        <v>113</v>
      </c>
      <c r="AE11" s="629"/>
      <c r="AF11" s="629"/>
      <c r="AG11" s="629"/>
      <c r="AH11" s="629"/>
      <c r="AI11" s="629"/>
      <c r="AJ11" s="629"/>
      <c r="AK11" s="629"/>
      <c r="AL11" s="630" t="s">
        <v>113</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18454</v>
      </c>
      <c r="BH11" s="626"/>
      <c r="BI11" s="626"/>
      <c r="BJ11" s="626"/>
      <c r="BK11" s="626"/>
      <c r="BL11" s="626"/>
      <c r="BM11" s="626"/>
      <c r="BN11" s="627"/>
      <c r="BO11" s="628">
        <v>1.3</v>
      </c>
      <c r="BP11" s="628"/>
      <c r="BQ11" s="628"/>
      <c r="BR11" s="628"/>
      <c r="BS11" s="634" t="s">
        <v>113</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205246</v>
      </c>
      <c r="CS11" s="626"/>
      <c r="CT11" s="626"/>
      <c r="CU11" s="626"/>
      <c r="CV11" s="626"/>
      <c r="CW11" s="626"/>
      <c r="CX11" s="626"/>
      <c r="CY11" s="627"/>
      <c r="CZ11" s="628">
        <v>2.1</v>
      </c>
      <c r="DA11" s="628"/>
      <c r="DB11" s="628"/>
      <c r="DC11" s="628"/>
      <c r="DD11" s="634">
        <v>77442</v>
      </c>
      <c r="DE11" s="626"/>
      <c r="DF11" s="626"/>
      <c r="DG11" s="626"/>
      <c r="DH11" s="626"/>
      <c r="DI11" s="626"/>
      <c r="DJ11" s="626"/>
      <c r="DK11" s="626"/>
      <c r="DL11" s="626"/>
      <c r="DM11" s="626"/>
      <c r="DN11" s="626"/>
      <c r="DO11" s="626"/>
      <c r="DP11" s="627"/>
      <c r="DQ11" s="634">
        <v>131260</v>
      </c>
      <c r="DR11" s="626"/>
      <c r="DS11" s="626"/>
      <c r="DT11" s="626"/>
      <c r="DU11" s="626"/>
      <c r="DV11" s="626"/>
      <c r="DW11" s="626"/>
      <c r="DX11" s="626"/>
      <c r="DY11" s="626"/>
      <c r="DZ11" s="626"/>
      <c r="EA11" s="626"/>
      <c r="EB11" s="626"/>
      <c r="EC11" s="635"/>
    </row>
    <row r="12" spans="2:143" ht="11.25" customHeight="1">
      <c r="B12" s="622" t="s">
        <v>233</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652323</v>
      </c>
      <c r="BH12" s="626"/>
      <c r="BI12" s="626"/>
      <c r="BJ12" s="626"/>
      <c r="BK12" s="626"/>
      <c r="BL12" s="626"/>
      <c r="BM12" s="626"/>
      <c r="BN12" s="627"/>
      <c r="BO12" s="628">
        <v>46.4</v>
      </c>
      <c r="BP12" s="628"/>
      <c r="BQ12" s="628"/>
      <c r="BR12" s="628"/>
      <c r="BS12" s="634" t="s">
        <v>113</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284798</v>
      </c>
      <c r="CS12" s="626"/>
      <c r="CT12" s="626"/>
      <c r="CU12" s="626"/>
      <c r="CV12" s="626"/>
      <c r="CW12" s="626"/>
      <c r="CX12" s="626"/>
      <c r="CY12" s="627"/>
      <c r="CZ12" s="628">
        <v>2.9</v>
      </c>
      <c r="DA12" s="628"/>
      <c r="DB12" s="628"/>
      <c r="DC12" s="628"/>
      <c r="DD12" s="634">
        <v>96358</v>
      </c>
      <c r="DE12" s="626"/>
      <c r="DF12" s="626"/>
      <c r="DG12" s="626"/>
      <c r="DH12" s="626"/>
      <c r="DI12" s="626"/>
      <c r="DJ12" s="626"/>
      <c r="DK12" s="626"/>
      <c r="DL12" s="626"/>
      <c r="DM12" s="626"/>
      <c r="DN12" s="626"/>
      <c r="DO12" s="626"/>
      <c r="DP12" s="627"/>
      <c r="DQ12" s="634">
        <v>201869</v>
      </c>
      <c r="DR12" s="626"/>
      <c r="DS12" s="626"/>
      <c r="DT12" s="626"/>
      <c r="DU12" s="626"/>
      <c r="DV12" s="626"/>
      <c r="DW12" s="626"/>
      <c r="DX12" s="626"/>
      <c r="DY12" s="626"/>
      <c r="DZ12" s="626"/>
      <c r="EA12" s="626"/>
      <c r="EB12" s="626"/>
      <c r="EC12" s="635"/>
    </row>
    <row r="13" spans="2:143" ht="11.25" customHeight="1">
      <c r="B13" s="622" t="s">
        <v>236</v>
      </c>
      <c r="C13" s="623"/>
      <c r="D13" s="623"/>
      <c r="E13" s="623"/>
      <c r="F13" s="623"/>
      <c r="G13" s="623"/>
      <c r="H13" s="623"/>
      <c r="I13" s="623"/>
      <c r="J13" s="623"/>
      <c r="K13" s="623"/>
      <c r="L13" s="623"/>
      <c r="M13" s="623"/>
      <c r="N13" s="623"/>
      <c r="O13" s="623"/>
      <c r="P13" s="623"/>
      <c r="Q13" s="624"/>
      <c r="R13" s="625">
        <v>12230</v>
      </c>
      <c r="S13" s="626"/>
      <c r="T13" s="626"/>
      <c r="U13" s="626"/>
      <c r="V13" s="626"/>
      <c r="W13" s="626"/>
      <c r="X13" s="626"/>
      <c r="Y13" s="627"/>
      <c r="Z13" s="628">
        <v>0.1</v>
      </c>
      <c r="AA13" s="628"/>
      <c r="AB13" s="628"/>
      <c r="AC13" s="628"/>
      <c r="AD13" s="629">
        <v>12230</v>
      </c>
      <c r="AE13" s="629"/>
      <c r="AF13" s="629"/>
      <c r="AG13" s="629"/>
      <c r="AH13" s="629"/>
      <c r="AI13" s="629"/>
      <c r="AJ13" s="629"/>
      <c r="AK13" s="629"/>
      <c r="AL13" s="630">
        <v>0.2</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647586</v>
      </c>
      <c r="BH13" s="626"/>
      <c r="BI13" s="626"/>
      <c r="BJ13" s="626"/>
      <c r="BK13" s="626"/>
      <c r="BL13" s="626"/>
      <c r="BM13" s="626"/>
      <c r="BN13" s="627"/>
      <c r="BO13" s="628">
        <v>46</v>
      </c>
      <c r="BP13" s="628"/>
      <c r="BQ13" s="628"/>
      <c r="BR13" s="628"/>
      <c r="BS13" s="634" t="s">
        <v>113</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752083</v>
      </c>
      <c r="CS13" s="626"/>
      <c r="CT13" s="626"/>
      <c r="CU13" s="626"/>
      <c r="CV13" s="626"/>
      <c r="CW13" s="626"/>
      <c r="CX13" s="626"/>
      <c r="CY13" s="627"/>
      <c r="CZ13" s="628">
        <v>7.7</v>
      </c>
      <c r="DA13" s="628"/>
      <c r="DB13" s="628"/>
      <c r="DC13" s="628"/>
      <c r="DD13" s="634">
        <v>513560</v>
      </c>
      <c r="DE13" s="626"/>
      <c r="DF13" s="626"/>
      <c r="DG13" s="626"/>
      <c r="DH13" s="626"/>
      <c r="DI13" s="626"/>
      <c r="DJ13" s="626"/>
      <c r="DK13" s="626"/>
      <c r="DL13" s="626"/>
      <c r="DM13" s="626"/>
      <c r="DN13" s="626"/>
      <c r="DO13" s="626"/>
      <c r="DP13" s="627"/>
      <c r="DQ13" s="634">
        <v>432716</v>
      </c>
      <c r="DR13" s="626"/>
      <c r="DS13" s="626"/>
      <c r="DT13" s="626"/>
      <c r="DU13" s="626"/>
      <c r="DV13" s="626"/>
      <c r="DW13" s="626"/>
      <c r="DX13" s="626"/>
      <c r="DY13" s="626"/>
      <c r="DZ13" s="626"/>
      <c r="EA13" s="626"/>
      <c r="EB13" s="626"/>
      <c r="EC13" s="635"/>
    </row>
    <row r="14" spans="2:143" ht="11.25" customHeight="1">
      <c r="B14" s="622" t="s">
        <v>239</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55718</v>
      </c>
      <c r="BH14" s="626"/>
      <c r="BI14" s="626"/>
      <c r="BJ14" s="626"/>
      <c r="BK14" s="626"/>
      <c r="BL14" s="626"/>
      <c r="BM14" s="626"/>
      <c r="BN14" s="627"/>
      <c r="BO14" s="628">
        <v>4</v>
      </c>
      <c r="BP14" s="628"/>
      <c r="BQ14" s="628"/>
      <c r="BR14" s="628"/>
      <c r="BS14" s="634" t="s">
        <v>113</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739834</v>
      </c>
      <c r="CS14" s="626"/>
      <c r="CT14" s="626"/>
      <c r="CU14" s="626"/>
      <c r="CV14" s="626"/>
      <c r="CW14" s="626"/>
      <c r="CX14" s="626"/>
      <c r="CY14" s="627"/>
      <c r="CZ14" s="628">
        <v>7.6</v>
      </c>
      <c r="DA14" s="628"/>
      <c r="DB14" s="628"/>
      <c r="DC14" s="628"/>
      <c r="DD14" s="634">
        <v>198312</v>
      </c>
      <c r="DE14" s="626"/>
      <c r="DF14" s="626"/>
      <c r="DG14" s="626"/>
      <c r="DH14" s="626"/>
      <c r="DI14" s="626"/>
      <c r="DJ14" s="626"/>
      <c r="DK14" s="626"/>
      <c r="DL14" s="626"/>
      <c r="DM14" s="626"/>
      <c r="DN14" s="626"/>
      <c r="DO14" s="626"/>
      <c r="DP14" s="627"/>
      <c r="DQ14" s="634">
        <v>374850</v>
      </c>
      <c r="DR14" s="626"/>
      <c r="DS14" s="626"/>
      <c r="DT14" s="626"/>
      <c r="DU14" s="626"/>
      <c r="DV14" s="626"/>
      <c r="DW14" s="626"/>
      <c r="DX14" s="626"/>
      <c r="DY14" s="626"/>
      <c r="DZ14" s="626"/>
      <c r="EA14" s="626"/>
      <c r="EB14" s="626"/>
      <c r="EC14" s="635"/>
    </row>
    <row r="15" spans="2:143" ht="11.25" customHeight="1">
      <c r="B15" s="622" t="s">
        <v>242</v>
      </c>
      <c r="C15" s="623"/>
      <c r="D15" s="623"/>
      <c r="E15" s="623"/>
      <c r="F15" s="623"/>
      <c r="G15" s="623"/>
      <c r="H15" s="623"/>
      <c r="I15" s="623"/>
      <c r="J15" s="623"/>
      <c r="K15" s="623"/>
      <c r="L15" s="623"/>
      <c r="M15" s="623"/>
      <c r="N15" s="623"/>
      <c r="O15" s="623"/>
      <c r="P15" s="623"/>
      <c r="Q15" s="624"/>
      <c r="R15" s="625">
        <v>4541</v>
      </c>
      <c r="S15" s="626"/>
      <c r="T15" s="626"/>
      <c r="U15" s="626"/>
      <c r="V15" s="626"/>
      <c r="W15" s="626"/>
      <c r="X15" s="626"/>
      <c r="Y15" s="627"/>
      <c r="Z15" s="628">
        <v>0</v>
      </c>
      <c r="AA15" s="628"/>
      <c r="AB15" s="628"/>
      <c r="AC15" s="628"/>
      <c r="AD15" s="629">
        <v>4541</v>
      </c>
      <c r="AE15" s="629"/>
      <c r="AF15" s="629"/>
      <c r="AG15" s="629"/>
      <c r="AH15" s="629"/>
      <c r="AI15" s="629"/>
      <c r="AJ15" s="629"/>
      <c r="AK15" s="629"/>
      <c r="AL15" s="630">
        <v>0.1</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125918</v>
      </c>
      <c r="BH15" s="626"/>
      <c r="BI15" s="626"/>
      <c r="BJ15" s="626"/>
      <c r="BK15" s="626"/>
      <c r="BL15" s="626"/>
      <c r="BM15" s="626"/>
      <c r="BN15" s="627"/>
      <c r="BO15" s="628">
        <v>8.9</v>
      </c>
      <c r="BP15" s="628"/>
      <c r="BQ15" s="628"/>
      <c r="BR15" s="628"/>
      <c r="BS15" s="634" t="s">
        <v>113</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737086</v>
      </c>
      <c r="CS15" s="626"/>
      <c r="CT15" s="626"/>
      <c r="CU15" s="626"/>
      <c r="CV15" s="626"/>
      <c r="CW15" s="626"/>
      <c r="CX15" s="626"/>
      <c r="CY15" s="627"/>
      <c r="CZ15" s="628">
        <v>7.5</v>
      </c>
      <c r="DA15" s="628"/>
      <c r="DB15" s="628"/>
      <c r="DC15" s="628"/>
      <c r="DD15" s="634">
        <v>11501</v>
      </c>
      <c r="DE15" s="626"/>
      <c r="DF15" s="626"/>
      <c r="DG15" s="626"/>
      <c r="DH15" s="626"/>
      <c r="DI15" s="626"/>
      <c r="DJ15" s="626"/>
      <c r="DK15" s="626"/>
      <c r="DL15" s="626"/>
      <c r="DM15" s="626"/>
      <c r="DN15" s="626"/>
      <c r="DO15" s="626"/>
      <c r="DP15" s="627"/>
      <c r="DQ15" s="634">
        <v>551951</v>
      </c>
      <c r="DR15" s="626"/>
      <c r="DS15" s="626"/>
      <c r="DT15" s="626"/>
      <c r="DU15" s="626"/>
      <c r="DV15" s="626"/>
      <c r="DW15" s="626"/>
      <c r="DX15" s="626"/>
      <c r="DY15" s="626"/>
      <c r="DZ15" s="626"/>
      <c r="EA15" s="626"/>
      <c r="EB15" s="626"/>
      <c r="EC15" s="635"/>
    </row>
    <row r="16" spans="2:143" ht="11.25" customHeight="1">
      <c r="B16" s="622" t="s">
        <v>245</v>
      </c>
      <c r="C16" s="623"/>
      <c r="D16" s="623"/>
      <c r="E16" s="623"/>
      <c r="F16" s="623"/>
      <c r="G16" s="623"/>
      <c r="H16" s="623"/>
      <c r="I16" s="623"/>
      <c r="J16" s="623"/>
      <c r="K16" s="623"/>
      <c r="L16" s="623"/>
      <c r="M16" s="623"/>
      <c r="N16" s="623"/>
      <c r="O16" s="623"/>
      <c r="P16" s="623"/>
      <c r="Q16" s="624"/>
      <c r="R16" s="625">
        <v>4674638</v>
      </c>
      <c r="S16" s="626"/>
      <c r="T16" s="626"/>
      <c r="U16" s="626"/>
      <c r="V16" s="626"/>
      <c r="W16" s="626"/>
      <c r="X16" s="626"/>
      <c r="Y16" s="627"/>
      <c r="Z16" s="628">
        <v>46.1</v>
      </c>
      <c r="AA16" s="628"/>
      <c r="AB16" s="628"/>
      <c r="AC16" s="628"/>
      <c r="AD16" s="629">
        <v>4090286</v>
      </c>
      <c r="AE16" s="629"/>
      <c r="AF16" s="629"/>
      <c r="AG16" s="629"/>
      <c r="AH16" s="629"/>
      <c r="AI16" s="629"/>
      <c r="AJ16" s="629"/>
      <c r="AK16" s="629"/>
      <c r="AL16" s="630">
        <v>69.2</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12044</v>
      </c>
      <c r="CS16" s="626"/>
      <c r="CT16" s="626"/>
      <c r="CU16" s="626"/>
      <c r="CV16" s="626"/>
      <c r="CW16" s="626"/>
      <c r="CX16" s="626"/>
      <c r="CY16" s="627"/>
      <c r="CZ16" s="628">
        <v>0.1</v>
      </c>
      <c r="DA16" s="628"/>
      <c r="DB16" s="628"/>
      <c r="DC16" s="628"/>
      <c r="DD16" s="634" t="s">
        <v>113</v>
      </c>
      <c r="DE16" s="626"/>
      <c r="DF16" s="626"/>
      <c r="DG16" s="626"/>
      <c r="DH16" s="626"/>
      <c r="DI16" s="626"/>
      <c r="DJ16" s="626"/>
      <c r="DK16" s="626"/>
      <c r="DL16" s="626"/>
      <c r="DM16" s="626"/>
      <c r="DN16" s="626"/>
      <c r="DO16" s="626"/>
      <c r="DP16" s="627"/>
      <c r="DQ16" s="634">
        <v>3148</v>
      </c>
      <c r="DR16" s="626"/>
      <c r="DS16" s="626"/>
      <c r="DT16" s="626"/>
      <c r="DU16" s="626"/>
      <c r="DV16" s="626"/>
      <c r="DW16" s="626"/>
      <c r="DX16" s="626"/>
      <c r="DY16" s="626"/>
      <c r="DZ16" s="626"/>
      <c r="EA16" s="626"/>
      <c r="EB16" s="626"/>
      <c r="EC16" s="635"/>
    </row>
    <row r="17" spans="2:133" ht="11.25" customHeight="1">
      <c r="B17" s="622" t="s">
        <v>248</v>
      </c>
      <c r="C17" s="623"/>
      <c r="D17" s="623"/>
      <c r="E17" s="623"/>
      <c r="F17" s="623"/>
      <c r="G17" s="623"/>
      <c r="H17" s="623"/>
      <c r="I17" s="623"/>
      <c r="J17" s="623"/>
      <c r="K17" s="623"/>
      <c r="L17" s="623"/>
      <c r="M17" s="623"/>
      <c r="N17" s="623"/>
      <c r="O17" s="623"/>
      <c r="P17" s="623"/>
      <c r="Q17" s="624"/>
      <c r="R17" s="625">
        <v>4090286</v>
      </c>
      <c r="S17" s="626"/>
      <c r="T17" s="626"/>
      <c r="U17" s="626"/>
      <c r="V17" s="626"/>
      <c r="W17" s="626"/>
      <c r="X17" s="626"/>
      <c r="Y17" s="627"/>
      <c r="Z17" s="628">
        <v>40.4</v>
      </c>
      <c r="AA17" s="628"/>
      <c r="AB17" s="628"/>
      <c r="AC17" s="628"/>
      <c r="AD17" s="629">
        <v>4090286</v>
      </c>
      <c r="AE17" s="629"/>
      <c r="AF17" s="629"/>
      <c r="AG17" s="629"/>
      <c r="AH17" s="629"/>
      <c r="AI17" s="629"/>
      <c r="AJ17" s="629"/>
      <c r="AK17" s="629"/>
      <c r="AL17" s="630">
        <v>69.2</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1217018</v>
      </c>
      <c r="CS17" s="626"/>
      <c r="CT17" s="626"/>
      <c r="CU17" s="626"/>
      <c r="CV17" s="626"/>
      <c r="CW17" s="626"/>
      <c r="CX17" s="626"/>
      <c r="CY17" s="627"/>
      <c r="CZ17" s="628">
        <v>12.4</v>
      </c>
      <c r="DA17" s="628"/>
      <c r="DB17" s="628"/>
      <c r="DC17" s="628"/>
      <c r="DD17" s="634" t="s">
        <v>113</v>
      </c>
      <c r="DE17" s="626"/>
      <c r="DF17" s="626"/>
      <c r="DG17" s="626"/>
      <c r="DH17" s="626"/>
      <c r="DI17" s="626"/>
      <c r="DJ17" s="626"/>
      <c r="DK17" s="626"/>
      <c r="DL17" s="626"/>
      <c r="DM17" s="626"/>
      <c r="DN17" s="626"/>
      <c r="DO17" s="626"/>
      <c r="DP17" s="627"/>
      <c r="DQ17" s="634">
        <v>1213547</v>
      </c>
      <c r="DR17" s="626"/>
      <c r="DS17" s="626"/>
      <c r="DT17" s="626"/>
      <c r="DU17" s="626"/>
      <c r="DV17" s="626"/>
      <c r="DW17" s="626"/>
      <c r="DX17" s="626"/>
      <c r="DY17" s="626"/>
      <c r="DZ17" s="626"/>
      <c r="EA17" s="626"/>
      <c r="EB17" s="626"/>
      <c r="EC17" s="635"/>
    </row>
    <row r="18" spans="2:133" ht="11.25" customHeight="1">
      <c r="B18" s="622" t="s">
        <v>251</v>
      </c>
      <c r="C18" s="623"/>
      <c r="D18" s="623"/>
      <c r="E18" s="623"/>
      <c r="F18" s="623"/>
      <c r="G18" s="623"/>
      <c r="H18" s="623"/>
      <c r="I18" s="623"/>
      <c r="J18" s="623"/>
      <c r="K18" s="623"/>
      <c r="L18" s="623"/>
      <c r="M18" s="623"/>
      <c r="N18" s="623"/>
      <c r="O18" s="623"/>
      <c r="P18" s="623"/>
      <c r="Q18" s="624"/>
      <c r="R18" s="625">
        <v>584352</v>
      </c>
      <c r="S18" s="626"/>
      <c r="T18" s="626"/>
      <c r="U18" s="626"/>
      <c r="V18" s="626"/>
      <c r="W18" s="626"/>
      <c r="X18" s="626"/>
      <c r="Y18" s="627"/>
      <c r="Z18" s="628">
        <v>5.8</v>
      </c>
      <c r="AA18" s="628"/>
      <c r="AB18" s="628"/>
      <c r="AC18" s="628"/>
      <c r="AD18" s="629" t="s">
        <v>113</v>
      </c>
      <c r="AE18" s="629"/>
      <c r="AF18" s="629"/>
      <c r="AG18" s="629"/>
      <c r="AH18" s="629"/>
      <c r="AI18" s="629"/>
      <c r="AJ18" s="629"/>
      <c r="AK18" s="629"/>
      <c r="AL18" s="630" t="s">
        <v>113</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c r="B19" s="622" t="s">
        <v>254</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15741</v>
      </c>
      <c r="BH19" s="626"/>
      <c r="BI19" s="626"/>
      <c r="BJ19" s="626"/>
      <c r="BK19" s="626"/>
      <c r="BL19" s="626"/>
      <c r="BM19" s="626"/>
      <c r="BN19" s="627"/>
      <c r="BO19" s="628">
        <v>1.1000000000000001</v>
      </c>
      <c r="BP19" s="628"/>
      <c r="BQ19" s="628"/>
      <c r="BR19" s="628"/>
      <c r="BS19" s="634" t="s">
        <v>113</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c r="B20" s="622" t="s">
        <v>257</v>
      </c>
      <c r="C20" s="623"/>
      <c r="D20" s="623"/>
      <c r="E20" s="623"/>
      <c r="F20" s="623"/>
      <c r="G20" s="623"/>
      <c r="H20" s="623"/>
      <c r="I20" s="623"/>
      <c r="J20" s="623"/>
      <c r="K20" s="623"/>
      <c r="L20" s="623"/>
      <c r="M20" s="623"/>
      <c r="N20" s="623"/>
      <c r="O20" s="623"/>
      <c r="P20" s="623"/>
      <c r="Q20" s="624"/>
      <c r="R20" s="625">
        <v>6438516</v>
      </c>
      <c r="S20" s="626"/>
      <c r="T20" s="626"/>
      <c r="U20" s="626"/>
      <c r="V20" s="626"/>
      <c r="W20" s="626"/>
      <c r="X20" s="626"/>
      <c r="Y20" s="627"/>
      <c r="Z20" s="628">
        <v>63.6</v>
      </c>
      <c r="AA20" s="628"/>
      <c r="AB20" s="628"/>
      <c r="AC20" s="628"/>
      <c r="AD20" s="629">
        <v>5854164</v>
      </c>
      <c r="AE20" s="629"/>
      <c r="AF20" s="629"/>
      <c r="AG20" s="629"/>
      <c r="AH20" s="629"/>
      <c r="AI20" s="629"/>
      <c r="AJ20" s="629"/>
      <c r="AK20" s="629"/>
      <c r="AL20" s="630">
        <v>99</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15741</v>
      </c>
      <c r="BH20" s="626"/>
      <c r="BI20" s="626"/>
      <c r="BJ20" s="626"/>
      <c r="BK20" s="626"/>
      <c r="BL20" s="626"/>
      <c r="BM20" s="626"/>
      <c r="BN20" s="627"/>
      <c r="BO20" s="628">
        <v>1.1000000000000001</v>
      </c>
      <c r="BP20" s="628"/>
      <c r="BQ20" s="628"/>
      <c r="BR20" s="628"/>
      <c r="BS20" s="634" t="s">
        <v>113</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9780387</v>
      </c>
      <c r="CS20" s="626"/>
      <c r="CT20" s="626"/>
      <c r="CU20" s="626"/>
      <c r="CV20" s="626"/>
      <c r="CW20" s="626"/>
      <c r="CX20" s="626"/>
      <c r="CY20" s="627"/>
      <c r="CZ20" s="628">
        <v>100</v>
      </c>
      <c r="DA20" s="628"/>
      <c r="DB20" s="628"/>
      <c r="DC20" s="628"/>
      <c r="DD20" s="634">
        <v>1015823</v>
      </c>
      <c r="DE20" s="626"/>
      <c r="DF20" s="626"/>
      <c r="DG20" s="626"/>
      <c r="DH20" s="626"/>
      <c r="DI20" s="626"/>
      <c r="DJ20" s="626"/>
      <c r="DK20" s="626"/>
      <c r="DL20" s="626"/>
      <c r="DM20" s="626"/>
      <c r="DN20" s="626"/>
      <c r="DO20" s="626"/>
      <c r="DP20" s="627"/>
      <c r="DQ20" s="634">
        <v>7049362</v>
      </c>
      <c r="DR20" s="626"/>
      <c r="DS20" s="626"/>
      <c r="DT20" s="626"/>
      <c r="DU20" s="626"/>
      <c r="DV20" s="626"/>
      <c r="DW20" s="626"/>
      <c r="DX20" s="626"/>
      <c r="DY20" s="626"/>
      <c r="DZ20" s="626"/>
      <c r="EA20" s="626"/>
      <c r="EB20" s="626"/>
      <c r="EC20" s="635"/>
    </row>
    <row r="21" spans="2:133" ht="11.25" customHeight="1">
      <c r="B21" s="622" t="s">
        <v>260</v>
      </c>
      <c r="C21" s="623"/>
      <c r="D21" s="623"/>
      <c r="E21" s="623"/>
      <c r="F21" s="623"/>
      <c r="G21" s="623"/>
      <c r="H21" s="623"/>
      <c r="I21" s="623"/>
      <c r="J21" s="623"/>
      <c r="K21" s="623"/>
      <c r="L21" s="623"/>
      <c r="M21" s="623"/>
      <c r="N21" s="623"/>
      <c r="O21" s="623"/>
      <c r="P21" s="623"/>
      <c r="Q21" s="624"/>
      <c r="R21" s="625">
        <v>1672</v>
      </c>
      <c r="S21" s="626"/>
      <c r="T21" s="626"/>
      <c r="U21" s="626"/>
      <c r="V21" s="626"/>
      <c r="W21" s="626"/>
      <c r="X21" s="626"/>
      <c r="Y21" s="627"/>
      <c r="Z21" s="628">
        <v>0</v>
      </c>
      <c r="AA21" s="628"/>
      <c r="AB21" s="628"/>
      <c r="AC21" s="628"/>
      <c r="AD21" s="629">
        <v>1672</v>
      </c>
      <c r="AE21" s="629"/>
      <c r="AF21" s="629"/>
      <c r="AG21" s="629"/>
      <c r="AH21" s="629"/>
      <c r="AI21" s="629"/>
      <c r="AJ21" s="629"/>
      <c r="AK21" s="629"/>
      <c r="AL21" s="630">
        <v>0</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15741</v>
      </c>
      <c r="BH21" s="626"/>
      <c r="BI21" s="626"/>
      <c r="BJ21" s="626"/>
      <c r="BK21" s="626"/>
      <c r="BL21" s="626"/>
      <c r="BM21" s="626"/>
      <c r="BN21" s="627"/>
      <c r="BO21" s="628">
        <v>1.1000000000000001</v>
      </c>
      <c r="BP21" s="628"/>
      <c r="BQ21" s="628"/>
      <c r="BR21" s="628"/>
      <c r="BS21" s="634" t="s">
        <v>113</v>
      </c>
      <c r="BT21" s="626"/>
      <c r="BU21" s="626"/>
      <c r="BV21" s="626"/>
      <c r="BW21" s="626"/>
      <c r="BX21" s="626"/>
      <c r="BY21" s="626"/>
      <c r="BZ21" s="626"/>
      <c r="CA21" s="626"/>
      <c r="CB21" s="635"/>
      <c r="CD21" s="647"/>
      <c r="CE21" s="648"/>
      <c r="CF21" s="648"/>
      <c r="CG21" s="648"/>
      <c r="CH21" s="648"/>
      <c r="CI21" s="648"/>
      <c r="CJ21" s="648"/>
      <c r="CK21" s="648"/>
      <c r="CL21" s="648"/>
      <c r="CM21" s="648"/>
      <c r="CN21" s="648"/>
      <c r="CO21" s="648"/>
      <c r="CP21" s="648"/>
      <c r="CQ21" s="649"/>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262</v>
      </c>
      <c r="C22" s="623"/>
      <c r="D22" s="623"/>
      <c r="E22" s="623"/>
      <c r="F22" s="623"/>
      <c r="G22" s="623"/>
      <c r="H22" s="623"/>
      <c r="I22" s="623"/>
      <c r="J22" s="623"/>
      <c r="K22" s="623"/>
      <c r="L22" s="623"/>
      <c r="M22" s="623"/>
      <c r="N22" s="623"/>
      <c r="O22" s="623"/>
      <c r="P22" s="623"/>
      <c r="Q22" s="624"/>
      <c r="R22" s="625">
        <v>258657</v>
      </c>
      <c r="S22" s="626"/>
      <c r="T22" s="626"/>
      <c r="U22" s="626"/>
      <c r="V22" s="626"/>
      <c r="W22" s="626"/>
      <c r="X22" s="626"/>
      <c r="Y22" s="627"/>
      <c r="Z22" s="628">
        <v>2.6</v>
      </c>
      <c r="AA22" s="628"/>
      <c r="AB22" s="628"/>
      <c r="AC22" s="628"/>
      <c r="AD22" s="629" t="s">
        <v>113</v>
      </c>
      <c r="AE22" s="629"/>
      <c r="AF22" s="629"/>
      <c r="AG22" s="629"/>
      <c r="AH22" s="629"/>
      <c r="AI22" s="629"/>
      <c r="AJ22" s="629"/>
      <c r="AK22" s="629"/>
      <c r="AL22" s="630" t="s">
        <v>113</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265</v>
      </c>
      <c r="C23" s="623"/>
      <c r="D23" s="623"/>
      <c r="E23" s="623"/>
      <c r="F23" s="623"/>
      <c r="G23" s="623"/>
      <c r="H23" s="623"/>
      <c r="I23" s="623"/>
      <c r="J23" s="623"/>
      <c r="K23" s="623"/>
      <c r="L23" s="623"/>
      <c r="M23" s="623"/>
      <c r="N23" s="623"/>
      <c r="O23" s="623"/>
      <c r="P23" s="623"/>
      <c r="Q23" s="624"/>
      <c r="R23" s="625">
        <v>131573</v>
      </c>
      <c r="S23" s="626"/>
      <c r="T23" s="626"/>
      <c r="U23" s="626"/>
      <c r="V23" s="626"/>
      <c r="W23" s="626"/>
      <c r="X23" s="626"/>
      <c r="Y23" s="627"/>
      <c r="Z23" s="628">
        <v>1.3</v>
      </c>
      <c r="AA23" s="628"/>
      <c r="AB23" s="628"/>
      <c r="AC23" s="628"/>
      <c r="AD23" s="629" t="s">
        <v>113</v>
      </c>
      <c r="AE23" s="629"/>
      <c r="AF23" s="629"/>
      <c r="AG23" s="629"/>
      <c r="AH23" s="629"/>
      <c r="AI23" s="629"/>
      <c r="AJ23" s="629"/>
      <c r="AK23" s="629"/>
      <c r="AL23" s="630" t="s">
        <v>113</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113</v>
      </c>
      <c r="BH23" s="626"/>
      <c r="BI23" s="626"/>
      <c r="BJ23" s="626"/>
      <c r="BK23" s="626"/>
      <c r="BL23" s="626"/>
      <c r="BM23" s="626"/>
      <c r="BN23" s="627"/>
      <c r="BO23" s="628" t="s">
        <v>113</v>
      </c>
      <c r="BP23" s="628"/>
      <c r="BQ23" s="628"/>
      <c r="BR23" s="628"/>
      <c r="BS23" s="634" t="s">
        <v>113</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50" t="s">
        <v>270</v>
      </c>
      <c r="DM23" s="651"/>
      <c r="DN23" s="651"/>
      <c r="DO23" s="651"/>
      <c r="DP23" s="651"/>
      <c r="DQ23" s="651"/>
      <c r="DR23" s="651"/>
      <c r="DS23" s="651"/>
      <c r="DT23" s="651"/>
      <c r="DU23" s="651"/>
      <c r="DV23" s="652"/>
      <c r="DW23" s="607" t="s">
        <v>271</v>
      </c>
      <c r="DX23" s="608"/>
      <c r="DY23" s="608"/>
      <c r="DZ23" s="608"/>
      <c r="EA23" s="608"/>
      <c r="EB23" s="608"/>
      <c r="EC23" s="609"/>
    </row>
    <row r="24" spans="2:133" ht="11.25" customHeight="1">
      <c r="B24" s="622" t="s">
        <v>272</v>
      </c>
      <c r="C24" s="623"/>
      <c r="D24" s="623"/>
      <c r="E24" s="623"/>
      <c r="F24" s="623"/>
      <c r="G24" s="623"/>
      <c r="H24" s="623"/>
      <c r="I24" s="623"/>
      <c r="J24" s="623"/>
      <c r="K24" s="623"/>
      <c r="L24" s="623"/>
      <c r="M24" s="623"/>
      <c r="N24" s="623"/>
      <c r="O24" s="623"/>
      <c r="P24" s="623"/>
      <c r="Q24" s="624"/>
      <c r="R24" s="625">
        <v>35759</v>
      </c>
      <c r="S24" s="626"/>
      <c r="T24" s="626"/>
      <c r="U24" s="626"/>
      <c r="V24" s="626"/>
      <c r="W24" s="626"/>
      <c r="X24" s="626"/>
      <c r="Y24" s="627"/>
      <c r="Z24" s="628">
        <v>0.4</v>
      </c>
      <c r="AA24" s="628"/>
      <c r="AB24" s="628"/>
      <c r="AC24" s="628"/>
      <c r="AD24" s="629" t="s">
        <v>113</v>
      </c>
      <c r="AE24" s="629"/>
      <c r="AF24" s="629"/>
      <c r="AG24" s="629"/>
      <c r="AH24" s="629"/>
      <c r="AI24" s="629"/>
      <c r="AJ24" s="629"/>
      <c r="AK24" s="629"/>
      <c r="AL24" s="630" t="s">
        <v>113</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4318673</v>
      </c>
      <c r="CS24" s="615"/>
      <c r="CT24" s="615"/>
      <c r="CU24" s="615"/>
      <c r="CV24" s="615"/>
      <c r="CW24" s="615"/>
      <c r="CX24" s="615"/>
      <c r="CY24" s="616"/>
      <c r="CZ24" s="654">
        <v>44.2</v>
      </c>
      <c r="DA24" s="655"/>
      <c r="DB24" s="655"/>
      <c r="DC24" s="656"/>
      <c r="DD24" s="653">
        <v>3068641</v>
      </c>
      <c r="DE24" s="615"/>
      <c r="DF24" s="615"/>
      <c r="DG24" s="615"/>
      <c r="DH24" s="615"/>
      <c r="DI24" s="615"/>
      <c r="DJ24" s="615"/>
      <c r="DK24" s="616"/>
      <c r="DL24" s="653">
        <v>3011055</v>
      </c>
      <c r="DM24" s="615"/>
      <c r="DN24" s="615"/>
      <c r="DO24" s="615"/>
      <c r="DP24" s="615"/>
      <c r="DQ24" s="615"/>
      <c r="DR24" s="615"/>
      <c r="DS24" s="615"/>
      <c r="DT24" s="615"/>
      <c r="DU24" s="615"/>
      <c r="DV24" s="616"/>
      <c r="DW24" s="619">
        <v>48.8</v>
      </c>
      <c r="DX24" s="620"/>
      <c r="DY24" s="620"/>
      <c r="DZ24" s="620"/>
      <c r="EA24" s="620"/>
      <c r="EB24" s="620"/>
      <c r="EC24" s="621"/>
    </row>
    <row r="25" spans="2:133" ht="11.25" customHeight="1">
      <c r="B25" s="622" t="s">
        <v>275</v>
      </c>
      <c r="C25" s="623"/>
      <c r="D25" s="623"/>
      <c r="E25" s="623"/>
      <c r="F25" s="623"/>
      <c r="G25" s="623"/>
      <c r="H25" s="623"/>
      <c r="I25" s="623"/>
      <c r="J25" s="623"/>
      <c r="K25" s="623"/>
      <c r="L25" s="623"/>
      <c r="M25" s="623"/>
      <c r="N25" s="623"/>
      <c r="O25" s="623"/>
      <c r="P25" s="623"/>
      <c r="Q25" s="624"/>
      <c r="R25" s="625">
        <v>897161</v>
      </c>
      <c r="S25" s="626"/>
      <c r="T25" s="626"/>
      <c r="U25" s="626"/>
      <c r="V25" s="626"/>
      <c r="W25" s="626"/>
      <c r="X25" s="626"/>
      <c r="Y25" s="627"/>
      <c r="Z25" s="628">
        <v>8.9</v>
      </c>
      <c r="AA25" s="628"/>
      <c r="AB25" s="628"/>
      <c r="AC25" s="628"/>
      <c r="AD25" s="629" t="s">
        <v>113</v>
      </c>
      <c r="AE25" s="629"/>
      <c r="AF25" s="629"/>
      <c r="AG25" s="629"/>
      <c r="AH25" s="629"/>
      <c r="AI25" s="629"/>
      <c r="AJ25" s="629"/>
      <c r="AK25" s="629"/>
      <c r="AL25" s="630" t="s">
        <v>113</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1842260</v>
      </c>
      <c r="CS25" s="645"/>
      <c r="CT25" s="645"/>
      <c r="CU25" s="645"/>
      <c r="CV25" s="645"/>
      <c r="CW25" s="645"/>
      <c r="CX25" s="645"/>
      <c r="CY25" s="646"/>
      <c r="CZ25" s="659">
        <v>18.8</v>
      </c>
      <c r="DA25" s="660"/>
      <c r="DB25" s="660"/>
      <c r="DC25" s="661"/>
      <c r="DD25" s="634">
        <v>1564478</v>
      </c>
      <c r="DE25" s="645"/>
      <c r="DF25" s="645"/>
      <c r="DG25" s="645"/>
      <c r="DH25" s="645"/>
      <c r="DI25" s="645"/>
      <c r="DJ25" s="645"/>
      <c r="DK25" s="646"/>
      <c r="DL25" s="634">
        <v>1506998</v>
      </c>
      <c r="DM25" s="645"/>
      <c r="DN25" s="645"/>
      <c r="DO25" s="645"/>
      <c r="DP25" s="645"/>
      <c r="DQ25" s="645"/>
      <c r="DR25" s="645"/>
      <c r="DS25" s="645"/>
      <c r="DT25" s="645"/>
      <c r="DU25" s="645"/>
      <c r="DV25" s="646"/>
      <c r="DW25" s="630">
        <v>24.4</v>
      </c>
      <c r="DX25" s="657"/>
      <c r="DY25" s="657"/>
      <c r="DZ25" s="657"/>
      <c r="EA25" s="657"/>
      <c r="EB25" s="657"/>
      <c r="EC25" s="658"/>
    </row>
    <row r="26" spans="2:133" ht="11.25" customHeight="1">
      <c r="B26" s="662" t="s">
        <v>278</v>
      </c>
      <c r="C26" s="663"/>
      <c r="D26" s="663"/>
      <c r="E26" s="663"/>
      <c r="F26" s="663"/>
      <c r="G26" s="663"/>
      <c r="H26" s="663"/>
      <c r="I26" s="663"/>
      <c r="J26" s="663"/>
      <c r="K26" s="663"/>
      <c r="L26" s="663"/>
      <c r="M26" s="663"/>
      <c r="N26" s="663"/>
      <c r="O26" s="663"/>
      <c r="P26" s="663"/>
      <c r="Q26" s="664"/>
      <c r="R26" s="625">
        <v>5667</v>
      </c>
      <c r="S26" s="626"/>
      <c r="T26" s="626"/>
      <c r="U26" s="626"/>
      <c r="V26" s="626"/>
      <c r="W26" s="626"/>
      <c r="X26" s="626"/>
      <c r="Y26" s="627"/>
      <c r="Z26" s="628">
        <v>0.1</v>
      </c>
      <c r="AA26" s="628"/>
      <c r="AB26" s="628"/>
      <c r="AC26" s="628"/>
      <c r="AD26" s="629">
        <v>5667</v>
      </c>
      <c r="AE26" s="629"/>
      <c r="AF26" s="629"/>
      <c r="AG26" s="629"/>
      <c r="AH26" s="629"/>
      <c r="AI26" s="629"/>
      <c r="AJ26" s="629"/>
      <c r="AK26" s="629"/>
      <c r="AL26" s="630">
        <v>0.1</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1212416</v>
      </c>
      <c r="CS26" s="626"/>
      <c r="CT26" s="626"/>
      <c r="CU26" s="626"/>
      <c r="CV26" s="626"/>
      <c r="CW26" s="626"/>
      <c r="CX26" s="626"/>
      <c r="CY26" s="627"/>
      <c r="CZ26" s="659">
        <v>12.4</v>
      </c>
      <c r="DA26" s="660"/>
      <c r="DB26" s="660"/>
      <c r="DC26" s="661"/>
      <c r="DD26" s="634">
        <v>940101</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7"/>
      <c r="DY26" s="657"/>
      <c r="DZ26" s="657"/>
      <c r="EA26" s="657"/>
      <c r="EB26" s="657"/>
      <c r="EC26" s="658"/>
    </row>
    <row r="27" spans="2:133" ht="11.25" customHeight="1">
      <c r="B27" s="622" t="s">
        <v>281</v>
      </c>
      <c r="C27" s="623"/>
      <c r="D27" s="623"/>
      <c r="E27" s="623"/>
      <c r="F27" s="623"/>
      <c r="G27" s="623"/>
      <c r="H27" s="623"/>
      <c r="I27" s="623"/>
      <c r="J27" s="623"/>
      <c r="K27" s="623"/>
      <c r="L27" s="623"/>
      <c r="M27" s="623"/>
      <c r="N27" s="623"/>
      <c r="O27" s="623"/>
      <c r="P27" s="623"/>
      <c r="Q27" s="624"/>
      <c r="R27" s="625">
        <v>720129</v>
      </c>
      <c r="S27" s="626"/>
      <c r="T27" s="626"/>
      <c r="U27" s="626"/>
      <c r="V27" s="626"/>
      <c r="W27" s="626"/>
      <c r="X27" s="626"/>
      <c r="Y27" s="627"/>
      <c r="Z27" s="628">
        <v>7.1</v>
      </c>
      <c r="AA27" s="628"/>
      <c r="AB27" s="628"/>
      <c r="AC27" s="628"/>
      <c r="AD27" s="629" t="s">
        <v>113</v>
      </c>
      <c r="AE27" s="629"/>
      <c r="AF27" s="629"/>
      <c r="AG27" s="629"/>
      <c r="AH27" s="629"/>
      <c r="AI27" s="629"/>
      <c r="AJ27" s="629"/>
      <c r="AK27" s="629"/>
      <c r="AL27" s="630" t="s">
        <v>113</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1407087</v>
      </c>
      <c r="BH27" s="626"/>
      <c r="BI27" s="626"/>
      <c r="BJ27" s="626"/>
      <c r="BK27" s="626"/>
      <c r="BL27" s="626"/>
      <c r="BM27" s="626"/>
      <c r="BN27" s="627"/>
      <c r="BO27" s="628">
        <v>100</v>
      </c>
      <c r="BP27" s="628"/>
      <c r="BQ27" s="628"/>
      <c r="BR27" s="628"/>
      <c r="BS27" s="634" t="s">
        <v>113</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1259395</v>
      </c>
      <c r="CS27" s="645"/>
      <c r="CT27" s="645"/>
      <c r="CU27" s="645"/>
      <c r="CV27" s="645"/>
      <c r="CW27" s="645"/>
      <c r="CX27" s="645"/>
      <c r="CY27" s="646"/>
      <c r="CZ27" s="659">
        <v>12.9</v>
      </c>
      <c r="DA27" s="660"/>
      <c r="DB27" s="660"/>
      <c r="DC27" s="661"/>
      <c r="DD27" s="634">
        <v>290616</v>
      </c>
      <c r="DE27" s="645"/>
      <c r="DF27" s="645"/>
      <c r="DG27" s="645"/>
      <c r="DH27" s="645"/>
      <c r="DI27" s="645"/>
      <c r="DJ27" s="645"/>
      <c r="DK27" s="646"/>
      <c r="DL27" s="634">
        <v>290510</v>
      </c>
      <c r="DM27" s="645"/>
      <c r="DN27" s="645"/>
      <c r="DO27" s="645"/>
      <c r="DP27" s="645"/>
      <c r="DQ27" s="645"/>
      <c r="DR27" s="645"/>
      <c r="DS27" s="645"/>
      <c r="DT27" s="645"/>
      <c r="DU27" s="645"/>
      <c r="DV27" s="646"/>
      <c r="DW27" s="630">
        <v>4.7</v>
      </c>
      <c r="DX27" s="657"/>
      <c r="DY27" s="657"/>
      <c r="DZ27" s="657"/>
      <c r="EA27" s="657"/>
      <c r="EB27" s="657"/>
      <c r="EC27" s="658"/>
    </row>
    <row r="28" spans="2:133" ht="11.25" customHeight="1">
      <c r="B28" s="622" t="s">
        <v>284</v>
      </c>
      <c r="C28" s="623"/>
      <c r="D28" s="623"/>
      <c r="E28" s="623"/>
      <c r="F28" s="623"/>
      <c r="G28" s="623"/>
      <c r="H28" s="623"/>
      <c r="I28" s="623"/>
      <c r="J28" s="623"/>
      <c r="K28" s="623"/>
      <c r="L28" s="623"/>
      <c r="M28" s="623"/>
      <c r="N28" s="623"/>
      <c r="O28" s="623"/>
      <c r="P28" s="623"/>
      <c r="Q28" s="624"/>
      <c r="R28" s="625">
        <v>19811</v>
      </c>
      <c r="S28" s="626"/>
      <c r="T28" s="626"/>
      <c r="U28" s="626"/>
      <c r="V28" s="626"/>
      <c r="W28" s="626"/>
      <c r="X28" s="626"/>
      <c r="Y28" s="627"/>
      <c r="Z28" s="628">
        <v>0.2</v>
      </c>
      <c r="AA28" s="628"/>
      <c r="AB28" s="628"/>
      <c r="AC28" s="628"/>
      <c r="AD28" s="629">
        <v>16148</v>
      </c>
      <c r="AE28" s="629"/>
      <c r="AF28" s="629"/>
      <c r="AG28" s="629"/>
      <c r="AH28" s="629"/>
      <c r="AI28" s="629"/>
      <c r="AJ28" s="629"/>
      <c r="AK28" s="629"/>
      <c r="AL28" s="630">
        <v>0.3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1217018</v>
      </c>
      <c r="CS28" s="626"/>
      <c r="CT28" s="626"/>
      <c r="CU28" s="626"/>
      <c r="CV28" s="626"/>
      <c r="CW28" s="626"/>
      <c r="CX28" s="626"/>
      <c r="CY28" s="627"/>
      <c r="CZ28" s="659">
        <v>12.4</v>
      </c>
      <c r="DA28" s="660"/>
      <c r="DB28" s="660"/>
      <c r="DC28" s="661"/>
      <c r="DD28" s="634">
        <v>1213547</v>
      </c>
      <c r="DE28" s="626"/>
      <c r="DF28" s="626"/>
      <c r="DG28" s="626"/>
      <c r="DH28" s="626"/>
      <c r="DI28" s="626"/>
      <c r="DJ28" s="626"/>
      <c r="DK28" s="627"/>
      <c r="DL28" s="634">
        <v>1213547</v>
      </c>
      <c r="DM28" s="626"/>
      <c r="DN28" s="626"/>
      <c r="DO28" s="626"/>
      <c r="DP28" s="626"/>
      <c r="DQ28" s="626"/>
      <c r="DR28" s="626"/>
      <c r="DS28" s="626"/>
      <c r="DT28" s="626"/>
      <c r="DU28" s="626"/>
      <c r="DV28" s="627"/>
      <c r="DW28" s="630">
        <v>19.7</v>
      </c>
      <c r="DX28" s="657"/>
      <c r="DY28" s="657"/>
      <c r="DZ28" s="657"/>
      <c r="EA28" s="657"/>
      <c r="EB28" s="657"/>
      <c r="EC28" s="658"/>
    </row>
    <row r="29" spans="2:133" ht="11.25" customHeight="1">
      <c r="B29" s="622" t="s">
        <v>286</v>
      </c>
      <c r="C29" s="623"/>
      <c r="D29" s="623"/>
      <c r="E29" s="623"/>
      <c r="F29" s="623"/>
      <c r="G29" s="623"/>
      <c r="H29" s="623"/>
      <c r="I29" s="623"/>
      <c r="J29" s="623"/>
      <c r="K29" s="623"/>
      <c r="L29" s="623"/>
      <c r="M29" s="623"/>
      <c r="N29" s="623"/>
      <c r="O29" s="623"/>
      <c r="P29" s="623"/>
      <c r="Q29" s="624"/>
      <c r="R29" s="625">
        <v>33371</v>
      </c>
      <c r="S29" s="626"/>
      <c r="T29" s="626"/>
      <c r="U29" s="626"/>
      <c r="V29" s="626"/>
      <c r="W29" s="626"/>
      <c r="X29" s="626"/>
      <c r="Y29" s="627"/>
      <c r="Z29" s="628">
        <v>0.3</v>
      </c>
      <c r="AA29" s="628"/>
      <c r="AB29" s="628"/>
      <c r="AC29" s="628"/>
      <c r="AD29" s="629" t="s">
        <v>113</v>
      </c>
      <c r="AE29" s="629"/>
      <c r="AF29" s="629"/>
      <c r="AG29" s="629"/>
      <c r="AH29" s="629"/>
      <c r="AI29" s="629"/>
      <c r="AJ29" s="629"/>
      <c r="AK29" s="629"/>
      <c r="AL29" s="630" t="s">
        <v>113</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1217018</v>
      </c>
      <c r="CS29" s="645"/>
      <c r="CT29" s="645"/>
      <c r="CU29" s="645"/>
      <c r="CV29" s="645"/>
      <c r="CW29" s="645"/>
      <c r="CX29" s="645"/>
      <c r="CY29" s="646"/>
      <c r="CZ29" s="659">
        <v>12.4</v>
      </c>
      <c r="DA29" s="660"/>
      <c r="DB29" s="660"/>
      <c r="DC29" s="661"/>
      <c r="DD29" s="634">
        <v>1213547</v>
      </c>
      <c r="DE29" s="645"/>
      <c r="DF29" s="645"/>
      <c r="DG29" s="645"/>
      <c r="DH29" s="645"/>
      <c r="DI29" s="645"/>
      <c r="DJ29" s="645"/>
      <c r="DK29" s="646"/>
      <c r="DL29" s="634">
        <v>1213547</v>
      </c>
      <c r="DM29" s="645"/>
      <c r="DN29" s="645"/>
      <c r="DO29" s="645"/>
      <c r="DP29" s="645"/>
      <c r="DQ29" s="645"/>
      <c r="DR29" s="645"/>
      <c r="DS29" s="645"/>
      <c r="DT29" s="645"/>
      <c r="DU29" s="645"/>
      <c r="DV29" s="646"/>
      <c r="DW29" s="630">
        <v>19.7</v>
      </c>
      <c r="DX29" s="657"/>
      <c r="DY29" s="657"/>
      <c r="DZ29" s="657"/>
      <c r="EA29" s="657"/>
      <c r="EB29" s="657"/>
      <c r="EC29" s="658"/>
    </row>
    <row r="30" spans="2:133" ht="11.25" customHeight="1">
      <c r="B30" s="622" t="s">
        <v>290</v>
      </c>
      <c r="C30" s="623"/>
      <c r="D30" s="623"/>
      <c r="E30" s="623"/>
      <c r="F30" s="623"/>
      <c r="G30" s="623"/>
      <c r="H30" s="623"/>
      <c r="I30" s="623"/>
      <c r="J30" s="623"/>
      <c r="K30" s="623"/>
      <c r="L30" s="623"/>
      <c r="M30" s="623"/>
      <c r="N30" s="623"/>
      <c r="O30" s="623"/>
      <c r="P30" s="623"/>
      <c r="Q30" s="624"/>
      <c r="R30" s="625">
        <v>411429</v>
      </c>
      <c r="S30" s="626"/>
      <c r="T30" s="626"/>
      <c r="U30" s="626"/>
      <c r="V30" s="626"/>
      <c r="W30" s="626"/>
      <c r="X30" s="626"/>
      <c r="Y30" s="627"/>
      <c r="Z30" s="628">
        <v>4.0999999999999996</v>
      </c>
      <c r="AA30" s="628"/>
      <c r="AB30" s="628"/>
      <c r="AC30" s="628"/>
      <c r="AD30" s="629" t="s">
        <v>113</v>
      </c>
      <c r="AE30" s="629"/>
      <c r="AF30" s="629"/>
      <c r="AG30" s="629"/>
      <c r="AH30" s="629"/>
      <c r="AI30" s="629"/>
      <c r="AJ30" s="629"/>
      <c r="AK30" s="629"/>
      <c r="AL30" s="630" t="s">
        <v>113</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98.7</v>
      </c>
      <c r="BH30" s="684"/>
      <c r="BI30" s="684"/>
      <c r="BJ30" s="684"/>
      <c r="BK30" s="684"/>
      <c r="BL30" s="684"/>
      <c r="BM30" s="620">
        <v>92.1</v>
      </c>
      <c r="BN30" s="684"/>
      <c r="BO30" s="684"/>
      <c r="BP30" s="684"/>
      <c r="BQ30" s="685"/>
      <c r="BR30" s="683">
        <v>98.6</v>
      </c>
      <c r="BS30" s="684"/>
      <c r="BT30" s="684"/>
      <c r="BU30" s="684"/>
      <c r="BV30" s="684"/>
      <c r="BW30" s="684"/>
      <c r="BX30" s="620">
        <v>91.2</v>
      </c>
      <c r="BY30" s="684"/>
      <c r="BZ30" s="684"/>
      <c r="CA30" s="684"/>
      <c r="CB30" s="685"/>
      <c r="CD30" s="688"/>
      <c r="CE30" s="689"/>
      <c r="CF30" s="639" t="s">
        <v>293</v>
      </c>
      <c r="CG30" s="640"/>
      <c r="CH30" s="640"/>
      <c r="CI30" s="640"/>
      <c r="CJ30" s="640"/>
      <c r="CK30" s="640"/>
      <c r="CL30" s="640"/>
      <c r="CM30" s="640"/>
      <c r="CN30" s="640"/>
      <c r="CO30" s="640"/>
      <c r="CP30" s="640"/>
      <c r="CQ30" s="641"/>
      <c r="CR30" s="625">
        <v>1097527</v>
      </c>
      <c r="CS30" s="626"/>
      <c r="CT30" s="626"/>
      <c r="CU30" s="626"/>
      <c r="CV30" s="626"/>
      <c r="CW30" s="626"/>
      <c r="CX30" s="626"/>
      <c r="CY30" s="627"/>
      <c r="CZ30" s="659">
        <v>11.2</v>
      </c>
      <c r="DA30" s="660"/>
      <c r="DB30" s="660"/>
      <c r="DC30" s="661"/>
      <c r="DD30" s="634">
        <v>1094243</v>
      </c>
      <c r="DE30" s="626"/>
      <c r="DF30" s="626"/>
      <c r="DG30" s="626"/>
      <c r="DH30" s="626"/>
      <c r="DI30" s="626"/>
      <c r="DJ30" s="626"/>
      <c r="DK30" s="627"/>
      <c r="DL30" s="634">
        <v>1094243</v>
      </c>
      <c r="DM30" s="626"/>
      <c r="DN30" s="626"/>
      <c r="DO30" s="626"/>
      <c r="DP30" s="626"/>
      <c r="DQ30" s="626"/>
      <c r="DR30" s="626"/>
      <c r="DS30" s="626"/>
      <c r="DT30" s="626"/>
      <c r="DU30" s="626"/>
      <c r="DV30" s="627"/>
      <c r="DW30" s="630">
        <v>17.7</v>
      </c>
      <c r="DX30" s="657"/>
      <c r="DY30" s="657"/>
      <c r="DZ30" s="657"/>
      <c r="EA30" s="657"/>
      <c r="EB30" s="657"/>
      <c r="EC30" s="658"/>
    </row>
    <row r="31" spans="2:133" ht="11.25" customHeight="1">
      <c r="B31" s="622" t="s">
        <v>294</v>
      </c>
      <c r="C31" s="623"/>
      <c r="D31" s="623"/>
      <c r="E31" s="623"/>
      <c r="F31" s="623"/>
      <c r="G31" s="623"/>
      <c r="H31" s="623"/>
      <c r="I31" s="623"/>
      <c r="J31" s="623"/>
      <c r="K31" s="623"/>
      <c r="L31" s="623"/>
      <c r="M31" s="623"/>
      <c r="N31" s="623"/>
      <c r="O31" s="623"/>
      <c r="P31" s="623"/>
      <c r="Q31" s="624"/>
      <c r="R31" s="625">
        <v>305437</v>
      </c>
      <c r="S31" s="626"/>
      <c r="T31" s="626"/>
      <c r="U31" s="626"/>
      <c r="V31" s="626"/>
      <c r="W31" s="626"/>
      <c r="X31" s="626"/>
      <c r="Y31" s="627"/>
      <c r="Z31" s="628">
        <v>3</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v>
      </c>
      <c r="BH31" s="645"/>
      <c r="BI31" s="645"/>
      <c r="BJ31" s="645"/>
      <c r="BK31" s="645"/>
      <c r="BL31" s="645"/>
      <c r="BM31" s="631">
        <v>94</v>
      </c>
      <c r="BN31" s="681"/>
      <c r="BO31" s="681"/>
      <c r="BP31" s="681"/>
      <c r="BQ31" s="682"/>
      <c r="BR31" s="680">
        <v>98.9</v>
      </c>
      <c r="BS31" s="645"/>
      <c r="BT31" s="645"/>
      <c r="BU31" s="645"/>
      <c r="BV31" s="645"/>
      <c r="BW31" s="645"/>
      <c r="BX31" s="631">
        <v>93.3</v>
      </c>
      <c r="BY31" s="681"/>
      <c r="BZ31" s="681"/>
      <c r="CA31" s="681"/>
      <c r="CB31" s="682"/>
      <c r="CD31" s="688"/>
      <c r="CE31" s="689"/>
      <c r="CF31" s="639" t="s">
        <v>297</v>
      </c>
      <c r="CG31" s="640"/>
      <c r="CH31" s="640"/>
      <c r="CI31" s="640"/>
      <c r="CJ31" s="640"/>
      <c r="CK31" s="640"/>
      <c r="CL31" s="640"/>
      <c r="CM31" s="640"/>
      <c r="CN31" s="640"/>
      <c r="CO31" s="640"/>
      <c r="CP31" s="640"/>
      <c r="CQ31" s="641"/>
      <c r="CR31" s="625">
        <v>119491</v>
      </c>
      <c r="CS31" s="645"/>
      <c r="CT31" s="645"/>
      <c r="CU31" s="645"/>
      <c r="CV31" s="645"/>
      <c r="CW31" s="645"/>
      <c r="CX31" s="645"/>
      <c r="CY31" s="646"/>
      <c r="CZ31" s="659">
        <v>1.2</v>
      </c>
      <c r="DA31" s="660"/>
      <c r="DB31" s="660"/>
      <c r="DC31" s="661"/>
      <c r="DD31" s="634">
        <v>119304</v>
      </c>
      <c r="DE31" s="645"/>
      <c r="DF31" s="645"/>
      <c r="DG31" s="645"/>
      <c r="DH31" s="645"/>
      <c r="DI31" s="645"/>
      <c r="DJ31" s="645"/>
      <c r="DK31" s="646"/>
      <c r="DL31" s="634">
        <v>119304</v>
      </c>
      <c r="DM31" s="645"/>
      <c r="DN31" s="645"/>
      <c r="DO31" s="645"/>
      <c r="DP31" s="645"/>
      <c r="DQ31" s="645"/>
      <c r="DR31" s="645"/>
      <c r="DS31" s="645"/>
      <c r="DT31" s="645"/>
      <c r="DU31" s="645"/>
      <c r="DV31" s="646"/>
      <c r="DW31" s="630">
        <v>1.9</v>
      </c>
      <c r="DX31" s="657"/>
      <c r="DY31" s="657"/>
      <c r="DZ31" s="657"/>
      <c r="EA31" s="657"/>
      <c r="EB31" s="657"/>
      <c r="EC31" s="658"/>
    </row>
    <row r="32" spans="2:133" ht="11.25" customHeight="1">
      <c r="B32" s="622" t="s">
        <v>298</v>
      </c>
      <c r="C32" s="623"/>
      <c r="D32" s="623"/>
      <c r="E32" s="623"/>
      <c r="F32" s="623"/>
      <c r="G32" s="623"/>
      <c r="H32" s="623"/>
      <c r="I32" s="623"/>
      <c r="J32" s="623"/>
      <c r="K32" s="623"/>
      <c r="L32" s="623"/>
      <c r="M32" s="623"/>
      <c r="N32" s="623"/>
      <c r="O32" s="623"/>
      <c r="P32" s="623"/>
      <c r="Q32" s="624"/>
      <c r="R32" s="625">
        <v>133077</v>
      </c>
      <c r="S32" s="626"/>
      <c r="T32" s="626"/>
      <c r="U32" s="626"/>
      <c r="V32" s="626"/>
      <c r="W32" s="626"/>
      <c r="X32" s="626"/>
      <c r="Y32" s="627"/>
      <c r="Z32" s="628">
        <v>1.3</v>
      </c>
      <c r="AA32" s="628"/>
      <c r="AB32" s="628"/>
      <c r="AC32" s="628"/>
      <c r="AD32" s="629">
        <v>32769</v>
      </c>
      <c r="AE32" s="629"/>
      <c r="AF32" s="629"/>
      <c r="AG32" s="629"/>
      <c r="AH32" s="629"/>
      <c r="AI32" s="629"/>
      <c r="AJ32" s="629"/>
      <c r="AK32" s="629"/>
      <c r="AL32" s="630">
        <v>0.6</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98.3</v>
      </c>
      <c r="BH32" s="693"/>
      <c r="BI32" s="693"/>
      <c r="BJ32" s="693"/>
      <c r="BK32" s="693"/>
      <c r="BL32" s="693"/>
      <c r="BM32" s="694">
        <v>89.1</v>
      </c>
      <c r="BN32" s="693"/>
      <c r="BO32" s="693"/>
      <c r="BP32" s="693"/>
      <c r="BQ32" s="695"/>
      <c r="BR32" s="692">
        <v>98.1</v>
      </c>
      <c r="BS32" s="693"/>
      <c r="BT32" s="693"/>
      <c r="BU32" s="693"/>
      <c r="BV32" s="693"/>
      <c r="BW32" s="693"/>
      <c r="BX32" s="694">
        <v>87.8</v>
      </c>
      <c r="BY32" s="693"/>
      <c r="BZ32" s="693"/>
      <c r="CA32" s="693"/>
      <c r="CB32" s="695"/>
      <c r="CD32" s="690"/>
      <c r="CE32" s="691"/>
      <c r="CF32" s="639" t="s">
        <v>300</v>
      </c>
      <c r="CG32" s="640"/>
      <c r="CH32" s="640"/>
      <c r="CI32" s="640"/>
      <c r="CJ32" s="640"/>
      <c r="CK32" s="640"/>
      <c r="CL32" s="640"/>
      <c r="CM32" s="640"/>
      <c r="CN32" s="640"/>
      <c r="CO32" s="640"/>
      <c r="CP32" s="640"/>
      <c r="CQ32" s="641"/>
      <c r="CR32" s="625" t="s">
        <v>113</v>
      </c>
      <c r="CS32" s="626"/>
      <c r="CT32" s="626"/>
      <c r="CU32" s="626"/>
      <c r="CV32" s="626"/>
      <c r="CW32" s="626"/>
      <c r="CX32" s="626"/>
      <c r="CY32" s="627"/>
      <c r="CZ32" s="659" t="s">
        <v>113</v>
      </c>
      <c r="DA32" s="660"/>
      <c r="DB32" s="660"/>
      <c r="DC32" s="661"/>
      <c r="DD32" s="634" t="s">
        <v>113</v>
      </c>
      <c r="DE32" s="626"/>
      <c r="DF32" s="626"/>
      <c r="DG32" s="626"/>
      <c r="DH32" s="626"/>
      <c r="DI32" s="626"/>
      <c r="DJ32" s="626"/>
      <c r="DK32" s="627"/>
      <c r="DL32" s="634" t="s">
        <v>113</v>
      </c>
      <c r="DM32" s="626"/>
      <c r="DN32" s="626"/>
      <c r="DO32" s="626"/>
      <c r="DP32" s="626"/>
      <c r="DQ32" s="626"/>
      <c r="DR32" s="626"/>
      <c r="DS32" s="626"/>
      <c r="DT32" s="626"/>
      <c r="DU32" s="626"/>
      <c r="DV32" s="627"/>
      <c r="DW32" s="630" t="s">
        <v>113</v>
      </c>
      <c r="DX32" s="657"/>
      <c r="DY32" s="657"/>
      <c r="DZ32" s="657"/>
      <c r="EA32" s="657"/>
      <c r="EB32" s="657"/>
      <c r="EC32" s="658"/>
    </row>
    <row r="33" spans="2:133" ht="11.25" customHeight="1">
      <c r="B33" s="622" t="s">
        <v>301</v>
      </c>
      <c r="C33" s="623"/>
      <c r="D33" s="623"/>
      <c r="E33" s="623"/>
      <c r="F33" s="623"/>
      <c r="G33" s="623"/>
      <c r="H33" s="623"/>
      <c r="I33" s="623"/>
      <c r="J33" s="623"/>
      <c r="K33" s="623"/>
      <c r="L33" s="623"/>
      <c r="M33" s="623"/>
      <c r="N33" s="623"/>
      <c r="O33" s="623"/>
      <c r="P33" s="623"/>
      <c r="Q33" s="624"/>
      <c r="R33" s="625">
        <v>738096</v>
      </c>
      <c r="S33" s="626"/>
      <c r="T33" s="626"/>
      <c r="U33" s="626"/>
      <c r="V33" s="626"/>
      <c r="W33" s="626"/>
      <c r="X33" s="626"/>
      <c r="Y33" s="627"/>
      <c r="Z33" s="628">
        <v>7.3</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4433847</v>
      </c>
      <c r="CS33" s="645"/>
      <c r="CT33" s="645"/>
      <c r="CU33" s="645"/>
      <c r="CV33" s="645"/>
      <c r="CW33" s="645"/>
      <c r="CX33" s="645"/>
      <c r="CY33" s="646"/>
      <c r="CZ33" s="659">
        <v>45.3</v>
      </c>
      <c r="DA33" s="660"/>
      <c r="DB33" s="660"/>
      <c r="DC33" s="661"/>
      <c r="DD33" s="634">
        <v>3551819</v>
      </c>
      <c r="DE33" s="645"/>
      <c r="DF33" s="645"/>
      <c r="DG33" s="645"/>
      <c r="DH33" s="645"/>
      <c r="DI33" s="645"/>
      <c r="DJ33" s="645"/>
      <c r="DK33" s="646"/>
      <c r="DL33" s="634">
        <v>2546160</v>
      </c>
      <c r="DM33" s="645"/>
      <c r="DN33" s="645"/>
      <c r="DO33" s="645"/>
      <c r="DP33" s="645"/>
      <c r="DQ33" s="645"/>
      <c r="DR33" s="645"/>
      <c r="DS33" s="645"/>
      <c r="DT33" s="645"/>
      <c r="DU33" s="645"/>
      <c r="DV33" s="646"/>
      <c r="DW33" s="630">
        <v>41.2</v>
      </c>
      <c r="DX33" s="657"/>
      <c r="DY33" s="657"/>
      <c r="DZ33" s="657"/>
      <c r="EA33" s="657"/>
      <c r="EB33" s="657"/>
      <c r="EC33" s="658"/>
    </row>
    <row r="34" spans="2:133" ht="11.25" customHeight="1">
      <c r="B34" s="622" t="s">
        <v>303</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1673425</v>
      </c>
      <c r="CS34" s="626"/>
      <c r="CT34" s="626"/>
      <c r="CU34" s="626"/>
      <c r="CV34" s="626"/>
      <c r="CW34" s="626"/>
      <c r="CX34" s="626"/>
      <c r="CY34" s="627"/>
      <c r="CZ34" s="659">
        <v>17.100000000000001</v>
      </c>
      <c r="DA34" s="660"/>
      <c r="DB34" s="660"/>
      <c r="DC34" s="661"/>
      <c r="DD34" s="634">
        <v>1162996</v>
      </c>
      <c r="DE34" s="626"/>
      <c r="DF34" s="626"/>
      <c r="DG34" s="626"/>
      <c r="DH34" s="626"/>
      <c r="DI34" s="626"/>
      <c r="DJ34" s="626"/>
      <c r="DK34" s="627"/>
      <c r="DL34" s="634">
        <v>984632</v>
      </c>
      <c r="DM34" s="626"/>
      <c r="DN34" s="626"/>
      <c r="DO34" s="626"/>
      <c r="DP34" s="626"/>
      <c r="DQ34" s="626"/>
      <c r="DR34" s="626"/>
      <c r="DS34" s="626"/>
      <c r="DT34" s="626"/>
      <c r="DU34" s="626"/>
      <c r="DV34" s="627"/>
      <c r="DW34" s="630">
        <v>15.9</v>
      </c>
      <c r="DX34" s="657"/>
      <c r="DY34" s="657"/>
      <c r="DZ34" s="657"/>
      <c r="EA34" s="657"/>
      <c r="EB34" s="657"/>
      <c r="EC34" s="658"/>
    </row>
    <row r="35" spans="2:133" ht="11.25" customHeight="1">
      <c r="B35" s="622" t="s">
        <v>307</v>
      </c>
      <c r="C35" s="623"/>
      <c r="D35" s="623"/>
      <c r="E35" s="623"/>
      <c r="F35" s="623"/>
      <c r="G35" s="623"/>
      <c r="H35" s="623"/>
      <c r="I35" s="623"/>
      <c r="J35" s="623"/>
      <c r="K35" s="623"/>
      <c r="L35" s="623"/>
      <c r="M35" s="623"/>
      <c r="N35" s="623"/>
      <c r="O35" s="623"/>
      <c r="P35" s="623"/>
      <c r="Q35" s="624"/>
      <c r="R35" s="625">
        <v>264596</v>
      </c>
      <c r="S35" s="626"/>
      <c r="T35" s="626"/>
      <c r="U35" s="626"/>
      <c r="V35" s="626"/>
      <c r="W35" s="626"/>
      <c r="X35" s="626"/>
      <c r="Y35" s="627"/>
      <c r="Z35" s="628">
        <v>2.6</v>
      </c>
      <c r="AA35" s="628"/>
      <c r="AB35" s="628"/>
      <c r="AC35" s="628"/>
      <c r="AD35" s="629" t="s">
        <v>113</v>
      </c>
      <c r="AE35" s="629"/>
      <c r="AF35" s="629"/>
      <c r="AG35" s="629"/>
      <c r="AH35" s="629"/>
      <c r="AI35" s="629"/>
      <c r="AJ35" s="629"/>
      <c r="AK35" s="629"/>
      <c r="AL35" s="630" t="s">
        <v>113</v>
      </c>
      <c r="AM35" s="631"/>
      <c r="AN35" s="631"/>
      <c r="AO35" s="632"/>
      <c r="AP35" s="188"/>
      <c r="AQ35" s="636" t="s">
        <v>308</v>
      </c>
      <c r="AR35" s="637"/>
      <c r="AS35" s="637"/>
      <c r="AT35" s="637"/>
      <c r="AU35" s="637"/>
      <c r="AV35" s="637"/>
      <c r="AW35" s="637"/>
      <c r="AX35" s="637"/>
      <c r="AY35" s="638"/>
      <c r="AZ35" s="614">
        <v>1550805</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73925</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131860</v>
      </c>
      <c r="CS35" s="645"/>
      <c r="CT35" s="645"/>
      <c r="CU35" s="645"/>
      <c r="CV35" s="645"/>
      <c r="CW35" s="645"/>
      <c r="CX35" s="645"/>
      <c r="CY35" s="646"/>
      <c r="CZ35" s="659">
        <v>1.3</v>
      </c>
      <c r="DA35" s="660"/>
      <c r="DB35" s="660"/>
      <c r="DC35" s="661"/>
      <c r="DD35" s="634">
        <v>123255</v>
      </c>
      <c r="DE35" s="645"/>
      <c r="DF35" s="645"/>
      <c r="DG35" s="645"/>
      <c r="DH35" s="645"/>
      <c r="DI35" s="645"/>
      <c r="DJ35" s="645"/>
      <c r="DK35" s="646"/>
      <c r="DL35" s="634">
        <v>123255</v>
      </c>
      <c r="DM35" s="645"/>
      <c r="DN35" s="645"/>
      <c r="DO35" s="645"/>
      <c r="DP35" s="645"/>
      <c r="DQ35" s="645"/>
      <c r="DR35" s="645"/>
      <c r="DS35" s="645"/>
      <c r="DT35" s="645"/>
      <c r="DU35" s="645"/>
      <c r="DV35" s="646"/>
      <c r="DW35" s="630">
        <v>2</v>
      </c>
      <c r="DX35" s="657"/>
      <c r="DY35" s="657"/>
      <c r="DZ35" s="657"/>
      <c r="EA35" s="657"/>
      <c r="EB35" s="657"/>
      <c r="EC35" s="658"/>
    </row>
    <row r="36" spans="2:133" ht="11.25" customHeight="1">
      <c r="B36" s="668" t="s">
        <v>311</v>
      </c>
      <c r="C36" s="669"/>
      <c r="D36" s="669"/>
      <c r="E36" s="669"/>
      <c r="F36" s="669"/>
      <c r="G36" s="669"/>
      <c r="H36" s="669"/>
      <c r="I36" s="669"/>
      <c r="J36" s="669"/>
      <c r="K36" s="669"/>
      <c r="L36" s="669"/>
      <c r="M36" s="669"/>
      <c r="N36" s="669"/>
      <c r="O36" s="669"/>
      <c r="P36" s="669"/>
      <c r="Q36" s="670"/>
      <c r="R36" s="697">
        <v>10130355</v>
      </c>
      <c r="S36" s="698"/>
      <c r="T36" s="698"/>
      <c r="U36" s="698"/>
      <c r="V36" s="698"/>
      <c r="W36" s="698"/>
      <c r="X36" s="698"/>
      <c r="Y36" s="699"/>
      <c r="Z36" s="700">
        <v>100</v>
      </c>
      <c r="AA36" s="700"/>
      <c r="AB36" s="700"/>
      <c r="AC36" s="700"/>
      <c r="AD36" s="701">
        <v>5910420</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455012</v>
      </c>
      <c r="BA36" s="626"/>
      <c r="BB36" s="626"/>
      <c r="BC36" s="626"/>
      <c r="BD36" s="645"/>
      <c r="BE36" s="645"/>
      <c r="BF36" s="682"/>
      <c r="BG36" s="639" t="s">
        <v>313</v>
      </c>
      <c r="BH36" s="640"/>
      <c r="BI36" s="640"/>
      <c r="BJ36" s="640"/>
      <c r="BK36" s="640"/>
      <c r="BL36" s="640"/>
      <c r="BM36" s="640"/>
      <c r="BN36" s="640"/>
      <c r="BO36" s="640"/>
      <c r="BP36" s="640"/>
      <c r="BQ36" s="640"/>
      <c r="BR36" s="640"/>
      <c r="BS36" s="640"/>
      <c r="BT36" s="640"/>
      <c r="BU36" s="641"/>
      <c r="BV36" s="625">
        <v>-7818</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1220484</v>
      </c>
      <c r="CS36" s="626"/>
      <c r="CT36" s="626"/>
      <c r="CU36" s="626"/>
      <c r="CV36" s="626"/>
      <c r="CW36" s="626"/>
      <c r="CX36" s="626"/>
      <c r="CY36" s="627"/>
      <c r="CZ36" s="659">
        <v>12.5</v>
      </c>
      <c r="DA36" s="660"/>
      <c r="DB36" s="660"/>
      <c r="DC36" s="661"/>
      <c r="DD36" s="634">
        <v>1130286</v>
      </c>
      <c r="DE36" s="626"/>
      <c r="DF36" s="626"/>
      <c r="DG36" s="626"/>
      <c r="DH36" s="626"/>
      <c r="DI36" s="626"/>
      <c r="DJ36" s="626"/>
      <c r="DK36" s="627"/>
      <c r="DL36" s="634">
        <v>697434</v>
      </c>
      <c r="DM36" s="626"/>
      <c r="DN36" s="626"/>
      <c r="DO36" s="626"/>
      <c r="DP36" s="626"/>
      <c r="DQ36" s="626"/>
      <c r="DR36" s="626"/>
      <c r="DS36" s="626"/>
      <c r="DT36" s="626"/>
      <c r="DU36" s="626"/>
      <c r="DV36" s="627"/>
      <c r="DW36" s="630">
        <v>11.3</v>
      </c>
      <c r="DX36" s="657"/>
      <c r="DY36" s="657"/>
      <c r="DZ36" s="657"/>
      <c r="EA36" s="657"/>
      <c r="EB36" s="657"/>
      <c r="EC36" s="658"/>
    </row>
    <row r="37" spans="2:133" ht="11.25" customHeight="1">
      <c r="AQ37" s="704" t="s">
        <v>315</v>
      </c>
      <c r="AR37" s="705"/>
      <c r="AS37" s="705"/>
      <c r="AT37" s="705"/>
      <c r="AU37" s="705"/>
      <c r="AV37" s="705"/>
      <c r="AW37" s="705"/>
      <c r="AX37" s="705"/>
      <c r="AY37" s="706"/>
      <c r="AZ37" s="625">
        <v>17292</v>
      </c>
      <c r="BA37" s="626"/>
      <c r="BB37" s="626"/>
      <c r="BC37" s="626"/>
      <c r="BD37" s="645"/>
      <c r="BE37" s="645"/>
      <c r="BF37" s="682"/>
      <c r="BG37" s="639" t="s">
        <v>316</v>
      </c>
      <c r="BH37" s="640"/>
      <c r="BI37" s="640"/>
      <c r="BJ37" s="640"/>
      <c r="BK37" s="640"/>
      <c r="BL37" s="640"/>
      <c r="BM37" s="640"/>
      <c r="BN37" s="640"/>
      <c r="BO37" s="640"/>
      <c r="BP37" s="640"/>
      <c r="BQ37" s="640"/>
      <c r="BR37" s="640"/>
      <c r="BS37" s="640"/>
      <c r="BT37" s="640"/>
      <c r="BU37" s="641"/>
      <c r="BV37" s="625">
        <v>3697</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446388</v>
      </c>
      <c r="CS37" s="645"/>
      <c r="CT37" s="645"/>
      <c r="CU37" s="645"/>
      <c r="CV37" s="645"/>
      <c r="CW37" s="645"/>
      <c r="CX37" s="645"/>
      <c r="CY37" s="646"/>
      <c r="CZ37" s="659">
        <v>4.5999999999999996</v>
      </c>
      <c r="DA37" s="660"/>
      <c r="DB37" s="660"/>
      <c r="DC37" s="661"/>
      <c r="DD37" s="634">
        <v>441688</v>
      </c>
      <c r="DE37" s="645"/>
      <c r="DF37" s="645"/>
      <c r="DG37" s="645"/>
      <c r="DH37" s="645"/>
      <c r="DI37" s="645"/>
      <c r="DJ37" s="645"/>
      <c r="DK37" s="646"/>
      <c r="DL37" s="634">
        <v>306277</v>
      </c>
      <c r="DM37" s="645"/>
      <c r="DN37" s="645"/>
      <c r="DO37" s="645"/>
      <c r="DP37" s="645"/>
      <c r="DQ37" s="645"/>
      <c r="DR37" s="645"/>
      <c r="DS37" s="645"/>
      <c r="DT37" s="645"/>
      <c r="DU37" s="645"/>
      <c r="DV37" s="646"/>
      <c r="DW37" s="630">
        <v>5</v>
      </c>
      <c r="DX37" s="657"/>
      <c r="DY37" s="657"/>
      <c r="DZ37" s="657"/>
      <c r="EA37" s="657"/>
      <c r="EB37" s="657"/>
      <c r="EC37" s="658"/>
    </row>
    <row r="38" spans="2:133" ht="11.25" customHeight="1">
      <c r="AQ38" s="704" t="s">
        <v>318</v>
      </c>
      <c r="AR38" s="705"/>
      <c r="AS38" s="705"/>
      <c r="AT38" s="705"/>
      <c r="AU38" s="705"/>
      <c r="AV38" s="705"/>
      <c r="AW38" s="705"/>
      <c r="AX38" s="705"/>
      <c r="AY38" s="706"/>
      <c r="AZ38" s="625">
        <v>16917</v>
      </c>
      <c r="BA38" s="626"/>
      <c r="BB38" s="626"/>
      <c r="BC38" s="626"/>
      <c r="BD38" s="645"/>
      <c r="BE38" s="645"/>
      <c r="BF38" s="682"/>
      <c r="BG38" s="639" t="s">
        <v>319</v>
      </c>
      <c r="BH38" s="640"/>
      <c r="BI38" s="640"/>
      <c r="BJ38" s="640"/>
      <c r="BK38" s="640"/>
      <c r="BL38" s="640"/>
      <c r="BM38" s="640"/>
      <c r="BN38" s="640"/>
      <c r="BO38" s="640"/>
      <c r="BP38" s="640"/>
      <c r="BQ38" s="640"/>
      <c r="BR38" s="640"/>
      <c r="BS38" s="640"/>
      <c r="BT38" s="640"/>
      <c r="BU38" s="641"/>
      <c r="BV38" s="625">
        <v>5941</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1066153</v>
      </c>
      <c r="CS38" s="626"/>
      <c r="CT38" s="626"/>
      <c r="CU38" s="626"/>
      <c r="CV38" s="626"/>
      <c r="CW38" s="626"/>
      <c r="CX38" s="626"/>
      <c r="CY38" s="627"/>
      <c r="CZ38" s="659">
        <v>10.9</v>
      </c>
      <c r="DA38" s="660"/>
      <c r="DB38" s="660"/>
      <c r="DC38" s="661"/>
      <c r="DD38" s="634">
        <v>867291</v>
      </c>
      <c r="DE38" s="626"/>
      <c r="DF38" s="626"/>
      <c r="DG38" s="626"/>
      <c r="DH38" s="626"/>
      <c r="DI38" s="626"/>
      <c r="DJ38" s="626"/>
      <c r="DK38" s="627"/>
      <c r="DL38" s="634">
        <v>736439</v>
      </c>
      <c r="DM38" s="626"/>
      <c r="DN38" s="626"/>
      <c r="DO38" s="626"/>
      <c r="DP38" s="626"/>
      <c r="DQ38" s="626"/>
      <c r="DR38" s="626"/>
      <c r="DS38" s="626"/>
      <c r="DT38" s="626"/>
      <c r="DU38" s="626"/>
      <c r="DV38" s="627"/>
      <c r="DW38" s="630">
        <v>11.9</v>
      </c>
      <c r="DX38" s="657"/>
      <c r="DY38" s="657"/>
      <c r="DZ38" s="657"/>
      <c r="EA38" s="657"/>
      <c r="EB38" s="657"/>
      <c r="EC38" s="658"/>
    </row>
    <row r="39" spans="2:133" ht="11.25" customHeight="1">
      <c r="AQ39" s="704" t="s">
        <v>321</v>
      </c>
      <c r="AR39" s="705"/>
      <c r="AS39" s="705"/>
      <c r="AT39" s="705"/>
      <c r="AU39" s="705"/>
      <c r="AV39" s="705"/>
      <c r="AW39" s="705"/>
      <c r="AX39" s="705"/>
      <c r="AY39" s="706"/>
      <c r="AZ39" s="625">
        <v>15086</v>
      </c>
      <c r="BA39" s="626"/>
      <c r="BB39" s="626"/>
      <c r="BC39" s="626"/>
      <c r="BD39" s="645"/>
      <c r="BE39" s="645"/>
      <c r="BF39" s="682"/>
      <c r="BG39" s="710" t="s">
        <v>322</v>
      </c>
      <c r="BH39" s="711"/>
      <c r="BI39" s="711"/>
      <c r="BJ39" s="711"/>
      <c r="BK39" s="711"/>
      <c r="BL39" s="189"/>
      <c r="BM39" s="640" t="s">
        <v>323</v>
      </c>
      <c r="BN39" s="640"/>
      <c r="BO39" s="640"/>
      <c r="BP39" s="640"/>
      <c r="BQ39" s="640"/>
      <c r="BR39" s="640"/>
      <c r="BS39" s="640"/>
      <c r="BT39" s="640"/>
      <c r="BU39" s="641"/>
      <c r="BV39" s="625">
        <v>82</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306285</v>
      </c>
      <c r="CS39" s="645"/>
      <c r="CT39" s="645"/>
      <c r="CU39" s="645"/>
      <c r="CV39" s="645"/>
      <c r="CW39" s="645"/>
      <c r="CX39" s="645"/>
      <c r="CY39" s="646"/>
      <c r="CZ39" s="659">
        <v>3.1</v>
      </c>
      <c r="DA39" s="660"/>
      <c r="DB39" s="660"/>
      <c r="DC39" s="661"/>
      <c r="DD39" s="634">
        <v>263591</v>
      </c>
      <c r="DE39" s="645"/>
      <c r="DF39" s="645"/>
      <c r="DG39" s="645"/>
      <c r="DH39" s="645"/>
      <c r="DI39" s="645"/>
      <c r="DJ39" s="645"/>
      <c r="DK39" s="646"/>
      <c r="DL39" s="634" t="s">
        <v>325</v>
      </c>
      <c r="DM39" s="645"/>
      <c r="DN39" s="645"/>
      <c r="DO39" s="645"/>
      <c r="DP39" s="645"/>
      <c r="DQ39" s="645"/>
      <c r="DR39" s="645"/>
      <c r="DS39" s="645"/>
      <c r="DT39" s="645"/>
      <c r="DU39" s="645"/>
      <c r="DV39" s="646"/>
      <c r="DW39" s="630" t="s">
        <v>325</v>
      </c>
      <c r="DX39" s="657"/>
      <c r="DY39" s="657"/>
      <c r="DZ39" s="657"/>
      <c r="EA39" s="657"/>
      <c r="EB39" s="657"/>
      <c r="EC39" s="658"/>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304654</v>
      </c>
      <c r="BA40" s="626"/>
      <c r="BB40" s="626"/>
      <c r="BC40" s="626"/>
      <c r="BD40" s="645"/>
      <c r="BE40" s="645"/>
      <c r="BF40" s="682"/>
      <c r="BG40" s="710"/>
      <c r="BH40" s="711"/>
      <c r="BI40" s="711"/>
      <c r="BJ40" s="711"/>
      <c r="BK40" s="711"/>
      <c r="BL40" s="189"/>
      <c r="BM40" s="640" t="s">
        <v>327</v>
      </c>
      <c r="BN40" s="640"/>
      <c r="BO40" s="640"/>
      <c r="BP40" s="640"/>
      <c r="BQ40" s="640"/>
      <c r="BR40" s="640"/>
      <c r="BS40" s="640"/>
      <c r="BT40" s="640"/>
      <c r="BU40" s="641"/>
      <c r="BV40" s="625">
        <v>101</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35640</v>
      </c>
      <c r="CS40" s="626"/>
      <c r="CT40" s="626"/>
      <c r="CU40" s="626"/>
      <c r="CV40" s="626"/>
      <c r="CW40" s="626"/>
      <c r="CX40" s="626"/>
      <c r="CY40" s="627"/>
      <c r="CZ40" s="659">
        <v>0.4</v>
      </c>
      <c r="DA40" s="660"/>
      <c r="DB40" s="660"/>
      <c r="DC40" s="661"/>
      <c r="DD40" s="634">
        <v>4400</v>
      </c>
      <c r="DE40" s="626"/>
      <c r="DF40" s="626"/>
      <c r="DG40" s="626"/>
      <c r="DH40" s="626"/>
      <c r="DI40" s="626"/>
      <c r="DJ40" s="626"/>
      <c r="DK40" s="627"/>
      <c r="DL40" s="634">
        <v>4400</v>
      </c>
      <c r="DM40" s="626"/>
      <c r="DN40" s="626"/>
      <c r="DO40" s="626"/>
      <c r="DP40" s="626"/>
      <c r="DQ40" s="626"/>
      <c r="DR40" s="626"/>
      <c r="DS40" s="626"/>
      <c r="DT40" s="626"/>
      <c r="DU40" s="626"/>
      <c r="DV40" s="627"/>
      <c r="DW40" s="630">
        <v>0.1</v>
      </c>
      <c r="DX40" s="657"/>
      <c r="DY40" s="657"/>
      <c r="DZ40" s="657"/>
      <c r="EA40" s="657"/>
      <c r="EB40" s="657"/>
      <c r="EC40" s="658"/>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7" t="s">
        <v>329</v>
      </c>
      <c r="AR41" s="648"/>
      <c r="AS41" s="648"/>
      <c r="AT41" s="648"/>
      <c r="AU41" s="648"/>
      <c r="AV41" s="648"/>
      <c r="AW41" s="648"/>
      <c r="AX41" s="648"/>
      <c r="AY41" s="649"/>
      <c r="AZ41" s="697">
        <v>741844</v>
      </c>
      <c r="BA41" s="698"/>
      <c r="BB41" s="698"/>
      <c r="BC41" s="698"/>
      <c r="BD41" s="693"/>
      <c r="BE41" s="693"/>
      <c r="BF41" s="695"/>
      <c r="BG41" s="712"/>
      <c r="BH41" s="713"/>
      <c r="BI41" s="713"/>
      <c r="BJ41" s="713"/>
      <c r="BK41" s="713"/>
      <c r="BL41" s="191"/>
      <c r="BM41" s="648" t="s">
        <v>330</v>
      </c>
      <c r="BN41" s="648"/>
      <c r="BO41" s="648"/>
      <c r="BP41" s="648"/>
      <c r="BQ41" s="648"/>
      <c r="BR41" s="648"/>
      <c r="BS41" s="648"/>
      <c r="BT41" s="648"/>
      <c r="BU41" s="649"/>
      <c r="BV41" s="697">
        <v>314</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45"/>
      <c r="CT41" s="645"/>
      <c r="CU41" s="645"/>
      <c r="CV41" s="645"/>
      <c r="CW41" s="645"/>
      <c r="CX41" s="645"/>
      <c r="CY41" s="646"/>
      <c r="CZ41" s="659" t="s">
        <v>332</v>
      </c>
      <c r="DA41" s="660"/>
      <c r="DB41" s="660"/>
      <c r="DC41" s="661"/>
      <c r="DD41" s="634" t="s">
        <v>332</v>
      </c>
      <c r="DE41" s="645"/>
      <c r="DF41" s="645"/>
      <c r="DG41" s="645"/>
      <c r="DH41" s="645"/>
      <c r="DI41" s="645"/>
      <c r="DJ41" s="645"/>
      <c r="DK41" s="646"/>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1027867</v>
      </c>
      <c r="CS42" s="626"/>
      <c r="CT42" s="626"/>
      <c r="CU42" s="626"/>
      <c r="CV42" s="626"/>
      <c r="CW42" s="626"/>
      <c r="CX42" s="626"/>
      <c r="CY42" s="627"/>
      <c r="CZ42" s="659">
        <v>10.5</v>
      </c>
      <c r="DA42" s="708"/>
      <c r="DB42" s="708"/>
      <c r="DC42" s="709"/>
      <c r="DD42" s="634">
        <v>428902</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25314</v>
      </c>
      <c r="CS43" s="645"/>
      <c r="CT43" s="645"/>
      <c r="CU43" s="645"/>
      <c r="CV43" s="645"/>
      <c r="CW43" s="645"/>
      <c r="CX43" s="645"/>
      <c r="CY43" s="646"/>
      <c r="CZ43" s="659">
        <v>0.3</v>
      </c>
      <c r="DA43" s="660"/>
      <c r="DB43" s="660"/>
      <c r="DC43" s="661"/>
      <c r="DD43" s="634">
        <v>25314</v>
      </c>
      <c r="DE43" s="645"/>
      <c r="DF43" s="645"/>
      <c r="DG43" s="645"/>
      <c r="DH43" s="645"/>
      <c r="DI43" s="645"/>
      <c r="DJ43" s="645"/>
      <c r="DK43" s="646"/>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337</v>
      </c>
      <c r="CD44" s="731" t="s">
        <v>289</v>
      </c>
      <c r="CE44" s="732"/>
      <c r="CF44" s="622" t="s">
        <v>338</v>
      </c>
      <c r="CG44" s="623"/>
      <c r="CH44" s="623"/>
      <c r="CI44" s="623"/>
      <c r="CJ44" s="623"/>
      <c r="CK44" s="623"/>
      <c r="CL44" s="623"/>
      <c r="CM44" s="623"/>
      <c r="CN44" s="623"/>
      <c r="CO44" s="623"/>
      <c r="CP44" s="623"/>
      <c r="CQ44" s="624"/>
      <c r="CR44" s="625">
        <v>1015823</v>
      </c>
      <c r="CS44" s="626"/>
      <c r="CT44" s="626"/>
      <c r="CU44" s="626"/>
      <c r="CV44" s="626"/>
      <c r="CW44" s="626"/>
      <c r="CX44" s="626"/>
      <c r="CY44" s="627"/>
      <c r="CZ44" s="659">
        <v>10.4</v>
      </c>
      <c r="DA44" s="708"/>
      <c r="DB44" s="708"/>
      <c r="DC44" s="709"/>
      <c r="DD44" s="634">
        <v>425754</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339</v>
      </c>
      <c r="CG45" s="623"/>
      <c r="CH45" s="623"/>
      <c r="CI45" s="623"/>
      <c r="CJ45" s="623"/>
      <c r="CK45" s="623"/>
      <c r="CL45" s="623"/>
      <c r="CM45" s="623"/>
      <c r="CN45" s="623"/>
      <c r="CO45" s="623"/>
      <c r="CP45" s="623"/>
      <c r="CQ45" s="624"/>
      <c r="CR45" s="625">
        <v>385799</v>
      </c>
      <c r="CS45" s="645"/>
      <c r="CT45" s="645"/>
      <c r="CU45" s="645"/>
      <c r="CV45" s="645"/>
      <c r="CW45" s="645"/>
      <c r="CX45" s="645"/>
      <c r="CY45" s="646"/>
      <c r="CZ45" s="659">
        <v>3.9</v>
      </c>
      <c r="DA45" s="660"/>
      <c r="DB45" s="660"/>
      <c r="DC45" s="661"/>
      <c r="DD45" s="634">
        <v>59603</v>
      </c>
      <c r="DE45" s="645"/>
      <c r="DF45" s="645"/>
      <c r="DG45" s="645"/>
      <c r="DH45" s="645"/>
      <c r="DI45" s="645"/>
      <c r="DJ45" s="645"/>
      <c r="DK45" s="646"/>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340</v>
      </c>
      <c r="CG46" s="623"/>
      <c r="CH46" s="623"/>
      <c r="CI46" s="623"/>
      <c r="CJ46" s="623"/>
      <c r="CK46" s="623"/>
      <c r="CL46" s="623"/>
      <c r="CM46" s="623"/>
      <c r="CN46" s="623"/>
      <c r="CO46" s="623"/>
      <c r="CP46" s="623"/>
      <c r="CQ46" s="624"/>
      <c r="CR46" s="625">
        <v>623321</v>
      </c>
      <c r="CS46" s="626"/>
      <c r="CT46" s="626"/>
      <c r="CU46" s="626"/>
      <c r="CV46" s="626"/>
      <c r="CW46" s="626"/>
      <c r="CX46" s="626"/>
      <c r="CY46" s="627"/>
      <c r="CZ46" s="659">
        <v>6.4</v>
      </c>
      <c r="DA46" s="708"/>
      <c r="DB46" s="708"/>
      <c r="DC46" s="709"/>
      <c r="DD46" s="634">
        <v>359448</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341</v>
      </c>
      <c r="CG47" s="623"/>
      <c r="CH47" s="623"/>
      <c r="CI47" s="623"/>
      <c r="CJ47" s="623"/>
      <c r="CK47" s="623"/>
      <c r="CL47" s="623"/>
      <c r="CM47" s="623"/>
      <c r="CN47" s="623"/>
      <c r="CO47" s="623"/>
      <c r="CP47" s="623"/>
      <c r="CQ47" s="624"/>
      <c r="CR47" s="625">
        <v>12044</v>
      </c>
      <c r="CS47" s="645"/>
      <c r="CT47" s="645"/>
      <c r="CU47" s="645"/>
      <c r="CV47" s="645"/>
      <c r="CW47" s="645"/>
      <c r="CX47" s="645"/>
      <c r="CY47" s="646"/>
      <c r="CZ47" s="659">
        <v>0.1</v>
      </c>
      <c r="DA47" s="660"/>
      <c r="DB47" s="660"/>
      <c r="DC47" s="661"/>
      <c r="DD47" s="634">
        <v>3148</v>
      </c>
      <c r="DE47" s="645"/>
      <c r="DF47" s="645"/>
      <c r="DG47" s="645"/>
      <c r="DH47" s="645"/>
      <c r="DI47" s="645"/>
      <c r="DJ47" s="645"/>
      <c r="DK47" s="646"/>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342</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343</v>
      </c>
      <c r="CE49" s="669"/>
      <c r="CF49" s="669"/>
      <c r="CG49" s="669"/>
      <c r="CH49" s="669"/>
      <c r="CI49" s="669"/>
      <c r="CJ49" s="669"/>
      <c r="CK49" s="669"/>
      <c r="CL49" s="669"/>
      <c r="CM49" s="669"/>
      <c r="CN49" s="669"/>
      <c r="CO49" s="669"/>
      <c r="CP49" s="669"/>
      <c r="CQ49" s="670"/>
      <c r="CR49" s="697">
        <v>9780387</v>
      </c>
      <c r="CS49" s="693"/>
      <c r="CT49" s="693"/>
      <c r="CU49" s="693"/>
      <c r="CV49" s="693"/>
      <c r="CW49" s="693"/>
      <c r="CX49" s="693"/>
      <c r="CY49" s="720"/>
      <c r="CZ49" s="721">
        <v>100</v>
      </c>
      <c r="DA49" s="722"/>
      <c r="DB49" s="722"/>
      <c r="DC49" s="723"/>
      <c r="DD49" s="724">
        <v>7049362</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366</v>
      </c>
      <c r="C7" s="752"/>
      <c r="D7" s="752"/>
      <c r="E7" s="752"/>
      <c r="F7" s="752"/>
      <c r="G7" s="752"/>
      <c r="H7" s="752"/>
      <c r="I7" s="752"/>
      <c r="J7" s="752"/>
      <c r="K7" s="752"/>
      <c r="L7" s="752"/>
      <c r="M7" s="752"/>
      <c r="N7" s="752"/>
      <c r="O7" s="752"/>
      <c r="P7" s="753"/>
      <c r="Q7" s="754">
        <v>10102</v>
      </c>
      <c r="R7" s="755"/>
      <c r="S7" s="755"/>
      <c r="T7" s="755"/>
      <c r="U7" s="755"/>
      <c r="V7" s="755">
        <v>9752</v>
      </c>
      <c r="W7" s="755"/>
      <c r="X7" s="755"/>
      <c r="Y7" s="755"/>
      <c r="Z7" s="755"/>
      <c r="AA7" s="755">
        <v>350</v>
      </c>
      <c r="AB7" s="755"/>
      <c r="AC7" s="755"/>
      <c r="AD7" s="755"/>
      <c r="AE7" s="756"/>
      <c r="AF7" s="757">
        <v>243</v>
      </c>
      <c r="AG7" s="758"/>
      <c r="AH7" s="758"/>
      <c r="AI7" s="758"/>
      <c r="AJ7" s="759"/>
      <c r="AK7" s="794">
        <v>411</v>
      </c>
      <c r="AL7" s="795"/>
      <c r="AM7" s="795"/>
      <c r="AN7" s="795"/>
      <c r="AO7" s="795"/>
      <c r="AP7" s="795">
        <v>13102</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557</v>
      </c>
      <c r="BT7" s="799"/>
      <c r="BU7" s="799"/>
      <c r="BV7" s="799"/>
      <c r="BW7" s="799"/>
      <c r="BX7" s="799"/>
      <c r="BY7" s="799"/>
      <c r="BZ7" s="799"/>
      <c r="CA7" s="799"/>
      <c r="CB7" s="799"/>
      <c r="CC7" s="799"/>
      <c r="CD7" s="799"/>
      <c r="CE7" s="799"/>
      <c r="CF7" s="799"/>
      <c r="CG7" s="800"/>
      <c r="CH7" s="791">
        <v>61</v>
      </c>
      <c r="CI7" s="792"/>
      <c r="CJ7" s="792"/>
      <c r="CK7" s="792"/>
      <c r="CL7" s="793"/>
      <c r="CM7" s="791">
        <v>1378</v>
      </c>
      <c r="CN7" s="792"/>
      <c r="CO7" s="792"/>
      <c r="CP7" s="792"/>
      <c r="CQ7" s="793"/>
      <c r="CR7" s="791">
        <v>5</v>
      </c>
      <c r="CS7" s="792"/>
      <c r="CT7" s="792"/>
      <c r="CU7" s="792"/>
      <c r="CV7" s="793"/>
      <c r="CW7" s="791" t="s">
        <v>562</v>
      </c>
      <c r="CX7" s="792"/>
      <c r="CY7" s="792"/>
      <c r="CZ7" s="792"/>
      <c r="DA7" s="793"/>
      <c r="DB7" s="791" t="s">
        <v>561</v>
      </c>
      <c r="DC7" s="792"/>
      <c r="DD7" s="792"/>
      <c r="DE7" s="792"/>
      <c r="DF7" s="793"/>
      <c r="DG7" s="791" t="s">
        <v>561</v>
      </c>
      <c r="DH7" s="792"/>
      <c r="DI7" s="792"/>
      <c r="DJ7" s="792"/>
      <c r="DK7" s="793"/>
      <c r="DL7" s="791" t="s">
        <v>563</v>
      </c>
      <c r="DM7" s="792"/>
      <c r="DN7" s="792"/>
      <c r="DO7" s="792"/>
      <c r="DP7" s="793"/>
      <c r="DQ7" s="791" t="s">
        <v>564</v>
      </c>
      <c r="DR7" s="792"/>
      <c r="DS7" s="792"/>
      <c r="DT7" s="792"/>
      <c r="DU7" s="793"/>
      <c r="DV7" s="772"/>
      <c r="DW7" s="773"/>
      <c r="DX7" s="773"/>
      <c r="DY7" s="773"/>
      <c r="DZ7" s="774"/>
      <c r="EA7" s="207"/>
    </row>
    <row r="8" spans="1:131" s="208" customFormat="1" ht="26.25" customHeight="1">
      <c r="A8" s="214">
        <v>2</v>
      </c>
      <c r="B8" s="775" t="s">
        <v>367</v>
      </c>
      <c r="C8" s="776"/>
      <c r="D8" s="776"/>
      <c r="E8" s="776"/>
      <c r="F8" s="776"/>
      <c r="G8" s="776"/>
      <c r="H8" s="776"/>
      <c r="I8" s="776"/>
      <c r="J8" s="776"/>
      <c r="K8" s="776"/>
      <c r="L8" s="776"/>
      <c r="M8" s="776"/>
      <c r="N8" s="776"/>
      <c r="O8" s="776"/>
      <c r="P8" s="777"/>
      <c r="Q8" s="778">
        <v>28</v>
      </c>
      <c r="R8" s="779"/>
      <c r="S8" s="779"/>
      <c r="T8" s="779"/>
      <c r="U8" s="779"/>
      <c r="V8" s="779">
        <v>28</v>
      </c>
      <c r="W8" s="779"/>
      <c r="X8" s="779"/>
      <c r="Y8" s="779"/>
      <c r="Z8" s="779"/>
      <c r="AA8" s="779">
        <v>0</v>
      </c>
      <c r="AB8" s="779"/>
      <c r="AC8" s="779"/>
      <c r="AD8" s="779"/>
      <c r="AE8" s="780"/>
      <c r="AF8" s="781">
        <v>0</v>
      </c>
      <c r="AG8" s="782"/>
      <c r="AH8" s="782"/>
      <c r="AI8" s="782"/>
      <c r="AJ8" s="783"/>
      <c r="AK8" s="784">
        <v>0</v>
      </c>
      <c r="AL8" s="785"/>
      <c r="AM8" s="785"/>
      <c r="AN8" s="785"/>
      <c r="AO8" s="785"/>
      <c r="AP8" s="785">
        <v>1</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558</v>
      </c>
      <c r="BT8" s="789"/>
      <c r="BU8" s="789"/>
      <c r="BV8" s="789"/>
      <c r="BW8" s="789"/>
      <c r="BX8" s="789"/>
      <c r="BY8" s="789"/>
      <c r="BZ8" s="789"/>
      <c r="CA8" s="789"/>
      <c r="CB8" s="789"/>
      <c r="CC8" s="789"/>
      <c r="CD8" s="789"/>
      <c r="CE8" s="789"/>
      <c r="CF8" s="789"/>
      <c r="CG8" s="790"/>
      <c r="CH8" s="801">
        <v>3</v>
      </c>
      <c r="CI8" s="802"/>
      <c r="CJ8" s="802"/>
      <c r="CK8" s="802"/>
      <c r="CL8" s="803"/>
      <c r="CM8" s="801">
        <v>53</v>
      </c>
      <c r="CN8" s="802"/>
      <c r="CO8" s="802"/>
      <c r="CP8" s="802"/>
      <c r="CQ8" s="803"/>
      <c r="CR8" s="801">
        <v>60</v>
      </c>
      <c r="CS8" s="802"/>
      <c r="CT8" s="802"/>
      <c r="CU8" s="802"/>
      <c r="CV8" s="803"/>
      <c r="CW8" s="801">
        <v>5</v>
      </c>
      <c r="CX8" s="802"/>
      <c r="CY8" s="802"/>
      <c r="CZ8" s="802"/>
      <c r="DA8" s="803"/>
      <c r="DB8" s="801" t="s">
        <v>561</v>
      </c>
      <c r="DC8" s="802"/>
      <c r="DD8" s="802"/>
      <c r="DE8" s="802"/>
      <c r="DF8" s="803"/>
      <c r="DG8" s="801" t="s">
        <v>565</v>
      </c>
      <c r="DH8" s="802"/>
      <c r="DI8" s="802"/>
      <c r="DJ8" s="802"/>
      <c r="DK8" s="803"/>
      <c r="DL8" s="801" t="s">
        <v>561</v>
      </c>
      <c r="DM8" s="802"/>
      <c r="DN8" s="802"/>
      <c r="DO8" s="802"/>
      <c r="DP8" s="803"/>
      <c r="DQ8" s="801" t="s">
        <v>561</v>
      </c>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369</v>
      </c>
      <c r="B23" s="810" t="s">
        <v>370</v>
      </c>
      <c r="C23" s="811"/>
      <c r="D23" s="811"/>
      <c r="E23" s="811"/>
      <c r="F23" s="811"/>
      <c r="G23" s="811"/>
      <c r="H23" s="811"/>
      <c r="I23" s="811"/>
      <c r="J23" s="811"/>
      <c r="K23" s="811"/>
      <c r="L23" s="811"/>
      <c r="M23" s="811"/>
      <c r="N23" s="811"/>
      <c r="O23" s="811"/>
      <c r="P23" s="812"/>
      <c r="Q23" s="813">
        <v>10130</v>
      </c>
      <c r="R23" s="814"/>
      <c r="S23" s="814"/>
      <c r="T23" s="814"/>
      <c r="U23" s="814"/>
      <c r="V23" s="814">
        <v>9780</v>
      </c>
      <c r="W23" s="814"/>
      <c r="X23" s="814"/>
      <c r="Y23" s="814"/>
      <c r="Z23" s="814"/>
      <c r="AA23" s="814">
        <v>350</v>
      </c>
      <c r="AB23" s="814"/>
      <c r="AC23" s="814"/>
      <c r="AD23" s="814"/>
      <c r="AE23" s="815"/>
      <c r="AF23" s="816">
        <v>244</v>
      </c>
      <c r="AG23" s="814"/>
      <c r="AH23" s="814"/>
      <c r="AI23" s="814"/>
      <c r="AJ23" s="817"/>
      <c r="AK23" s="818"/>
      <c r="AL23" s="819"/>
      <c r="AM23" s="819"/>
      <c r="AN23" s="819"/>
      <c r="AO23" s="819"/>
      <c r="AP23" s="814">
        <v>13103</v>
      </c>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349</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381</v>
      </c>
      <c r="C28" s="752"/>
      <c r="D28" s="752"/>
      <c r="E28" s="752"/>
      <c r="F28" s="752"/>
      <c r="G28" s="752"/>
      <c r="H28" s="752"/>
      <c r="I28" s="752"/>
      <c r="J28" s="752"/>
      <c r="K28" s="752"/>
      <c r="L28" s="752"/>
      <c r="M28" s="752"/>
      <c r="N28" s="752"/>
      <c r="O28" s="752"/>
      <c r="P28" s="753"/>
      <c r="Q28" s="842">
        <v>525</v>
      </c>
      <c r="R28" s="843"/>
      <c r="S28" s="843"/>
      <c r="T28" s="843"/>
      <c r="U28" s="843"/>
      <c r="V28" s="843">
        <v>520</v>
      </c>
      <c r="W28" s="843"/>
      <c r="X28" s="843"/>
      <c r="Y28" s="843"/>
      <c r="Z28" s="843"/>
      <c r="AA28" s="843">
        <v>5</v>
      </c>
      <c r="AB28" s="843"/>
      <c r="AC28" s="843"/>
      <c r="AD28" s="843"/>
      <c r="AE28" s="844"/>
      <c r="AF28" s="845">
        <v>5</v>
      </c>
      <c r="AG28" s="843"/>
      <c r="AH28" s="843"/>
      <c r="AI28" s="843"/>
      <c r="AJ28" s="846"/>
      <c r="AK28" s="847">
        <v>97</v>
      </c>
      <c r="AL28" s="838"/>
      <c r="AM28" s="838"/>
      <c r="AN28" s="838"/>
      <c r="AO28" s="838"/>
      <c r="AP28" s="838" t="s">
        <v>481</v>
      </c>
      <c r="AQ28" s="838"/>
      <c r="AR28" s="838"/>
      <c r="AS28" s="838"/>
      <c r="AT28" s="838"/>
      <c r="AU28" s="838" t="s">
        <v>481</v>
      </c>
      <c r="AV28" s="838"/>
      <c r="AW28" s="838"/>
      <c r="AX28" s="838"/>
      <c r="AY28" s="838"/>
      <c r="AZ28" s="839" t="s">
        <v>481</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566</v>
      </c>
      <c r="C29" s="776"/>
      <c r="D29" s="776"/>
      <c r="E29" s="776"/>
      <c r="F29" s="776"/>
      <c r="G29" s="776"/>
      <c r="H29" s="776"/>
      <c r="I29" s="776"/>
      <c r="J29" s="776"/>
      <c r="K29" s="776"/>
      <c r="L29" s="776"/>
      <c r="M29" s="776"/>
      <c r="N29" s="776"/>
      <c r="O29" s="776"/>
      <c r="P29" s="777"/>
      <c r="Q29" s="778">
        <v>3211</v>
      </c>
      <c r="R29" s="779"/>
      <c r="S29" s="779"/>
      <c r="T29" s="779"/>
      <c r="U29" s="779"/>
      <c r="V29" s="779">
        <v>3137</v>
      </c>
      <c r="W29" s="779"/>
      <c r="X29" s="779"/>
      <c r="Y29" s="779"/>
      <c r="Z29" s="779"/>
      <c r="AA29" s="779">
        <v>74</v>
      </c>
      <c r="AB29" s="779"/>
      <c r="AC29" s="779"/>
      <c r="AD29" s="779"/>
      <c r="AE29" s="780"/>
      <c r="AF29" s="781">
        <v>74</v>
      </c>
      <c r="AG29" s="782"/>
      <c r="AH29" s="782"/>
      <c r="AI29" s="782"/>
      <c r="AJ29" s="783"/>
      <c r="AK29" s="850">
        <v>305</v>
      </c>
      <c r="AL29" s="851"/>
      <c r="AM29" s="851"/>
      <c r="AN29" s="851"/>
      <c r="AO29" s="851"/>
      <c r="AP29" s="851" t="s">
        <v>561</v>
      </c>
      <c r="AQ29" s="851"/>
      <c r="AR29" s="851"/>
      <c r="AS29" s="851"/>
      <c r="AT29" s="851"/>
      <c r="AU29" s="851" t="s">
        <v>561</v>
      </c>
      <c r="AV29" s="851"/>
      <c r="AW29" s="851"/>
      <c r="AX29" s="851"/>
      <c r="AY29" s="851"/>
      <c r="AZ29" s="851" t="s">
        <v>561</v>
      </c>
      <c r="BA29" s="851"/>
      <c r="BB29" s="851"/>
      <c r="BC29" s="851"/>
      <c r="BD29" s="851"/>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382</v>
      </c>
      <c r="C30" s="776"/>
      <c r="D30" s="776"/>
      <c r="E30" s="776"/>
      <c r="F30" s="776"/>
      <c r="G30" s="776"/>
      <c r="H30" s="776"/>
      <c r="I30" s="776"/>
      <c r="J30" s="776"/>
      <c r="K30" s="776"/>
      <c r="L30" s="776"/>
      <c r="M30" s="776"/>
      <c r="N30" s="776"/>
      <c r="O30" s="776"/>
      <c r="P30" s="777"/>
      <c r="Q30" s="778">
        <v>2505</v>
      </c>
      <c r="R30" s="779"/>
      <c r="S30" s="779"/>
      <c r="T30" s="779"/>
      <c r="U30" s="779"/>
      <c r="V30" s="779">
        <v>2395</v>
      </c>
      <c r="W30" s="779"/>
      <c r="X30" s="779"/>
      <c r="Y30" s="779"/>
      <c r="Z30" s="779"/>
      <c r="AA30" s="779">
        <v>110</v>
      </c>
      <c r="AB30" s="779"/>
      <c r="AC30" s="779"/>
      <c r="AD30" s="779"/>
      <c r="AE30" s="780"/>
      <c r="AF30" s="781">
        <v>110</v>
      </c>
      <c r="AG30" s="782"/>
      <c r="AH30" s="782"/>
      <c r="AI30" s="782"/>
      <c r="AJ30" s="783"/>
      <c r="AK30" s="850">
        <v>395</v>
      </c>
      <c r="AL30" s="851"/>
      <c r="AM30" s="851"/>
      <c r="AN30" s="851"/>
      <c r="AO30" s="851"/>
      <c r="AP30" s="851" t="s">
        <v>561</v>
      </c>
      <c r="AQ30" s="851"/>
      <c r="AR30" s="851"/>
      <c r="AS30" s="851"/>
      <c r="AT30" s="851"/>
      <c r="AU30" s="851" t="s">
        <v>561</v>
      </c>
      <c r="AV30" s="851"/>
      <c r="AW30" s="851"/>
      <c r="AX30" s="851"/>
      <c r="AY30" s="851"/>
      <c r="AZ30" s="851" t="s">
        <v>561</v>
      </c>
      <c r="BA30" s="851"/>
      <c r="BB30" s="851"/>
      <c r="BC30" s="851"/>
      <c r="BD30" s="851"/>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383</v>
      </c>
      <c r="C31" s="776"/>
      <c r="D31" s="776"/>
      <c r="E31" s="776"/>
      <c r="F31" s="776"/>
      <c r="G31" s="776"/>
      <c r="H31" s="776"/>
      <c r="I31" s="776"/>
      <c r="J31" s="776"/>
      <c r="K31" s="776"/>
      <c r="L31" s="776"/>
      <c r="M31" s="776"/>
      <c r="N31" s="776"/>
      <c r="O31" s="776"/>
      <c r="P31" s="777"/>
      <c r="Q31" s="778">
        <v>9</v>
      </c>
      <c r="R31" s="779"/>
      <c r="S31" s="779"/>
      <c r="T31" s="779"/>
      <c r="U31" s="779"/>
      <c r="V31" s="779">
        <v>9</v>
      </c>
      <c r="W31" s="779"/>
      <c r="X31" s="779"/>
      <c r="Y31" s="779"/>
      <c r="Z31" s="779"/>
      <c r="AA31" s="779">
        <v>0</v>
      </c>
      <c r="AB31" s="779"/>
      <c r="AC31" s="779"/>
      <c r="AD31" s="779"/>
      <c r="AE31" s="780"/>
      <c r="AF31" s="781" t="s">
        <v>113</v>
      </c>
      <c r="AG31" s="782"/>
      <c r="AH31" s="782"/>
      <c r="AI31" s="782"/>
      <c r="AJ31" s="783"/>
      <c r="AK31" s="850">
        <v>5</v>
      </c>
      <c r="AL31" s="851"/>
      <c r="AM31" s="851"/>
      <c r="AN31" s="851"/>
      <c r="AO31" s="851"/>
      <c r="AP31" s="851">
        <v>55</v>
      </c>
      <c r="AQ31" s="851"/>
      <c r="AR31" s="851"/>
      <c r="AS31" s="851"/>
      <c r="AT31" s="851"/>
      <c r="AU31" s="851">
        <v>39</v>
      </c>
      <c r="AV31" s="851"/>
      <c r="AW31" s="851"/>
      <c r="AX31" s="851"/>
      <c r="AY31" s="851"/>
      <c r="AZ31" s="851" t="s">
        <v>561</v>
      </c>
      <c r="BA31" s="851"/>
      <c r="BB31" s="851"/>
      <c r="BC31" s="851"/>
      <c r="BD31" s="851"/>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384</v>
      </c>
      <c r="C32" s="776"/>
      <c r="D32" s="776"/>
      <c r="E32" s="776"/>
      <c r="F32" s="776"/>
      <c r="G32" s="776"/>
      <c r="H32" s="776"/>
      <c r="I32" s="776"/>
      <c r="J32" s="776"/>
      <c r="K32" s="776"/>
      <c r="L32" s="776"/>
      <c r="M32" s="776"/>
      <c r="N32" s="776"/>
      <c r="O32" s="776"/>
      <c r="P32" s="777"/>
      <c r="Q32" s="778">
        <v>1913</v>
      </c>
      <c r="R32" s="779"/>
      <c r="S32" s="779"/>
      <c r="T32" s="779"/>
      <c r="U32" s="779"/>
      <c r="V32" s="779">
        <v>2203</v>
      </c>
      <c r="W32" s="779"/>
      <c r="X32" s="779"/>
      <c r="Y32" s="779"/>
      <c r="Z32" s="779"/>
      <c r="AA32" s="779">
        <v>-290</v>
      </c>
      <c r="AB32" s="779"/>
      <c r="AC32" s="779"/>
      <c r="AD32" s="779"/>
      <c r="AE32" s="780"/>
      <c r="AF32" s="781">
        <v>-103</v>
      </c>
      <c r="AG32" s="782"/>
      <c r="AH32" s="782"/>
      <c r="AI32" s="782"/>
      <c r="AJ32" s="783"/>
      <c r="AK32" s="850">
        <v>455</v>
      </c>
      <c r="AL32" s="851"/>
      <c r="AM32" s="851"/>
      <c r="AN32" s="851"/>
      <c r="AO32" s="851"/>
      <c r="AP32" s="851">
        <v>1708</v>
      </c>
      <c r="AQ32" s="851"/>
      <c r="AR32" s="851"/>
      <c r="AS32" s="851"/>
      <c r="AT32" s="851"/>
      <c r="AU32" s="851">
        <v>997</v>
      </c>
      <c r="AV32" s="851"/>
      <c r="AW32" s="851"/>
      <c r="AX32" s="851"/>
      <c r="AY32" s="851"/>
      <c r="AZ32" s="852">
        <v>6.7</v>
      </c>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386</v>
      </c>
      <c r="C33" s="776"/>
      <c r="D33" s="776"/>
      <c r="E33" s="776"/>
      <c r="F33" s="776"/>
      <c r="G33" s="776"/>
      <c r="H33" s="776"/>
      <c r="I33" s="776"/>
      <c r="J33" s="776"/>
      <c r="K33" s="776"/>
      <c r="L33" s="776"/>
      <c r="M33" s="776"/>
      <c r="N33" s="776"/>
      <c r="O33" s="776"/>
      <c r="P33" s="777"/>
      <c r="Q33" s="778">
        <v>573</v>
      </c>
      <c r="R33" s="779"/>
      <c r="S33" s="779"/>
      <c r="T33" s="779"/>
      <c r="U33" s="779"/>
      <c r="V33" s="779">
        <v>532</v>
      </c>
      <c r="W33" s="779"/>
      <c r="X33" s="779"/>
      <c r="Y33" s="779"/>
      <c r="Z33" s="779"/>
      <c r="AA33" s="779">
        <v>41</v>
      </c>
      <c r="AB33" s="779"/>
      <c r="AC33" s="779"/>
      <c r="AD33" s="779"/>
      <c r="AE33" s="780"/>
      <c r="AF33" s="781">
        <v>829</v>
      </c>
      <c r="AG33" s="782"/>
      <c r="AH33" s="782"/>
      <c r="AI33" s="782"/>
      <c r="AJ33" s="783"/>
      <c r="AK33" s="850">
        <v>17</v>
      </c>
      <c r="AL33" s="851"/>
      <c r="AM33" s="851"/>
      <c r="AN33" s="851"/>
      <c r="AO33" s="851"/>
      <c r="AP33" s="851">
        <v>2012</v>
      </c>
      <c r="AQ33" s="851"/>
      <c r="AR33" s="851"/>
      <c r="AS33" s="851"/>
      <c r="AT33" s="851"/>
      <c r="AU33" s="851">
        <v>56</v>
      </c>
      <c r="AV33" s="851"/>
      <c r="AW33" s="851"/>
      <c r="AX33" s="851"/>
      <c r="AY33" s="851"/>
      <c r="AZ33" s="851" t="s">
        <v>561</v>
      </c>
      <c r="BA33" s="851"/>
      <c r="BB33" s="851"/>
      <c r="BC33" s="851"/>
      <c r="BD33" s="851"/>
      <c r="BE33" s="848" t="s">
        <v>385</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387</v>
      </c>
      <c r="C34" s="776"/>
      <c r="D34" s="776"/>
      <c r="E34" s="776"/>
      <c r="F34" s="776"/>
      <c r="G34" s="776"/>
      <c r="H34" s="776"/>
      <c r="I34" s="776"/>
      <c r="J34" s="776"/>
      <c r="K34" s="776"/>
      <c r="L34" s="776"/>
      <c r="M34" s="776"/>
      <c r="N34" s="776"/>
      <c r="O34" s="776"/>
      <c r="P34" s="777"/>
      <c r="Q34" s="778">
        <v>13</v>
      </c>
      <c r="R34" s="779"/>
      <c r="S34" s="779"/>
      <c r="T34" s="779"/>
      <c r="U34" s="779"/>
      <c r="V34" s="779">
        <v>16</v>
      </c>
      <c r="W34" s="779"/>
      <c r="X34" s="779"/>
      <c r="Y34" s="779"/>
      <c r="Z34" s="779"/>
      <c r="AA34" s="779">
        <v>-3</v>
      </c>
      <c r="AB34" s="779"/>
      <c r="AC34" s="779"/>
      <c r="AD34" s="779"/>
      <c r="AE34" s="780"/>
      <c r="AF34" s="781">
        <v>1</v>
      </c>
      <c r="AG34" s="782"/>
      <c r="AH34" s="782"/>
      <c r="AI34" s="782"/>
      <c r="AJ34" s="783"/>
      <c r="AK34" s="850">
        <v>13</v>
      </c>
      <c r="AL34" s="851"/>
      <c r="AM34" s="851"/>
      <c r="AN34" s="851"/>
      <c r="AO34" s="851"/>
      <c r="AP34" s="851">
        <v>13</v>
      </c>
      <c r="AQ34" s="851"/>
      <c r="AR34" s="851"/>
      <c r="AS34" s="851"/>
      <c r="AT34" s="851"/>
      <c r="AU34" s="851">
        <v>13</v>
      </c>
      <c r="AV34" s="851"/>
      <c r="AW34" s="851"/>
      <c r="AX34" s="851"/>
      <c r="AY34" s="851"/>
      <c r="AZ34" s="852" t="s">
        <v>560</v>
      </c>
      <c r="BA34" s="852"/>
      <c r="BB34" s="852"/>
      <c r="BC34" s="852"/>
      <c r="BD34" s="852"/>
      <c r="BE34" s="848" t="s">
        <v>385</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388</v>
      </c>
      <c r="C35" s="776"/>
      <c r="D35" s="776"/>
      <c r="E35" s="776"/>
      <c r="F35" s="776"/>
      <c r="G35" s="776"/>
      <c r="H35" s="776"/>
      <c r="I35" s="776"/>
      <c r="J35" s="776"/>
      <c r="K35" s="776"/>
      <c r="L35" s="776"/>
      <c r="M35" s="776"/>
      <c r="N35" s="776"/>
      <c r="O35" s="776"/>
      <c r="P35" s="777"/>
      <c r="Q35" s="778">
        <v>37</v>
      </c>
      <c r="R35" s="779"/>
      <c r="S35" s="779"/>
      <c r="T35" s="779"/>
      <c r="U35" s="779"/>
      <c r="V35" s="779">
        <v>37</v>
      </c>
      <c r="W35" s="779"/>
      <c r="X35" s="779"/>
      <c r="Y35" s="779"/>
      <c r="Z35" s="779"/>
      <c r="AA35" s="779">
        <v>0</v>
      </c>
      <c r="AB35" s="779"/>
      <c r="AC35" s="779"/>
      <c r="AD35" s="779"/>
      <c r="AE35" s="780"/>
      <c r="AF35" s="781">
        <v>2</v>
      </c>
      <c r="AG35" s="782"/>
      <c r="AH35" s="782"/>
      <c r="AI35" s="782"/>
      <c r="AJ35" s="783"/>
      <c r="AK35" s="850">
        <v>15</v>
      </c>
      <c r="AL35" s="851"/>
      <c r="AM35" s="851"/>
      <c r="AN35" s="851"/>
      <c r="AO35" s="851"/>
      <c r="AP35" s="851">
        <v>84</v>
      </c>
      <c r="AQ35" s="851"/>
      <c r="AR35" s="851"/>
      <c r="AS35" s="851"/>
      <c r="AT35" s="851"/>
      <c r="AU35" s="851">
        <v>56</v>
      </c>
      <c r="AV35" s="851"/>
      <c r="AW35" s="851"/>
      <c r="AX35" s="851"/>
      <c r="AY35" s="851"/>
      <c r="AZ35" s="852" t="s">
        <v>559</v>
      </c>
      <c r="BA35" s="852"/>
      <c r="BB35" s="852"/>
      <c r="BC35" s="852"/>
      <c r="BD35" s="852"/>
      <c r="BE35" s="848" t="s">
        <v>389</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390</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369</v>
      </c>
      <c r="B63" s="810" t="s">
        <v>391</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918</v>
      </c>
      <c r="AG63" s="862"/>
      <c r="AH63" s="862"/>
      <c r="AI63" s="862"/>
      <c r="AJ63" s="863"/>
      <c r="AK63" s="864"/>
      <c r="AL63" s="859"/>
      <c r="AM63" s="859"/>
      <c r="AN63" s="859"/>
      <c r="AO63" s="859"/>
      <c r="AP63" s="862"/>
      <c r="AQ63" s="862"/>
      <c r="AR63" s="862"/>
      <c r="AS63" s="862"/>
      <c r="AT63" s="862"/>
      <c r="AU63" s="862"/>
      <c r="AV63" s="862"/>
      <c r="AW63" s="862"/>
      <c r="AX63" s="862"/>
      <c r="AY63" s="862"/>
      <c r="AZ63" s="866"/>
      <c r="BA63" s="866"/>
      <c r="BB63" s="866"/>
      <c r="BC63" s="866"/>
      <c r="BD63" s="866"/>
      <c r="BE63" s="867"/>
      <c r="BF63" s="867"/>
      <c r="BG63" s="867"/>
      <c r="BH63" s="867"/>
      <c r="BI63" s="868"/>
      <c r="BJ63" s="869" t="s">
        <v>113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393</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394</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542</v>
      </c>
      <c r="C68" s="890"/>
      <c r="D68" s="890"/>
      <c r="E68" s="890"/>
      <c r="F68" s="890"/>
      <c r="G68" s="890"/>
      <c r="H68" s="890"/>
      <c r="I68" s="890"/>
      <c r="J68" s="890"/>
      <c r="K68" s="890"/>
      <c r="L68" s="890"/>
      <c r="M68" s="890"/>
      <c r="N68" s="890"/>
      <c r="O68" s="890"/>
      <c r="P68" s="891"/>
      <c r="Q68" s="892">
        <v>9229</v>
      </c>
      <c r="R68" s="886"/>
      <c r="S68" s="886"/>
      <c r="T68" s="886"/>
      <c r="U68" s="886"/>
      <c r="V68" s="886">
        <v>7683</v>
      </c>
      <c r="W68" s="886"/>
      <c r="X68" s="886"/>
      <c r="Y68" s="886"/>
      <c r="Z68" s="886"/>
      <c r="AA68" s="886">
        <v>1546</v>
      </c>
      <c r="AB68" s="886"/>
      <c r="AC68" s="886"/>
      <c r="AD68" s="886"/>
      <c r="AE68" s="886"/>
      <c r="AF68" s="886">
        <v>1546</v>
      </c>
      <c r="AG68" s="886"/>
      <c r="AH68" s="886"/>
      <c r="AI68" s="886"/>
      <c r="AJ68" s="886"/>
      <c r="AK68" s="886">
        <v>0</v>
      </c>
      <c r="AL68" s="886"/>
      <c r="AM68" s="886"/>
      <c r="AN68" s="886"/>
      <c r="AO68" s="886"/>
      <c r="AP68" s="886">
        <v>0</v>
      </c>
      <c r="AQ68" s="886"/>
      <c r="AR68" s="886"/>
      <c r="AS68" s="886"/>
      <c r="AT68" s="886"/>
      <c r="AU68" s="886">
        <v>0</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543</v>
      </c>
      <c r="C69" s="894"/>
      <c r="D69" s="894"/>
      <c r="E69" s="894"/>
      <c r="F69" s="894"/>
      <c r="G69" s="894"/>
      <c r="H69" s="894"/>
      <c r="I69" s="894"/>
      <c r="J69" s="894"/>
      <c r="K69" s="894"/>
      <c r="L69" s="894"/>
      <c r="M69" s="894"/>
      <c r="N69" s="894"/>
      <c r="O69" s="894"/>
      <c r="P69" s="895"/>
      <c r="Q69" s="896">
        <v>704</v>
      </c>
      <c r="R69" s="851"/>
      <c r="S69" s="851"/>
      <c r="T69" s="851"/>
      <c r="U69" s="851"/>
      <c r="V69" s="851">
        <v>619</v>
      </c>
      <c r="W69" s="851"/>
      <c r="X69" s="851"/>
      <c r="Y69" s="851"/>
      <c r="Z69" s="851"/>
      <c r="AA69" s="851">
        <v>84</v>
      </c>
      <c r="AB69" s="851"/>
      <c r="AC69" s="851"/>
      <c r="AD69" s="851"/>
      <c r="AE69" s="851"/>
      <c r="AF69" s="851">
        <v>84</v>
      </c>
      <c r="AG69" s="851"/>
      <c r="AH69" s="851"/>
      <c r="AI69" s="851"/>
      <c r="AJ69" s="851"/>
      <c r="AK69" s="851">
        <v>11</v>
      </c>
      <c r="AL69" s="851"/>
      <c r="AM69" s="851"/>
      <c r="AN69" s="851"/>
      <c r="AO69" s="851"/>
      <c r="AP69" s="851">
        <v>140</v>
      </c>
      <c r="AQ69" s="851"/>
      <c r="AR69" s="851"/>
      <c r="AS69" s="851"/>
      <c r="AT69" s="851"/>
      <c r="AU69" s="851">
        <v>0</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544</v>
      </c>
      <c r="C70" s="894"/>
      <c r="D70" s="894"/>
      <c r="E70" s="894"/>
      <c r="F70" s="894"/>
      <c r="G70" s="894"/>
      <c r="H70" s="894"/>
      <c r="I70" s="894"/>
      <c r="J70" s="894"/>
      <c r="K70" s="894"/>
      <c r="L70" s="894"/>
      <c r="M70" s="894"/>
      <c r="N70" s="894"/>
      <c r="O70" s="894"/>
      <c r="P70" s="895"/>
      <c r="Q70" s="896">
        <v>323</v>
      </c>
      <c r="R70" s="851"/>
      <c r="S70" s="851"/>
      <c r="T70" s="851"/>
      <c r="U70" s="851"/>
      <c r="V70" s="851">
        <v>326</v>
      </c>
      <c r="W70" s="851"/>
      <c r="X70" s="851"/>
      <c r="Y70" s="851"/>
      <c r="Z70" s="851"/>
      <c r="AA70" s="851">
        <v>1</v>
      </c>
      <c r="AB70" s="851"/>
      <c r="AC70" s="851"/>
      <c r="AD70" s="851"/>
      <c r="AE70" s="851"/>
      <c r="AF70" s="851">
        <v>1</v>
      </c>
      <c r="AG70" s="851"/>
      <c r="AH70" s="851"/>
      <c r="AI70" s="851"/>
      <c r="AJ70" s="851"/>
      <c r="AK70" s="851">
        <v>0</v>
      </c>
      <c r="AL70" s="851"/>
      <c r="AM70" s="851"/>
      <c r="AN70" s="851"/>
      <c r="AO70" s="851"/>
      <c r="AP70" s="851">
        <v>195</v>
      </c>
      <c r="AQ70" s="851"/>
      <c r="AR70" s="851"/>
      <c r="AS70" s="851"/>
      <c r="AT70" s="851"/>
      <c r="AU70" s="851">
        <v>35</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545</v>
      </c>
      <c r="C71" s="894"/>
      <c r="D71" s="894"/>
      <c r="E71" s="894"/>
      <c r="F71" s="894"/>
      <c r="G71" s="894"/>
      <c r="H71" s="894"/>
      <c r="I71" s="894"/>
      <c r="J71" s="894"/>
      <c r="K71" s="894"/>
      <c r="L71" s="894"/>
      <c r="M71" s="894"/>
      <c r="N71" s="894"/>
      <c r="O71" s="894"/>
      <c r="P71" s="895"/>
      <c r="Q71" s="896">
        <v>538</v>
      </c>
      <c r="R71" s="851"/>
      <c r="S71" s="851"/>
      <c r="T71" s="851"/>
      <c r="U71" s="851"/>
      <c r="V71" s="851">
        <v>531</v>
      </c>
      <c r="W71" s="851"/>
      <c r="X71" s="851"/>
      <c r="Y71" s="851"/>
      <c r="Z71" s="851"/>
      <c r="AA71" s="851">
        <v>7</v>
      </c>
      <c r="AB71" s="851"/>
      <c r="AC71" s="851"/>
      <c r="AD71" s="851"/>
      <c r="AE71" s="851"/>
      <c r="AF71" s="851">
        <v>7</v>
      </c>
      <c r="AG71" s="851"/>
      <c r="AH71" s="851"/>
      <c r="AI71" s="851"/>
      <c r="AJ71" s="851"/>
      <c r="AK71" s="851">
        <v>77</v>
      </c>
      <c r="AL71" s="851"/>
      <c r="AM71" s="851"/>
      <c r="AN71" s="851"/>
      <c r="AO71" s="851"/>
      <c r="AP71" s="851">
        <v>1398</v>
      </c>
      <c r="AQ71" s="851"/>
      <c r="AR71" s="851"/>
      <c r="AS71" s="851"/>
      <c r="AT71" s="851"/>
      <c r="AU71" s="851">
        <v>1198</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546</v>
      </c>
      <c r="C72" s="894"/>
      <c r="D72" s="894"/>
      <c r="E72" s="894"/>
      <c r="F72" s="894"/>
      <c r="G72" s="894"/>
      <c r="H72" s="894"/>
      <c r="I72" s="894"/>
      <c r="J72" s="894"/>
      <c r="K72" s="894"/>
      <c r="L72" s="894"/>
      <c r="M72" s="894"/>
      <c r="N72" s="894"/>
      <c r="O72" s="894"/>
      <c r="P72" s="895"/>
      <c r="Q72" s="896">
        <v>138</v>
      </c>
      <c r="R72" s="851"/>
      <c r="S72" s="851"/>
      <c r="T72" s="851"/>
      <c r="U72" s="851"/>
      <c r="V72" s="851">
        <v>133</v>
      </c>
      <c r="W72" s="851"/>
      <c r="X72" s="851"/>
      <c r="Y72" s="851"/>
      <c r="Z72" s="851"/>
      <c r="AA72" s="851">
        <v>5</v>
      </c>
      <c r="AB72" s="851"/>
      <c r="AC72" s="851"/>
      <c r="AD72" s="851"/>
      <c r="AE72" s="851"/>
      <c r="AF72" s="851">
        <v>5</v>
      </c>
      <c r="AG72" s="851"/>
      <c r="AH72" s="851"/>
      <c r="AI72" s="851"/>
      <c r="AJ72" s="851"/>
      <c r="AK72" s="851">
        <v>0</v>
      </c>
      <c r="AL72" s="851"/>
      <c r="AM72" s="851"/>
      <c r="AN72" s="851"/>
      <c r="AO72" s="851"/>
      <c r="AP72" s="851">
        <v>0</v>
      </c>
      <c r="AQ72" s="851"/>
      <c r="AR72" s="851"/>
      <c r="AS72" s="851"/>
      <c r="AT72" s="851"/>
      <c r="AU72" s="851">
        <v>0</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547</v>
      </c>
      <c r="C73" s="894"/>
      <c r="D73" s="894"/>
      <c r="E73" s="894"/>
      <c r="F73" s="894"/>
      <c r="G73" s="894"/>
      <c r="H73" s="894"/>
      <c r="I73" s="894"/>
      <c r="J73" s="894"/>
      <c r="K73" s="894"/>
      <c r="L73" s="894"/>
      <c r="M73" s="894"/>
      <c r="N73" s="894"/>
      <c r="O73" s="894"/>
      <c r="P73" s="895"/>
      <c r="Q73" s="896">
        <v>137</v>
      </c>
      <c r="R73" s="851"/>
      <c r="S73" s="851"/>
      <c r="T73" s="851"/>
      <c r="U73" s="851"/>
      <c r="V73" s="851">
        <v>119</v>
      </c>
      <c r="W73" s="851"/>
      <c r="X73" s="851"/>
      <c r="Y73" s="851"/>
      <c r="Z73" s="851"/>
      <c r="AA73" s="851">
        <v>18</v>
      </c>
      <c r="AB73" s="851"/>
      <c r="AC73" s="851"/>
      <c r="AD73" s="851"/>
      <c r="AE73" s="851"/>
      <c r="AF73" s="851">
        <v>18</v>
      </c>
      <c r="AG73" s="851"/>
      <c r="AH73" s="851"/>
      <c r="AI73" s="851"/>
      <c r="AJ73" s="851"/>
      <c r="AK73" s="851">
        <v>0</v>
      </c>
      <c r="AL73" s="851"/>
      <c r="AM73" s="851"/>
      <c r="AN73" s="851"/>
      <c r="AO73" s="851"/>
      <c r="AP73" s="851">
        <v>0</v>
      </c>
      <c r="AQ73" s="851"/>
      <c r="AR73" s="851"/>
      <c r="AS73" s="851"/>
      <c r="AT73" s="851"/>
      <c r="AU73" s="851">
        <v>0</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548</v>
      </c>
      <c r="C74" s="894"/>
      <c r="D74" s="894"/>
      <c r="E74" s="894"/>
      <c r="F74" s="894"/>
      <c r="G74" s="894"/>
      <c r="H74" s="894"/>
      <c r="I74" s="894"/>
      <c r="J74" s="894"/>
      <c r="K74" s="894"/>
      <c r="L74" s="894"/>
      <c r="M74" s="894"/>
      <c r="N74" s="894"/>
      <c r="O74" s="894"/>
      <c r="P74" s="895"/>
      <c r="Q74" s="896">
        <v>393</v>
      </c>
      <c r="R74" s="851"/>
      <c r="S74" s="851"/>
      <c r="T74" s="851"/>
      <c r="U74" s="851"/>
      <c r="V74" s="851">
        <v>391</v>
      </c>
      <c r="W74" s="851"/>
      <c r="X74" s="851"/>
      <c r="Y74" s="851"/>
      <c r="Z74" s="851"/>
      <c r="AA74" s="851">
        <v>16</v>
      </c>
      <c r="AB74" s="851"/>
      <c r="AC74" s="851"/>
      <c r="AD74" s="851"/>
      <c r="AE74" s="851"/>
      <c r="AF74" s="851">
        <v>16</v>
      </c>
      <c r="AG74" s="851"/>
      <c r="AH74" s="851"/>
      <c r="AI74" s="851"/>
      <c r="AJ74" s="851"/>
      <c r="AK74" s="851">
        <v>0</v>
      </c>
      <c r="AL74" s="851"/>
      <c r="AM74" s="851"/>
      <c r="AN74" s="851"/>
      <c r="AO74" s="851"/>
      <c r="AP74" s="851">
        <v>649</v>
      </c>
      <c r="AQ74" s="851"/>
      <c r="AR74" s="851"/>
      <c r="AS74" s="851"/>
      <c r="AT74" s="851"/>
      <c r="AU74" s="851">
        <v>51</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549</v>
      </c>
      <c r="C75" s="894"/>
      <c r="D75" s="894"/>
      <c r="E75" s="894"/>
      <c r="F75" s="894"/>
      <c r="G75" s="894"/>
      <c r="H75" s="894"/>
      <c r="I75" s="894"/>
      <c r="J75" s="894"/>
      <c r="K75" s="894"/>
      <c r="L75" s="894"/>
      <c r="M75" s="894"/>
      <c r="N75" s="894"/>
      <c r="O75" s="894"/>
      <c r="P75" s="895"/>
      <c r="Q75" s="899">
        <v>51</v>
      </c>
      <c r="R75" s="900"/>
      <c r="S75" s="900"/>
      <c r="T75" s="900"/>
      <c r="U75" s="850"/>
      <c r="V75" s="901">
        <v>46</v>
      </c>
      <c r="W75" s="900"/>
      <c r="X75" s="900"/>
      <c r="Y75" s="900"/>
      <c r="Z75" s="850"/>
      <c r="AA75" s="901">
        <v>5</v>
      </c>
      <c r="AB75" s="900"/>
      <c r="AC75" s="900"/>
      <c r="AD75" s="900"/>
      <c r="AE75" s="850"/>
      <c r="AF75" s="901">
        <v>5</v>
      </c>
      <c r="AG75" s="900"/>
      <c r="AH75" s="900"/>
      <c r="AI75" s="900"/>
      <c r="AJ75" s="850"/>
      <c r="AK75" s="901">
        <v>3</v>
      </c>
      <c r="AL75" s="900"/>
      <c r="AM75" s="900"/>
      <c r="AN75" s="900"/>
      <c r="AO75" s="850"/>
      <c r="AP75" s="901">
        <v>0</v>
      </c>
      <c r="AQ75" s="900"/>
      <c r="AR75" s="900"/>
      <c r="AS75" s="900"/>
      <c r="AT75" s="850"/>
      <c r="AU75" s="901">
        <v>0</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550</v>
      </c>
      <c r="C76" s="894"/>
      <c r="D76" s="894"/>
      <c r="E76" s="894"/>
      <c r="F76" s="894"/>
      <c r="G76" s="894"/>
      <c r="H76" s="894"/>
      <c r="I76" s="894"/>
      <c r="J76" s="894"/>
      <c r="K76" s="894"/>
      <c r="L76" s="894"/>
      <c r="M76" s="894"/>
      <c r="N76" s="894"/>
      <c r="O76" s="894"/>
      <c r="P76" s="895"/>
      <c r="Q76" s="899">
        <v>8</v>
      </c>
      <c r="R76" s="900"/>
      <c r="S76" s="900"/>
      <c r="T76" s="900"/>
      <c r="U76" s="850"/>
      <c r="V76" s="901">
        <v>7</v>
      </c>
      <c r="W76" s="900"/>
      <c r="X76" s="900"/>
      <c r="Y76" s="900"/>
      <c r="Z76" s="850"/>
      <c r="AA76" s="901">
        <v>1</v>
      </c>
      <c r="AB76" s="900"/>
      <c r="AC76" s="900"/>
      <c r="AD76" s="900"/>
      <c r="AE76" s="850"/>
      <c r="AF76" s="901">
        <v>1</v>
      </c>
      <c r="AG76" s="900"/>
      <c r="AH76" s="900"/>
      <c r="AI76" s="900"/>
      <c r="AJ76" s="850"/>
      <c r="AK76" s="901">
        <v>0</v>
      </c>
      <c r="AL76" s="900"/>
      <c r="AM76" s="900"/>
      <c r="AN76" s="900"/>
      <c r="AO76" s="850"/>
      <c r="AP76" s="901">
        <v>0</v>
      </c>
      <c r="AQ76" s="900"/>
      <c r="AR76" s="900"/>
      <c r="AS76" s="900"/>
      <c r="AT76" s="850"/>
      <c r="AU76" s="901">
        <v>0</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t="s">
        <v>551</v>
      </c>
      <c r="C77" s="894"/>
      <c r="D77" s="894"/>
      <c r="E77" s="894"/>
      <c r="F77" s="894"/>
      <c r="G77" s="894"/>
      <c r="H77" s="894"/>
      <c r="I77" s="894"/>
      <c r="J77" s="894"/>
      <c r="K77" s="894"/>
      <c r="L77" s="894"/>
      <c r="M77" s="894"/>
      <c r="N77" s="894"/>
      <c r="O77" s="894"/>
      <c r="P77" s="895"/>
      <c r="Q77" s="899">
        <v>63</v>
      </c>
      <c r="R77" s="900"/>
      <c r="S77" s="900"/>
      <c r="T77" s="900"/>
      <c r="U77" s="850"/>
      <c r="V77" s="901">
        <v>61</v>
      </c>
      <c r="W77" s="900"/>
      <c r="X77" s="900"/>
      <c r="Y77" s="900"/>
      <c r="Z77" s="850"/>
      <c r="AA77" s="901">
        <v>14</v>
      </c>
      <c r="AB77" s="900"/>
      <c r="AC77" s="900"/>
      <c r="AD77" s="900"/>
      <c r="AE77" s="850"/>
      <c r="AF77" s="901">
        <v>14</v>
      </c>
      <c r="AG77" s="900"/>
      <c r="AH77" s="900"/>
      <c r="AI77" s="900"/>
      <c r="AJ77" s="850"/>
      <c r="AK77" s="901">
        <v>0</v>
      </c>
      <c r="AL77" s="900"/>
      <c r="AM77" s="900"/>
      <c r="AN77" s="900"/>
      <c r="AO77" s="850"/>
      <c r="AP77" s="901">
        <v>0</v>
      </c>
      <c r="AQ77" s="900"/>
      <c r="AR77" s="900"/>
      <c r="AS77" s="900"/>
      <c r="AT77" s="850"/>
      <c r="AU77" s="901">
        <v>0</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t="s">
        <v>552</v>
      </c>
      <c r="C78" s="894"/>
      <c r="D78" s="894"/>
      <c r="E78" s="894"/>
      <c r="F78" s="894"/>
      <c r="G78" s="894"/>
      <c r="H78" s="894"/>
      <c r="I78" s="894"/>
      <c r="J78" s="894"/>
      <c r="K78" s="894"/>
      <c r="L78" s="894"/>
      <c r="M78" s="894"/>
      <c r="N78" s="894"/>
      <c r="O78" s="894"/>
      <c r="P78" s="895"/>
      <c r="Q78" s="896">
        <v>142</v>
      </c>
      <c r="R78" s="851"/>
      <c r="S78" s="851"/>
      <c r="T78" s="851"/>
      <c r="U78" s="851"/>
      <c r="V78" s="851">
        <v>131</v>
      </c>
      <c r="W78" s="851"/>
      <c r="X78" s="851"/>
      <c r="Y78" s="851"/>
      <c r="Z78" s="851"/>
      <c r="AA78" s="851">
        <v>11</v>
      </c>
      <c r="AB78" s="851"/>
      <c r="AC78" s="851"/>
      <c r="AD78" s="851"/>
      <c r="AE78" s="851"/>
      <c r="AF78" s="851">
        <v>11</v>
      </c>
      <c r="AG78" s="851"/>
      <c r="AH78" s="851"/>
      <c r="AI78" s="851"/>
      <c r="AJ78" s="851"/>
      <c r="AK78" s="851">
        <v>0</v>
      </c>
      <c r="AL78" s="851"/>
      <c r="AM78" s="851"/>
      <c r="AN78" s="851"/>
      <c r="AO78" s="851"/>
      <c r="AP78" s="851">
        <v>0</v>
      </c>
      <c r="AQ78" s="851"/>
      <c r="AR78" s="851"/>
      <c r="AS78" s="851"/>
      <c r="AT78" s="851"/>
      <c r="AU78" s="851">
        <v>0</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t="s">
        <v>553</v>
      </c>
      <c r="C79" s="894"/>
      <c r="D79" s="894"/>
      <c r="E79" s="894"/>
      <c r="F79" s="894"/>
      <c r="G79" s="894"/>
      <c r="H79" s="894"/>
      <c r="I79" s="894"/>
      <c r="J79" s="894"/>
      <c r="K79" s="894"/>
      <c r="L79" s="894"/>
      <c r="M79" s="894"/>
      <c r="N79" s="894"/>
      <c r="O79" s="894"/>
      <c r="P79" s="895"/>
      <c r="Q79" s="896">
        <v>121</v>
      </c>
      <c r="R79" s="851"/>
      <c r="S79" s="851"/>
      <c r="T79" s="851"/>
      <c r="U79" s="851"/>
      <c r="V79" s="851">
        <v>94</v>
      </c>
      <c r="W79" s="851"/>
      <c r="X79" s="851"/>
      <c r="Y79" s="851"/>
      <c r="Z79" s="851"/>
      <c r="AA79" s="851">
        <v>27</v>
      </c>
      <c r="AB79" s="851"/>
      <c r="AC79" s="851"/>
      <c r="AD79" s="851"/>
      <c r="AE79" s="851"/>
      <c r="AF79" s="851">
        <v>25</v>
      </c>
      <c r="AG79" s="851"/>
      <c r="AH79" s="851"/>
      <c r="AI79" s="851"/>
      <c r="AJ79" s="851"/>
      <c r="AK79" s="851">
        <v>0</v>
      </c>
      <c r="AL79" s="851"/>
      <c r="AM79" s="851"/>
      <c r="AN79" s="851"/>
      <c r="AO79" s="851"/>
      <c r="AP79" s="851">
        <v>0</v>
      </c>
      <c r="AQ79" s="851"/>
      <c r="AR79" s="851"/>
      <c r="AS79" s="851"/>
      <c r="AT79" s="851"/>
      <c r="AU79" s="851">
        <v>0</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t="s">
        <v>554</v>
      </c>
      <c r="C80" s="894"/>
      <c r="D80" s="894"/>
      <c r="E80" s="894"/>
      <c r="F80" s="894"/>
      <c r="G80" s="894"/>
      <c r="H80" s="894"/>
      <c r="I80" s="894"/>
      <c r="J80" s="894"/>
      <c r="K80" s="894"/>
      <c r="L80" s="894"/>
      <c r="M80" s="894"/>
      <c r="N80" s="894"/>
      <c r="O80" s="894"/>
      <c r="P80" s="895"/>
      <c r="Q80" s="896">
        <v>141609</v>
      </c>
      <c r="R80" s="851"/>
      <c r="S80" s="851"/>
      <c r="T80" s="851"/>
      <c r="U80" s="851"/>
      <c r="V80" s="851">
        <v>138382</v>
      </c>
      <c r="W80" s="851"/>
      <c r="X80" s="851"/>
      <c r="Y80" s="851"/>
      <c r="Z80" s="851"/>
      <c r="AA80" s="851">
        <v>3227</v>
      </c>
      <c r="AB80" s="851"/>
      <c r="AC80" s="851"/>
      <c r="AD80" s="851"/>
      <c r="AE80" s="851"/>
      <c r="AF80" s="851">
        <v>3227</v>
      </c>
      <c r="AG80" s="851"/>
      <c r="AH80" s="851"/>
      <c r="AI80" s="851"/>
      <c r="AJ80" s="851"/>
      <c r="AK80" s="851">
        <v>121</v>
      </c>
      <c r="AL80" s="851"/>
      <c r="AM80" s="851"/>
      <c r="AN80" s="851"/>
      <c r="AO80" s="851"/>
      <c r="AP80" s="851">
        <v>0</v>
      </c>
      <c r="AQ80" s="851"/>
      <c r="AR80" s="851"/>
      <c r="AS80" s="851"/>
      <c r="AT80" s="851"/>
      <c r="AU80" s="851">
        <v>0</v>
      </c>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t="s">
        <v>555</v>
      </c>
      <c r="C81" s="894"/>
      <c r="D81" s="894"/>
      <c r="E81" s="894"/>
      <c r="F81" s="894"/>
      <c r="G81" s="894"/>
      <c r="H81" s="894"/>
      <c r="I81" s="894"/>
      <c r="J81" s="894"/>
      <c r="K81" s="894"/>
      <c r="L81" s="894"/>
      <c r="M81" s="894"/>
      <c r="N81" s="894"/>
      <c r="O81" s="894"/>
      <c r="P81" s="895"/>
      <c r="Q81" s="896">
        <v>297</v>
      </c>
      <c r="R81" s="851"/>
      <c r="S81" s="851"/>
      <c r="T81" s="851"/>
      <c r="U81" s="851"/>
      <c r="V81" s="851">
        <v>276</v>
      </c>
      <c r="W81" s="851"/>
      <c r="X81" s="851"/>
      <c r="Y81" s="851"/>
      <c r="Z81" s="851"/>
      <c r="AA81" s="851">
        <v>21</v>
      </c>
      <c r="AB81" s="851"/>
      <c r="AC81" s="851"/>
      <c r="AD81" s="851"/>
      <c r="AE81" s="851"/>
      <c r="AF81" s="851">
        <v>21</v>
      </c>
      <c r="AG81" s="851"/>
      <c r="AH81" s="851"/>
      <c r="AI81" s="851"/>
      <c r="AJ81" s="851"/>
      <c r="AK81" s="851">
        <v>16</v>
      </c>
      <c r="AL81" s="851"/>
      <c r="AM81" s="851"/>
      <c r="AN81" s="851"/>
      <c r="AO81" s="851"/>
      <c r="AP81" s="851">
        <v>0</v>
      </c>
      <c r="AQ81" s="851"/>
      <c r="AR81" s="851"/>
      <c r="AS81" s="851"/>
      <c r="AT81" s="851"/>
      <c r="AU81" s="851">
        <v>0</v>
      </c>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t="s">
        <v>556</v>
      </c>
      <c r="C82" s="894"/>
      <c r="D82" s="894"/>
      <c r="E82" s="894"/>
      <c r="F82" s="894"/>
      <c r="G82" s="894"/>
      <c r="H82" s="894"/>
      <c r="I82" s="894"/>
      <c r="J82" s="894"/>
      <c r="K82" s="894"/>
      <c r="L82" s="894"/>
      <c r="M82" s="894"/>
      <c r="N82" s="894"/>
      <c r="O82" s="894"/>
      <c r="P82" s="895"/>
      <c r="Q82" s="896">
        <v>141</v>
      </c>
      <c r="R82" s="851"/>
      <c r="S82" s="851"/>
      <c r="T82" s="851"/>
      <c r="U82" s="851"/>
      <c r="V82" s="851">
        <v>141</v>
      </c>
      <c r="W82" s="851"/>
      <c r="X82" s="851"/>
      <c r="Y82" s="851"/>
      <c r="Z82" s="851"/>
      <c r="AA82" s="851">
        <v>0</v>
      </c>
      <c r="AB82" s="851"/>
      <c r="AC82" s="851"/>
      <c r="AD82" s="851"/>
      <c r="AE82" s="851"/>
      <c r="AF82" s="851">
        <v>0</v>
      </c>
      <c r="AG82" s="851"/>
      <c r="AH82" s="851"/>
      <c r="AI82" s="851"/>
      <c r="AJ82" s="851"/>
      <c r="AK82" s="851">
        <v>2</v>
      </c>
      <c r="AL82" s="851"/>
      <c r="AM82" s="851"/>
      <c r="AN82" s="851"/>
      <c r="AO82" s="851"/>
      <c r="AP82" s="851">
        <v>0</v>
      </c>
      <c r="AQ82" s="851"/>
      <c r="AR82" s="851"/>
      <c r="AS82" s="851"/>
      <c r="AT82" s="851"/>
      <c r="AU82" s="851">
        <v>0</v>
      </c>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369</v>
      </c>
      <c r="B88" s="810" t="s">
        <v>395</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4981</v>
      </c>
      <c r="AG88" s="862"/>
      <c r="AH88" s="862"/>
      <c r="AI88" s="862"/>
      <c r="AJ88" s="862"/>
      <c r="AK88" s="859"/>
      <c r="AL88" s="859"/>
      <c r="AM88" s="859"/>
      <c r="AN88" s="859"/>
      <c r="AO88" s="859"/>
      <c r="AP88" s="862">
        <v>2382</v>
      </c>
      <c r="AQ88" s="862"/>
      <c r="AR88" s="862"/>
      <c r="AS88" s="862"/>
      <c r="AT88" s="862"/>
      <c r="AU88" s="862">
        <v>1284</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396</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65</v>
      </c>
      <c r="CS102" s="870"/>
      <c r="CT102" s="870"/>
      <c r="CU102" s="870"/>
      <c r="CV102" s="913"/>
      <c r="CW102" s="912">
        <v>5</v>
      </c>
      <c r="CX102" s="870"/>
      <c r="CY102" s="870"/>
      <c r="CZ102" s="870"/>
      <c r="DA102" s="913"/>
      <c r="DB102" s="912" t="s">
        <v>561</v>
      </c>
      <c r="DC102" s="870"/>
      <c r="DD102" s="870"/>
      <c r="DE102" s="870"/>
      <c r="DF102" s="913"/>
      <c r="DG102" s="912" t="s">
        <v>561</v>
      </c>
      <c r="DH102" s="870"/>
      <c r="DI102" s="870"/>
      <c r="DJ102" s="870"/>
      <c r="DK102" s="913"/>
      <c r="DL102" s="912" t="s">
        <v>561</v>
      </c>
      <c r="DM102" s="870"/>
      <c r="DN102" s="870"/>
      <c r="DO102" s="870"/>
      <c r="DP102" s="913"/>
      <c r="DQ102" s="912" t="s">
        <v>561</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403</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404</v>
      </c>
      <c r="AB109" s="915"/>
      <c r="AC109" s="915"/>
      <c r="AD109" s="915"/>
      <c r="AE109" s="916"/>
      <c r="AF109" s="914" t="s">
        <v>288</v>
      </c>
      <c r="AG109" s="915"/>
      <c r="AH109" s="915"/>
      <c r="AI109" s="915"/>
      <c r="AJ109" s="916"/>
      <c r="AK109" s="914" t="s">
        <v>287</v>
      </c>
      <c r="AL109" s="915"/>
      <c r="AM109" s="915"/>
      <c r="AN109" s="915"/>
      <c r="AO109" s="916"/>
      <c r="AP109" s="914" t="s">
        <v>405</v>
      </c>
      <c r="AQ109" s="915"/>
      <c r="AR109" s="915"/>
      <c r="AS109" s="915"/>
      <c r="AT109" s="917"/>
      <c r="AU109" s="934" t="s">
        <v>403</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404</v>
      </c>
      <c r="BR109" s="915"/>
      <c r="BS109" s="915"/>
      <c r="BT109" s="915"/>
      <c r="BU109" s="916"/>
      <c r="BV109" s="914" t="s">
        <v>288</v>
      </c>
      <c r="BW109" s="915"/>
      <c r="BX109" s="915"/>
      <c r="BY109" s="915"/>
      <c r="BZ109" s="916"/>
      <c r="CA109" s="914" t="s">
        <v>287</v>
      </c>
      <c r="CB109" s="915"/>
      <c r="CC109" s="915"/>
      <c r="CD109" s="915"/>
      <c r="CE109" s="916"/>
      <c r="CF109" s="935" t="s">
        <v>405</v>
      </c>
      <c r="CG109" s="935"/>
      <c r="CH109" s="935"/>
      <c r="CI109" s="935"/>
      <c r="CJ109" s="935"/>
      <c r="CK109" s="914" t="s">
        <v>406</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404</v>
      </c>
      <c r="DH109" s="915"/>
      <c r="DI109" s="915"/>
      <c r="DJ109" s="915"/>
      <c r="DK109" s="916"/>
      <c r="DL109" s="914" t="s">
        <v>288</v>
      </c>
      <c r="DM109" s="915"/>
      <c r="DN109" s="915"/>
      <c r="DO109" s="915"/>
      <c r="DP109" s="916"/>
      <c r="DQ109" s="914" t="s">
        <v>287</v>
      </c>
      <c r="DR109" s="915"/>
      <c r="DS109" s="915"/>
      <c r="DT109" s="915"/>
      <c r="DU109" s="916"/>
      <c r="DV109" s="914" t="s">
        <v>405</v>
      </c>
      <c r="DW109" s="915"/>
      <c r="DX109" s="915"/>
      <c r="DY109" s="915"/>
      <c r="DZ109" s="917"/>
    </row>
    <row r="110" spans="1:131" s="199" customFormat="1" ht="26.25" customHeight="1">
      <c r="A110" s="918" t="s">
        <v>407</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1169761</v>
      </c>
      <c r="AB110" s="922"/>
      <c r="AC110" s="922"/>
      <c r="AD110" s="922"/>
      <c r="AE110" s="923"/>
      <c r="AF110" s="924">
        <v>1196475</v>
      </c>
      <c r="AG110" s="922"/>
      <c r="AH110" s="922"/>
      <c r="AI110" s="922"/>
      <c r="AJ110" s="923"/>
      <c r="AK110" s="924">
        <v>1217018</v>
      </c>
      <c r="AL110" s="922"/>
      <c r="AM110" s="922"/>
      <c r="AN110" s="922"/>
      <c r="AO110" s="923"/>
      <c r="AP110" s="925">
        <v>24</v>
      </c>
      <c r="AQ110" s="926"/>
      <c r="AR110" s="926"/>
      <c r="AS110" s="926"/>
      <c r="AT110" s="927"/>
      <c r="AU110" s="928" t="s">
        <v>61</v>
      </c>
      <c r="AV110" s="929"/>
      <c r="AW110" s="929"/>
      <c r="AX110" s="929"/>
      <c r="AY110" s="929"/>
      <c r="AZ110" s="970" t="s">
        <v>408</v>
      </c>
      <c r="BA110" s="919"/>
      <c r="BB110" s="919"/>
      <c r="BC110" s="919"/>
      <c r="BD110" s="919"/>
      <c r="BE110" s="919"/>
      <c r="BF110" s="919"/>
      <c r="BG110" s="919"/>
      <c r="BH110" s="919"/>
      <c r="BI110" s="919"/>
      <c r="BJ110" s="919"/>
      <c r="BK110" s="919"/>
      <c r="BL110" s="919"/>
      <c r="BM110" s="919"/>
      <c r="BN110" s="919"/>
      <c r="BO110" s="919"/>
      <c r="BP110" s="920"/>
      <c r="BQ110" s="956">
        <v>12496293</v>
      </c>
      <c r="BR110" s="957"/>
      <c r="BS110" s="957"/>
      <c r="BT110" s="957"/>
      <c r="BU110" s="957"/>
      <c r="BV110" s="957">
        <v>13462773</v>
      </c>
      <c r="BW110" s="957"/>
      <c r="BX110" s="957"/>
      <c r="BY110" s="957"/>
      <c r="BZ110" s="957"/>
      <c r="CA110" s="957">
        <v>13103342</v>
      </c>
      <c r="CB110" s="957"/>
      <c r="CC110" s="957"/>
      <c r="CD110" s="957"/>
      <c r="CE110" s="957"/>
      <c r="CF110" s="971">
        <v>258.60000000000002</v>
      </c>
      <c r="CG110" s="972"/>
      <c r="CH110" s="972"/>
      <c r="CI110" s="972"/>
      <c r="CJ110" s="972"/>
      <c r="CK110" s="973" t="s">
        <v>409</v>
      </c>
      <c r="CL110" s="974"/>
      <c r="CM110" s="953" t="s">
        <v>410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113</v>
      </c>
      <c r="DH110" s="957"/>
      <c r="DI110" s="957"/>
      <c r="DJ110" s="957"/>
      <c r="DK110" s="957"/>
      <c r="DL110" s="957" t="s">
        <v>113</v>
      </c>
      <c r="DM110" s="957"/>
      <c r="DN110" s="957"/>
      <c r="DO110" s="957"/>
      <c r="DP110" s="957"/>
      <c r="DQ110" s="957" t="s">
        <v>113</v>
      </c>
      <c r="DR110" s="957"/>
      <c r="DS110" s="957"/>
      <c r="DT110" s="957"/>
      <c r="DU110" s="957"/>
      <c r="DV110" s="958" t="s">
        <v>113</v>
      </c>
      <c r="DW110" s="958"/>
      <c r="DX110" s="958"/>
      <c r="DY110" s="958"/>
      <c r="DZ110" s="959"/>
    </row>
    <row r="111" spans="1:131" s="199" customFormat="1" ht="26.25" customHeight="1">
      <c r="A111" s="960" t="s">
        <v>411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113</v>
      </c>
      <c r="AB111" s="964"/>
      <c r="AC111" s="964"/>
      <c r="AD111" s="964"/>
      <c r="AE111" s="965"/>
      <c r="AF111" s="966" t="s">
        <v>113</v>
      </c>
      <c r="AG111" s="964"/>
      <c r="AH111" s="964"/>
      <c r="AI111" s="964"/>
      <c r="AJ111" s="965"/>
      <c r="AK111" s="966" t="s">
        <v>113</v>
      </c>
      <c r="AL111" s="964"/>
      <c r="AM111" s="964"/>
      <c r="AN111" s="964"/>
      <c r="AO111" s="965"/>
      <c r="AP111" s="967" t="s">
        <v>113</v>
      </c>
      <c r="AQ111" s="968"/>
      <c r="AR111" s="968"/>
      <c r="AS111" s="968"/>
      <c r="AT111" s="969"/>
      <c r="AU111" s="930"/>
      <c r="AV111" s="931"/>
      <c r="AW111" s="931"/>
      <c r="AX111" s="931"/>
      <c r="AY111" s="931"/>
      <c r="AZ111" s="979" t="s">
        <v>412</v>
      </c>
      <c r="BA111" s="980"/>
      <c r="BB111" s="980"/>
      <c r="BC111" s="980"/>
      <c r="BD111" s="980"/>
      <c r="BE111" s="980"/>
      <c r="BF111" s="980"/>
      <c r="BG111" s="980"/>
      <c r="BH111" s="980"/>
      <c r="BI111" s="980"/>
      <c r="BJ111" s="980"/>
      <c r="BK111" s="980"/>
      <c r="BL111" s="980"/>
      <c r="BM111" s="980"/>
      <c r="BN111" s="980"/>
      <c r="BO111" s="980"/>
      <c r="BP111" s="981"/>
      <c r="BQ111" s="949">
        <v>1870</v>
      </c>
      <c r="BR111" s="950"/>
      <c r="BS111" s="950"/>
      <c r="BT111" s="950"/>
      <c r="BU111" s="950"/>
      <c r="BV111" s="950" t="s">
        <v>113</v>
      </c>
      <c r="BW111" s="950"/>
      <c r="BX111" s="950"/>
      <c r="BY111" s="950"/>
      <c r="BZ111" s="950"/>
      <c r="CA111" s="950" t="s">
        <v>113</v>
      </c>
      <c r="CB111" s="950"/>
      <c r="CC111" s="950"/>
      <c r="CD111" s="950"/>
      <c r="CE111" s="950"/>
      <c r="CF111" s="944" t="s">
        <v>113</v>
      </c>
      <c r="CG111" s="945"/>
      <c r="CH111" s="945"/>
      <c r="CI111" s="945"/>
      <c r="CJ111" s="945"/>
      <c r="CK111" s="975"/>
      <c r="CL111" s="976"/>
      <c r="CM111" s="946" t="s">
        <v>413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113</v>
      </c>
      <c r="DH111" s="950"/>
      <c r="DI111" s="950"/>
      <c r="DJ111" s="950"/>
      <c r="DK111" s="950"/>
      <c r="DL111" s="950" t="s">
        <v>113</v>
      </c>
      <c r="DM111" s="950"/>
      <c r="DN111" s="950"/>
      <c r="DO111" s="950"/>
      <c r="DP111" s="950"/>
      <c r="DQ111" s="950" t="s">
        <v>113</v>
      </c>
      <c r="DR111" s="950"/>
      <c r="DS111" s="950"/>
      <c r="DT111" s="950"/>
      <c r="DU111" s="950"/>
      <c r="DV111" s="951" t="s">
        <v>113</v>
      </c>
      <c r="DW111" s="951"/>
      <c r="DX111" s="951"/>
      <c r="DY111" s="951"/>
      <c r="DZ111" s="952"/>
    </row>
    <row r="112" spans="1:131" s="199" customFormat="1" ht="26.25" customHeight="1">
      <c r="A112" s="982" t="s">
        <v>414</v>
      </c>
      <c r="B112" s="983"/>
      <c r="C112" s="980" t="s">
        <v>415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113</v>
      </c>
      <c r="AB112" s="989"/>
      <c r="AC112" s="989"/>
      <c r="AD112" s="989"/>
      <c r="AE112" s="990"/>
      <c r="AF112" s="991" t="s">
        <v>113</v>
      </c>
      <c r="AG112" s="989"/>
      <c r="AH112" s="989"/>
      <c r="AI112" s="989"/>
      <c r="AJ112" s="990"/>
      <c r="AK112" s="991" t="s">
        <v>113</v>
      </c>
      <c r="AL112" s="989"/>
      <c r="AM112" s="989"/>
      <c r="AN112" s="989"/>
      <c r="AO112" s="990"/>
      <c r="AP112" s="992" t="s">
        <v>113</v>
      </c>
      <c r="AQ112" s="993"/>
      <c r="AR112" s="993"/>
      <c r="AS112" s="993"/>
      <c r="AT112" s="994"/>
      <c r="AU112" s="930"/>
      <c r="AV112" s="931"/>
      <c r="AW112" s="931"/>
      <c r="AX112" s="931"/>
      <c r="AY112" s="931"/>
      <c r="AZ112" s="979" t="s">
        <v>416</v>
      </c>
      <c r="BA112" s="980"/>
      <c r="BB112" s="980"/>
      <c r="BC112" s="980"/>
      <c r="BD112" s="980"/>
      <c r="BE112" s="980"/>
      <c r="BF112" s="980"/>
      <c r="BG112" s="980"/>
      <c r="BH112" s="980"/>
      <c r="BI112" s="980"/>
      <c r="BJ112" s="980"/>
      <c r="BK112" s="980"/>
      <c r="BL112" s="980"/>
      <c r="BM112" s="980"/>
      <c r="BN112" s="980"/>
      <c r="BO112" s="980"/>
      <c r="BP112" s="981"/>
      <c r="BQ112" s="949">
        <v>1385935</v>
      </c>
      <c r="BR112" s="950"/>
      <c r="BS112" s="950"/>
      <c r="BT112" s="950"/>
      <c r="BU112" s="950"/>
      <c r="BV112" s="950">
        <v>1349793</v>
      </c>
      <c r="BW112" s="950"/>
      <c r="BX112" s="950"/>
      <c r="BY112" s="950"/>
      <c r="BZ112" s="950"/>
      <c r="CA112" s="950">
        <v>1161956</v>
      </c>
      <c r="CB112" s="950"/>
      <c r="CC112" s="950"/>
      <c r="CD112" s="950"/>
      <c r="CE112" s="950"/>
      <c r="CF112" s="944">
        <v>22.9</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113</v>
      </c>
      <c r="DH112" s="950"/>
      <c r="DI112" s="950"/>
      <c r="DJ112" s="950"/>
      <c r="DK112" s="950"/>
      <c r="DL112" s="950" t="s">
        <v>113</v>
      </c>
      <c r="DM112" s="950"/>
      <c r="DN112" s="950"/>
      <c r="DO112" s="950"/>
      <c r="DP112" s="950"/>
      <c r="DQ112" s="950" t="s">
        <v>113</v>
      </c>
      <c r="DR112" s="950"/>
      <c r="DS112" s="950"/>
      <c r="DT112" s="950"/>
      <c r="DU112" s="950"/>
      <c r="DV112" s="951" t="s">
        <v>113</v>
      </c>
      <c r="DW112" s="951"/>
      <c r="DX112" s="951"/>
      <c r="DY112" s="951"/>
      <c r="DZ112" s="952"/>
    </row>
    <row r="113" spans="1:130" s="199" customFormat="1" ht="26.25" customHeight="1">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157543</v>
      </c>
      <c r="AB113" s="964"/>
      <c r="AC113" s="964"/>
      <c r="AD113" s="964"/>
      <c r="AE113" s="965"/>
      <c r="AF113" s="966">
        <v>168210</v>
      </c>
      <c r="AG113" s="964"/>
      <c r="AH113" s="964"/>
      <c r="AI113" s="964"/>
      <c r="AJ113" s="965"/>
      <c r="AK113" s="966">
        <v>169016</v>
      </c>
      <c r="AL113" s="964"/>
      <c r="AM113" s="964"/>
      <c r="AN113" s="964"/>
      <c r="AO113" s="965"/>
      <c r="AP113" s="967">
        <v>3.3</v>
      </c>
      <c r="AQ113" s="968"/>
      <c r="AR113" s="968"/>
      <c r="AS113" s="968"/>
      <c r="AT113" s="969"/>
      <c r="AU113" s="930"/>
      <c r="AV113" s="931"/>
      <c r="AW113" s="931"/>
      <c r="AX113" s="931"/>
      <c r="AY113" s="931"/>
      <c r="AZ113" s="979" t="s">
        <v>419</v>
      </c>
      <c r="BA113" s="980"/>
      <c r="BB113" s="980"/>
      <c r="BC113" s="980"/>
      <c r="BD113" s="980"/>
      <c r="BE113" s="980"/>
      <c r="BF113" s="980"/>
      <c r="BG113" s="980"/>
      <c r="BH113" s="980"/>
      <c r="BI113" s="980"/>
      <c r="BJ113" s="980"/>
      <c r="BK113" s="980"/>
      <c r="BL113" s="980"/>
      <c r="BM113" s="980"/>
      <c r="BN113" s="980"/>
      <c r="BO113" s="980"/>
      <c r="BP113" s="981"/>
      <c r="BQ113" s="949">
        <v>1454902</v>
      </c>
      <c r="BR113" s="950"/>
      <c r="BS113" s="950"/>
      <c r="BT113" s="950"/>
      <c r="BU113" s="950"/>
      <c r="BV113" s="950">
        <v>1374718</v>
      </c>
      <c r="BW113" s="950"/>
      <c r="BX113" s="950"/>
      <c r="BY113" s="950"/>
      <c r="BZ113" s="950"/>
      <c r="CA113" s="950">
        <v>1283805</v>
      </c>
      <c r="CB113" s="950"/>
      <c r="CC113" s="950"/>
      <c r="CD113" s="950"/>
      <c r="CE113" s="950"/>
      <c r="CF113" s="944">
        <v>25.3</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113</v>
      </c>
      <c r="DH113" s="989"/>
      <c r="DI113" s="989"/>
      <c r="DJ113" s="989"/>
      <c r="DK113" s="990"/>
      <c r="DL113" s="991" t="s">
        <v>113</v>
      </c>
      <c r="DM113" s="989"/>
      <c r="DN113" s="989"/>
      <c r="DO113" s="989"/>
      <c r="DP113" s="990"/>
      <c r="DQ113" s="991" t="s">
        <v>113</v>
      </c>
      <c r="DR113" s="989"/>
      <c r="DS113" s="989"/>
      <c r="DT113" s="989"/>
      <c r="DU113" s="990"/>
      <c r="DV113" s="992" t="s">
        <v>113</v>
      </c>
      <c r="DW113" s="993"/>
      <c r="DX113" s="993"/>
      <c r="DY113" s="993"/>
      <c r="DZ113" s="994"/>
    </row>
    <row r="114" spans="1:130" s="199" customFormat="1" ht="26.25" customHeight="1">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75379</v>
      </c>
      <c r="AB114" s="989"/>
      <c r="AC114" s="989"/>
      <c r="AD114" s="989"/>
      <c r="AE114" s="990"/>
      <c r="AF114" s="991">
        <v>85418</v>
      </c>
      <c r="AG114" s="989"/>
      <c r="AH114" s="989"/>
      <c r="AI114" s="989"/>
      <c r="AJ114" s="990"/>
      <c r="AK114" s="991">
        <v>84895</v>
      </c>
      <c r="AL114" s="989"/>
      <c r="AM114" s="989"/>
      <c r="AN114" s="989"/>
      <c r="AO114" s="990"/>
      <c r="AP114" s="992">
        <v>1.7</v>
      </c>
      <c r="AQ114" s="993"/>
      <c r="AR114" s="993"/>
      <c r="AS114" s="993"/>
      <c r="AT114" s="994"/>
      <c r="AU114" s="930"/>
      <c r="AV114" s="931"/>
      <c r="AW114" s="931"/>
      <c r="AX114" s="931"/>
      <c r="AY114" s="931"/>
      <c r="AZ114" s="979" t="s">
        <v>422</v>
      </c>
      <c r="BA114" s="980"/>
      <c r="BB114" s="980"/>
      <c r="BC114" s="980"/>
      <c r="BD114" s="980"/>
      <c r="BE114" s="980"/>
      <c r="BF114" s="980"/>
      <c r="BG114" s="980"/>
      <c r="BH114" s="980"/>
      <c r="BI114" s="980"/>
      <c r="BJ114" s="980"/>
      <c r="BK114" s="980"/>
      <c r="BL114" s="980"/>
      <c r="BM114" s="980"/>
      <c r="BN114" s="980"/>
      <c r="BO114" s="980"/>
      <c r="BP114" s="981"/>
      <c r="BQ114" s="949">
        <v>1888202</v>
      </c>
      <c r="BR114" s="950"/>
      <c r="BS114" s="950"/>
      <c r="BT114" s="950"/>
      <c r="BU114" s="950"/>
      <c r="BV114" s="950">
        <v>1735784</v>
      </c>
      <c r="BW114" s="950"/>
      <c r="BX114" s="950"/>
      <c r="BY114" s="950"/>
      <c r="BZ114" s="950"/>
      <c r="CA114" s="950">
        <v>1629050</v>
      </c>
      <c r="CB114" s="950"/>
      <c r="CC114" s="950"/>
      <c r="CD114" s="950"/>
      <c r="CE114" s="950"/>
      <c r="CF114" s="944">
        <v>32.1</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v>1870</v>
      </c>
      <c r="DH114" s="989"/>
      <c r="DI114" s="989"/>
      <c r="DJ114" s="989"/>
      <c r="DK114" s="990"/>
      <c r="DL114" s="991" t="s">
        <v>113</v>
      </c>
      <c r="DM114" s="989"/>
      <c r="DN114" s="989"/>
      <c r="DO114" s="989"/>
      <c r="DP114" s="990"/>
      <c r="DQ114" s="991" t="s">
        <v>113</v>
      </c>
      <c r="DR114" s="989"/>
      <c r="DS114" s="989"/>
      <c r="DT114" s="989"/>
      <c r="DU114" s="990"/>
      <c r="DV114" s="992" t="s">
        <v>113</v>
      </c>
      <c r="DW114" s="993"/>
      <c r="DX114" s="993"/>
      <c r="DY114" s="993"/>
      <c r="DZ114" s="994"/>
    </row>
    <row r="115" spans="1:130" s="199" customFormat="1" ht="26.25" customHeight="1">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3735</v>
      </c>
      <c r="AB115" s="964"/>
      <c r="AC115" s="964"/>
      <c r="AD115" s="964"/>
      <c r="AE115" s="965"/>
      <c r="AF115" s="966">
        <v>1870</v>
      </c>
      <c r="AG115" s="964"/>
      <c r="AH115" s="964"/>
      <c r="AI115" s="964"/>
      <c r="AJ115" s="965"/>
      <c r="AK115" s="966" t="s">
        <v>113</v>
      </c>
      <c r="AL115" s="964"/>
      <c r="AM115" s="964"/>
      <c r="AN115" s="964"/>
      <c r="AO115" s="965"/>
      <c r="AP115" s="967" t="s">
        <v>113</v>
      </c>
      <c r="AQ115" s="968"/>
      <c r="AR115" s="968"/>
      <c r="AS115" s="968"/>
      <c r="AT115" s="969"/>
      <c r="AU115" s="930"/>
      <c r="AV115" s="931"/>
      <c r="AW115" s="931"/>
      <c r="AX115" s="931"/>
      <c r="AY115" s="931"/>
      <c r="AZ115" s="979" t="s">
        <v>425</v>
      </c>
      <c r="BA115" s="980"/>
      <c r="BB115" s="980"/>
      <c r="BC115" s="980"/>
      <c r="BD115" s="980"/>
      <c r="BE115" s="980"/>
      <c r="BF115" s="980"/>
      <c r="BG115" s="980"/>
      <c r="BH115" s="980"/>
      <c r="BI115" s="980"/>
      <c r="BJ115" s="980"/>
      <c r="BK115" s="980"/>
      <c r="BL115" s="980"/>
      <c r="BM115" s="980"/>
      <c r="BN115" s="980"/>
      <c r="BO115" s="980"/>
      <c r="BP115" s="981"/>
      <c r="BQ115" s="949" t="s">
        <v>113</v>
      </c>
      <c r="BR115" s="950"/>
      <c r="BS115" s="950"/>
      <c r="BT115" s="950"/>
      <c r="BU115" s="950"/>
      <c r="BV115" s="950" t="s">
        <v>113</v>
      </c>
      <c r="BW115" s="950"/>
      <c r="BX115" s="950"/>
      <c r="BY115" s="950"/>
      <c r="BZ115" s="950"/>
      <c r="CA115" s="950" t="s">
        <v>113</v>
      </c>
      <c r="CB115" s="950"/>
      <c r="CC115" s="950"/>
      <c r="CD115" s="950"/>
      <c r="CE115" s="950"/>
      <c r="CF115" s="944" t="s">
        <v>113</v>
      </c>
      <c r="CG115" s="945"/>
      <c r="CH115" s="945"/>
      <c r="CI115" s="945"/>
      <c r="CJ115" s="945"/>
      <c r="CK115" s="975"/>
      <c r="CL115" s="976"/>
      <c r="CM115" s="979" t="s">
        <v>426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113</v>
      </c>
      <c r="DH115" s="989"/>
      <c r="DI115" s="989"/>
      <c r="DJ115" s="989"/>
      <c r="DK115" s="990"/>
      <c r="DL115" s="991" t="s">
        <v>113</v>
      </c>
      <c r="DM115" s="989"/>
      <c r="DN115" s="989"/>
      <c r="DO115" s="989"/>
      <c r="DP115" s="990"/>
      <c r="DQ115" s="991" t="s">
        <v>113</v>
      </c>
      <c r="DR115" s="989"/>
      <c r="DS115" s="989"/>
      <c r="DT115" s="989"/>
      <c r="DU115" s="990"/>
      <c r="DV115" s="992" t="s">
        <v>113</v>
      </c>
      <c r="DW115" s="993"/>
      <c r="DX115" s="993"/>
      <c r="DY115" s="993"/>
      <c r="DZ115" s="994"/>
    </row>
    <row r="116" spans="1:130" s="199" customFormat="1" ht="26.25" customHeight="1">
      <c r="A116" s="986"/>
      <c r="B116" s="987"/>
      <c r="C116" s="995" t="s">
        <v>427</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1</v>
      </c>
      <c r="AB116" s="989"/>
      <c r="AC116" s="989"/>
      <c r="AD116" s="989"/>
      <c r="AE116" s="990"/>
      <c r="AF116" s="991">
        <v>97</v>
      </c>
      <c r="AG116" s="989"/>
      <c r="AH116" s="989"/>
      <c r="AI116" s="989"/>
      <c r="AJ116" s="990"/>
      <c r="AK116" s="991" t="s">
        <v>113</v>
      </c>
      <c r="AL116" s="989"/>
      <c r="AM116" s="989"/>
      <c r="AN116" s="989"/>
      <c r="AO116" s="990"/>
      <c r="AP116" s="992" t="s">
        <v>113</v>
      </c>
      <c r="AQ116" s="993"/>
      <c r="AR116" s="993"/>
      <c r="AS116" s="993"/>
      <c r="AT116" s="994"/>
      <c r="AU116" s="930"/>
      <c r="AV116" s="931"/>
      <c r="AW116" s="931"/>
      <c r="AX116" s="931"/>
      <c r="AY116" s="931"/>
      <c r="AZ116" s="997" t="s">
        <v>428</v>
      </c>
      <c r="BA116" s="998"/>
      <c r="BB116" s="998"/>
      <c r="BC116" s="998"/>
      <c r="BD116" s="998"/>
      <c r="BE116" s="998"/>
      <c r="BF116" s="998"/>
      <c r="BG116" s="998"/>
      <c r="BH116" s="998"/>
      <c r="BI116" s="998"/>
      <c r="BJ116" s="998"/>
      <c r="BK116" s="998"/>
      <c r="BL116" s="998"/>
      <c r="BM116" s="998"/>
      <c r="BN116" s="998"/>
      <c r="BO116" s="998"/>
      <c r="BP116" s="999"/>
      <c r="BQ116" s="949" t="s">
        <v>113</v>
      </c>
      <c r="BR116" s="950"/>
      <c r="BS116" s="950"/>
      <c r="BT116" s="950"/>
      <c r="BU116" s="950"/>
      <c r="BV116" s="950" t="s">
        <v>113</v>
      </c>
      <c r="BW116" s="950"/>
      <c r="BX116" s="950"/>
      <c r="BY116" s="950"/>
      <c r="BZ116" s="950"/>
      <c r="CA116" s="950" t="s">
        <v>113</v>
      </c>
      <c r="CB116" s="950"/>
      <c r="CC116" s="950"/>
      <c r="CD116" s="950"/>
      <c r="CE116" s="950"/>
      <c r="CF116" s="944" t="s">
        <v>113</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113</v>
      </c>
      <c r="DH116" s="989"/>
      <c r="DI116" s="989"/>
      <c r="DJ116" s="989"/>
      <c r="DK116" s="990"/>
      <c r="DL116" s="991" t="s">
        <v>113</v>
      </c>
      <c r="DM116" s="989"/>
      <c r="DN116" s="989"/>
      <c r="DO116" s="989"/>
      <c r="DP116" s="990"/>
      <c r="DQ116" s="991" t="s">
        <v>113</v>
      </c>
      <c r="DR116" s="989"/>
      <c r="DS116" s="989"/>
      <c r="DT116" s="989"/>
      <c r="DU116" s="990"/>
      <c r="DV116" s="992" t="s">
        <v>113</v>
      </c>
      <c r="DW116" s="993"/>
      <c r="DX116" s="993"/>
      <c r="DY116" s="993"/>
      <c r="DZ116" s="994"/>
    </row>
    <row r="117" spans="1:130" s="199" customFormat="1" ht="26.25" customHeight="1">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430</v>
      </c>
      <c r="Z117" s="916"/>
      <c r="AA117" s="1006">
        <v>1406419</v>
      </c>
      <c r="AB117" s="1007"/>
      <c r="AC117" s="1007"/>
      <c r="AD117" s="1007"/>
      <c r="AE117" s="1008"/>
      <c r="AF117" s="1009">
        <v>1452070</v>
      </c>
      <c r="AG117" s="1007"/>
      <c r="AH117" s="1007"/>
      <c r="AI117" s="1007"/>
      <c r="AJ117" s="1008"/>
      <c r="AK117" s="1009">
        <v>1470929</v>
      </c>
      <c r="AL117" s="1007"/>
      <c r="AM117" s="1007"/>
      <c r="AN117" s="1007"/>
      <c r="AO117" s="1008"/>
      <c r="AP117" s="1010"/>
      <c r="AQ117" s="1011"/>
      <c r="AR117" s="1011"/>
      <c r="AS117" s="1011"/>
      <c r="AT117" s="1012"/>
      <c r="AU117" s="930"/>
      <c r="AV117" s="931"/>
      <c r="AW117" s="931"/>
      <c r="AX117" s="931"/>
      <c r="AY117" s="931"/>
      <c r="AZ117" s="997" t="s">
        <v>431</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c r="A118" s="934" t="s">
        <v>406</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404</v>
      </c>
      <c r="AB118" s="915"/>
      <c r="AC118" s="915"/>
      <c r="AD118" s="915"/>
      <c r="AE118" s="916"/>
      <c r="AF118" s="914" t="s">
        <v>288</v>
      </c>
      <c r="AG118" s="915"/>
      <c r="AH118" s="915"/>
      <c r="AI118" s="915"/>
      <c r="AJ118" s="916"/>
      <c r="AK118" s="914" t="s">
        <v>287</v>
      </c>
      <c r="AL118" s="915"/>
      <c r="AM118" s="915"/>
      <c r="AN118" s="915"/>
      <c r="AO118" s="916"/>
      <c r="AP118" s="1001" t="s">
        <v>405</v>
      </c>
      <c r="AQ118" s="1002"/>
      <c r="AR118" s="1002"/>
      <c r="AS118" s="1002"/>
      <c r="AT118" s="1003"/>
      <c r="AU118" s="930"/>
      <c r="AV118" s="931"/>
      <c r="AW118" s="931"/>
      <c r="AX118" s="931"/>
      <c r="AY118" s="931"/>
      <c r="AZ118" s="1004" t="s">
        <v>433</v>
      </c>
      <c r="BA118" s="995"/>
      <c r="BB118" s="995"/>
      <c r="BC118" s="995"/>
      <c r="BD118" s="995"/>
      <c r="BE118" s="995"/>
      <c r="BF118" s="995"/>
      <c r="BG118" s="995"/>
      <c r="BH118" s="995"/>
      <c r="BI118" s="995"/>
      <c r="BJ118" s="995"/>
      <c r="BK118" s="995"/>
      <c r="BL118" s="995"/>
      <c r="BM118" s="995"/>
      <c r="BN118" s="995"/>
      <c r="BO118" s="995"/>
      <c r="BP118" s="996"/>
      <c r="BQ118" s="1027" t="s">
        <v>113</v>
      </c>
      <c r="BR118" s="1028"/>
      <c r="BS118" s="1028"/>
      <c r="BT118" s="1028"/>
      <c r="BU118" s="1028"/>
      <c r="BV118" s="1028" t="s">
        <v>113</v>
      </c>
      <c r="BW118" s="1028"/>
      <c r="BX118" s="1028"/>
      <c r="BY118" s="1028"/>
      <c r="BZ118" s="1028"/>
      <c r="CA118" s="1028" t="s">
        <v>113</v>
      </c>
      <c r="CB118" s="1028"/>
      <c r="CC118" s="1028"/>
      <c r="CD118" s="1028"/>
      <c r="CE118" s="1028"/>
      <c r="CF118" s="944" t="s">
        <v>113</v>
      </c>
      <c r="CG118" s="945"/>
      <c r="CH118" s="945"/>
      <c r="CI118" s="945"/>
      <c r="CJ118" s="945"/>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113</v>
      </c>
      <c r="DH118" s="989"/>
      <c r="DI118" s="989"/>
      <c r="DJ118" s="989"/>
      <c r="DK118" s="990"/>
      <c r="DL118" s="991" t="s">
        <v>113</v>
      </c>
      <c r="DM118" s="989"/>
      <c r="DN118" s="989"/>
      <c r="DO118" s="989"/>
      <c r="DP118" s="990"/>
      <c r="DQ118" s="991" t="s">
        <v>113</v>
      </c>
      <c r="DR118" s="989"/>
      <c r="DS118" s="989"/>
      <c r="DT118" s="989"/>
      <c r="DU118" s="990"/>
      <c r="DV118" s="992" t="s">
        <v>113</v>
      </c>
      <c r="DW118" s="993"/>
      <c r="DX118" s="993"/>
      <c r="DY118" s="993"/>
      <c r="DZ118" s="994"/>
    </row>
    <row r="119" spans="1:130" s="199" customFormat="1" ht="26.25" customHeight="1">
      <c r="A119" s="1088" t="s">
        <v>409</v>
      </c>
      <c r="B119" s="974"/>
      <c r="C119" s="953" t="s">
        <v>410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113</v>
      </c>
      <c r="AB119" s="922"/>
      <c r="AC119" s="922"/>
      <c r="AD119" s="922"/>
      <c r="AE119" s="923"/>
      <c r="AF119" s="924" t="s">
        <v>113</v>
      </c>
      <c r="AG119" s="922"/>
      <c r="AH119" s="922"/>
      <c r="AI119" s="922"/>
      <c r="AJ119" s="923"/>
      <c r="AK119" s="924" t="s">
        <v>113</v>
      </c>
      <c r="AL119" s="922"/>
      <c r="AM119" s="922"/>
      <c r="AN119" s="922"/>
      <c r="AO119" s="923"/>
      <c r="AP119" s="925" t="s">
        <v>113</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435</v>
      </c>
      <c r="BP119" s="1036"/>
      <c r="BQ119" s="1027">
        <v>17227202</v>
      </c>
      <c r="BR119" s="1028"/>
      <c r="BS119" s="1028"/>
      <c r="BT119" s="1028"/>
      <c r="BU119" s="1028"/>
      <c r="BV119" s="1028">
        <v>17923068</v>
      </c>
      <c r="BW119" s="1028"/>
      <c r="BX119" s="1028"/>
      <c r="BY119" s="1028"/>
      <c r="BZ119" s="1028"/>
      <c r="CA119" s="1028">
        <v>17178153</v>
      </c>
      <c r="CB119" s="1028"/>
      <c r="CC119" s="1028"/>
      <c r="CD119" s="1028"/>
      <c r="CE119" s="1028"/>
      <c r="CF119" s="1029"/>
      <c r="CG119" s="1030"/>
      <c r="CH119" s="1030"/>
      <c r="CI119" s="1030"/>
      <c r="CJ119" s="1031"/>
      <c r="CK119" s="977"/>
      <c r="CL119" s="978"/>
      <c r="CM119" s="1032" t="s">
        <v>436</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113</v>
      </c>
      <c r="DH119" s="1014"/>
      <c r="DI119" s="1014"/>
      <c r="DJ119" s="1014"/>
      <c r="DK119" s="1015"/>
      <c r="DL119" s="1013" t="s">
        <v>113</v>
      </c>
      <c r="DM119" s="1014"/>
      <c r="DN119" s="1014"/>
      <c r="DO119" s="1014"/>
      <c r="DP119" s="1015"/>
      <c r="DQ119" s="1013" t="s">
        <v>113</v>
      </c>
      <c r="DR119" s="1014"/>
      <c r="DS119" s="1014"/>
      <c r="DT119" s="1014"/>
      <c r="DU119" s="1015"/>
      <c r="DV119" s="1016" t="s">
        <v>113</v>
      </c>
      <c r="DW119" s="1017"/>
      <c r="DX119" s="1017"/>
      <c r="DY119" s="1017"/>
      <c r="DZ119" s="1018"/>
    </row>
    <row r="120" spans="1:130" s="199" customFormat="1" ht="26.25" customHeight="1">
      <c r="A120" s="1089"/>
      <c r="B120" s="976"/>
      <c r="C120" s="946" t="s">
        <v>413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113</v>
      </c>
      <c r="AB120" s="989"/>
      <c r="AC120" s="989"/>
      <c r="AD120" s="989"/>
      <c r="AE120" s="990"/>
      <c r="AF120" s="991" t="s">
        <v>113</v>
      </c>
      <c r="AG120" s="989"/>
      <c r="AH120" s="989"/>
      <c r="AI120" s="989"/>
      <c r="AJ120" s="990"/>
      <c r="AK120" s="991" t="s">
        <v>113</v>
      </c>
      <c r="AL120" s="989"/>
      <c r="AM120" s="989"/>
      <c r="AN120" s="989"/>
      <c r="AO120" s="990"/>
      <c r="AP120" s="992" t="s">
        <v>113</v>
      </c>
      <c r="AQ120" s="993"/>
      <c r="AR120" s="993"/>
      <c r="AS120" s="993"/>
      <c r="AT120" s="994"/>
      <c r="AU120" s="1019" t="s">
        <v>437</v>
      </c>
      <c r="AV120" s="1020"/>
      <c r="AW120" s="1020"/>
      <c r="AX120" s="1020"/>
      <c r="AY120" s="1021"/>
      <c r="AZ120" s="970" t="s">
        <v>438</v>
      </c>
      <c r="BA120" s="919"/>
      <c r="BB120" s="919"/>
      <c r="BC120" s="919"/>
      <c r="BD120" s="919"/>
      <c r="BE120" s="919"/>
      <c r="BF120" s="919"/>
      <c r="BG120" s="919"/>
      <c r="BH120" s="919"/>
      <c r="BI120" s="919"/>
      <c r="BJ120" s="919"/>
      <c r="BK120" s="919"/>
      <c r="BL120" s="919"/>
      <c r="BM120" s="919"/>
      <c r="BN120" s="919"/>
      <c r="BO120" s="919"/>
      <c r="BP120" s="920"/>
      <c r="BQ120" s="956">
        <v>2354625</v>
      </c>
      <c r="BR120" s="957"/>
      <c r="BS120" s="957"/>
      <c r="BT120" s="957"/>
      <c r="BU120" s="957"/>
      <c r="BV120" s="957">
        <v>2465910</v>
      </c>
      <c r="BW120" s="957"/>
      <c r="BX120" s="957"/>
      <c r="BY120" s="957"/>
      <c r="BZ120" s="957"/>
      <c r="CA120" s="957">
        <v>2503313</v>
      </c>
      <c r="CB120" s="957"/>
      <c r="CC120" s="957"/>
      <c r="CD120" s="957"/>
      <c r="CE120" s="957"/>
      <c r="CF120" s="971">
        <v>49.4</v>
      </c>
      <c r="CG120" s="972"/>
      <c r="CH120" s="972"/>
      <c r="CI120" s="972"/>
      <c r="CJ120" s="972"/>
      <c r="CK120" s="1037" t="s">
        <v>439</v>
      </c>
      <c r="CL120" s="1038"/>
      <c r="CM120" s="1038"/>
      <c r="CN120" s="1038"/>
      <c r="CO120" s="1039"/>
      <c r="CP120" s="1045" t="s">
        <v>384</v>
      </c>
      <c r="CQ120" s="1046"/>
      <c r="CR120" s="1046"/>
      <c r="CS120" s="1046"/>
      <c r="CT120" s="1046"/>
      <c r="CU120" s="1046"/>
      <c r="CV120" s="1046"/>
      <c r="CW120" s="1046"/>
      <c r="CX120" s="1046"/>
      <c r="CY120" s="1046"/>
      <c r="CZ120" s="1046"/>
      <c r="DA120" s="1046"/>
      <c r="DB120" s="1046"/>
      <c r="DC120" s="1046"/>
      <c r="DD120" s="1046"/>
      <c r="DE120" s="1046"/>
      <c r="DF120" s="1047"/>
      <c r="DG120" s="956">
        <v>1028478</v>
      </c>
      <c r="DH120" s="957"/>
      <c r="DI120" s="957"/>
      <c r="DJ120" s="957"/>
      <c r="DK120" s="957"/>
      <c r="DL120" s="957">
        <v>1034952</v>
      </c>
      <c r="DM120" s="957"/>
      <c r="DN120" s="957"/>
      <c r="DO120" s="957"/>
      <c r="DP120" s="957"/>
      <c r="DQ120" s="957">
        <v>997220</v>
      </c>
      <c r="DR120" s="957"/>
      <c r="DS120" s="957"/>
      <c r="DT120" s="957"/>
      <c r="DU120" s="957"/>
      <c r="DV120" s="958">
        <v>19.7</v>
      </c>
      <c r="DW120" s="958"/>
      <c r="DX120" s="958"/>
      <c r="DY120" s="958"/>
      <c r="DZ120" s="959"/>
    </row>
    <row r="121" spans="1:130" s="199" customFormat="1" ht="26.25" customHeight="1">
      <c r="A121" s="1089"/>
      <c r="B121" s="976"/>
      <c r="C121" s="997" t="s">
        <v>440</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113</v>
      </c>
      <c r="AB121" s="989"/>
      <c r="AC121" s="989"/>
      <c r="AD121" s="989"/>
      <c r="AE121" s="990"/>
      <c r="AF121" s="991" t="s">
        <v>113</v>
      </c>
      <c r="AG121" s="989"/>
      <c r="AH121" s="989"/>
      <c r="AI121" s="989"/>
      <c r="AJ121" s="990"/>
      <c r="AK121" s="991" t="s">
        <v>113</v>
      </c>
      <c r="AL121" s="989"/>
      <c r="AM121" s="989"/>
      <c r="AN121" s="989"/>
      <c r="AO121" s="990"/>
      <c r="AP121" s="992" t="s">
        <v>113</v>
      </c>
      <c r="AQ121" s="993"/>
      <c r="AR121" s="993"/>
      <c r="AS121" s="993"/>
      <c r="AT121" s="994"/>
      <c r="AU121" s="1022"/>
      <c r="AV121" s="1023"/>
      <c r="AW121" s="1023"/>
      <c r="AX121" s="1023"/>
      <c r="AY121" s="1024"/>
      <c r="AZ121" s="979" t="s">
        <v>441</v>
      </c>
      <c r="BA121" s="980"/>
      <c r="BB121" s="980"/>
      <c r="BC121" s="980"/>
      <c r="BD121" s="980"/>
      <c r="BE121" s="980"/>
      <c r="BF121" s="980"/>
      <c r="BG121" s="980"/>
      <c r="BH121" s="980"/>
      <c r="BI121" s="980"/>
      <c r="BJ121" s="980"/>
      <c r="BK121" s="980"/>
      <c r="BL121" s="980"/>
      <c r="BM121" s="980"/>
      <c r="BN121" s="980"/>
      <c r="BO121" s="980"/>
      <c r="BP121" s="981"/>
      <c r="BQ121" s="949">
        <v>13355</v>
      </c>
      <c r="BR121" s="950"/>
      <c r="BS121" s="950"/>
      <c r="BT121" s="950"/>
      <c r="BU121" s="950"/>
      <c r="BV121" s="950">
        <v>9988</v>
      </c>
      <c r="BW121" s="950"/>
      <c r="BX121" s="950"/>
      <c r="BY121" s="950"/>
      <c r="BZ121" s="950"/>
      <c r="CA121" s="950">
        <v>6591</v>
      </c>
      <c r="CB121" s="950"/>
      <c r="CC121" s="950"/>
      <c r="CD121" s="950"/>
      <c r="CE121" s="950"/>
      <c r="CF121" s="944">
        <v>0.1</v>
      </c>
      <c r="CG121" s="945"/>
      <c r="CH121" s="945"/>
      <c r="CI121" s="945"/>
      <c r="CJ121" s="945"/>
      <c r="CK121" s="1040"/>
      <c r="CL121" s="1041"/>
      <c r="CM121" s="1041"/>
      <c r="CN121" s="1041"/>
      <c r="CO121" s="1042"/>
      <c r="CP121" s="1050" t="s">
        <v>388</v>
      </c>
      <c r="CQ121" s="1051"/>
      <c r="CR121" s="1051"/>
      <c r="CS121" s="1051"/>
      <c r="CT121" s="1051"/>
      <c r="CU121" s="1051"/>
      <c r="CV121" s="1051"/>
      <c r="CW121" s="1051"/>
      <c r="CX121" s="1051"/>
      <c r="CY121" s="1051"/>
      <c r="CZ121" s="1051"/>
      <c r="DA121" s="1051"/>
      <c r="DB121" s="1051"/>
      <c r="DC121" s="1051"/>
      <c r="DD121" s="1051"/>
      <c r="DE121" s="1051"/>
      <c r="DF121" s="1052"/>
      <c r="DG121" s="949">
        <v>82943</v>
      </c>
      <c r="DH121" s="950"/>
      <c r="DI121" s="950"/>
      <c r="DJ121" s="950"/>
      <c r="DK121" s="950"/>
      <c r="DL121" s="950">
        <v>64502</v>
      </c>
      <c r="DM121" s="950"/>
      <c r="DN121" s="950"/>
      <c r="DO121" s="950"/>
      <c r="DP121" s="950"/>
      <c r="DQ121" s="950">
        <v>56396</v>
      </c>
      <c r="DR121" s="950"/>
      <c r="DS121" s="950"/>
      <c r="DT121" s="950"/>
      <c r="DU121" s="950"/>
      <c r="DV121" s="951">
        <v>1.1000000000000001</v>
      </c>
      <c r="DW121" s="951"/>
      <c r="DX121" s="951"/>
      <c r="DY121" s="951"/>
      <c r="DZ121" s="952"/>
    </row>
    <row r="122" spans="1:130" s="199" customFormat="1" ht="26.25" customHeight="1">
      <c r="A122" s="1089"/>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v>3735</v>
      </c>
      <c r="AB122" s="989"/>
      <c r="AC122" s="989"/>
      <c r="AD122" s="989"/>
      <c r="AE122" s="990"/>
      <c r="AF122" s="991">
        <v>1870</v>
      </c>
      <c r="AG122" s="989"/>
      <c r="AH122" s="989"/>
      <c r="AI122" s="989"/>
      <c r="AJ122" s="990"/>
      <c r="AK122" s="991" t="s">
        <v>113</v>
      </c>
      <c r="AL122" s="989"/>
      <c r="AM122" s="989"/>
      <c r="AN122" s="989"/>
      <c r="AO122" s="990"/>
      <c r="AP122" s="992" t="s">
        <v>113</v>
      </c>
      <c r="AQ122" s="993"/>
      <c r="AR122" s="993"/>
      <c r="AS122" s="993"/>
      <c r="AT122" s="994"/>
      <c r="AU122" s="1022"/>
      <c r="AV122" s="1023"/>
      <c r="AW122" s="1023"/>
      <c r="AX122" s="1023"/>
      <c r="AY122" s="1024"/>
      <c r="AZ122" s="1004" t="s">
        <v>442</v>
      </c>
      <c r="BA122" s="995"/>
      <c r="BB122" s="995"/>
      <c r="BC122" s="995"/>
      <c r="BD122" s="995"/>
      <c r="BE122" s="995"/>
      <c r="BF122" s="995"/>
      <c r="BG122" s="995"/>
      <c r="BH122" s="995"/>
      <c r="BI122" s="995"/>
      <c r="BJ122" s="995"/>
      <c r="BK122" s="995"/>
      <c r="BL122" s="995"/>
      <c r="BM122" s="995"/>
      <c r="BN122" s="995"/>
      <c r="BO122" s="995"/>
      <c r="BP122" s="996"/>
      <c r="BQ122" s="1027">
        <v>10906548</v>
      </c>
      <c r="BR122" s="1028"/>
      <c r="BS122" s="1028"/>
      <c r="BT122" s="1028"/>
      <c r="BU122" s="1028"/>
      <c r="BV122" s="1028">
        <v>11419939</v>
      </c>
      <c r="BW122" s="1028"/>
      <c r="BX122" s="1028"/>
      <c r="BY122" s="1028"/>
      <c r="BZ122" s="1028"/>
      <c r="CA122" s="1028">
        <v>10997429</v>
      </c>
      <c r="CB122" s="1028"/>
      <c r="CC122" s="1028"/>
      <c r="CD122" s="1028"/>
      <c r="CE122" s="1028"/>
      <c r="CF122" s="1048">
        <v>217</v>
      </c>
      <c r="CG122" s="1049"/>
      <c r="CH122" s="1049"/>
      <c r="CI122" s="1049"/>
      <c r="CJ122" s="1049"/>
      <c r="CK122" s="1040"/>
      <c r="CL122" s="1041"/>
      <c r="CM122" s="1041"/>
      <c r="CN122" s="1041"/>
      <c r="CO122" s="1042"/>
      <c r="CP122" s="1050" t="s">
        <v>386</v>
      </c>
      <c r="CQ122" s="1051"/>
      <c r="CR122" s="1051"/>
      <c r="CS122" s="1051"/>
      <c r="CT122" s="1051"/>
      <c r="CU122" s="1051"/>
      <c r="CV122" s="1051"/>
      <c r="CW122" s="1051"/>
      <c r="CX122" s="1051"/>
      <c r="CY122" s="1051"/>
      <c r="CZ122" s="1051"/>
      <c r="DA122" s="1051"/>
      <c r="DB122" s="1051"/>
      <c r="DC122" s="1051"/>
      <c r="DD122" s="1051"/>
      <c r="DE122" s="1051"/>
      <c r="DF122" s="1052"/>
      <c r="DG122" s="949" t="s">
        <v>113</v>
      </c>
      <c r="DH122" s="950"/>
      <c r="DI122" s="950"/>
      <c r="DJ122" s="950"/>
      <c r="DK122" s="950"/>
      <c r="DL122" s="950" t="s">
        <v>113</v>
      </c>
      <c r="DM122" s="950"/>
      <c r="DN122" s="950"/>
      <c r="DO122" s="950"/>
      <c r="DP122" s="950"/>
      <c r="DQ122" s="950">
        <v>56333</v>
      </c>
      <c r="DR122" s="950"/>
      <c r="DS122" s="950"/>
      <c r="DT122" s="950"/>
      <c r="DU122" s="950"/>
      <c r="DV122" s="951">
        <v>1.1000000000000001</v>
      </c>
      <c r="DW122" s="951"/>
      <c r="DX122" s="951"/>
      <c r="DY122" s="951"/>
      <c r="DZ122" s="952"/>
    </row>
    <row r="123" spans="1:130" s="199" customFormat="1" ht="26.25" customHeight="1">
      <c r="A123" s="1089"/>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113</v>
      </c>
      <c r="AB123" s="989"/>
      <c r="AC123" s="989"/>
      <c r="AD123" s="989"/>
      <c r="AE123" s="990"/>
      <c r="AF123" s="991" t="s">
        <v>113</v>
      </c>
      <c r="AG123" s="989"/>
      <c r="AH123" s="989"/>
      <c r="AI123" s="989"/>
      <c r="AJ123" s="990"/>
      <c r="AK123" s="991" t="s">
        <v>113</v>
      </c>
      <c r="AL123" s="989"/>
      <c r="AM123" s="989"/>
      <c r="AN123" s="989"/>
      <c r="AO123" s="990"/>
      <c r="AP123" s="992" t="s">
        <v>113</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443</v>
      </c>
      <c r="BP123" s="1036"/>
      <c r="BQ123" s="1095">
        <v>13274528</v>
      </c>
      <c r="BR123" s="1096"/>
      <c r="BS123" s="1096"/>
      <c r="BT123" s="1096"/>
      <c r="BU123" s="1096"/>
      <c r="BV123" s="1096">
        <v>13895837</v>
      </c>
      <c r="BW123" s="1096"/>
      <c r="BX123" s="1096"/>
      <c r="BY123" s="1096"/>
      <c r="BZ123" s="1096"/>
      <c r="CA123" s="1096">
        <v>13507333</v>
      </c>
      <c r="CB123" s="1096"/>
      <c r="CC123" s="1096"/>
      <c r="CD123" s="1096"/>
      <c r="CE123" s="1096"/>
      <c r="CF123" s="1029"/>
      <c r="CG123" s="1030"/>
      <c r="CH123" s="1030"/>
      <c r="CI123" s="1030"/>
      <c r="CJ123" s="1031"/>
      <c r="CK123" s="1040"/>
      <c r="CL123" s="1041"/>
      <c r="CM123" s="1041"/>
      <c r="CN123" s="1041"/>
      <c r="CO123" s="1042"/>
      <c r="CP123" s="1050" t="s">
        <v>383</v>
      </c>
      <c r="CQ123" s="1051"/>
      <c r="CR123" s="1051"/>
      <c r="CS123" s="1051"/>
      <c r="CT123" s="1051"/>
      <c r="CU123" s="1051"/>
      <c r="CV123" s="1051"/>
      <c r="CW123" s="1051"/>
      <c r="CX123" s="1051"/>
      <c r="CY123" s="1051"/>
      <c r="CZ123" s="1051"/>
      <c r="DA123" s="1051"/>
      <c r="DB123" s="1051"/>
      <c r="DC123" s="1051"/>
      <c r="DD123" s="1051"/>
      <c r="DE123" s="1051"/>
      <c r="DF123" s="1052"/>
      <c r="DG123" s="988">
        <v>55056</v>
      </c>
      <c r="DH123" s="989"/>
      <c r="DI123" s="989"/>
      <c r="DJ123" s="989"/>
      <c r="DK123" s="990"/>
      <c r="DL123" s="991">
        <v>50911</v>
      </c>
      <c r="DM123" s="989"/>
      <c r="DN123" s="989"/>
      <c r="DO123" s="989"/>
      <c r="DP123" s="990"/>
      <c r="DQ123" s="991">
        <v>39167</v>
      </c>
      <c r="DR123" s="989"/>
      <c r="DS123" s="989"/>
      <c r="DT123" s="989"/>
      <c r="DU123" s="990"/>
      <c r="DV123" s="992">
        <v>0.8</v>
      </c>
      <c r="DW123" s="993"/>
      <c r="DX123" s="993"/>
      <c r="DY123" s="993"/>
      <c r="DZ123" s="994"/>
    </row>
    <row r="124" spans="1:130" s="199" customFormat="1" ht="26.25" customHeight="1" thickBot="1">
      <c r="A124" s="1089"/>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1091" t="s">
        <v>444</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78.3</v>
      </c>
      <c r="BR124" s="1058"/>
      <c r="BS124" s="1058"/>
      <c r="BT124" s="1058"/>
      <c r="BU124" s="1058"/>
      <c r="BV124" s="1058">
        <v>78</v>
      </c>
      <c r="BW124" s="1058"/>
      <c r="BX124" s="1058"/>
      <c r="BY124" s="1058"/>
      <c r="BZ124" s="1058"/>
      <c r="CA124" s="1058">
        <v>72.400000000000006</v>
      </c>
      <c r="CB124" s="1058"/>
      <c r="CC124" s="1058"/>
      <c r="CD124" s="1058"/>
      <c r="CE124" s="1058"/>
      <c r="CF124" s="1059"/>
      <c r="CG124" s="1060"/>
      <c r="CH124" s="1060"/>
      <c r="CI124" s="1060"/>
      <c r="CJ124" s="1061"/>
      <c r="CK124" s="1043"/>
      <c r="CL124" s="1043"/>
      <c r="CM124" s="1043"/>
      <c r="CN124" s="1043"/>
      <c r="CO124" s="1044"/>
      <c r="CP124" s="1050" t="s">
        <v>445</v>
      </c>
      <c r="CQ124" s="1051"/>
      <c r="CR124" s="1051"/>
      <c r="CS124" s="1051"/>
      <c r="CT124" s="1051"/>
      <c r="CU124" s="1051"/>
      <c r="CV124" s="1051"/>
      <c r="CW124" s="1051"/>
      <c r="CX124" s="1051"/>
      <c r="CY124" s="1051"/>
      <c r="CZ124" s="1051"/>
      <c r="DA124" s="1051"/>
      <c r="DB124" s="1051"/>
      <c r="DC124" s="1051"/>
      <c r="DD124" s="1051"/>
      <c r="DE124" s="1051"/>
      <c r="DF124" s="1052"/>
      <c r="DG124" s="1035">
        <v>219458</v>
      </c>
      <c r="DH124" s="1014"/>
      <c r="DI124" s="1014"/>
      <c r="DJ124" s="1014"/>
      <c r="DK124" s="1015"/>
      <c r="DL124" s="1013">
        <v>199428</v>
      </c>
      <c r="DM124" s="1014"/>
      <c r="DN124" s="1014"/>
      <c r="DO124" s="1014"/>
      <c r="DP124" s="1015"/>
      <c r="DQ124" s="1013">
        <v>12840</v>
      </c>
      <c r="DR124" s="1014"/>
      <c r="DS124" s="1014"/>
      <c r="DT124" s="1014"/>
      <c r="DU124" s="1015"/>
      <c r="DV124" s="1016">
        <v>0.3</v>
      </c>
      <c r="DW124" s="1017"/>
      <c r="DX124" s="1017"/>
      <c r="DY124" s="1017"/>
      <c r="DZ124" s="1018"/>
    </row>
    <row r="125" spans="1:130" s="199" customFormat="1" ht="26.25" customHeight="1">
      <c r="A125" s="1089"/>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113</v>
      </c>
      <c r="AB125" s="989"/>
      <c r="AC125" s="989"/>
      <c r="AD125" s="989"/>
      <c r="AE125" s="990"/>
      <c r="AF125" s="991" t="s">
        <v>113</v>
      </c>
      <c r="AG125" s="989"/>
      <c r="AH125" s="989"/>
      <c r="AI125" s="989"/>
      <c r="AJ125" s="990"/>
      <c r="AK125" s="991" t="s">
        <v>113</v>
      </c>
      <c r="AL125" s="989"/>
      <c r="AM125" s="989"/>
      <c r="AN125" s="989"/>
      <c r="AO125" s="990"/>
      <c r="AP125" s="992" t="s">
        <v>113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446</v>
      </c>
      <c r="CL125" s="1038"/>
      <c r="CM125" s="1038"/>
      <c r="CN125" s="1038"/>
      <c r="CO125" s="1039"/>
      <c r="CP125" s="970" t="s">
        <v>447</v>
      </c>
      <c r="CQ125" s="919"/>
      <c r="CR125" s="919"/>
      <c r="CS125" s="919"/>
      <c r="CT125" s="919"/>
      <c r="CU125" s="919"/>
      <c r="CV125" s="919"/>
      <c r="CW125" s="919"/>
      <c r="CX125" s="919"/>
      <c r="CY125" s="919"/>
      <c r="CZ125" s="919"/>
      <c r="DA125" s="919"/>
      <c r="DB125" s="919"/>
      <c r="DC125" s="919"/>
      <c r="DD125" s="919"/>
      <c r="DE125" s="919"/>
      <c r="DF125" s="920"/>
      <c r="DG125" s="956" t="s">
        <v>113</v>
      </c>
      <c r="DH125" s="957"/>
      <c r="DI125" s="957"/>
      <c r="DJ125" s="957"/>
      <c r="DK125" s="957"/>
      <c r="DL125" s="957" t="s">
        <v>113</v>
      </c>
      <c r="DM125" s="957"/>
      <c r="DN125" s="957"/>
      <c r="DO125" s="957"/>
      <c r="DP125" s="957"/>
      <c r="DQ125" s="957" t="s">
        <v>113</v>
      </c>
      <c r="DR125" s="957"/>
      <c r="DS125" s="957"/>
      <c r="DT125" s="957"/>
      <c r="DU125" s="957"/>
      <c r="DV125" s="958" t="s">
        <v>113</v>
      </c>
      <c r="DW125" s="958"/>
      <c r="DX125" s="958"/>
      <c r="DY125" s="958"/>
      <c r="DZ125" s="959"/>
    </row>
    <row r="126" spans="1:130" s="199" customFormat="1" ht="26.25" customHeight="1" thickBot="1">
      <c r="A126" s="1089"/>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113</v>
      </c>
      <c r="AB126" s="989"/>
      <c r="AC126" s="989"/>
      <c r="AD126" s="989"/>
      <c r="AE126" s="990"/>
      <c r="AF126" s="991" t="s">
        <v>113</v>
      </c>
      <c r="AG126" s="989"/>
      <c r="AH126" s="989"/>
      <c r="AI126" s="989"/>
      <c r="AJ126" s="990"/>
      <c r="AK126" s="991" t="s">
        <v>113</v>
      </c>
      <c r="AL126" s="989"/>
      <c r="AM126" s="989"/>
      <c r="AN126" s="989"/>
      <c r="AO126" s="990"/>
      <c r="AP126" s="992" t="s">
        <v>113</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448</v>
      </c>
      <c r="CQ126" s="980"/>
      <c r="CR126" s="980"/>
      <c r="CS126" s="980"/>
      <c r="CT126" s="980"/>
      <c r="CU126" s="980"/>
      <c r="CV126" s="980"/>
      <c r="CW126" s="980"/>
      <c r="CX126" s="980"/>
      <c r="CY126" s="980"/>
      <c r="CZ126" s="980"/>
      <c r="DA126" s="980"/>
      <c r="DB126" s="980"/>
      <c r="DC126" s="980"/>
      <c r="DD126" s="980"/>
      <c r="DE126" s="980"/>
      <c r="DF126" s="981"/>
      <c r="DG126" s="949" t="s">
        <v>113</v>
      </c>
      <c r="DH126" s="950"/>
      <c r="DI126" s="950"/>
      <c r="DJ126" s="950"/>
      <c r="DK126" s="950"/>
      <c r="DL126" s="950" t="s">
        <v>113</v>
      </c>
      <c r="DM126" s="950"/>
      <c r="DN126" s="950"/>
      <c r="DO126" s="950"/>
      <c r="DP126" s="950"/>
      <c r="DQ126" s="950" t="s">
        <v>113</v>
      </c>
      <c r="DR126" s="950"/>
      <c r="DS126" s="950"/>
      <c r="DT126" s="950"/>
      <c r="DU126" s="950"/>
      <c r="DV126" s="951" t="s">
        <v>113</v>
      </c>
      <c r="DW126" s="951"/>
      <c r="DX126" s="951"/>
      <c r="DY126" s="951"/>
      <c r="DZ126" s="952"/>
    </row>
    <row r="127" spans="1:130" s="199" customFormat="1" ht="26.25" customHeight="1">
      <c r="A127" s="1090"/>
      <c r="B127" s="978"/>
      <c r="C127" s="1032" t="s">
        <v>449</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113</v>
      </c>
      <c r="AB127" s="989"/>
      <c r="AC127" s="989"/>
      <c r="AD127" s="989"/>
      <c r="AE127" s="990"/>
      <c r="AF127" s="991" t="s">
        <v>113</v>
      </c>
      <c r="AG127" s="989"/>
      <c r="AH127" s="989"/>
      <c r="AI127" s="989"/>
      <c r="AJ127" s="990"/>
      <c r="AK127" s="991" t="s">
        <v>113</v>
      </c>
      <c r="AL127" s="989"/>
      <c r="AM127" s="989"/>
      <c r="AN127" s="989"/>
      <c r="AO127" s="990"/>
      <c r="AP127" s="992" t="s">
        <v>113</v>
      </c>
      <c r="AQ127" s="993"/>
      <c r="AR127" s="993"/>
      <c r="AS127" s="993"/>
      <c r="AT127" s="994"/>
      <c r="AU127" s="235"/>
      <c r="AV127" s="235"/>
      <c r="AW127" s="235"/>
      <c r="AX127" s="1062" t="s">
        <v>450</v>
      </c>
      <c r="AY127" s="1063"/>
      <c r="AZ127" s="1063"/>
      <c r="BA127" s="1063"/>
      <c r="BB127" s="1063"/>
      <c r="BC127" s="1063"/>
      <c r="BD127" s="1063"/>
      <c r="BE127" s="1064"/>
      <c r="BF127" s="1065" t="s">
        <v>451</v>
      </c>
      <c r="BG127" s="1063"/>
      <c r="BH127" s="1063"/>
      <c r="BI127" s="1063"/>
      <c r="BJ127" s="1063"/>
      <c r="BK127" s="1063"/>
      <c r="BL127" s="1064"/>
      <c r="BM127" s="1065" t="s">
        <v>452</v>
      </c>
      <c r="BN127" s="1063"/>
      <c r="BO127" s="1063"/>
      <c r="BP127" s="1063"/>
      <c r="BQ127" s="1063"/>
      <c r="BR127" s="1063"/>
      <c r="BS127" s="1064"/>
      <c r="BT127" s="1065" t="s">
        <v>453</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454</v>
      </c>
      <c r="CQ127" s="980"/>
      <c r="CR127" s="980"/>
      <c r="CS127" s="980"/>
      <c r="CT127" s="980"/>
      <c r="CU127" s="980"/>
      <c r="CV127" s="980"/>
      <c r="CW127" s="980"/>
      <c r="CX127" s="980"/>
      <c r="CY127" s="980"/>
      <c r="CZ127" s="980"/>
      <c r="DA127" s="980"/>
      <c r="DB127" s="980"/>
      <c r="DC127" s="980"/>
      <c r="DD127" s="980"/>
      <c r="DE127" s="980"/>
      <c r="DF127" s="981"/>
      <c r="DG127" s="949" t="s">
        <v>113</v>
      </c>
      <c r="DH127" s="950"/>
      <c r="DI127" s="950"/>
      <c r="DJ127" s="950"/>
      <c r="DK127" s="950"/>
      <c r="DL127" s="950" t="s">
        <v>113</v>
      </c>
      <c r="DM127" s="950"/>
      <c r="DN127" s="950"/>
      <c r="DO127" s="950"/>
      <c r="DP127" s="950"/>
      <c r="DQ127" s="950" t="s">
        <v>113</v>
      </c>
      <c r="DR127" s="950"/>
      <c r="DS127" s="950"/>
      <c r="DT127" s="950"/>
      <c r="DU127" s="950"/>
      <c r="DV127" s="951" t="s">
        <v>113</v>
      </c>
      <c r="DW127" s="951"/>
      <c r="DX127" s="951"/>
      <c r="DY127" s="951"/>
      <c r="DZ127" s="952"/>
    </row>
    <row r="128" spans="1:130" s="199" customFormat="1" ht="26.25" customHeight="1" thickBot="1">
      <c r="A128" s="1073" t="s">
        <v>455</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456</v>
      </c>
      <c r="X128" s="1075"/>
      <c r="Y128" s="1075"/>
      <c r="Z128" s="1076"/>
      <c r="AA128" s="1077">
        <v>3471</v>
      </c>
      <c r="AB128" s="1078"/>
      <c r="AC128" s="1078"/>
      <c r="AD128" s="1078"/>
      <c r="AE128" s="1079"/>
      <c r="AF128" s="1080">
        <v>3472</v>
      </c>
      <c r="AG128" s="1078"/>
      <c r="AH128" s="1078"/>
      <c r="AI128" s="1078"/>
      <c r="AJ128" s="1079"/>
      <c r="AK128" s="1080">
        <v>3471</v>
      </c>
      <c r="AL128" s="1078"/>
      <c r="AM128" s="1078"/>
      <c r="AN128" s="1078"/>
      <c r="AO128" s="1079"/>
      <c r="AP128" s="1081"/>
      <c r="AQ128" s="1082"/>
      <c r="AR128" s="1082"/>
      <c r="AS128" s="1082"/>
      <c r="AT128" s="1083"/>
      <c r="AU128" s="235"/>
      <c r="AV128" s="235"/>
      <c r="AW128" s="235"/>
      <c r="AX128" s="918" t="s">
        <v>457</v>
      </c>
      <c r="AY128" s="919"/>
      <c r="AZ128" s="919"/>
      <c r="BA128" s="919"/>
      <c r="BB128" s="919"/>
      <c r="BC128" s="919"/>
      <c r="BD128" s="919"/>
      <c r="BE128" s="920"/>
      <c r="BF128" s="1084" t="s">
        <v>113</v>
      </c>
      <c r="BG128" s="1085"/>
      <c r="BH128" s="1085"/>
      <c r="BI128" s="1085"/>
      <c r="BJ128" s="1085"/>
      <c r="BK128" s="1085"/>
      <c r="BL128" s="1086"/>
      <c r="BM128" s="1084">
        <v>14.39</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458</v>
      </c>
      <c r="CQ128" s="1067"/>
      <c r="CR128" s="1067"/>
      <c r="CS128" s="1067"/>
      <c r="CT128" s="1067"/>
      <c r="CU128" s="1067"/>
      <c r="CV128" s="1067"/>
      <c r="CW128" s="1067"/>
      <c r="CX128" s="1067"/>
      <c r="CY128" s="1067"/>
      <c r="CZ128" s="1067"/>
      <c r="DA128" s="1067"/>
      <c r="DB128" s="1067"/>
      <c r="DC128" s="1067"/>
      <c r="DD128" s="1067"/>
      <c r="DE128" s="1067"/>
      <c r="DF128" s="1068"/>
      <c r="DG128" s="1069" t="s">
        <v>113</v>
      </c>
      <c r="DH128" s="1070"/>
      <c r="DI128" s="1070"/>
      <c r="DJ128" s="1070"/>
      <c r="DK128" s="1070"/>
      <c r="DL128" s="1070" t="s">
        <v>113</v>
      </c>
      <c r="DM128" s="1070"/>
      <c r="DN128" s="1070"/>
      <c r="DO128" s="1070"/>
      <c r="DP128" s="1070"/>
      <c r="DQ128" s="1070" t="s">
        <v>113</v>
      </c>
      <c r="DR128" s="1070"/>
      <c r="DS128" s="1070"/>
      <c r="DT128" s="1070"/>
      <c r="DU128" s="1070"/>
      <c r="DV128" s="1071" t="s">
        <v>113</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459</v>
      </c>
      <c r="X129" s="1104"/>
      <c r="Y129" s="1104"/>
      <c r="Z129" s="1105"/>
      <c r="AA129" s="988">
        <v>6034771</v>
      </c>
      <c r="AB129" s="989"/>
      <c r="AC129" s="989"/>
      <c r="AD129" s="989"/>
      <c r="AE129" s="990"/>
      <c r="AF129" s="991">
        <v>6201914</v>
      </c>
      <c r="AG129" s="989"/>
      <c r="AH129" s="989"/>
      <c r="AI129" s="989"/>
      <c r="AJ129" s="990"/>
      <c r="AK129" s="991">
        <v>6119623</v>
      </c>
      <c r="AL129" s="989"/>
      <c r="AM129" s="989"/>
      <c r="AN129" s="989"/>
      <c r="AO129" s="990"/>
      <c r="AP129" s="1106"/>
      <c r="AQ129" s="1107"/>
      <c r="AR129" s="1107"/>
      <c r="AS129" s="1107"/>
      <c r="AT129" s="1108"/>
      <c r="AU129" s="237"/>
      <c r="AV129" s="237"/>
      <c r="AW129" s="237"/>
      <c r="AX129" s="1097" t="s">
        <v>460</v>
      </c>
      <c r="AY129" s="980"/>
      <c r="AZ129" s="980"/>
      <c r="BA129" s="980"/>
      <c r="BB129" s="980"/>
      <c r="BC129" s="980"/>
      <c r="BD129" s="980"/>
      <c r="BE129" s="981"/>
      <c r="BF129" s="1098" t="s">
        <v>113</v>
      </c>
      <c r="BG129" s="1099"/>
      <c r="BH129" s="1099"/>
      <c r="BI129" s="1099"/>
      <c r="BJ129" s="1099"/>
      <c r="BK129" s="1099"/>
      <c r="BL129" s="1100"/>
      <c r="BM129" s="1098">
        <v>19.39</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462</v>
      </c>
      <c r="X130" s="1104"/>
      <c r="Y130" s="1104"/>
      <c r="Z130" s="1105"/>
      <c r="AA130" s="988">
        <v>991443</v>
      </c>
      <c r="AB130" s="989"/>
      <c r="AC130" s="989"/>
      <c r="AD130" s="989"/>
      <c r="AE130" s="990"/>
      <c r="AF130" s="991">
        <v>1038970</v>
      </c>
      <c r="AG130" s="989"/>
      <c r="AH130" s="989"/>
      <c r="AI130" s="989"/>
      <c r="AJ130" s="990"/>
      <c r="AK130" s="991">
        <v>1051663</v>
      </c>
      <c r="AL130" s="989"/>
      <c r="AM130" s="989"/>
      <c r="AN130" s="989"/>
      <c r="AO130" s="990"/>
      <c r="AP130" s="1106"/>
      <c r="AQ130" s="1107"/>
      <c r="AR130" s="1107"/>
      <c r="AS130" s="1107"/>
      <c r="AT130" s="1108"/>
      <c r="AU130" s="237"/>
      <c r="AV130" s="237"/>
      <c r="AW130" s="237"/>
      <c r="AX130" s="1097" t="s">
        <v>463</v>
      </c>
      <c r="AY130" s="980"/>
      <c r="AZ130" s="980"/>
      <c r="BA130" s="980"/>
      <c r="BB130" s="980"/>
      <c r="BC130" s="980"/>
      <c r="BD130" s="980"/>
      <c r="BE130" s="981"/>
      <c r="BF130" s="1134">
        <v>8</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464</v>
      </c>
      <c r="X131" s="1142"/>
      <c r="Y131" s="1142"/>
      <c r="Z131" s="1143"/>
      <c r="AA131" s="1035">
        <v>5043328</v>
      </c>
      <c r="AB131" s="1014"/>
      <c r="AC131" s="1014"/>
      <c r="AD131" s="1014"/>
      <c r="AE131" s="1015"/>
      <c r="AF131" s="1013">
        <v>5162944</v>
      </c>
      <c r="AG131" s="1014"/>
      <c r="AH131" s="1014"/>
      <c r="AI131" s="1014"/>
      <c r="AJ131" s="1015"/>
      <c r="AK131" s="1013">
        <v>5067960</v>
      </c>
      <c r="AL131" s="1014"/>
      <c r="AM131" s="1014"/>
      <c r="AN131" s="1014"/>
      <c r="AO131" s="1015"/>
      <c r="AP131" s="1144"/>
      <c r="AQ131" s="1145"/>
      <c r="AR131" s="1145"/>
      <c r="AS131" s="1145"/>
      <c r="AT131" s="1146"/>
      <c r="AU131" s="237"/>
      <c r="AV131" s="237"/>
      <c r="AW131" s="237"/>
      <c r="AX131" s="1116" t="s">
        <v>465</v>
      </c>
      <c r="AY131" s="1067"/>
      <c r="AZ131" s="1067"/>
      <c r="BA131" s="1067"/>
      <c r="BB131" s="1067"/>
      <c r="BC131" s="1067"/>
      <c r="BD131" s="1067"/>
      <c r="BE131" s="1068"/>
      <c r="BF131" s="1117">
        <v>72.400000000000006</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466</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467</v>
      </c>
      <c r="W132" s="1127"/>
      <c r="X132" s="1127"/>
      <c r="Y132" s="1127"/>
      <c r="Z132" s="1128"/>
      <c r="AA132" s="1129">
        <v>8.1593939560000006</v>
      </c>
      <c r="AB132" s="1130"/>
      <c r="AC132" s="1130"/>
      <c r="AD132" s="1130"/>
      <c r="AE132" s="1131"/>
      <c r="AF132" s="1132">
        <v>7.9340004459999998</v>
      </c>
      <c r="AG132" s="1130"/>
      <c r="AH132" s="1130"/>
      <c r="AI132" s="1130"/>
      <c r="AJ132" s="1131"/>
      <c r="AK132" s="1132">
        <v>8.2043859860000001</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468</v>
      </c>
      <c r="W133" s="1110"/>
      <c r="X133" s="1110"/>
      <c r="Y133" s="1110"/>
      <c r="Z133" s="1111"/>
      <c r="AA133" s="1112">
        <v>7.9</v>
      </c>
      <c r="AB133" s="1113"/>
      <c r="AC133" s="1113"/>
      <c r="AD133" s="1113"/>
      <c r="AE133" s="1114"/>
      <c r="AF133" s="1112">
        <v>7.9</v>
      </c>
      <c r="AG133" s="1113"/>
      <c r="AH133" s="1113"/>
      <c r="AI133" s="1113"/>
      <c r="AJ133" s="1114"/>
      <c r="AK133" s="1112">
        <v>8</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0" zoomScaleSheetLayoutView="5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469</v>
      </c>
      <c r="B5" s="248"/>
      <c r="C5" s="248"/>
      <c r="D5" s="248"/>
      <c r="E5" s="248"/>
      <c r="F5" s="248"/>
      <c r="G5" s="248"/>
      <c r="H5" s="248"/>
      <c r="I5" s="248"/>
      <c r="J5" s="248"/>
      <c r="K5" s="248"/>
      <c r="L5" s="248"/>
      <c r="M5" s="248"/>
      <c r="N5" s="248"/>
      <c r="O5" s="249"/>
    </row>
    <row r="6" spans="1:16">
      <c r="A6" s="250"/>
      <c r="B6" s="246"/>
      <c r="C6" s="246"/>
      <c r="D6" s="246"/>
      <c r="E6" s="246"/>
      <c r="F6" s="246"/>
      <c r="G6" s="251" t="s">
        <v>470</v>
      </c>
      <c r="H6" s="251"/>
      <c r="I6" s="251"/>
      <c r="J6" s="251"/>
      <c r="K6" s="246"/>
      <c r="L6" s="246"/>
      <c r="M6" s="246"/>
      <c r="N6" s="246"/>
    </row>
    <row r="7" spans="1:16">
      <c r="A7" s="250"/>
      <c r="B7" s="246"/>
      <c r="C7" s="246"/>
      <c r="D7" s="246"/>
      <c r="E7" s="246"/>
      <c r="F7" s="246"/>
      <c r="G7" s="253"/>
      <c r="H7" s="254"/>
      <c r="I7" s="254"/>
      <c r="J7" s="255"/>
      <c r="K7" s="1150" t="s">
        <v>471</v>
      </c>
      <c r="L7" s="256"/>
      <c r="M7" s="257" t="s">
        <v>472</v>
      </c>
      <c r="N7" s="258"/>
    </row>
    <row r="8" spans="1:16">
      <c r="A8" s="250"/>
      <c r="B8" s="246"/>
      <c r="C8" s="246"/>
      <c r="D8" s="246"/>
      <c r="E8" s="246"/>
      <c r="F8" s="246"/>
      <c r="G8" s="259"/>
      <c r="H8" s="260"/>
      <c r="I8" s="260"/>
      <c r="J8" s="261"/>
      <c r="K8" s="1151"/>
      <c r="L8" s="262" t="s">
        <v>473</v>
      </c>
      <c r="M8" s="263" t="s">
        <v>474</v>
      </c>
      <c r="N8" s="264" t="s">
        <v>475</v>
      </c>
    </row>
    <row r="9" spans="1:16">
      <c r="A9" s="250"/>
      <c r="B9" s="246"/>
      <c r="C9" s="246"/>
      <c r="D9" s="246"/>
      <c r="E9" s="246"/>
      <c r="F9" s="246"/>
      <c r="G9" s="1152" t="s">
        <v>476</v>
      </c>
      <c r="H9" s="1153"/>
      <c r="I9" s="1153"/>
      <c r="J9" s="1154"/>
      <c r="K9" s="265">
        <v>1842260</v>
      </c>
      <c r="L9" s="266">
        <v>108317</v>
      </c>
      <c r="M9" s="267">
        <v>79561</v>
      </c>
      <c r="N9" s="268">
        <v>36.1</v>
      </c>
    </row>
    <row r="10" spans="1:16">
      <c r="A10" s="250"/>
      <c r="B10" s="246"/>
      <c r="C10" s="246"/>
      <c r="D10" s="246"/>
      <c r="E10" s="246"/>
      <c r="F10" s="246"/>
      <c r="G10" s="1152" t="s">
        <v>477</v>
      </c>
      <c r="H10" s="1153"/>
      <c r="I10" s="1153"/>
      <c r="J10" s="1154"/>
      <c r="K10" s="269">
        <v>187120</v>
      </c>
      <c r="L10" s="270">
        <v>11002</v>
      </c>
      <c r="M10" s="271">
        <v>7948</v>
      </c>
      <c r="N10" s="272">
        <v>38.4</v>
      </c>
    </row>
    <row r="11" spans="1:16" ht="13.5" customHeight="1">
      <c r="A11" s="250"/>
      <c r="B11" s="246"/>
      <c r="C11" s="246"/>
      <c r="D11" s="246"/>
      <c r="E11" s="246"/>
      <c r="F11" s="246"/>
      <c r="G11" s="1152" t="s">
        <v>478</v>
      </c>
      <c r="H11" s="1153"/>
      <c r="I11" s="1153"/>
      <c r="J11" s="1154"/>
      <c r="K11" s="269">
        <v>42071</v>
      </c>
      <c r="L11" s="270">
        <v>2474</v>
      </c>
      <c r="M11" s="271">
        <v>11971</v>
      </c>
      <c r="N11" s="272">
        <v>-79.3</v>
      </c>
    </row>
    <row r="12" spans="1:16" ht="13.5" customHeight="1">
      <c r="A12" s="250"/>
      <c r="B12" s="246"/>
      <c r="C12" s="246"/>
      <c r="D12" s="246"/>
      <c r="E12" s="246"/>
      <c r="F12" s="246"/>
      <c r="G12" s="1152" t="s">
        <v>479</v>
      </c>
      <c r="H12" s="1153"/>
      <c r="I12" s="1153"/>
      <c r="J12" s="1154"/>
      <c r="K12" s="269">
        <v>79648</v>
      </c>
      <c r="L12" s="270">
        <v>4683</v>
      </c>
      <c r="M12" s="271">
        <v>484</v>
      </c>
      <c r="N12" s="272">
        <v>867.6</v>
      </c>
    </row>
    <row r="13" spans="1:16" ht="13.5" customHeight="1">
      <c r="A13" s="250"/>
      <c r="B13" s="246"/>
      <c r="C13" s="246"/>
      <c r="D13" s="246"/>
      <c r="E13" s="246"/>
      <c r="F13" s="246"/>
      <c r="G13" s="1152" t="s">
        <v>480</v>
      </c>
      <c r="H13" s="1153"/>
      <c r="I13" s="1153"/>
      <c r="J13" s="1154"/>
      <c r="K13" s="269" t="s">
        <v>481</v>
      </c>
      <c r="L13" s="270" t="s">
        <v>481</v>
      </c>
      <c r="M13" s="271">
        <v>5</v>
      </c>
      <c r="N13" s="272" t="s">
        <v>481</v>
      </c>
    </row>
    <row r="14" spans="1:16" ht="13.5" customHeight="1">
      <c r="A14" s="250"/>
      <c r="B14" s="246"/>
      <c r="C14" s="246"/>
      <c r="D14" s="246"/>
      <c r="E14" s="246"/>
      <c r="F14" s="246"/>
      <c r="G14" s="1152" t="s">
        <v>482</v>
      </c>
      <c r="H14" s="1153"/>
      <c r="I14" s="1153"/>
      <c r="J14" s="1154"/>
      <c r="K14" s="269">
        <v>76906</v>
      </c>
      <c r="L14" s="270">
        <v>4522</v>
      </c>
      <c r="M14" s="271">
        <v>3782</v>
      </c>
      <c r="N14" s="272">
        <v>19.600000000000001</v>
      </c>
    </row>
    <row r="15" spans="1:16" ht="13.5" customHeight="1">
      <c r="A15" s="250"/>
      <c r="B15" s="246"/>
      <c r="C15" s="246"/>
      <c r="D15" s="246"/>
      <c r="E15" s="246"/>
      <c r="F15" s="246"/>
      <c r="G15" s="1152" t="s">
        <v>483</v>
      </c>
      <c r="H15" s="1153"/>
      <c r="I15" s="1153"/>
      <c r="J15" s="1154"/>
      <c r="K15" s="269">
        <v>25314</v>
      </c>
      <c r="L15" s="270">
        <v>1488</v>
      </c>
      <c r="M15" s="271">
        <v>1791</v>
      </c>
      <c r="N15" s="272">
        <v>-16.899999999999999</v>
      </c>
    </row>
    <row r="16" spans="1:16">
      <c r="A16" s="250"/>
      <c r="B16" s="246"/>
      <c r="C16" s="246"/>
      <c r="D16" s="246"/>
      <c r="E16" s="246"/>
      <c r="F16" s="246"/>
      <c r="G16" s="1155" t="s">
        <v>484</v>
      </c>
      <c r="H16" s="1156"/>
      <c r="I16" s="1156"/>
      <c r="J16" s="1157"/>
      <c r="K16" s="270">
        <v>-241606</v>
      </c>
      <c r="L16" s="270">
        <v>-14205</v>
      </c>
      <c r="M16" s="271">
        <v>-8307</v>
      </c>
      <c r="N16" s="272">
        <v>71</v>
      </c>
    </row>
    <row r="17" spans="1:16">
      <c r="A17" s="250"/>
      <c r="B17" s="246"/>
      <c r="C17" s="246"/>
      <c r="D17" s="246"/>
      <c r="E17" s="246"/>
      <c r="F17" s="246"/>
      <c r="G17" s="1155" t="s">
        <v>171</v>
      </c>
      <c r="H17" s="1156"/>
      <c r="I17" s="1156"/>
      <c r="J17" s="1157"/>
      <c r="K17" s="270">
        <v>2011713</v>
      </c>
      <c r="L17" s="270">
        <v>118280</v>
      </c>
      <c r="M17" s="271">
        <v>97236</v>
      </c>
      <c r="N17" s="272">
        <v>21.6</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485</v>
      </c>
      <c r="H19" s="246"/>
      <c r="I19" s="246"/>
      <c r="J19" s="246"/>
      <c r="K19" s="246"/>
      <c r="L19" s="246"/>
      <c r="M19" s="246"/>
      <c r="N19" s="246"/>
    </row>
    <row r="20" spans="1:16">
      <c r="A20" s="250"/>
      <c r="B20" s="246"/>
      <c r="C20" s="246"/>
      <c r="D20" s="246"/>
      <c r="E20" s="246"/>
      <c r="F20" s="246"/>
      <c r="G20" s="274"/>
      <c r="H20" s="275"/>
      <c r="I20" s="275"/>
      <c r="J20" s="276"/>
      <c r="K20" s="277" t="s">
        <v>486</v>
      </c>
      <c r="L20" s="278" t="s">
        <v>487</v>
      </c>
      <c r="M20" s="279" t="s">
        <v>488</v>
      </c>
      <c r="N20" s="280"/>
    </row>
    <row r="21" spans="1:16" s="286" customFormat="1">
      <c r="A21" s="281"/>
      <c r="B21" s="251"/>
      <c r="C21" s="251"/>
      <c r="D21" s="251"/>
      <c r="E21" s="251"/>
      <c r="F21" s="251"/>
      <c r="G21" s="1147" t="s">
        <v>489</v>
      </c>
      <c r="H21" s="1148"/>
      <c r="I21" s="1148"/>
      <c r="J21" s="1149"/>
      <c r="K21" s="282">
        <v>13.64</v>
      </c>
      <c r="L21" s="283">
        <v>9.07</v>
      </c>
      <c r="M21" s="284">
        <v>4.57</v>
      </c>
      <c r="N21" s="251"/>
      <c r="O21" s="285"/>
      <c r="P21" s="281"/>
    </row>
    <row r="22" spans="1:16" s="286" customFormat="1">
      <c r="A22" s="281"/>
      <c r="B22" s="251"/>
      <c r="C22" s="251"/>
      <c r="D22" s="251"/>
      <c r="E22" s="251"/>
      <c r="F22" s="251"/>
      <c r="G22" s="1147" t="s">
        <v>490</v>
      </c>
      <c r="H22" s="1148"/>
      <c r="I22" s="1148"/>
      <c r="J22" s="1149"/>
      <c r="K22" s="287">
        <v>95.7</v>
      </c>
      <c r="L22" s="288">
        <v>97.2</v>
      </c>
      <c r="M22" s="289">
        <v>-1.5</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491</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492</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493</v>
      </c>
      <c r="H29" s="251"/>
      <c r="I29" s="251"/>
      <c r="J29" s="251"/>
      <c r="K29" s="246"/>
      <c r="L29" s="246"/>
      <c r="M29" s="246"/>
      <c r="N29" s="246"/>
      <c r="O29" s="295"/>
    </row>
    <row r="30" spans="1:16">
      <c r="A30" s="250"/>
      <c r="B30" s="246"/>
      <c r="C30" s="246"/>
      <c r="D30" s="246"/>
      <c r="E30" s="246"/>
      <c r="F30" s="246"/>
      <c r="G30" s="253"/>
      <c r="H30" s="254"/>
      <c r="I30" s="254"/>
      <c r="J30" s="255"/>
      <c r="K30" s="1150" t="s">
        <v>471</v>
      </c>
      <c r="L30" s="256"/>
      <c r="M30" s="257" t="s">
        <v>472</v>
      </c>
      <c r="N30" s="258"/>
    </row>
    <row r="31" spans="1:16">
      <c r="A31" s="250"/>
      <c r="B31" s="246"/>
      <c r="C31" s="246"/>
      <c r="D31" s="246"/>
      <c r="E31" s="246"/>
      <c r="F31" s="246"/>
      <c r="G31" s="259"/>
      <c r="H31" s="260"/>
      <c r="I31" s="260"/>
      <c r="J31" s="261"/>
      <c r="K31" s="1151"/>
      <c r="L31" s="262" t="s">
        <v>473</v>
      </c>
      <c r="M31" s="263" t="s">
        <v>474</v>
      </c>
      <c r="N31" s="264" t="s">
        <v>475</v>
      </c>
    </row>
    <row r="32" spans="1:16" ht="27" customHeight="1">
      <c r="A32" s="250"/>
      <c r="B32" s="246"/>
      <c r="C32" s="246"/>
      <c r="D32" s="246"/>
      <c r="E32" s="246"/>
      <c r="F32" s="246"/>
      <c r="G32" s="1163" t="s">
        <v>494</v>
      </c>
      <c r="H32" s="1164"/>
      <c r="I32" s="1164"/>
      <c r="J32" s="1165"/>
      <c r="K32" s="296">
        <v>1217018</v>
      </c>
      <c r="L32" s="296">
        <v>71556</v>
      </c>
      <c r="M32" s="297">
        <v>47831</v>
      </c>
      <c r="N32" s="298">
        <v>49.6</v>
      </c>
    </row>
    <row r="33" spans="1:16" ht="13.5" customHeight="1">
      <c r="A33" s="250"/>
      <c r="B33" s="246"/>
      <c r="C33" s="246"/>
      <c r="D33" s="246"/>
      <c r="E33" s="246"/>
      <c r="F33" s="246"/>
      <c r="G33" s="1163" t="s">
        <v>495</v>
      </c>
      <c r="H33" s="1164"/>
      <c r="I33" s="1164"/>
      <c r="J33" s="1165"/>
      <c r="K33" s="296" t="s">
        <v>481</v>
      </c>
      <c r="L33" s="296" t="s">
        <v>481</v>
      </c>
      <c r="M33" s="297" t="s">
        <v>481</v>
      </c>
      <c r="N33" s="298" t="s">
        <v>481</v>
      </c>
    </row>
    <row r="34" spans="1:16" ht="27" customHeight="1">
      <c r="A34" s="250"/>
      <c r="B34" s="246"/>
      <c r="C34" s="246"/>
      <c r="D34" s="246"/>
      <c r="E34" s="246"/>
      <c r="F34" s="246"/>
      <c r="G34" s="1163" t="s">
        <v>496</v>
      </c>
      <c r="H34" s="1164"/>
      <c r="I34" s="1164"/>
      <c r="J34" s="1165"/>
      <c r="K34" s="296" t="s">
        <v>481</v>
      </c>
      <c r="L34" s="296" t="s">
        <v>481</v>
      </c>
      <c r="M34" s="297">
        <v>13</v>
      </c>
      <c r="N34" s="298" t="s">
        <v>481</v>
      </c>
    </row>
    <row r="35" spans="1:16" ht="27" customHeight="1">
      <c r="A35" s="250"/>
      <c r="B35" s="246"/>
      <c r="C35" s="246"/>
      <c r="D35" s="246"/>
      <c r="E35" s="246"/>
      <c r="F35" s="246"/>
      <c r="G35" s="1163" t="s">
        <v>497</v>
      </c>
      <c r="H35" s="1164"/>
      <c r="I35" s="1164"/>
      <c r="J35" s="1165"/>
      <c r="K35" s="296">
        <v>169016</v>
      </c>
      <c r="L35" s="296">
        <v>9937</v>
      </c>
      <c r="M35" s="297">
        <v>14490</v>
      </c>
      <c r="N35" s="298">
        <v>-31.4</v>
      </c>
    </row>
    <row r="36" spans="1:16" ht="27" customHeight="1">
      <c r="A36" s="250"/>
      <c r="B36" s="246"/>
      <c r="C36" s="246"/>
      <c r="D36" s="246"/>
      <c r="E36" s="246"/>
      <c r="F36" s="246"/>
      <c r="G36" s="1163" t="s">
        <v>498</v>
      </c>
      <c r="H36" s="1164"/>
      <c r="I36" s="1164"/>
      <c r="J36" s="1165"/>
      <c r="K36" s="296">
        <v>84895</v>
      </c>
      <c r="L36" s="296">
        <v>4991</v>
      </c>
      <c r="M36" s="297">
        <v>3677</v>
      </c>
      <c r="N36" s="298">
        <v>35.700000000000003</v>
      </c>
    </row>
    <row r="37" spans="1:16" ht="13.5" customHeight="1">
      <c r="A37" s="250"/>
      <c r="B37" s="246"/>
      <c r="C37" s="246"/>
      <c r="D37" s="246"/>
      <c r="E37" s="246"/>
      <c r="F37" s="246"/>
      <c r="G37" s="1163" t="s">
        <v>499</v>
      </c>
      <c r="H37" s="1164"/>
      <c r="I37" s="1164"/>
      <c r="J37" s="1165"/>
      <c r="K37" s="296" t="s">
        <v>481</v>
      </c>
      <c r="L37" s="296" t="s">
        <v>481</v>
      </c>
      <c r="M37" s="297">
        <v>1018</v>
      </c>
      <c r="N37" s="298" t="s">
        <v>481</v>
      </c>
    </row>
    <row r="38" spans="1:16" ht="27" customHeight="1">
      <c r="A38" s="250"/>
      <c r="B38" s="246"/>
      <c r="C38" s="246"/>
      <c r="D38" s="246"/>
      <c r="E38" s="246"/>
      <c r="F38" s="246"/>
      <c r="G38" s="1166" t="s">
        <v>500</v>
      </c>
      <c r="H38" s="1167"/>
      <c r="I38" s="1167"/>
      <c r="J38" s="1168"/>
      <c r="K38" s="299" t="s">
        <v>481</v>
      </c>
      <c r="L38" s="299" t="s">
        <v>481</v>
      </c>
      <c r="M38" s="300">
        <v>7</v>
      </c>
      <c r="N38" s="301" t="s">
        <v>481</v>
      </c>
      <c r="O38" s="295"/>
    </row>
    <row r="39" spans="1:16">
      <c r="A39" s="250"/>
      <c r="B39" s="246"/>
      <c r="C39" s="246"/>
      <c r="D39" s="246"/>
      <c r="E39" s="246"/>
      <c r="F39" s="246"/>
      <c r="G39" s="1166" t="s">
        <v>501</v>
      </c>
      <c r="H39" s="1167"/>
      <c r="I39" s="1167"/>
      <c r="J39" s="1168"/>
      <c r="K39" s="302">
        <v>-3471</v>
      </c>
      <c r="L39" s="302">
        <v>-204</v>
      </c>
      <c r="M39" s="303">
        <v>-3521</v>
      </c>
      <c r="N39" s="304">
        <v>-94.2</v>
      </c>
      <c r="O39" s="295"/>
    </row>
    <row r="40" spans="1:16" ht="27" customHeight="1">
      <c r="A40" s="250"/>
      <c r="B40" s="246"/>
      <c r="C40" s="246"/>
      <c r="D40" s="246"/>
      <c r="E40" s="246"/>
      <c r="F40" s="246"/>
      <c r="G40" s="1163" t="s">
        <v>502</v>
      </c>
      <c r="H40" s="1164"/>
      <c r="I40" s="1164"/>
      <c r="J40" s="1165"/>
      <c r="K40" s="302">
        <v>-1051663</v>
      </c>
      <c r="L40" s="302">
        <v>-61833</v>
      </c>
      <c r="M40" s="303">
        <v>-43531</v>
      </c>
      <c r="N40" s="304">
        <v>42</v>
      </c>
      <c r="O40" s="295"/>
    </row>
    <row r="41" spans="1:16">
      <c r="A41" s="250"/>
      <c r="B41" s="246"/>
      <c r="C41" s="246"/>
      <c r="D41" s="246"/>
      <c r="E41" s="246"/>
      <c r="F41" s="246"/>
      <c r="G41" s="1169" t="s">
        <v>282</v>
      </c>
      <c r="H41" s="1170"/>
      <c r="I41" s="1170"/>
      <c r="J41" s="1171"/>
      <c r="K41" s="296">
        <v>415795</v>
      </c>
      <c r="L41" s="302">
        <v>24447</v>
      </c>
      <c r="M41" s="303">
        <v>19983</v>
      </c>
      <c r="N41" s="304">
        <v>22.3</v>
      </c>
      <c r="O41" s="295"/>
    </row>
    <row r="42" spans="1:16">
      <c r="A42" s="250"/>
      <c r="B42" s="246"/>
      <c r="C42" s="246"/>
      <c r="D42" s="246"/>
      <c r="E42" s="246"/>
      <c r="F42" s="246"/>
      <c r="G42" s="305" t="s">
        <v>503</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504</v>
      </c>
      <c r="B47" s="246"/>
      <c r="C47" s="246"/>
      <c r="D47" s="246"/>
      <c r="E47" s="246"/>
      <c r="F47" s="246"/>
      <c r="G47" s="246"/>
      <c r="H47" s="246"/>
      <c r="I47" s="246"/>
      <c r="J47" s="246"/>
      <c r="K47" s="246"/>
      <c r="L47" s="246"/>
      <c r="M47" s="246"/>
      <c r="N47" s="246"/>
    </row>
    <row r="48" spans="1:16">
      <c r="A48" s="250"/>
      <c r="B48" s="246"/>
      <c r="C48" s="246"/>
      <c r="D48" s="246"/>
      <c r="E48" s="246"/>
      <c r="F48" s="246"/>
      <c r="G48" s="310" t="s">
        <v>505</v>
      </c>
      <c r="H48" s="310"/>
      <c r="I48" s="310"/>
      <c r="J48" s="310"/>
      <c r="K48" s="310"/>
      <c r="L48" s="310"/>
      <c r="M48" s="311"/>
      <c r="N48" s="310"/>
    </row>
    <row r="49" spans="1:14" ht="13.5" customHeight="1">
      <c r="A49" s="250"/>
      <c r="B49" s="246"/>
      <c r="C49" s="246"/>
      <c r="D49" s="246"/>
      <c r="E49" s="246"/>
      <c r="F49" s="246"/>
      <c r="G49" s="312"/>
      <c r="H49" s="313"/>
      <c r="I49" s="1158" t="s">
        <v>471</v>
      </c>
      <c r="J49" s="1160" t="s">
        <v>506</v>
      </c>
      <c r="K49" s="1161"/>
      <c r="L49" s="1161"/>
      <c r="M49" s="1161"/>
      <c r="N49" s="1162"/>
    </row>
    <row r="50" spans="1:14">
      <c r="A50" s="250"/>
      <c r="B50" s="246"/>
      <c r="C50" s="246"/>
      <c r="D50" s="246"/>
      <c r="E50" s="246"/>
      <c r="F50" s="246"/>
      <c r="G50" s="314"/>
      <c r="H50" s="315"/>
      <c r="I50" s="1159"/>
      <c r="J50" s="316" t="s">
        <v>507</v>
      </c>
      <c r="K50" s="317" t="s">
        <v>508</v>
      </c>
      <c r="L50" s="318" t="s">
        <v>509</v>
      </c>
      <c r="M50" s="319" t="s">
        <v>510</v>
      </c>
      <c r="N50" s="320" t="s">
        <v>511</v>
      </c>
    </row>
    <row r="51" spans="1:14">
      <c r="A51" s="250"/>
      <c r="B51" s="246"/>
      <c r="C51" s="246"/>
      <c r="D51" s="246"/>
      <c r="E51" s="246"/>
      <c r="F51" s="246"/>
      <c r="G51" s="312" t="s">
        <v>512</v>
      </c>
      <c r="H51" s="313"/>
      <c r="I51" s="321">
        <v>1939297</v>
      </c>
      <c r="J51" s="322">
        <v>106607</v>
      </c>
      <c r="K51" s="323">
        <v>79.2</v>
      </c>
      <c r="L51" s="324">
        <v>69806</v>
      </c>
      <c r="M51" s="325">
        <v>13.4</v>
      </c>
      <c r="N51" s="326">
        <v>65.8</v>
      </c>
    </row>
    <row r="52" spans="1:14">
      <c r="A52" s="250"/>
      <c r="B52" s="246"/>
      <c r="C52" s="246"/>
      <c r="D52" s="246"/>
      <c r="E52" s="246"/>
      <c r="F52" s="246"/>
      <c r="G52" s="327"/>
      <c r="H52" s="328" t="s">
        <v>513</v>
      </c>
      <c r="I52" s="329">
        <v>969398</v>
      </c>
      <c r="J52" s="330">
        <v>53290</v>
      </c>
      <c r="K52" s="331">
        <v>31.5</v>
      </c>
      <c r="L52" s="332">
        <v>32823</v>
      </c>
      <c r="M52" s="333">
        <v>1</v>
      </c>
      <c r="N52" s="334">
        <v>30.5</v>
      </c>
    </row>
    <row r="53" spans="1:14">
      <c r="A53" s="250"/>
      <c r="B53" s="246"/>
      <c r="C53" s="246"/>
      <c r="D53" s="246"/>
      <c r="E53" s="246"/>
      <c r="F53" s="246"/>
      <c r="G53" s="312" t="s">
        <v>514</v>
      </c>
      <c r="H53" s="313"/>
      <c r="I53" s="321">
        <v>1952053</v>
      </c>
      <c r="J53" s="322">
        <v>108069</v>
      </c>
      <c r="K53" s="323">
        <v>1.4</v>
      </c>
      <c r="L53" s="324">
        <v>74444</v>
      </c>
      <c r="M53" s="325">
        <v>6.6</v>
      </c>
      <c r="N53" s="326">
        <v>-5.2</v>
      </c>
    </row>
    <row r="54" spans="1:14">
      <c r="A54" s="250"/>
      <c r="B54" s="246"/>
      <c r="C54" s="246"/>
      <c r="D54" s="246"/>
      <c r="E54" s="246"/>
      <c r="F54" s="246"/>
      <c r="G54" s="327"/>
      <c r="H54" s="328" t="s">
        <v>513</v>
      </c>
      <c r="I54" s="329">
        <v>840646</v>
      </c>
      <c r="J54" s="330">
        <v>46540</v>
      </c>
      <c r="K54" s="331">
        <v>-12.7</v>
      </c>
      <c r="L54" s="332">
        <v>34175</v>
      </c>
      <c r="M54" s="333">
        <v>4.0999999999999996</v>
      </c>
      <c r="N54" s="334">
        <v>-16.8</v>
      </c>
    </row>
    <row r="55" spans="1:14">
      <c r="A55" s="250"/>
      <c r="B55" s="246"/>
      <c r="C55" s="246"/>
      <c r="D55" s="246"/>
      <c r="E55" s="246"/>
      <c r="F55" s="246"/>
      <c r="G55" s="312" t="s">
        <v>515</v>
      </c>
      <c r="H55" s="313"/>
      <c r="I55" s="321">
        <v>1905842</v>
      </c>
      <c r="J55" s="322">
        <v>107699</v>
      </c>
      <c r="K55" s="323">
        <v>-0.3</v>
      </c>
      <c r="L55" s="324">
        <v>85205</v>
      </c>
      <c r="M55" s="325">
        <v>14.5</v>
      </c>
      <c r="N55" s="326">
        <v>-14.8</v>
      </c>
    </row>
    <row r="56" spans="1:14">
      <c r="A56" s="250"/>
      <c r="B56" s="246"/>
      <c r="C56" s="246"/>
      <c r="D56" s="246"/>
      <c r="E56" s="246"/>
      <c r="F56" s="246"/>
      <c r="G56" s="327"/>
      <c r="H56" s="328" t="s">
        <v>513</v>
      </c>
      <c r="I56" s="329">
        <v>829536</v>
      </c>
      <c r="J56" s="330">
        <v>46877</v>
      </c>
      <c r="K56" s="331">
        <v>0.7</v>
      </c>
      <c r="L56" s="332">
        <v>38847</v>
      </c>
      <c r="M56" s="333">
        <v>13.7</v>
      </c>
      <c r="N56" s="334">
        <v>-13</v>
      </c>
    </row>
    <row r="57" spans="1:14">
      <c r="A57" s="250"/>
      <c r="B57" s="246"/>
      <c r="C57" s="246"/>
      <c r="D57" s="246"/>
      <c r="E57" s="246"/>
      <c r="F57" s="246"/>
      <c r="G57" s="312" t="s">
        <v>516</v>
      </c>
      <c r="H57" s="313"/>
      <c r="I57" s="321">
        <v>2796686</v>
      </c>
      <c r="J57" s="322">
        <v>161444</v>
      </c>
      <c r="K57" s="323">
        <v>49.9</v>
      </c>
      <c r="L57" s="324">
        <v>69469</v>
      </c>
      <c r="M57" s="325">
        <v>-18.5</v>
      </c>
      <c r="N57" s="326">
        <v>68.400000000000006</v>
      </c>
    </row>
    <row r="58" spans="1:14">
      <c r="A58" s="250"/>
      <c r="B58" s="246"/>
      <c r="C58" s="246"/>
      <c r="D58" s="246"/>
      <c r="E58" s="246"/>
      <c r="F58" s="246"/>
      <c r="G58" s="327"/>
      <c r="H58" s="328" t="s">
        <v>513</v>
      </c>
      <c r="I58" s="329">
        <v>1384720</v>
      </c>
      <c r="J58" s="330">
        <v>79935</v>
      </c>
      <c r="K58" s="331">
        <v>70.5</v>
      </c>
      <c r="L58" s="332">
        <v>38215</v>
      </c>
      <c r="M58" s="333">
        <v>-1.6</v>
      </c>
      <c r="N58" s="334">
        <v>72.099999999999994</v>
      </c>
    </row>
    <row r="59" spans="1:14">
      <c r="A59" s="250"/>
      <c r="B59" s="246"/>
      <c r="C59" s="246"/>
      <c r="D59" s="246"/>
      <c r="E59" s="246"/>
      <c r="F59" s="246"/>
      <c r="G59" s="312" t="s">
        <v>517</v>
      </c>
      <c r="H59" s="313"/>
      <c r="I59" s="321">
        <v>1015823</v>
      </c>
      <c r="J59" s="322">
        <v>59726</v>
      </c>
      <c r="K59" s="323">
        <v>-63</v>
      </c>
      <c r="L59" s="324">
        <v>67293</v>
      </c>
      <c r="M59" s="325">
        <v>-3.1</v>
      </c>
      <c r="N59" s="326">
        <v>-59.9</v>
      </c>
    </row>
    <row r="60" spans="1:14">
      <c r="A60" s="250"/>
      <c r="B60" s="246"/>
      <c r="C60" s="246"/>
      <c r="D60" s="246"/>
      <c r="E60" s="246"/>
      <c r="F60" s="246"/>
      <c r="G60" s="327"/>
      <c r="H60" s="328" t="s">
        <v>513</v>
      </c>
      <c r="I60" s="335">
        <v>623321</v>
      </c>
      <c r="J60" s="330">
        <v>36649</v>
      </c>
      <c r="K60" s="331">
        <v>-54.2</v>
      </c>
      <c r="L60" s="332">
        <v>35076</v>
      </c>
      <c r="M60" s="333">
        <v>-8.1999999999999993</v>
      </c>
      <c r="N60" s="334">
        <v>-46</v>
      </c>
    </row>
    <row r="61" spans="1:14">
      <c r="A61" s="250"/>
      <c r="B61" s="246"/>
      <c r="C61" s="246"/>
      <c r="D61" s="246"/>
      <c r="E61" s="246"/>
      <c r="F61" s="246"/>
      <c r="G61" s="312" t="s">
        <v>518</v>
      </c>
      <c r="H61" s="336"/>
      <c r="I61" s="337">
        <v>1921940</v>
      </c>
      <c r="J61" s="338">
        <v>108709</v>
      </c>
      <c r="K61" s="339">
        <v>13.4</v>
      </c>
      <c r="L61" s="340">
        <v>73243</v>
      </c>
      <c r="M61" s="341">
        <v>2.6</v>
      </c>
      <c r="N61" s="326">
        <v>10.8</v>
      </c>
    </row>
    <row r="62" spans="1:14">
      <c r="A62" s="250"/>
      <c r="B62" s="246"/>
      <c r="C62" s="246"/>
      <c r="D62" s="246"/>
      <c r="E62" s="246"/>
      <c r="F62" s="246"/>
      <c r="G62" s="327"/>
      <c r="H62" s="328" t="s">
        <v>513</v>
      </c>
      <c r="I62" s="329">
        <v>929524</v>
      </c>
      <c r="J62" s="330">
        <v>52658</v>
      </c>
      <c r="K62" s="331">
        <v>7.2</v>
      </c>
      <c r="L62" s="332">
        <v>35827</v>
      </c>
      <c r="M62" s="333">
        <v>1.8</v>
      </c>
      <c r="N62" s="334">
        <v>5.4</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72" t="s">
        <v>3</v>
      </c>
      <c r="D47" s="1172"/>
      <c r="E47" s="1173"/>
      <c r="F47" s="11">
        <v>21.36</v>
      </c>
      <c r="G47" s="12">
        <v>22.44</v>
      </c>
      <c r="H47" s="12">
        <v>22.59</v>
      </c>
      <c r="I47" s="12">
        <v>21.99</v>
      </c>
      <c r="J47" s="13">
        <v>20.07</v>
      </c>
    </row>
    <row r="48" spans="2:10" ht="57.75" customHeight="1">
      <c r="B48" s="14"/>
      <c r="C48" s="1174" t="s">
        <v>4</v>
      </c>
      <c r="D48" s="1174"/>
      <c r="E48" s="1175"/>
      <c r="F48" s="15">
        <v>3.58</v>
      </c>
      <c r="G48" s="16">
        <v>3.43</v>
      </c>
      <c r="H48" s="16">
        <v>2.95</v>
      </c>
      <c r="I48" s="16">
        <v>3.65</v>
      </c>
      <c r="J48" s="17">
        <v>3.99</v>
      </c>
    </row>
    <row r="49" spans="2:10" ht="57.75" customHeight="1" thickBot="1">
      <c r="B49" s="18"/>
      <c r="C49" s="1176" t="s">
        <v>5</v>
      </c>
      <c r="D49" s="1176"/>
      <c r="E49" s="1177"/>
      <c r="F49" s="19">
        <v>0.02</v>
      </c>
      <c r="G49" s="20">
        <v>2.04</v>
      </c>
      <c r="H49" s="20" t="s">
        <v>525</v>
      </c>
      <c r="I49" s="20">
        <v>0.79</v>
      </c>
      <c r="J49" s="21" t="s">
        <v>526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H30023</cp:lastModifiedBy>
  <cp:lastPrinted>2018-02-26T06:22:53Z</cp:lastPrinted>
  <dcterms:created xsi:type="dcterms:W3CDTF">2018-01-24T05:48:46Z</dcterms:created>
  <dcterms:modified xsi:type="dcterms:W3CDTF">2018-11-22T05:40:04Z</dcterms:modified>
  <cp:category/>
</cp:coreProperties>
</file>